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I:\SGC\ECONOMÍA FINANCIERA\02. TRABAJOS MENSUALES\01. NOTAS DE PRENSA\2024\04. Abril\"/>
    </mc:Choice>
  </mc:AlternateContent>
  <xr:revisionPtr revIDLastSave="0" documentId="8_{77E77191-1AFC-4FE9-85C3-B16FC6237B4B}" xr6:coauthVersionLast="47" xr6:coauthVersionMax="47" xr10:uidLastSave="{00000000-0000-0000-0000-000000000000}"/>
  <bookViews>
    <workbookView xWindow="-120" yWindow="-16320" windowWidth="29040" windowHeight="15840" xr2:uid="{00000000-000D-0000-FFFF-FFFF00000000}"/>
  </bookViews>
  <sheets>
    <sheet name="Cotizaciones sociales" sheetId="3" r:id="rId1"/>
    <sheet name="Pensiones contributivas" sheetId="5" r:id="rId2"/>
    <sheet name="Pensiones no contributivas" sheetId="6" r:id="rId3"/>
  </sheets>
  <definedNames>
    <definedName name="_xlnm._FilterDatabase" localSheetId="0" hidden="1">'Cotizaciones sociales'!$B$1:$G$244</definedName>
    <definedName name="_xlnm._FilterDatabase" localSheetId="1" hidden="1">'Pensiones contributivas'!$A$4:$B$228</definedName>
    <definedName name="_xlnm._FilterDatabase" localSheetId="2" hidden="1">'Pensiones no contributivas'!$A$1:$C$220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73" i="3" l="1"/>
  <c r="D272" i="3"/>
  <c r="C242" i="6"/>
  <c r="C245" i="5"/>
  <c r="F244" i="3"/>
  <c r="C241" i="6"/>
  <c r="C244" i="5"/>
  <c r="F243" i="3"/>
  <c r="C239" i="6" l="1"/>
  <c r="C240" i="6"/>
  <c r="C242" i="5"/>
  <c r="C243" i="5"/>
  <c r="F242" i="3"/>
  <c r="F241" i="3"/>
  <c r="C238" i="6"/>
  <c r="C241" i="5"/>
  <c r="G240" i="3" l="1"/>
  <c r="F240" i="3"/>
  <c r="D239" i="3"/>
  <c r="G239" i="3" s="1"/>
  <c r="C237" i="6"/>
  <c r="C240" i="5"/>
  <c r="F239" i="3"/>
  <c r="G238" i="3"/>
  <c r="C236" i="6"/>
  <c r="C239" i="5"/>
  <c r="F238" i="3"/>
  <c r="C235" i="6"/>
  <c r="C238" i="5"/>
  <c r="G237" i="3"/>
  <c r="F237" i="3"/>
  <c r="C234" i="6"/>
  <c r="C237" i="5"/>
  <c r="G236" i="3"/>
  <c r="F236" i="3"/>
  <c r="C233" i="6"/>
  <c r="C236" i="5"/>
  <c r="G235" i="3"/>
  <c r="F235" i="3"/>
  <c r="C232" i="6"/>
  <c r="C235" i="5"/>
  <c r="G234" i="3"/>
  <c r="F234" i="3"/>
  <c r="C231" i="6"/>
  <c r="C234" i="5"/>
  <c r="G233" i="3"/>
  <c r="F233" i="3"/>
  <c r="D232" i="3" l="1"/>
  <c r="C230" i="6"/>
  <c r="C233" i="5"/>
  <c r="G232" i="3" l="1"/>
  <c r="G244" i="3"/>
  <c r="F232" i="3"/>
  <c r="B229" i="6" l="1"/>
  <c r="C229" i="6"/>
  <c r="C232" i="5"/>
  <c r="F231" i="3"/>
  <c r="D231" i="3"/>
  <c r="C226" i="6"/>
  <c r="C227" i="6"/>
  <c r="C228" i="6"/>
  <c r="C230" i="5"/>
  <c r="C231" i="5"/>
  <c r="F229" i="3"/>
  <c r="F230" i="3"/>
  <c r="D229" i="3"/>
  <c r="D230" i="3"/>
  <c r="E215" i="3"/>
  <c r="C229" i="5"/>
  <c r="F227" i="3"/>
  <c r="C215" i="3"/>
  <c r="F215" i="3" s="1"/>
  <c r="D228" i="3"/>
  <c r="G231" i="3" l="1"/>
  <c r="G243" i="3"/>
  <c r="G230" i="3"/>
  <c r="G242" i="3"/>
  <c r="G241" i="3"/>
  <c r="D215" i="3"/>
  <c r="F228" i="3"/>
  <c r="F214" i="3"/>
  <c r="F226" i="3"/>
  <c r="C228" i="5"/>
  <c r="C225" i="6"/>
  <c r="C224" i="6"/>
  <c r="C227" i="5"/>
  <c r="F225" i="3"/>
  <c r="F224" i="3"/>
  <c r="C223" i="6"/>
  <c r="C226" i="5"/>
  <c r="C222" i="6"/>
  <c r="C225" i="5"/>
  <c r="G228" i="3" l="1"/>
  <c r="D226" i="5"/>
  <c r="F223" i="3"/>
  <c r="C221" i="6"/>
  <c r="C224" i="5" l="1"/>
  <c r="F222" i="3"/>
  <c r="C223" i="5"/>
  <c r="F221" i="3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38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17" i="5"/>
  <c r="C18" i="5"/>
  <c r="C19" i="5"/>
  <c r="C20" i="5"/>
  <c r="C21" i="5"/>
  <c r="C22" i="5"/>
  <c r="C23" i="5"/>
  <c r="F107" i="3"/>
  <c r="D84" i="3" l="1"/>
  <c r="D85" i="3"/>
  <c r="D86" i="3"/>
  <c r="D87" i="3"/>
  <c r="D88" i="3"/>
  <c r="D89" i="3"/>
  <c r="D90" i="3"/>
  <c r="D91" i="3"/>
  <c r="D92" i="3"/>
  <c r="D93" i="3"/>
  <c r="D94" i="3"/>
  <c r="D83" i="3"/>
  <c r="D96" i="3" l="1"/>
  <c r="D97" i="3"/>
  <c r="D98" i="3"/>
  <c r="D99" i="3"/>
  <c r="D100" i="3"/>
  <c r="D101" i="3"/>
  <c r="D102" i="3"/>
  <c r="D103" i="3"/>
  <c r="D104" i="3"/>
  <c r="D105" i="3"/>
  <c r="D106" i="3"/>
  <c r="D95" i="3"/>
  <c r="G107" i="3" s="1"/>
  <c r="D109" i="3" l="1"/>
  <c r="G109" i="3" s="1"/>
  <c r="D110" i="3"/>
  <c r="G110" i="3" s="1"/>
  <c r="D111" i="3"/>
  <c r="G111" i="3" s="1"/>
  <c r="D112" i="3"/>
  <c r="G112" i="3" s="1"/>
  <c r="D113" i="3"/>
  <c r="G113" i="3" s="1"/>
  <c r="D114" i="3"/>
  <c r="G114" i="3" s="1"/>
  <c r="D115" i="3"/>
  <c r="G115" i="3" s="1"/>
  <c r="D116" i="3"/>
  <c r="G116" i="3" s="1"/>
  <c r="D117" i="3"/>
  <c r="G117" i="3" s="1"/>
  <c r="D118" i="3"/>
  <c r="G118" i="3" s="1"/>
  <c r="D108" i="3"/>
  <c r="G108" i="3" s="1"/>
  <c r="F108" i="3"/>
  <c r="F109" i="3"/>
  <c r="F110" i="3"/>
  <c r="F111" i="3"/>
  <c r="F112" i="3"/>
  <c r="F113" i="3"/>
  <c r="F114" i="3"/>
  <c r="F115" i="3"/>
  <c r="F116" i="3"/>
  <c r="F117" i="3"/>
  <c r="F118" i="3"/>
  <c r="G99" i="3" l="1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G47" i="3"/>
  <c r="F48" i="3"/>
  <c r="G48" i="3"/>
  <c r="F49" i="3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6" i="3"/>
  <c r="G56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F75" i="3"/>
  <c r="G75" i="3"/>
  <c r="F76" i="3"/>
  <c r="G76" i="3"/>
  <c r="F77" i="3"/>
  <c r="G77" i="3"/>
  <c r="F78" i="3"/>
  <c r="G78" i="3"/>
  <c r="F79" i="3"/>
  <c r="G79" i="3"/>
  <c r="F80" i="3"/>
  <c r="G80" i="3"/>
  <c r="F81" i="3"/>
  <c r="G81" i="3"/>
  <c r="F82" i="3"/>
  <c r="G82" i="3"/>
  <c r="F83" i="3"/>
  <c r="G83" i="3"/>
  <c r="F84" i="3"/>
  <c r="G84" i="3"/>
  <c r="F85" i="3"/>
  <c r="G85" i="3"/>
  <c r="F86" i="3"/>
  <c r="G86" i="3"/>
  <c r="F87" i="3"/>
  <c r="G87" i="3"/>
  <c r="F88" i="3"/>
  <c r="G88" i="3"/>
  <c r="F89" i="3"/>
  <c r="G89" i="3"/>
  <c r="F90" i="3"/>
  <c r="G90" i="3"/>
  <c r="F91" i="3"/>
  <c r="G91" i="3"/>
  <c r="F92" i="3"/>
  <c r="G92" i="3"/>
  <c r="F93" i="3"/>
  <c r="G93" i="3"/>
  <c r="F94" i="3"/>
  <c r="G94" i="3"/>
  <c r="F95" i="3"/>
  <c r="G95" i="3"/>
  <c r="F96" i="3"/>
  <c r="G96" i="3"/>
  <c r="F97" i="3"/>
  <c r="G97" i="3"/>
  <c r="F98" i="3"/>
  <c r="G98" i="3"/>
  <c r="F99" i="3"/>
  <c r="F100" i="3"/>
  <c r="G100" i="3"/>
  <c r="F101" i="3"/>
  <c r="G101" i="3"/>
  <c r="F102" i="3"/>
  <c r="G102" i="3"/>
  <c r="F103" i="3"/>
  <c r="G103" i="3"/>
  <c r="F104" i="3"/>
  <c r="G104" i="3"/>
  <c r="F105" i="3"/>
  <c r="G105" i="3"/>
  <c r="F106" i="3"/>
  <c r="G106" i="3"/>
  <c r="F119" i="3"/>
  <c r="G119" i="3"/>
  <c r="F120" i="3"/>
  <c r="G120" i="3"/>
  <c r="F121" i="3"/>
  <c r="G121" i="3"/>
  <c r="F122" i="3"/>
  <c r="G122" i="3"/>
  <c r="F123" i="3"/>
  <c r="G123" i="3"/>
  <c r="F124" i="3"/>
  <c r="G124" i="3"/>
  <c r="F125" i="3"/>
  <c r="G125" i="3"/>
  <c r="F126" i="3"/>
  <c r="G126" i="3"/>
  <c r="F127" i="3"/>
  <c r="G127" i="3"/>
  <c r="F128" i="3"/>
  <c r="G128" i="3"/>
  <c r="F129" i="3"/>
  <c r="G129" i="3"/>
  <c r="F130" i="3"/>
  <c r="G130" i="3"/>
  <c r="F131" i="3"/>
  <c r="G131" i="3"/>
  <c r="F132" i="3"/>
  <c r="G132" i="3"/>
  <c r="F133" i="3"/>
  <c r="G133" i="3"/>
  <c r="F134" i="3"/>
  <c r="G134" i="3"/>
  <c r="F135" i="3"/>
  <c r="G135" i="3"/>
  <c r="F136" i="3"/>
  <c r="G136" i="3"/>
  <c r="F137" i="3"/>
  <c r="G137" i="3"/>
  <c r="F138" i="3"/>
  <c r="G138" i="3"/>
  <c r="F139" i="3"/>
  <c r="G139" i="3"/>
  <c r="F140" i="3"/>
  <c r="G140" i="3"/>
  <c r="F141" i="3"/>
  <c r="G141" i="3"/>
  <c r="F142" i="3"/>
  <c r="G142" i="3"/>
  <c r="F143" i="3"/>
  <c r="G143" i="3"/>
  <c r="F144" i="3"/>
  <c r="G144" i="3"/>
  <c r="F145" i="3"/>
  <c r="G145" i="3"/>
  <c r="F146" i="3"/>
  <c r="G146" i="3"/>
  <c r="F147" i="3"/>
  <c r="G147" i="3"/>
  <c r="F148" i="3"/>
  <c r="G148" i="3"/>
  <c r="F149" i="3"/>
  <c r="G149" i="3"/>
  <c r="F150" i="3"/>
  <c r="G150" i="3"/>
  <c r="F151" i="3"/>
  <c r="G151" i="3"/>
  <c r="F152" i="3"/>
  <c r="G152" i="3"/>
  <c r="F153" i="3"/>
  <c r="G153" i="3"/>
  <c r="F154" i="3"/>
  <c r="G154" i="3"/>
  <c r="F155" i="3"/>
  <c r="G155" i="3"/>
  <c r="F156" i="3"/>
  <c r="G156" i="3"/>
  <c r="F157" i="3"/>
  <c r="G157" i="3"/>
  <c r="F158" i="3"/>
  <c r="G158" i="3"/>
  <c r="F159" i="3"/>
  <c r="G159" i="3"/>
  <c r="F160" i="3"/>
  <c r="G160" i="3"/>
  <c r="F161" i="3"/>
  <c r="G161" i="3"/>
  <c r="F162" i="3"/>
  <c r="G162" i="3"/>
  <c r="F163" i="3"/>
  <c r="G163" i="3"/>
  <c r="F164" i="3"/>
  <c r="G164" i="3"/>
  <c r="F165" i="3"/>
  <c r="G165" i="3"/>
  <c r="F166" i="3"/>
  <c r="G166" i="3"/>
  <c r="F167" i="3"/>
  <c r="G167" i="3"/>
  <c r="F168" i="3"/>
  <c r="G168" i="3"/>
  <c r="F169" i="3"/>
  <c r="G169" i="3"/>
  <c r="F170" i="3"/>
  <c r="G170" i="3"/>
  <c r="F171" i="3"/>
  <c r="G171" i="3"/>
  <c r="F172" i="3"/>
  <c r="G172" i="3"/>
  <c r="F173" i="3"/>
  <c r="G173" i="3"/>
  <c r="F174" i="3"/>
  <c r="G174" i="3"/>
  <c r="F175" i="3"/>
  <c r="G175" i="3"/>
  <c r="F176" i="3"/>
  <c r="G176" i="3"/>
  <c r="F177" i="3"/>
  <c r="G177" i="3"/>
  <c r="F178" i="3"/>
  <c r="G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6" i="3"/>
  <c r="F217" i="3"/>
  <c r="F218" i="3"/>
  <c r="F219" i="3"/>
  <c r="F220" i="3"/>
  <c r="D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G36" i="3" s="1"/>
  <c r="D25" i="3"/>
  <c r="G37" i="3" s="1"/>
  <c r="D26" i="3"/>
  <c r="D28" i="3"/>
  <c r="D29" i="3"/>
  <c r="G41" i="3" s="1"/>
  <c r="D30" i="3"/>
  <c r="D31" i="3"/>
  <c r="D32" i="3"/>
  <c r="G44" i="3" s="1"/>
  <c r="D33" i="3"/>
  <c r="G45" i="3" s="1"/>
  <c r="D34" i="3"/>
  <c r="D216" i="3"/>
  <c r="G229" i="3" s="1"/>
  <c r="D203" i="3"/>
  <c r="D204" i="3"/>
  <c r="G217" i="3" s="1"/>
  <c r="D205" i="3"/>
  <c r="G218" i="3" s="1"/>
  <c r="D206" i="3"/>
  <c r="G219" i="3" s="1"/>
  <c r="D207" i="3"/>
  <c r="G220" i="3" s="1"/>
  <c r="D208" i="3"/>
  <c r="G221" i="3" s="1"/>
  <c r="D209" i="3"/>
  <c r="G222" i="3" s="1"/>
  <c r="D210" i="3"/>
  <c r="G223" i="3" s="1"/>
  <c r="D211" i="3"/>
  <c r="G224" i="3" s="1"/>
  <c r="D212" i="3"/>
  <c r="G225" i="3" s="1"/>
  <c r="D213" i="3"/>
  <c r="G226" i="3" s="1"/>
  <c r="D214" i="3"/>
  <c r="G227" i="3" s="1"/>
  <c r="G21" i="3" l="1"/>
  <c r="G20" i="3"/>
  <c r="G28" i="3"/>
  <c r="G22" i="3"/>
  <c r="G14" i="3"/>
  <c r="G30" i="3"/>
  <c r="G17" i="3"/>
  <c r="G19" i="3"/>
  <c r="G27" i="3"/>
  <c r="G33" i="3"/>
  <c r="G216" i="3"/>
  <c r="G16" i="3"/>
  <c r="G40" i="3"/>
  <c r="G29" i="3"/>
  <c r="G24" i="3"/>
  <c r="G34" i="3"/>
  <c r="G26" i="3"/>
  <c r="G18" i="3"/>
  <c r="G32" i="3"/>
  <c r="G25" i="3"/>
  <c r="G31" i="3"/>
  <c r="G23" i="3"/>
  <c r="G15" i="3"/>
  <c r="G43" i="3"/>
  <c r="G39" i="3"/>
  <c r="G35" i="3"/>
  <c r="G46" i="3"/>
  <c r="G42" i="3"/>
  <c r="G38" i="3"/>
  <c r="D192" i="3"/>
  <c r="G180" i="3" s="1"/>
  <c r="D193" i="3"/>
  <c r="G181" i="3" s="1"/>
  <c r="D194" i="3"/>
  <c r="G182" i="3" s="1"/>
  <c r="D195" i="3"/>
  <c r="D196" i="3"/>
  <c r="D197" i="3"/>
  <c r="D198" i="3"/>
  <c r="G186" i="3" s="1"/>
  <c r="D199" i="3"/>
  <c r="G187" i="3" s="1"/>
  <c r="D200" i="3"/>
  <c r="G188" i="3" s="1"/>
  <c r="D201" i="3"/>
  <c r="G189" i="3" s="1"/>
  <c r="D202" i="3"/>
  <c r="D191" i="3"/>
  <c r="G179" i="3" s="1"/>
  <c r="G190" i="3" l="1"/>
  <c r="G215" i="3"/>
  <c r="G197" i="3"/>
  <c r="G185" i="3"/>
  <c r="G196" i="3"/>
  <c r="G184" i="3"/>
  <c r="G195" i="3"/>
  <c r="G183" i="3"/>
  <c r="G207" i="3"/>
  <c r="G198" i="3"/>
  <c r="G210" i="3"/>
  <c r="G214" i="3"/>
  <c r="G202" i="3"/>
  <c r="G194" i="3"/>
  <c r="G206" i="3"/>
  <c r="G201" i="3"/>
  <c r="G213" i="3"/>
  <c r="G193" i="3"/>
  <c r="G205" i="3"/>
  <c r="G192" i="3"/>
  <c r="G204" i="3"/>
  <c r="G208" i="3"/>
  <c r="G203" i="3"/>
  <c r="G191" i="3"/>
  <c r="G200" i="3"/>
  <c r="G212" i="3"/>
  <c r="G199" i="3"/>
  <c r="G211" i="3"/>
  <c r="G209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44" i="3" l="1"/>
  <c r="E145" i="3"/>
  <c r="E146" i="3"/>
  <c r="E147" i="3"/>
  <c r="E148" i="3"/>
  <c r="E149" i="3"/>
  <c r="E150" i="3"/>
  <c r="E151" i="3"/>
  <c r="E152" i="3"/>
  <c r="E153" i="3"/>
  <c r="E154" i="3"/>
  <c r="E143" i="3"/>
  <c r="E132" i="3" l="1"/>
  <c r="E133" i="3"/>
  <c r="E134" i="3"/>
  <c r="E135" i="3"/>
  <c r="E136" i="3"/>
  <c r="E137" i="3"/>
  <c r="E138" i="3"/>
  <c r="E139" i="3"/>
  <c r="E140" i="3"/>
  <c r="E141" i="3"/>
  <c r="E142" i="3"/>
  <c r="E131" i="3"/>
  <c r="E119" i="3" l="1"/>
  <c r="E120" i="3"/>
  <c r="E121" i="3"/>
  <c r="E122" i="3"/>
  <c r="E123" i="3"/>
  <c r="E124" i="3"/>
  <c r="E125" i="3"/>
  <c r="E126" i="3"/>
  <c r="E127" i="3"/>
  <c r="E128" i="3"/>
  <c r="E129" i="3"/>
  <c r="E130" i="3"/>
  <c r="E72" i="3" l="1"/>
  <c r="E73" i="3"/>
  <c r="E74" i="3"/>
  <c r="E76" i="3"/>
  <c r="E77" i="3"/>
  <c r="E78" i="3"/>
  <c r="E79" i="3"/>
  <c r="E80" i="3"/>
  <c r="E81" i="3"/>
  <c r="E82" i="3"/>
  <c r="E71" i="3"/>
  <c r="E60" i="3" l="1"/>
  <c r="E61" i="3"/>
  <c r="E62" i="3"/>
  <c r="E63" i="3"/>
  <c r="E64" i="3"/>
  <c r="E65" i="3"/>
  <c r="E66" i="3"/>
  <c r="E67" i="3"/>
  <c r="E68" i="3"/>
  <c r="E69" i="3"/>
  <c r="E70" i="3"/>
  <c r="E59" i="3"/>
  <c r="E48" i="3" l="1"/>
  <c r="E49" i="3"/>
  <c r="E50" i="3"/>
  <c r="E51" i="3"/>
  <c r="E52" i="3"/>
  <c r="E53" i="3"/>
  <c r="E54" i="3"/>
  <c r="E55" i="3"/>
  <c r="E56" i="3"/>
  <c r="E57" i="3"/>
  <c r="E58" i="3"/>
  <c r="E47" i="3"/>
  <c r="E36" i="3"/>
  <c r="E37" i="3"/>
  <c r="E38" i="3"/>
  <c r="E39" i="3"/>
  <c r="E40" i="3"/>
  <c r="E41" i="3"/>
  <c r="E42" i="3"/>
  <c r="E43" i="3"/>
  <c r="E44" i="3"/>
  <c r="E45" i="3"/>
  <c r="E46" i="3"/>
  <c r="E35" i="3"/>
</calcChain>
</file>

<file path=xl/sharedStrings.xml><?xml version="1.0" encoding="utf-8"?>
<sst xmlns="http://schemas.openxmlformats.org/spreadsheetml/2006/main" count="17" uniqueCount="16">
  <si>
    <t>mes /año</t>
  </si>
  <si>
    <t>mes/año</t>
  </si>
  <si>
    <t>Pensiones no contributivas</t>
  </si>
  <si>
    <t>% variación intearanual</t>
  </si>
  <si>
    <t>Tasa variación interanual total cotizaciones</t>
  </si>
  <si>
    <t>Tasa variación interanual total ocupados</t>
  </si>
  <si>
    <t>Total cotizaciones sociales</t>
  </si>
  <si>
    <t>Pensiones contributivas</t>
  </si>
  <si>
    <t>Variación interanual</t>
  </si>
  <si>
    <t>Ocupados</t>
  </si>
  <si>
    <t>Sin efecto exoneraciones</t>
  </si>
  <si>
    <t>Con efecto exoneraciones</t>
  </si>
  <si>
    <t>Sin efecto exoneraciones (se elimina el impoirte de las exoneraciones imputadas presupuestariamente en 2021-2.232,4)</t>
  </si>
  <si>
    <t>Con efecto exoneraciones (se encuentra imputado el impoirte de las exoneraciones de 2020 y 2021-2.232,4)</t>
  </si>
  <si>
    <t>DESEMPLEADOS/</t>
  </si>
  <si>
    <t>Respecto a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</si>
</sst>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222222"/>
      <name val="Arial"/>
      <family val="2"/>
    </font>
    <font>
      <b/>
      <sz val="10"/>
      <name val="Arial"/>
      <family val="2"/>
    </font>
    <font>
      <i/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10" fontId="0" fillId="0" borderId="1" xfId="1" applyNumberFormat="1" applyFont="1" applyBorder="1"/>
    <xf numFmtId="10" fontId="0" fillId="0" borderId="3" xfId="1" applyNumberFormat="1" applyFont="1" applyBorder="1"/>
    <xf numFmtId="10" fontId="0" fillId="0" borderId="4" xfId="1" applyNumberFormat="1" applyFont="1" applyBorder="1"/>
    <xf numFmtId="10" fontId="0" fillId="0" borderId="5" xfId="1" applyNumberFormat="1" applyFont="1" applyBorder="1"/>
    <xf numFmtId="17" fontId="0" fillId="0" borderId="2" xfId="0" applyNumberFormat="1" applyBorder="1"/>
    <xf numFmtId="17" fontId="0" fillId="0" borderId="0" xfId="0" applyNumberFormat="1"/>
    <xf numFmtId="10" fontId="0" fillId="0" borderId="0" xfId="0" applyNumberFormat="1"/>
    <xf numFmtId="4" fontId="0" fillId="0" borderId="0" xfId="0" applyNumberFormat="1"/>
    <xf numFmtId="4" fontId="4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/>
    <xf numFmtId="4" fontId="0" fillId="0" borderId="1" xfId="0" applyNumberFormat="1" applyBorder="1"/>
    <xf numFmtId="0" fontId="0" fillId="0" borderId="1" xfId="0" applyBorder="1"/>
    <xf numFmtId="0" fontId="1" fillId="0" borderId="8" xfId="0" applyFont="1" applyBorder="1"/>
    <xf numFmtId="0" fontId="1" fillId="0" borderId="9" xfId="0" applyFont="1" applyBorder="1"/>
    <xf numFmtId="0" fontId="0" fillId="0" borderId="3" xfId="0" applyBorder="1"/>
    <xf numFmtId="17" fontId="0" fillId="0" borderId="11" xfId="0" applyNumberFormat="1" applyBorder="1"/>
    <xf numFmtId="4" fontId="0" fillId="0" borderId="4" xfId="0" applyNumberFormat="1" applyBorder="1"/>
    <xf numFmtId="4" fontId="0" fillId="0" borderId="3" xfId="0" applyNumberFormat="1" applyBorder="1"/>
    <xf numFmtId="4" fontId="0" fillId="0" borderId="5" xfId="0" applyNumberFormat="1" applyBorder="1"/>
    <xf numFmtId="0" fontId="1" fillId="2" borderId="8" xfId="0" applyFont="1" applyFill="1" applyBorder="1"/>
    <xf numFmtId="0" fontId="1" fillId="2" borderId="10" xfId="0" applyFont="1" applyFill="1" applyBorder="1" applyAlignment="1">
      <alignment wrapText="1"/>
    </xf>
    <xf numFmtId="4" fontId="6" fillId="0" borderId="12" xfId="0" applyNumberFormat="1" applyFont="1" applyBorder="1" applyAlignment="1">
      <alignment horizontal="right" vertical="top"/>
    </xf>
    <xf numFmtId="2" fontId="0" fillId="0" borderId="0" xfId="0" applyNumberFormat="1"/>
    <xf numFmtId="2" fontId="0" fillId="0" borderId="0" xfId="0" applyNumberFormat="1" applyAlignment="1">
      <alignment horizontal="left" indent="1"/>
    </xf>
    <xf numFmtId="17" fontId="0" fillId="0" borderId="8" xfId="0" applyNumberFormat="1" applyBorder="1"/>
    <xf numFmtId="10" fontId="0" fillId="0" borderId="10" xfId="1" applyNumberFormat="1" applyFont="1" applyBorder="1"/>
    <xf numFmtId="17" fontId="0" fillId="0" borderId="14" xfId="0" applyNumberFormat="1" applyBorder="1"/>
    <xf numFmtId="10" fontId="0" fillId="0" borderId="15" xfId="1" applyNumberFormat="1" applyFont="1" applyBorder="1"/>
    <xf numFmtId="4" fontId="4" fillId="0" borderId="13" xfId="0" applyNumberFormat="1" applyFont="1" applyBorder="1" applyAlignment="1">
      <alignment horizontal="right" vertical="top"/>
    </xf>
    <xf numFmtId="17" fontId="0" fillId="0" borderId="16" xfId="0" applyNumberFormat="1" applyBorder="1"/>
    <xf numFmtId="4" fontId="0" fillId="0" borderId="17" xfId="0" applyNumberFormat="1" applyBorder="1"/>
    <xf numFmtId="10" fontId="0" fillId="0" borderId="17" xfId="1" applyNumberFormat="1" applyFont="1" applyBorder="1"/>
    <xf numFmtId="4" fontId="0" fillId="0" borderId="10" xfId="0" applyNumberFormat="1" applyBorder="1"/>
    <xf numFmtId="17" fontId="0" fillId="0" borderId="18" xfId="0" applyNumberFormat="1" applyBorder="1"/>
    <xf numFmtId="10" fontId="0" fillId="0" borderId="0" xfId="1" applyNumberFormat="1" applyFont="1"/>
    <xf numFmtId="3" fontId="0" fillId="0" borderId="0" xfId="0" applyNumberFormat="1"/>
    <xf numFmtId="17" fontId="0" fillId="3" borderId="2" xfId="0" applyNumberFormat="1" applyFill="1" applyBorder="1"/>
    <xf numFmtId="164" fontId="0" fillId="0" borderId="1" xfId="1" applyNumberFormat="1" applyFont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3" fontId="0" fillId="0" borderId="1" xfId="0" applyNumberFormat="1" applyBorder="1"/>
    <xf numFmtId="9" fontId="0" fillId="0" borderId="1" xfId="1" applyFont="1" applyBorder="1"/>
    <xf numFmtId="3" fontId="0" fillId="0" borderId="4" xfId="0" applyNumberFormat="1" applyBorder="1"/>
    <xf numFmtId="3" fontId="0" fillId="0" borderId="20" xfId="0" applyNumberFormat="1" applyBorder="1"/>
    <xf numFmtId="164" fontId="0" fillId="0" borderId="22" xfId="1" applyNumberFormat="1" applyFont="1" applyBorder="1"/>
    <xf numFmtId="17" fontId="1" fillId="0" borderId="19" xfId="0" applyNumberFormat="1" applyFont="1" applyBorder="1" applyAlignment="1">
      <alignment horizontal="center" vertical="center"/>
    </xf>
    <xf numFmtId="17" fontId="1" fillId="0" borderId="21" xfId="0" applyNumberFormat="1" applyFont="1" applyBorder="1" applyAlignment="1">
      <alignment horizontal="center" vertical="center"/>
    </xf>
  </cellXfs>
  <cellStyles count="3">
    <cellStyle name="Normal" xfId="0" builtinId="0"/>
    <cellStyle name="Normal 2" xfId="2" xr:uid="{E258D128-3742-49E4-B15B-D4376DB67044}"/>
    <cellStyle name="Porcentaje" xfId="1" builtinId="5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Evolución cotizaciones sociales</a:t>
            </a:r>
            <a:endParaRPr lang="es-ES" sz="110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360460769811416"/>
          <c:y val="0.12038013137359083"/>
          <c:w val="0.79211449473857887"/>
          <c:h val="0.686782340232172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'Cotizaciones sociales'!$C$1</c:f>
              <c:strCache>
                <c:ptCount val="1"/>
                <c:pt idx="0">
                  <c:v>Total cotizaciones sociales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F5-470E-AD51-09A6CFD1FA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'Cotizaciones sociales'!$B$144:$B$244</c:f>
              <c:numCache>
                <c:formatCode>mmm\-yy</c:formatCode>
                <c:ptCount val="9"/>
                <c:pt idx="0">
                  <c:v>42461</c:v>
                </c:pt>
                <c:pt idx="1">
                  <c:v>42826</c:v>
                </c:pt>
                <c:pt idx="2">
                  <c:v>43191</c:v>
                </c:pt>
                <c:pt idx="3">
                  <c:v>43556</c:v>
                </c:pt>
                <c:pt idx="4">
                  <c:v>43922</c:v>
                </c:pt>
                <c:pt idx="5">
                  <c:v>44287</c:v>
                </c:pt>
                <c:pt idx="6">
                  <c:v>44652</c:v>
                </c:pt>
                <c:pt idx="7">
                  <c:v>45017</c:v>
                </c:pt>
                <c:pt idx="8">
                  <c:v>45383</c:v>
                </c:pt>
              </c:numCache>
            </c:numRef>
          </c:cat>
          <c:val>
            <c:numRef>
              <c:f>'Cotizaciones sociales'!$C$144:$C$244</c:f>
              <c:numCache>
                <c:formatCode>#,##0.00</c:formatCode>
                <c:ptCount val="9"/>
                <c:pt idx="0">
                  <c:v>34308.620000000003</c:v>
                </c:pt>
                <c:pt idx="1">
                  <c:v>35797.79</c:v>
                </c:pt>
                <c:pt idx="2">
                  <c:v>37789.19</c:v>
                </c:pt>
                <c:pt idx="3">
                  <c:v>40846.69</c:v>
                </c:pt>
                <c:pt idx="4">
                  <c:v>41502.83</c:v>
                </c:pt>
                <c:pt idx="5">
                  <c:v>42751.42</c:v>
                </c:pt>
                <c:pt idx="6">
                  <c:v>45922.04</c:v>
                </c:pt>
                <c:pt idx="7">
                  <c:v>50170.930000000008</c:v>
                </c:pt>
                <c:pt idx="8" formatCode="#,##0">
                  <c:v>54139.63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03-413C-B98D-5BAF233F1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7743295"/>
        <c:axId val="1357743711"/>
      </c:barChart>
      <c:lineChart>
        <c:grouping val="standard"/>
        <c:varyColors val="0"/>
        <c:ser>
          <c:idx val="1"/>
          <c:order val="1"/>
          <c:tx>
            <c:strRef>
              <c:f>'Cotizaciones sociales'!$F$1</c:f>
              <c:strCache>
                <c:ptCount val="1"/>
                <c:pt idx="0">
                  <c:v>Tasa variación interanual total cotizaciones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F5-470E-AD51-09A6CFD1FA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'Cotizaciones sociales'!$B$144:$B$244</c:f>
              <c:numCache>
                <c:formatCode>mmm\-yy</c:formatCode>
                <c:ptCount val="9"/>
                <c:pt idx="0">
                  <c:v>42461</c:v>
                </c:pt>
                <c:pt idx="1">
                  <c:v>42826</c:v>
                </c:pt>
                <c:pt idx="2">
                  <c:v>43191</c:v>
                </c:pt>
                <c:pt idx="3">
                  <c:v>43556</c:v>
                </c:pt>
                <c:pt idx="4">
                  <c:v>43922</c:v>
                </c:pt>
                <c:pt idx="5">
                  <c:v>44287</c:v>
                </c:pt>
                <c:pt idx="6">
                  <c:v>44652</c:v>
                </c:pt>
                <c:pt idx="7">
                  <c:v>45017</c:v>
                </c:pt>
                <c:pt idx="8">
                  <c:v>45383</c:v>
                </c:pt>
              </c:numCache>
            </c:numRef>
          </c:cat>
          <c:val>
            <c:numRef>
              <c:f>'Cotizaciones sociales'!$F$144:$F$244</c:f>
              <c:numCache>
                <c:formatCode>0.00%</c:formatCode>
                <c:ptCount val="9"/>
                <c:pt idx="0">
                  <c:v>2.2535124793942405E-2</c:v>
                </c:pt>
                <c:pt idx="1">
                  <c:v>4.3405126758231549E-2</c:v>
                </c:pt>
                <c:pt idx="2">
                  <c:v>5.5629132412922735E-2</c:v>
                </c:pt>
                <c:pt idx="3">
                  <c:v>8.090938175705803E-2</c:v>
                </c:pt>
                <c:pt idx="4">
                  <c:v>1.6063480296689876E-2</c:v>
                </c:pt>
                <c:pt idx="5">
                  <c:v>3.0084454481778627E-2</c:v>
                </c:pt>
                <c:pt idx="6">
                  <c:v>7.4164086245556357E-2</c:v>
                </c:pt>
                <c:pt idx="7">
                  <c:v>9.2523981948537268E-2</c:v>
                </c:pt>
                <c:pt idx="8" formatCode="0.0%">
                  <c:v>7.9103576513331317E-2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24-425E-9754-FBD0F80EB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3820623"/>
        <c:axId val="309445551"/>
      </c:lineChart>
      <c:catAx>
        <c:axId val="135774329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57743711"/>
        <c:crosses val="autoZero"/>
        <c:auto val="0"/>
        <c:lblAlgn val="ctr"/>
        <c:lblOffset val="100"/>
        <c:tickLblSkip val="1"/>
        <c:noMultiLvlLbl val="0"/>
      </c:catAx>
      <c:valAx>
        <c:axId val="1357743711"/>
        <c:scaling>
          <c:orientation val="minMax"/>
          <c:min val="-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milones</a:t>
                </a:r>
                <a:r>
                  <a:rPr lang="es-ES" baseline="0"/>
                  <a:t> de euros</a:t>
                </a:r>
                <a:endParaRPr lang="es-E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57743295"/>
        <c:crosses val="autoZero"/>
        <c:crossBetween val="between"/>
      </c:valAx>
      <c:valAx>
        <c:axId val="309445551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83820623"/>
        <c:crosses val="max"/>
        <c:crossBetween val="between"/>
      </c:valAx>
      <c:dateAx>
        <c:axId val="48382062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09445551"/>
        <c:crosses val="autoZero"/>
        <c:auto val="1"/>
        <c:lblOffset val="100"/>
        <c:baseTimeUnit val="year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baseline="0">
                <a:solidFill>
                  <a:sysClr val="windowText" lastClr="000000"/>
                </a:solidFill>
                <a:effectLst/>
              </a:rPr>
              <a:t>Evolución cotización ocupados</a:t>
            </a:r>
            <a:endParaRPr lang="es-ES" sz="1100" b="1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063476502139294"/>
          <c:y val="9.7225711526866307E-2"/>
          <c:w val="0.75221607079352171"/>
          <c:h val="0.72756708709650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'Cotizaciones sociales'!$D$1</c:f>
              <c:strCache>
                <c:ptCount val="1"/>
                <c:pt idx="0">
                  <c:v>Ocupados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8"/>
              <c:layout>
                <c:manualLayout>
                  <c:x val="-3.8124061729245685E-2"/>
                  <c:y val="5.63711150189905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02-4C82-B2F2-7142402B10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'Cotizaciones sociales'!$B$144:$B$244</c:f>
              <c:numCache>
                <c:formatCode>mmm\-yy</c:formatCode>
                <c:ptCount val="9"/>
                <c:pt idx="0">
                  <c:v>42461</c:v>
                </c:pt>
                <c:pt idx="1">
                  <c:v>42826</c:v>
                </c:pt>
                <c:pt idx="2">
                  <c:v>43191</c:v>
                </c:pt>
                <c:pt idx="3">
                  <c:v>43556</c:v>
                </c:pt>
                <c:pt idx="4">
                  <c:v>43922</c:v>
                </c:pt>
                <c:pt idx="5">
                  <c:v>44287</c:v>
                </c:pt>
                <c:pt idx="6">
                  <c:v>44652</c:v>
                </c:pt>
                <c:pt idx="7">
                  <c:v>45017</c:v>
                </c:pt>
                <c:pt idx="8">
                  <c:v>45383</c:v>
                </c:pt>
              </c:numCache>
            </c:numRef>
          </c:cat>
          <c:val>
            <c:numRef>
              <c:f>'Cotizaciones sociales'!$D$144:$D$244</c:f>
              <c:numCache>
                <c:formatCode>#,##0.00</c:formatCode>
                <c:ptCount val="9"/>
                <c:pt idx="0">
                  <c:v>32124.066581909996</c:v>
                </c:pt>
                <c:pt idx="1">
                  <c:v>33715.669490800006</c:v>
                </c:pt>
                <c:pt idx="2">
                  <c:v>35677.848411499996</c:v>
                </c:pt>
                <c:pt idx="3">
                  <c:v>38557.241748109998</c:v>
                </c:pt>
                <c:pt idx="4">
                  <c:v>38729.970021159999</c:v>
                </c:pt>
                <c:pt idx="5">
                  <c:v>39581.678952589995</c:v>
                </c:pt>
                <c:pt idx="6">
                  <c:v>43118.880000000005</c:v>
                </c:pt>
                <c:pt idx="7">
                  <c:v>47024.101125450004</c:v>
                </c:pt>
                <c:pt idx="8" formatCode="#,##0">
                  <c:v>50939.711545549995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2-46C9-84F8-EE4F2DA40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9614287"/>
        <c:axId val="1349613871"/>
      </c:barChart>
      <c:lineChart>
        <c:grouping val="standard"/>
        <c:varyColors val="0"/>
        <c:ser>
          <c:idx val="1"/>
          <c:order val="1"/>
          <c:tx>
            <c:strRef>
              <c:f>'Cotizaciones sociales'!$G$1</c:f>
              <c:strCache>
                <c:ptCount val="1"/>
                <c:pt idx="0">
                  <c:v>Tasa variación interanual total ocupados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02-4C82-B2F2-7142402B10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'Cotizaciones sociales'!$B$144:$B$244</c:f>
              <c:numCache>
                <c:formatCode>mmm\-yy</c:formatCode>
                <c:ptCount val="9"/>
                <c:pt idx="0">
                  <c:v>42461</c:v>
                </c:pt>
                <c:pt idx="1">
                  <c:v>42826</c:v>
                </c:pt>
                <c:pt idx="2">
                  <c:v>43191</c:v>
                </c:pt>
                <c:pt idx="3">
                  <c:v>43556</c:v>
                </c:pt>
                <c:pt idx="4">
                  <c:v>43922</c:v>
                </c:pt>
                <c:pt idx="5">
                  <c:v>44287</c:v>
                </c:pt>
                <c:pt idx="6">
                  <c:v>44652</c:v>
                </c:pt>
                <c:pt idx="7">
                  <c:v>45017</c:v>
                </c:pt>
                <c:pt idx="8">
                  <c:v>45383</c:v>
                </c:pt>
              </c:numCache>
            </c:numRef>
          </c:cat>
          <c:val>
            <c:numRef>
              <c:f>'Cotizaciones sociales'!$G$144:$G$244</c:f>
              <c:numCache>
                <c:formatCode>0.00%</c:formatCode>
                <c:ptCount val="9"/>
                <c:pt idx="0">
                  <c:v>3.0970771772889778E-2</c:v>
                </c:pt>
                <c:pt idx="1">
                  <c:v>4.9545499005604995E-2</c:v>
                </c:pt>
                <c:pt idx="2">
                  <c:v>5.8197833539547807E-2</c:v>
                </c:pt>
                <c:pt idx="3">
                  <c:v>8.070535261543102E-2</c:v>
                </c:pt>
                <c:pt idx="4">
                  <c:v>4.47978810772863E-3</c:v>
                </c:pt>
                <c:pt idx="5">
                  <c:v>2.1990952509507933E-2</c:v>
                </c:pt>
                <c:pt idx="6">
                  <c:v>8.9364603549202296E-2</c:v>
                </c:pt>
                <c:pt idx="7">
                  <c:v>9.0568705064927466E-2</c:v>
                </c:pt>
                <c:pt idx="8" formatCode="0.0%">
                  <c:v>8.3268160929945254E-2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42-46C9-84F8-EE4F2DA40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7743295"/>
        <c:axId val="1357743711"/>
      </c:lineChart>
      <c:catAx>
        <c:axId val="135774329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57743711"/>
        <c:crosses val="autoZero"/>
        <c:auto val="0"/>
        <c:lblAlgn val="ctr"/>
        <c:lblOffset val="100"/>
        <c:noMultiLvlLbl val="0"/>
      </c:catAx>
      <c:valAx>
        <c:axId val="1357743711"/>
        <c:scaling>
          <c:orientation val="minMax"/>
          <c:min val="-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 b="1"/>
                  <a:t>% variación interanual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57743295"/>
        <c:crosses val="autoZero"/>
        <c:crossBetween val="between"/>
      </c:valAx>
      <c:valAx>
        <c:axId val="13496138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 i="0" u="none" strike="noStrike" baseline="0">
                    <a:effectLst/>
                  </a:rPr>
                  <a:t>millones de euros</a:t>
                </a:r>
                <a:endParaRPr lang="es-E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49614287"/>
        <c:crosses val="max"/>
        <c:crossBetween val="between"/>
      </c:valAx>
      <c:dateAx>
        <c:axId val="1349614287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349613871"/>
        <c:crosses val="autoZero"/>
        <c:auto val="1"/>
        <c:lblOffset val="100"/>
        <c:baseTimeUnit val="year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100" b="1">
                <a:solidFill>
                  <a:sysClr val="windowText" lastClr="000000"/>
                </a:solidFill>
              </a:rPr>
              <a:t>Evolución</a:t>
            </a:r>
            <a:r>
              <a:rPr lang="es-ES" sz="1100" b="1" baseline="0">
                <a:solidFill>
                  <a:sysClr val="windowText" lastClr="000000"/>
                </a:solidFill>
              </a:rPr>
              <a:t> pensiones contributivas</a:t>
            </a:r>
            <a:endParaRPr lang="es-ES" sz="11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'Pensiones contributivas'!$B$4</c:f>
              <c:strCache>
                <c:ptCount val="1"/>
                <c:pt idx="0">
                  <c:v>Pensiones contributivas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33"/>
              <c:layout>
                <c:manualLayout>
                  <c:x val="6.6193853427895813E-2"/>
                  <c:y val="0.65764023210831724"/>
                </c:manualLayout>
              </c:layout>
              <c:tx>
                <c:rich>
                  <a:bodyPr/>
                  <a:lstStyle/>
                  <a:p>
                    <a:r>
                      <a:rPr lang="en-US" b="0">
                        <a:solidFill>
                          <a:schemeClr val="bg2">
                            <a:lumMod val="25000"/>
                          </a:schemeClr>
                        </a:solidFill>
                      </a:rPr>
                      <a:t>nov-22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195-4CEA-B6DC-9C207A652B69}"/>
                </c:ext>
              </c:extLst>
            </c:dLbl>
            <c:dLbl>
              <c:idx val="14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2">
                          <a:lumMod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95-4CEA-B6DC-9C207A652B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2">
                        <a:lumMod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'Pensiones contributivas'!$A$83:$A$227</c:f>
              <c:numCache>
                <c:formatCode>mmm\-yy</c:formatCode>
                <c:ptCount val="145"/>
                <c:pt idx="0">
                  <c:v>40452</c:v>
                </c:pt>
                <c:pt idx="1">
                  <c:v>40483</c:v>
                </c:pt>
                <c:pt idx="2">
                  <c:v>40513</c:v>
                </c:pt>
                <c:pt idx="3">
                  <c:v>40544</c:v>
                </c:pt>
                <c:pt idx="4">
                  <c:v>40575</c:v>
                </c:pt>
                <c:pt idx="5">
                  <c:v>40603</c:v>
                </c:pt>
                <c:pt idx="6">
                  <c:v>40634</c:v>
                </c:pt>
                <c:pt idx="7">
                  <c:v>40664</c:v>
                </c:pt>
                <c:pt idx="8">
                  <c:v>40695</c:v>
                </c:pt>
                <c:pt idx="9">
                  <c:v>40725</c:v>
                </c:pt>
                <c:pt idx="10">
                  <c:v>40756</c:v>
                </c:pt>
                <c:pt idx="11">
                  <c:v>40787</c:v>
                </c:pt>
                <c:pt idx="12">
                  <c:v>40817</c:v>
                </c:pt>
                <c:pt idx="13">
                  <c:v>40848</c:v>
                </c:pt>
                <c:pt idx="14">
                  <c:v>40878</c:v>
                </c:pt>
                <c:pt idx="15">
                  <c:v>40909</c:v>
                </c:pt>
                <c:pt idx="16">
                  <c:v>40940</c:v>
                </c:pt>
                <c:pt idx="17">
                  <c:v>40969</c:v>
                </c:pt>
                <c:pt idx="18">
                  <c:v>41000</c:v>
                </c:pt>
                <c:pt idx="19">
                  <c:v>41030</c:v>
                </c:pt>
                <c:pt idx="20">
                  <c:v>41061</c:v>
                </c:pt>
                <c:pt idx="21">
                  <c:v>41091</c:v>
                </c:pt>
                <c:pt idx="22">
                  <c:v>41122</c:v>
                </c:pt>
                <c:pt idx="23">
                  <c:v>41153</c:v>
                </c:pt>
                <c:pt idx="24">
                  <c:v>41183</c:v>
                </c:pt>
                <c:pt idx="25">
                  <c:v>41214</c:v>
                </c:pt>
                <c:pt idx="26">
                  <c:v>41244</c:v>
                </c:pt>
                <c:pt idx="27">
                  <c:v>41275</c:v>
                </c:pt>
                <c:pt idx="28">
                  <c:v>41306</c:v>
                </c:pt>
                <c:pt idx="29">
                  <c:v>41334</c:v>
                </c:pt>
                <c:pt idx="30">
                  <c:v>41365</c:v>
                </c:pt>
                <c:pt idx="31">
                  <c:v>41395</c:v>
                </c:pt>
                <c:pt idx="32">
                  <c:v>41426</c:v>
                </c:pt>
                <c:pt idx="33">
                  <c:v>41456</c:v>
                </c:pt>
                <c:pt idx="34">
                  <c:v>41487</c:v>
                </c:pt>
                <c:pt idx="35">
                  <c:v>41518</c:v>
                </c:pt>
                <c:pt idx="36">
                  <c:v>41548</c:v>
                </c:pt>
                <c:pt idx="37">
                  <c:v>41579</c:v>
                </c:pt>
                <c:pt idx="38">
                  <c:v>41609</c:v>
                </c:pt>
                <c:pt idx="39">
                  <c:v>41640</c:v>
                </c:pt>
                <c:pt idx="40">
                  <c:v>41671</c:v>
                </c:pt>
                <c:pt idx="41">
                  <c:v>41699</c:v>
                </c:pt>
                <c:pt idx="42">
                  <c:v>41730</c:v>
                </c:pt>
                <c:pt idx="43">
                  <c:v>41760</c:v>
                </c:pt>
                <c:pt idx="44">
                  <c:v>41791</c:v>
                </c:pt>
                <c:pt idx="45">
                  <c:v>41821</c:v>
                </c:pt>
                <c:pt idx="46">
                  <c:v>41852</c:v>
                </c:pt>
                <c:pt idx="47">
                  <c:v>41883</c:v>
                </c:pt>
                <c:pt idx="48">
                  <c:v>41913</c:v>
                </c:pt>
                <c:pt idx="49">
                  <c:v>41944</c:v>
                </c:pt>
                <c:pt idx="50">
                  <c:v>41974</c:v>
                </c:pt>
                <c:pt idx="51">
                  <c:v>42005</c:v>
                </c:pt>
                <c:pt idx="52">
                  <c:v>42036</c:v>
                </c:pt>
                <c:pt idx="53">
                  <c:v>42064</c:v>
                </c:pt>
                <c:pt idx="54">
                  <c:v>42095</c:v>
                </c:pt>
                <c:pt idx="55">
                  <c:v>42125</c:v>
                </c:pt>
                <c:pt idx="56">
                  <c:v>42156</c:v>
                </c:pt>
                <c:pt idx="57">
                  <c:v>42186</c:v>
                </c:pt>
                <c:pt idx="58">
                  <c:v>42217</c:v>
                </c:pt>
                <c:pt idx="59">
                  <c:v>42248</c:v>
                </c:pt>
                <c:pt idx="60">
                  <c:v>42278</c:v>
                </c:pt>
                <c:pt idx="61">
                  <c:v>42309</c:v>
                </c:pt>
                <c:pt idx="62">
                  <c:v>42339</c:v>
                </c:pt>
                <c:pt idx="63">
                  <c:v>42370</c:v>
                </c:pt>
                <c:pt idx="64">
                  <c:v>42401</c:v>
                </c:pt>
                <c:pt idx="65">
                  <c:v>42430</c:v>
                </c:pt>
                <c:pt idx="66">
                  <c:v>42461</c:v>
                </c:pt>
                <c:pt idx="67">
                  <c:v>42491</c:v>
                </c:pt>
                <c:pt idx="68">
                  <c:v>42522</c:v>
                </c:pt>
                <c:pt idx="69">
                  <c:v>42552</c:v>
                </c:pt>
                <c:pt idx="70">
                  <c:v>42583</c:v>
                </c:pt>
                <c:pt idx="71">
                  <c:v>42614</c:v>
                </c:pt>
                <c:pt idx="72">
                  <c:v>42644</c:v>
                </c:pt>
                <c:pt idx="73">
                  <c:v>42675</c:v>
                </c:pt>
                <c:pt idx="74">
                  <c:v>42705</c:v>
                </c:pt>
                <c:pt idx="75">
                  <c:v>42736</c:v>
                </c:pt>
                <c:pt idx="76">
                  <c:v>42767</c:v>
                </c:pt>
                <c:pt idx="77">
                  <c:v>42795</c:v>
                </c:pt>
                <c:pt idx="78">
                  <c:v>42826</c:v>
                </c:pt>
                <c:pt idx="79">
                  <c:v>42856</c:v>
                </c:pt>
                <c:pt idx="80">
                  <c:v>42887</c:v>
                </c:pt>
                <c:pt idx="81">
                  <c:v>42917</c:v>
                </c:pt>
                <c:pt idx="82">
                  <c:v>42948</c:v>
                </c:pt>
                <c:pt idx="83">
                  <c:v>42979</c:v>
                </c:pt>
                <c:pt idx="84">
                  <c:v>43009</c:v>
                </c:pt>
                <c:pt idx="85">
                  <c:v>43040</c:v>
                </c:pt>
                <c:pt idx="86">
                  <c:v>43070</c:v>
                </c:pt>
                <c:pt idx="87">
                  <c:v>43101</c:v>
                </c:pt>
                <c:pt idx="88">
                  <c:v>43132</c:v>
                </c:pt>
                <c:pt idx="89">
                  <c:v>43160</c:v>
                </c:pt>
                <c:pt idx="90">
                  <c:v>43191</c:v>
                </c:pt>
                <c:pt idx="91">
                  <c:v>43221</c:v>
                </c:pt>
                <c:pt idx="92">
                  <c:v>43252</c:v>
                </c:pt>
                <c:pt idx="93">
                  <c:v>43282</c:v>
                </c:pt>
                <c:pt idx="94">
                  <c:v>43313</c:v>
                </c:pt>
                <c:pt idx="95">
                  <c:v>43344</c:v>
                </c:pt>
                <c:pt idx="96">
                  <c:v>43374</c:v>
                </c:pt>
                <c:pt idx="97">
                  <c:v>43405</c:v>
                </c:pt>
                <c:pt idx="98">
                  <c:v>43435</c:v>
                </c:pt>
                <c:pt idx="99">
                  <c:v>43466</c:v>
                </c:pt>
                <c:pt idx="100">
                  <c:v>43497</c:v>
                </c:pt>
                <c:pt idx="101">
                  <c:v>43525</c:v>
                </c:pt>
                <c:pt idx="102">
                  <c:v>43556</c:v>
                </c:pt>
                <c:pt idx="103">
                  <c:v>43586</c:v>
                </c:pt>
                <c:pt idx="104">
                  <c:v>43617</c:v>
                </c:pt>
                <c:pt idx="105">
                  <c:v>43647</c:v>
                </c:pt>
                <c:pt idx="106">
                  <c:v>43678</c:v>
                </c:pt>
                <c:pt idx="107">
                  <c:v>43709</c:v>
                </c:pt>
                <c:pt idx="108">
                  <c:v>43739</c:v>
                </c:pt>
                <c:pt idx="109">
                  <c:v>43770</c:v>
                </c:pt>
                <c:pt idx="110">
                  <c:v>43800</c:v>
                </c:pt>
                <c:pt idx="111">
                  <c:v>43831</c:v>
                </c:pt>
                <c:pt idx="112">
                  <c:v>43862</c:v>
                </c:pt>
                <c:pt idx="113">
                  <c:v>43891</c:v>
                </c:pt>
                <c:pt idx="114">
                  <c:v>43922</c:v>
                </c:pt>
                <c:pt idx="115">
                  <c:v>43952</c:v>
                </c:pt>
                <c:pt idx="116">
                  <c:v>43983</c:v>
                </c:pt>
                <c:pt idx="117">
                  <c:v>44013</c:v>
                </c:pt>
                <c:pt idx="118">
                  <c:v>44044</c:v>
                </c:pt>
                <c:pt idx="119">
                  <c:v>44075</c:v>
                </c:pt>
                <c:pt idx="120">
                  <c:v>44105</c:v>
                </c:pt>
                <c:pt idx="121">
                  <c:v>44136</c:v>
                </c:pt>
                <c:pt idx="122">
                  <c:v>44166</c:v>
                </c:pt>
                <c:pt idx="123">
                  <c:v>44197</c:v>
                </c:pt>
                <c:pt idx="124">
                  <c:v>44228</c:v>
                </c:pt>
                <c:pt idx="125">
                  <c:v>44256</c:v>
                </c:pt>
                <c:pt idx="126">
                  <c:v>44287</c:v>
                </c:pt>
                <c:pt idx="127">
                  <c:v>44317</c:v>
                </c:pt>
                <c:pt idx="128">
                  <c:v>44348</c:v>
                </c:pt>
                <c:pt idx="129">
                  <c:v>44378</c:v>
                </c:pt>
                <c:pt idx="130">
                  <c:v>44409</c:v>
                </c:pt>
                <c:pt idx="131">
                  <c:v>44440</c:v>
                </c:pt>
                <c:pt idx="132">
                  <c:v>44470</c:v>
                </c:pt>
                <c:pt idx="133">
                  <c:v>44501</c:v>
                </c:pt>
                <c:pt idx="134">
                  <c:v>44531</c:v>
                </c:pt>
                <c:pt idx="135">
                  <c:v>44562</c:v>
                </c:pt>
                <c:pt idx="136">
                  <c:v>44593</c:v>
                </c:pt>
                <c:pt idx="137">
                  <c:v>44621</c:v>
                </c:pt>
                <c:pt idx="138">
                  <c:v>44652</c:v>
                </c:pt>
                <c:pt idx="139">
                  <c:v>44682</c:v>
                </c:pt>
                <c:pt idx="140">
                  <c:v>44713</c:v>
                </c:pt>
                <c:pt idx="141">
                  <c:v>44743</c:v>
                </c:pt>
                <c:pt idx="142">
                  <c:v>44774</c:v>
                </c:pt>
                <c:pt idx="143">
                  <c:v>44805</c:v>
                </c:pt>
                <c:pt idx="144">
                  <c:v>44835</c:v>
                </c:pt>
              </c:numCache>
            </c:numRef>
          </c:cat>
          <c:val>
            <c:numRef>
              <c:f>'Pensiones contributivas'!$B$83:$B$228</c:f>
              <c:numCache>
                <c:formatCode>#,##0.00</c:formatCode>
                <c:ptCount val="146"/>
                <c:pt idx="0">
                  <c:v>74161.399999999994</c:v>
                </c:pt>
                <c:pt idx="1">
                  <c:v>81044.11</c:v>
                </c:pt>
                <c:pt idx="2">
                  <c:v>95701.8</c:v>
                </c:pt>
                <c:pt idx="3">
                  <c:v>6942.58</c:v>
                </c:pt>
                <c:pt idx="4">
                  <c:v>14012.25</c:v>
                </c:pt>
                <c:pt idx="5">
                  <c:v>21068.62</c:v>
                </c:pt>
                <c:pt idx="6">
                  <c:v>28149.38</c:v>
                </c:pt>
                <c:pt idx="7">
                  <c:v>35270.6</c:v>
                </c:pt>
                <c:pt idx="8">
                  <c:v>42399.06</c:v>
                </c:pt>
                <c:pt idx="9">
                  <c:v>56350.54</c:v>
                </c:pt>
                <c:pt idx="10">
                  <c:v>63501.1</c:v>
                </c:pt>
                <c:pt idx="11">
                  <c:v>70654.720000000001</c:v>
                </c:pt>
                <c:pt idx="12">
                  <c:v>77799.08</c:v>
                </c:pt>
                <c:pt idx="13">
                  <c:v>85005.14</c:v>
                </c:pt>
                <c:pt idx="14">
                  <c:v>99533.71</c:v>
                </c:pt>
                <c:pt idx="15">
                  <c:v>7268.03</c:v>
                </c:pt>
                <c:pt idx="16">
                  <c:v>14642.48</c:v>
                </c:pt>
                <c:pt idx="17">
                  <c:v>22017.83</c:v>
                </c:pt>
                <c:pt idx="18">
                  <c:v>29404.37</c:v>
                </c:pt>
                <c:pt idx="19">
                  <c:v>36811.75</c:v>
                </c:pt>
                <c:pt idx="20">
                  <c:v>44231.199999999997</c:v>
                </c:pt>
                <c:pt idx="21">
                  <c:v>58880.63</c:v>
                </c:pt>
                <c:pt idx="22">
                  <c:v>66225.5</c:v>
                </c:pt>
                <c:pt idx="23">
                  <c:v>73696.100000000006</c:v>
                </c:pt>
                <c:pt idx="24">
                  <c:v>81269</c:v>
                </c:pt>
                <c:pt idx="25">
                  <c:v>88738.29</c:v>
                </c:pt>
                <c:pt idx="26">
                  <c:v>103503.79</c:v>
                </c:pt>
                <c:pt idx="27">
                  <c:v>7607.2499999999991</c:v>
                </c:pt>
                <c:pt idx="28">
                  <c:v>15342.789999999999</c:v>
                </c:pt>
                <c:pt idx="29">
                  <c:v>23065.319999999996</c:v>
                </c:pt>
                <c:pt idx="30">
                  <c:v>30826.76</c:v>
                </c:pt>
                <c:pt idx="31">
                  <c:v>38610.979999999996</c:v>
                </c:pt>
                <c:pt idx="32">
                  <c:v>46395.719999999994</c:v>
                </c:pt>
                <c:pt idx="33">
                  <c:v>61678.159999999996</c:v>
                </c:pt>
                <c:pt idx="34">
                  <c:v>69483.87</c:v>
                </c:pt>
                <c:pt idx="35">
                  <c:v>77313.52</c:v>
                </c:pt>
                <c:pt idx="36">
                  <c:v>85194.590000000011</c:v>
                </c:pt>
                <c:pt idx="37">
                  <c:v>93072.56</c:v>
                </c:pt>
                <c:pt idx="38">
                  <c:v>108564.30488621001</c:v>
                </c:pt>
                <c:pt idx="39">
                  <c:v>7404.630000000001</c:v>
                </c:pt>
                <c:pt idx="40">
                  <c:v>14852.339999999998</c:v>
                </c:pt>
                <c:pt idx="41">
                  <c:v>22294.45</c:v>
                </c:pt>
                <c:pt idx="42">
                  <c:v>29767.059999999998</c:v>
                </c:pt>
                <c:pt idx="43">
                  <c:v>37264.079999999994</c:v>
                </c:pt>
                <c:pt idx="44">
                  <c:v>44764.299999999996</c:v>
                </c:pt>
                <c:pt idx="45">
                  <c:v>59465.73</c:v>
                </c:pt>
                <c:pt idx="46">
                  <c:v>66998.750000000015</c:v>
                </c:pt>
                <c:pt idx="47">
                  <c:v>74551.55</c:v>
                </c:pt>
                <c:pt idx="48">
                  <c:v>82142.36</c:v>
                </c:pt>
                <c:pt idx="49">
                  <c:v>89746.16</c:v>
                </c:pt>
                <c:pt idx="50">
                  <c:v>104688.36222876</c:v>
                </c:pt>
                <c:pt idx="51">
                  <c:v>7655.2300000000005</c:v>
                </c:pt>
                <c:pt idx="52">
                  <c:v>18599.03</c:v>
                </c:pt>
                <c:pt idx="53">
                  <c:v>23072.71</c:v>
                </c:pt>
                <c:pt idx="54">
                  <c:v>30798.46</c:v>
                </c:pt>
                <c:pt idx="55">
                  <c:v>38547.069999999992</c:v>
                </c:pt>
                <c:pt idx="56">
                  <c:v>46285.810000000005</c:v>
                </c:pt>
                <c:pt idx="57">
                  <c:v>61490.33</c:v>
                </c:pt>
                <c:pt idx="58">
                  <c:v>69284.199999999983</c:v>
                </c:pt>
                <c:pt idx="59">
                  <c:v>77086.14</c:v>
                </c:pt>
                <c:pt idx="60">
                  <c:v>84925.809999999983</c:v>
                </c:pt>
                <c:pt idx="61">
                  <c:v>92783.389999999985</c:v>
                </c:pt>
                <c:pt idx="62">
                  <c:v>108213.94621960001</c:v>
                </c:pt>
                <c:pt idx="63">
                  <c:v>7903.5199999999995</c:v>
                </c:pt>
                <c:pt idx="64">
                  <c:v>19100.899999999998</c:v>
                </c:pt>
                <c:pt idx="65">
                  <c:v>23816.340000000007</c:v>
                </c:pt>
                <c:pt idx="66">
                  <c:v>31803.239999999998</c:v>
                </c:pt>
                <c:pt idx="67">
                  <c:v>39841.83</c:v>
                </c:pt>
                <c:pt idx="68">
                  <c:v>47836.77</c:v>
                </c:pt>
                <c:pt idx="69">
                  <c:v>63561.03</c:v>
                </c:pt>
                <c:pt idx="70">
                  <c:v>71611.19</c:v>
                </c:pt>
                <c:pt idx="71">
                  <c:v>79692.5</c:v>
                </c:pt>
                <c:pt idx="72">
                  <c:v>87805.42</c:v>
                </c:pt>
                <c:pt idx="73">
                  <c:v>98231.23</c:v>
                </c:pt>
                <c:pt idx="74">
                  <c:v>111915.85942057001</c:v>
                </c:pt>
                <c:pt idx="75">
                  <c:v>8173.6124647899996</c:v>
                </c:pt>
                <c:pt idx="76">
                  <c:v>16406.774221579999</c:v>
                </c:pt>
                <c:pt idx="77">
                  <c:v>24648.317467650002</c:v>
                </c:pt>
                <c:pt idx="78">
                  <c:v>32897.599283709998</c:v>
                </c:pt>
                <c:pt idx="79">
                  <c:v>41191.139450800001</c:v>
                </c:pt>
                <c:pt idx="80">
                  <c:v>49483.606071000002</c:v>
                </c:pt>
                <c:pt idx="81">
                  <c:v>65744.166304869999</c:v>
                </c:pt>
                <c:pt idx="82">
                  <c:v>74188.550279079995</c:v>
                </c:pt>
                <c:pt idx="83">
                  <c:v>82419.721069220002</c:v>
                </c:pt>
                <c:pt idx="84">
                  <c:v>90805.83899376</c:v>
                </c:pt>
                <c:pt idx="85">
                  <c:v>99211.350569889997</c:v>
                </c:pt>
                <c:pt idx="86">
                  <c:v>115722.36415631</c:v>
                </c:pt>
                <c:pt idx="87">
                  <c:v>8459.2711643700004</c:v>
                </c:pt>
                <c:pt idx="88">
                  <c:v>16954.769202440002</c:v>
                </c:pt>
                <c:pt idx="89">
                  <c:v>25470.155590459999</c:v>
                </c:pt>
                <c:pt idx="90">
                  <c:v>34013.460685149999</c:v>
                </c:pt>
                <c:pt idx="91">
                  <c:v>42578.301129749998</c:v>
                </c:pt>
                <c:pt idx="92">
                  <c:v>51142.62268937</c:v>
                </c:pt>
                <c:pt idx="93">
                  <c:v>68742.414886140003</c:v>
                </c:pt>
                <c:pt idx="94">
                  <c:v>77449.071087479999</c:v>
                </c:pt>
                <c:pt idx="95">
                  <c:v>86234.75409509</c:v>
                </c:pt>
                <c:pt idx="96">
                  <c:v>95207.686234189998</c:v>
                </c:pt>
                <c:pt idx="97">
                  <c:v>103914.28356192999</c:v>
                </c:pt>
                <c:pt idx="98">
                  <c:v>121290.03004856</c:v>
                </c:pt>
                <c:pt idx="99">
                  <c:v>8895.9953236399997</c:v>
                </c:pt>
                <c:pt idx="100">
                  <c:v>18116.100259259998</c:v>
                </c:pt>
                <c:pt idx="101">
                  <c:v>27267.718294099999</c:v>
                </c:pt>
                <c:pt idx="102">
                  <c:v>36420.953371709998</c:v>
                </c:pt>
                <c:pt idx="103">
                  <c:v>45604.679171939999</c:v>
                </c:pt>
                <c:pt idx="104">
                  <c:v>54809.146879109998</c:v>
                </c:pt>
                <c:pt idx="105">
                  <c:v>72866.361754229991</c:v>
                </c:pt>
                <c:pt idx="106">
                  <c:v>82074.206118809991</c:v>
                </c:pt>
                <c:pt idx="107">
                  <c:v>91311.771851400001</c:v>
                </c:pt>
                <c:pt idx="108">
                  <c:v>100589.58895416</c:v>
                </c:pt>
                <c:pt idx="109">
                  <c:v>109878.40477799</c:v>
                </c:pt>
                <c:pt idx="110">
                  <c:v>128148.55922194</c:v>
                </c:pt>
                <c:pt idx="111">
                  <c:v>9301.8880513899985</c:v>
                </c:pt>
                <c:pt idx="112">
                  <c:v>18664.365227419999</c:v>
                </c:pt>
                <c:pt idx="113">
                  <c:v>28667.644029070001</c:v>
                </c:pt>
                <c:pt idx="114">
                  <c:v>37629.309346490001</c:v>
                </c:pt>
                <c:pt idx="115">
                  <c:v>47092.24208643</c:v>
                </c:pt>
                <c:pt idx="116">
                  <c:v>56529.164061579999</c:v>
                </c:pt>
                <c:pt idx="117">
                  <c:v>75078.020719089996</c:v>
                </c:pt>
                <c:pt idx="118">
                  <c:v>84545.383753529997</c:v>
                </c:pt>
                <c:pt idx="119">
                  <c:v>94040.360919119994</c:v>
                </c:pt>
                <c:pt idx="120">
                  <c:v>103575.36344987</c:v>
                </c:pt>
                <c:pt idx="121">
                  <c:v>113152.72927288001</c:v>
                </c:pt>
                <c:pt idx="122">
                  <c:v>131922.49385152</c:v>
                </c:pt>
                <c:pt idx="123">
                  <c:v>9573.791399239999</c:v>
                </c:pt>
                <c:pt idx="124">
                  <c:v>19311.47426707</c:v>
                </c:pt>
                <c:pt idx="125">
                  <c:v>29030.110973540002</c:v>
                </c:pt>
                <c:pt idx="126">
                  <c:v>38774.791205379996</c:v>
                </c:pt>
                <c:pt idx="127">
                  <c:v>48551.80293967</c:v>
                </c:pt>
                <c:pt idx="128">
                  <c:v>58326.491458949997</c:v>
                </c:pt>
                <c:pt idx="129">
                  <c:v>77520.899259880011</c:v>
                </c:pt>
                <c:pt idx="130">
                  <c:v>87326.24686675999</c:v>
                </c:pt>
                <c:pt idx="131">
                  <c:v>97151.878043119999</c:v>
                </c:pt>
                <c:pt idx="132">
                  <c:v>107025.82332239</c:v>
                </c:pt>
                <c:pt idx="133">
                  <c:v>116928.5992578</c:v>
                </c:pt>
                <c:pt idx="134">
                  <c:v>138443.35475423001</c:v>
                </c:pt>
                <c:pt idx="135">
                  <c:v>9934.7982382600003</c:v>
                </c:pt>
                <c:pt idx="136">
                  <c:v>20312.510491279998</c:v>
                </c:pt>
                <c:pt idx="137">
                  <c:v>30719.525457200001</c:v>
                </c:pt>
                <c:pt idx="138">
                  <c:v>41130.665163089994</c:v>
                </c:pt>
                <c:pt idx="139">
                  <c:v>51570.083467709999</c:v>
                </c:pt>
                <c:pt idx="140">
                  <c:v>62011.11</c:v>
                </c:pt>
                <c:pt idx="141">
                  <c:v>82529.279999999999</c:v>
                </c:pt>
                <c:pt idx="142">
                  <c:v>92979.37</c:v>
                </c:pt>
                <c:pt idx="143">
                  <c:v>103466.45999999999</c:v>
                </c:pt>
                <c:pt idx="144">
                  <c:v>114155.9</c:v>
                </c:pt>
                <c:pt idx="145">
                  <c:v>124550.85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1-4C62-9436-55F322101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2415727"/>
        <c:axId val="1322416143"/>
      </c:barChart>
      <c:lineChart>
        <c:grouping val="standard"/>
        <c:varyColors val="0"/>
        <c:ser>
          <c:idx val="1"/>
          <c:order val="1"/>
          <c:tx>
            <c:strRef>
              <c:f>'Pensiones contributivas'!$C$4</c:f>
              <c:strCache>
                <c:ptCount val="1"/>
                <c:pt idx="0">
                  <c:v>Variación interanual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47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95-4CEA-B6DC-9C207A652B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'Pensiones contributivas'!$A$81:$A$228</c:f>
              <c:numCache>
                <c:formatCode>mmm\-yy</c:formatCode>
                <c:ptCount val="148"/>
                <c:pt idx="0">
                  <c:v>40391</c:v>
                </c:pt>
                <c:pt idx="1">
                  <c:v>40422</c:v>
                </c:pt>
                <c:pt idx="2">
                  <c:v>40452</c:v>
                </c:pt>
                <c:pt idx="3">
                  <c:v>40483</c:v>
                </c:pt>
                <c:pt idx="4">
                  <c:v>40513</c:v>
                </c:pt>
                <c:pt idx="5">
                  <c:v>40544</c:v>
                </c:pt>
                <c:pt idx="6">
                  <c:v>40575</c:v>
                </c:pt>
                <c:pt idx="7">
                  <c:v>40603</c:v>
                </c:pt>
                <c:pt idx="8">
                  <c:v>40634</c:v>
                </c:pt>
                <c:pt idx="9">
                  <c:v>40664</c:v>
                </c:pt>
                <c:pt idx="10">
                  <c:v>40695</c:v>
                </c:pt>
                <c:pt idx="11">
                  <c:v>40725</c:v>
                </c:pt>
                <c:pt idx="12">
                  <c:v>40756</c:v>
                </c:pt>
                <c:pt idx="13">
                  <c:v>40787</c:v>
                </c:pt>
                <c:pt idx="14">
                  <c:v>40817</c:v>
                </c:pt>
                <c:pt idx="15">
                  <c:v>40848</c:v>
                </c:pt>
                <c:pt idx="16">
                  <c:v>40878</c:v>
                </c:pt>
                <c:pt idx="17">
                  <c:v>40909</c:v>
                </c:pt>
                <c:pt idx="18">
                  <c:v>40940</c:v>
                </c:pt>
                <c:pt idx="19">
                  <c:v>40969</c:v>
                </c:pt>
                <c:pt idx="20">
                  <c:v>41000</c:v>
                </c:pt>
                <c:pt idx="21">
                  <c:v>41030</c:v>
                </c:pt>
                <c:pt idx="22">
                  <c:v>41061</c:v>
                </c:pt>
                <c:pt idx="23">
                  <c:v>41091</c:v>
                </c:pt>
                <c:pt idx="24">
                  <c:v>41122</c:v>
                </c:pt>
                <c:pt idx="25">
                  <c:v>41153</c:v>
                </c:pt>
                <c:pt idx="26">
                  <c:v>41183</c:v>
                </c:pt>
                <c:pt idx="27">
                  <c:v>41214</c:v>
                </c:pt>
                <c:pt idx="28">
                  <c:v>41244</c:v>
                </c:pt>
                <c:pt idx="29">
                  <c:v>41275</c:v>
                </c:pt>
                <c:pt idx="30">
                  <c:v>41306</c:v>
                </c:pt>
                <c:pt idx="31">
                  <c:v>41334</c:v>
                </c:pt>
                <c:pt idx="32">
                  <c:v>41365</c:v>
                </c:pt>
                <c:pt idx="33">
                  <c:v>41395</c:v>
                </c:pt>
                <c:pt idx="34">
                  <c:v>41426</c:v>
                </c:pt>
                <c:pt idx="35">
                  <c:v>41456</c:v>
                </c:pt>
                <c:pt idx="36">
                  <c:v>41487</c:v>
                </c:pt>
                <c:pt idx="37">
                  <c:v>41518</c:v>
                </c:pt>
                <c:pt idx="38">
                  <c:v>41548</c:v>
                </c:pt>
                <c:pt idx="39">
                  <c:v>41579</c:v>
                </c:pt>
                <c:pt idx="40">
                  <c:v>41609</c:v>
                </c:pt>
                <c:pt idx="41">
                  <c:v>41640</c:v>
                </c:pt>
                <c:pt idx="42">
                  <c:v>41671</c:v>
                </c:pt>
                <c:pt idx="43">
                  <c:v>41699</c:v>
                </c:pt>
                <c:pt idx="44">
                  <c:v>41730</c:v>
                </c:pt>
                <c:pt idx="45">
                  <c:v>41760</c:v>
                </c:pt>
                <c:pt idx="46">
                  <c:v>41791</c:v>
                </c:pt>
                <c:pt idx="47">
                  <c:v>41821</c:v>
                </c:pt>
                <c:pt idx="48">
                  <c:v>41852</c:v>
                </c:pt>
                <c:pt idx="49">
                  <c:v>41883</c:v>
                </c:pt>
                <c:pt idx="50">
                  <c:v>41913</c:v>
                </c:pt>
                <c:pt idx="51">
                  <c:v>41944</c:v>
                </c:pt>
                <c:pt idx="52">
                  <c:v>41974</c:v>
                </c:pt>
                <c:pt idx="53">
                  <c:v>42005</c:v>
                </c:pt>
                <c:pt idx="54">
                  <c:v>42036</c:v>
                </c:pt>
                <c:pt idx="55">
                  <c:v>42064</c:v>
                </c:pt>
                <c:pt idx="56">
                  <c:v>42095</c:v>
                </c:pt>
                <c:pt idx="57">
                  <c:v>42125</c:v>
                </c:pt>
                <c:pt idx="58">
                  <c:v>42156</c:v>
                </c:pt>
                <c:pt idx="59">
                  <c:v>42186</c:v>
                </c:pt>
                <c:pt idx="60">
                  <c:v>42217</c:v>
                </c:pt>
                <c:pt idx="61">
                  <c:v>42248</c:v>
                </c:pt>
                <c:pt idx="62">
                  <c:v>42278</c:v>
                </c:pt>
                <c:pt idx="63">
                  <c:v>42309</c:v>
                </c:pt>
                <c:pt idx="64">
                  <c:v>42339</c:v>
                </c:pt>
                <c:pt idx="65">
                  <c:v>42370</c:v>
                </c:pt>
                <c:pt idx="66">
                  <c:v>42401</c:v>
                </c:pt>
                <c:pt idx="67">
                  <c:v>42430</c:v>
                </c:pt>
                <c:pt idx="68">
                  <c:v>42461</c:v>
                </c:pt>
                <c:pt idx="69">
                  <c:v>42491</c:v>
                </c:pt>
                <c:pt idx="70">
                  <c:v>42522</c:v>
                </c:pt>
                <c:pt idx="71">
                  <c:v>42552</c:v>
                </c:pt>
                <c:pt idx="72">
                  <c:v>42583</c:v>
                </c:pt>
                <c:pt idx="73">
                  <c:v>42614</c:v>
                </c:pt>
                <c:pt idx="74">
                  <c:v>42644</c:v>
                </c:pt>
                <c:pt idx="75">
                  <c:v>42675</c:v>
                </c:pt>
                <c:pt idx="76">
                  <c:v>42705</c:v>
                </c:pt>
                <c:pt idx="77">
                  <c:v>42736</c:v>
                </c:pt>
                <c:pt idx="78">
                  <c:v>42767</c:v>
                </c:pt>
                <c:pt idx="79">
                  <c:v>42795</c:v>
                </c:pt>
                <c:pt idx="80">
                  <c:v>42826</c:v>
                </c:pt>
                <c:pt idx="81">
                  <c:v>42856</c:v>
                </c:pt>
                <c:pt idx="82">
                  <c:v>42887</c:v>
                </c:pt>
                <c:pt idx="83">
                  <c:v>42917</c:v>
                </c:pt>
                <c:pt idx="84">
                  <c:v>42948</c:v>
                </c:pt>
                <c:pt idx="85">
                  <c:v>42979</c:v>
                </c:pt>
                <c:pt idx="86">
                  <c:v>43009</c:v>
                </c:pt>
                <c:pt idx="87">
                  <c:v>43040</c:v>
                </c:pt>
                <c:pt idx="88">
                  <c:v>43070</c:v>
                </c:pt>
                <c:pt idx="89">
                  <c:v>43101</c:v>
                </c:pt>
                <c:pt idx="90">
                  <c:v>43132</c:v>
                </c:pt>
                <c:pt idx="91">
                  <c:v>43160</c:v>
                </c:pt>
                <c:pt idx="92">
                  <c:v>43191</c:v>
                </c:pt>
                <c:pt idx="93">
                  <c:v>43221</c:v>
                </c:pt>
                <c:pt idx="94">
                  <c:v>43252</c:v>
                </c:pt>
                <c:pt idx="95">
                  <c:v>43282</c:v>
                </c:pt>
                <c:pt idx="96">
                  <c:v>43313</c:v>
                </c:pt>
                <c:pt idx="97">
                  <c:v>43344</c:v>
                </c:pt>
                <c:pt idx="98">
                  <c:v>43374</c:v>
                </c:pt>
                <c:pt idx="99">
                  <c:v>43405</c:v>
                </c:pt>
                <c:pt idx="100">
                  <c:v>43435</c:v>
                </c:pt>
                <c:pt idx="101">
                  <c:v>43466</c:v>
                </c:pt>
                <c:pt idx="102">
                  <c:v>43497</c:v>
                </c:pt>
                <c:pt idx="103">
                  <c:v>43525</c:v>
                </c:pt>
                <c:pt idx="104">
                  <c:v>43556</c:v>
                </c:pt>
                <c:pt idx="105">
                  <c:v>43586</c:v>
                </c:pt>
                <c:pt idx="106">
                  <c:v>43617</c:v>
                </c:pt>
                <c:pt idx="107">
                  <c:v>43647</c:v>
                </c:pt>
                <c:pt idx="108">
                  <c:v>43678</c:v>
                </c:pt>
                <c:pt idx="109">
                  <c:v>43709</c:v>
                </c:pt>
                <c:pt idx="110">
                  <c:v>43739</c:v>
                </c:pt>
                <c:pt idx="111">
                  <c:v>43770</c:v>
                </c:pt>
                <c:pt idx="112">
                  <c:v>43800</c:v>
                </c:pt>
                <c:pt idx="113">
                  <c:v>43831</c:v>
                </c:pt>
                <c:pt idx="114">
                  <c:v>43862</c:v>
                </c:pt>
                <c:pt idx="115">
                  <c:v>43891</c:v>
                </c:pt>
                <c:pt idx="116">
                  <c:v>43922</c:v>
                </c:pt>
                <c:pt idx="117">
                  <c:v>43952</c:v>
                </c:pt>
                <c:pt idx="118">
                  <c:v>43983</c:v>
                </c:pt>
                <c:pt idx="119">
                  <c:v>44013</c:v>
                </c:pt>
                <c:pt idx="120">
                  <c:v>44044</c:v>
                </c:pt>
                <c:pt idx="121">
                  <c:v>44075</c:v>
                </c:pt>
                <c:pt idx="122">
                  <c:v>44105</c:v>
                </c:pt>
                <c:pt idx="123">
                  <c:v>44136</c:v>
                </c:pt>
                <c:pt idx="124">
                  <c:v>44166</c:v>
                </c:pt>
                <c:pt idx="125">
                  <c:v>44197</c:v>
                </c:pt>
                <c:pt idx="126">
                  <c:v>44228</c:v>
                </c:pt>
                <c:pt idx="127">
                  <c:v>44256</c:v>
                </c:pt>
                <c:pt idx="128">
                  <c:v>44287</c:v>
                </c:pt>
                <c:pt idx="129">
                  <c:v>44317</c:v>
                </c:pt>
                <c:pt idx="130">
                  <c:v>44348</c:v>
                </c:pt>
                <c:pt idx="131">
                  <c:v>44378</c:v>
                </c:pt>
                <c:pt idx="132">
                  <c:v>44409</c:v>
                </c:pt>
                <c:pt idx="133">
                  <c:v>44440</c:v>
                </c:pt>
                <c:pt idx="134">
                  <c:v>44470</c:v>
                </c:pt>
                <c:pt idx="135">
                  <c:v>44501</c:v>
                </c:pt>
                <c:pt idx="136">
                  <c:v>44531</c:v>
                </c:pt>
                <c:pt idx="137">
                  <c:v>44562</c:v>
                </c:pt>
                <c:pt idx="138">
                  <c:v>44593</c:v>
                </c:pt>
                <c:pt idx="139">
                  <c:v>44621</c:v>
                </c:pt>
                <c:pt idx="140">
                  <c:v>44652</c:v>
                </c:pt>
                <c:pt idx="141">
                  <c:v>44682</c:v>
                </c:pt>
                <c:pt idx="142">
                  <c:v>44713</c:v>
                </c:pt>
                <c:pt idx="143">
                  <c:v>44743</c:v>
                </c:pt>
                <c:pt idx="144">
                  <c:v>44774</c:v>
                </c:pt>
                <c:pt idx="145">
                  <c:v>44805</c:v>
                </c:pt>
                <c:pt idx="146">
                  <c:v>44835</c:v>
                </c:pt>
                <c:pt idx="147">
                  <c:v>44866</c:v>
                </c:pt>
              </c:numCache>
            </c:numRef>
          </c:cat>
          <c:val>
            <c:numRef>
              <c:f>'Pensiones contributivas'!$C$81:$C$228</c:f>
              <c:numCache>
                <c:formatCode>0.00%</c:formatCode>
                <c:ptCount val="148"/>
                <c:pt idx="0">
                  <c:v>5.1224095180706475E-2</c:v>
                </c:pt>
                <c:pt idx="1">
                  <c:v>5.1017150903021925E-2</c:v>
                </c:pt>
                <c:pt idx="2">
                  <c:v>5.0947308514666341E-2</c:v>
                </c:pt>
                <c:pt idx="3">
                  <c:v>5.0895024360362931E-2</c:v>
                </c:pt>
                <c:pt idx="4">
                  <c:v>6.3683311533978104E-2</c:v>
                </c:pt>
                <c:pt idx="5">
                  <c:v>5.303727792431568E-2</c:v>
                </c:pt>
                <c:pt idx="6">
                  <c:v>5.2014949577459675E-2</c:v>
                </c:pt>
                <c:pt idx="7">
                  <c:v>5.1038835610151219E-2</c:v>
                </c:pt>
                <c:pt idx="8">
                  <c:v>5.0478174016008723E-2</c:v>
                </c:pt>
                <c:pt idx="9">
                  <c:v>5.055067338944106E-2</c:v>
                </c:pt>
                <c:pt idx="10">
                  <c:v>5.0386731735933742E-2</c:v>
                </c:pt>
                <c:pt idx="11">
                  <c:v>4.9946413186380802E-2</c:v>
                </c:pt>
                <c:pt idx="12">
                  <c:v>5.0202272069122325E-2</c:v>
                </c:pt>
                <c:pt idx="13">
                  <c:v>4.985427094237626E-2</c:v>
                </c:pt>
                <c:pt idx="14">
                  <c:v>4.905085394828048E-2</c:v>
                </c:pt>
                <c:pt idx="15">
                  <c:v>4.8874989187986627E-2</c:v>
                </c:pt>
                <c:pt idx="16">
                  <c:v>4.004010373890568E-2</c:v>
                </c:pt>
                <c:pt idx="17">
                  <c:v>4.6877385640496733E-2</c:v>
                </c:pt>
                <c:pt idx="18">
                  <c:v>4.4977073632000542E-2</c:v>
                </c:pt>
                <c:pt idx="19">
                  <c:v>4.5053259302223057E-2</c:v>
                </c:pt>
                <c:pt idx="20">
                  <c:v>4.4583219950137372E-2</c:v>
                </c:pt>
                <c:pt idx="21">
                  <c:v>4.3695032123071381E-2</c:v>
                </c:pt>
                <c:pt idx="22">
                  <c:v>4.3211807054212986E-2</c:v>
                </c:pt>
                <c:pt idx="23">
                  <c:v>4.4899126077584998E-2</c:v>
                </c:pt>
                <c:pt idx="24">
                  <c:v>4.2903193802942018E-2</c:v>
                </c:pt>
                <c:pt idx="25">
                  <c:v>4.3045673381764231E-2</c:v>
                </c:pt>
                <c:pt idx="26">
                  <c:v>4.4601041554733017E-2</c:v>
                </c:pt>
                <c:pt idx="27">
                  <c:v>4.3916756092631508E-2</c:v>
                </c:pt>
                <c:pt idx="28">
                  <c:v>3.9886788104251183E-2</c:v>
                </c:pt>
                <c:pt idx="29">
                  <c:v>4.6672894855965007E-2</c:v>
                </c:pt>
                <c:pt idx="30">
                  <c:v>4.7827280624593613E-2</c:v>
                </c:pt>
                <c:pt idx="31">
                  <c:v>4.757462474730681E-2</c:v>
                </c:pt>
                <c:pt idx="32">
                  <c:v>4.8373422045770727E-2</c:v>
                </c:pt>
                <c:pt idx="33">
                  <c:v>4.8876513613180461E-2</c:v>
                </c:pt>
                <c:pt idx="34">
                  <c:v>4.8936497314113044E-2</c:v>
                </c:pt>
                <c:pt idx="35">
                  <c:v>4.7511889733516763E-2</c:v>
                </c:pt>
                <c:pt idx="36">
                  <c:v>4.920113853425033E-2</c:v>
                </c:pt>
                <c:pt idx="37">
                  <c:v>4.9085636824743754E-2</c:v>
                </c:pt>
                <c:pt idx="38">
                  <c:v>4.8303658221462195E-2</c:v>
                </c:pt>
                <c:pt idx="39">
                  <c:v>4.88432896329195E-2</c:v>
                </c:pt>
                <c:pt idx="40">
                  <c:v>4.8892073287461438E-2</c:v>
                </c:pt>
                <c:pt idx="41">
                  <c:v>-2.6635117815241787E-2</c:v>
                </c:pt>
                <c:pt idx="42">
                  <c:v>-3.1966154786710943E-2</c:v>
                </c:pt>
                <c:pt idx="43">
                  <c:v>-3.3421170831360481E-2</c:v>
                </c:pt>
                <c:pt idx="44">
                  <c:v>-3.4375977235363064E-2</c:v>
                </c:pt>
                <c:pt idx="45">
                  <c:v>-3.4883859461738644E-2</c:v>
                </c:pt>
                <c:pt idx="46">
                  <c:v>-3.5163157291232865E-2</c:v>
                </c:pt>
                <c:pt idx="47">
                  <c:v>-3.5870557746858746E-2</c:v>
                </c:pt>
                <c:pt idx="48">
                  <c:v>-3.5765422967948976E-2</c:v>
                </c:pt>
                <c:pt idx="49">
                  <c:v>-3.5724282117797782E-2</c:v>
                </c:pt>
                <c:pt idx="50">
                  <c:v>-3.5826570677786114E-2</c:v>
                </c:pt>
                <c:pt idx="51">
                  <c:v>-3.5739857160907516E-2</c:v>
                </c:pt>
                <c:pt idx="52">
                  <c:v>-3.570181434415777E-2</c:v>
                </c:pt>
                <c:pt idx="53">
                  <c:v>3.3843689691449734E-2</c:v>
                </c:pt>
                <c:pt idx="54">
                  <c:v>0.25226260643104054</c:v>
                </c:pt>
                <c:pt idx="55">
                  <c:v>3.490823949458266E-2</c:v>
                </c:pt>
                <c:pt idx="56">
                  <c:v>3.4649038232193625E-2</c:v>
                </c:pt>
                <c:pt idx="57">
                  <c:v>3.4429670610410835E-2</c:v>
                </c:pt>
                <c:pt idx="58">
                  <c:v>3.3989362058604949E-2</c:v>
                </c:pt>
                <c:pt idx="59">
                  <c:v>3.4046500396110471E-2</c:v>
                </c:pt>
                <c:pt idx="60">
                  <c:v>3.4111830444597362E-2</c:v>
                </c:pt>
                <c:pt idx="61">
                  <c:v>3.3997817617474037E-2</c:v>
                </c:pt>
                <c:pt idx="62">
                  <c:v>3.3885683342918103E-2</c:v>
                </c:pt>
                <c:pt idx="63">
                  <c:v>3.3842450752210249E-2</c:v>
                </c:pt>
                <c:pt idx="64">
                  <c:v>3.3676942840466559E-2</c:v>
                </c:pt>
                <c:pt idx="65">
                  <c:v>3.2434035293518161E-2</c:v>
                </c:pt>
                <c:pt idx="66">
                  <c:v>2.6983665277167626E-2</c:v>
                </c:pt>
                <c:pt idx="67">
                  <c:v>3.2229850763088007E-2</c:v>
                </c:pt>
                <c:pt idx="68">
                  <c:v>3.2624358490651768E-2</c:v>
                </c:pt>
                <c:pt idx="69">
                  <c:v>3.3589063967767445E-2</c:v>
                </c:pt>
                <c:pt idx="70">
                  <c:v>3.3508325769819991E-2</c:v>
                </c:pt>
                <c:pt idx="71">
                  <c:v>3.3675213647414104E-2</c:v>
                </c:pt>
                <c:pt idx="72">
                  <c:v>3.3586156728374152E-2</c:v>
                </c:pt>
                <c:pt idx="73">
                  <c:v>3.3811006751667691E-2</c:v>
                </c:pt>
                <c:pt idx="74">
                  <c:v>3.3907359847377562E-2</c:v>
                </c:pt>
                <c:pt idx="75">
                  <c:v>5.8715681761574046E-2</c:v>
                </c:pt>
                <c:pt idx="76">
                  <c:v>3.4209206209499604E-2</c:v>
                </c:pt>
                <c:pt idx="77">
                  <c:v>3.417369283433206E-2</c:v>
                </c:pt>
                <c:pt idx="78">
                  <c:v>-0.14104705947991975</c:v>
                </c:pt>
                <c:pt idx="79">
                  <c:v>3.4933053006884957E-2</c:v>
                </c:pt>
                <c:pt idx="80">
                  <c:v>3.4410307997235517E-2</c:v>
                </c:pt>
                <c:pt idx="81">
                  <c:v>3.386665348454123E-2</c:v>
                </c:pt>
                <c:pt idx="82">
                  <c:v>3.4426155256719992E-2</c:v>
                </c:pt>
                <c:pt idx="83">
                  <c:v>3.4347088221666648E-2</c:v>
                </c:pt>
                <c:pt idx="84">
                  <c:v>3.5991027087805584E-2</c:v>
                </c:pt>
                <c:pt idx="85">
                  <c:v>3.4221803422153932E-2</c:v>
                </c:pt>
                <c:pt idx="86">
                  <c:v>3.4171227627633943E-2</c:v>
                </c:pt>
                <c:pt idx="87">
                  <c:v>9.9776880518548054E-3</c:v>
                </c:pt>
                <c:pt idx="88">
                  <c:v>3.401220126841431E-2</c:v>
                </c:pt>
                <c:pt idx="89">
                  <c:v>3.4948892036483409E-2</c:v>
                </c:pt>
                <c:pt idx="90">
                  <c:v>3.3400531601100458E-2</c:v>
                </c:pt>
                <c:pt idx="91">
                  <c:v>3.3342564817603837E-2</c:v>
                </c:pt>
                <c:pt idx="92">
                  <c:v>3.3919235012159238E-2</c:v>
                </c:pt>
                <c:pt idx="93">
                  <c:v>3.3676215260004312E-2</c:v>
                </c:pt>
                <c:pt idx="94">
                  <c:v>3.3526590927702611E-2</c:v>
                </c:pt>
                <c:pt idx="95">
                  <c:v>4.5604785181493863E-2</c:v>
                </c:pt>
                <c:pt idx="96">
                  <c:v>4.394911069342488E-2</c:v>
                </c:pt>
                <c:pt idx="97">
                  <c:v>4.6287866257954835E-2</c:v>
                </c:pt>
                <c:pt idx="98">
                  <c:v>4.8475376574985268E-2</c:v>
                </c:pt>
                <c:pt idx="99">
                  <c:v>4.7403174788221258E-2</c:v>
                </c:pt>
                <c:pt idx="100">
                  <c:v>4.8112272272018031E-2</c:v>
                </c:pt>
                <c:pt idx="101">
                  <c:v>5.1626688728156414E-2</c:v>
                </c:pt>
                <c:pt idx="102">
                  <c:v>6.8495834001259415E-2</c:v>
                </c:pt>
                <c:pt idx="103">
                  <c:v>7.0575254134422644E-2</c:v>
                </c:pt>
                <c:pt idx="104">
                  <c:v>7.0780586216888278E-2</c:v>
                </c:pt>
                <c:pt idx="105">
                  <c:v>7.1077942564397728E-2</c:v>
                </c:pt>
                <c:pt idx="106">
                  <c:v>7.1692142423155095E-2</c:v>
                </c:pt>
                <c:pt idx="107">
                  <c:v>5.9991300493597695E-2</c:v>
                </c:pt>
                <c:pt idx="108">
                  <c:v>5.9718405481013787E-2</c:v>
                </c:pt>
                <c:pt idx="109">
                  <c:v>5.8874380864026535E-2</c:v>
                </c:pt>
                <c:pt idx="110">
                  <c:v>5.6528027650327599E-2</c:v>
                </c:pt>
                <c:pt idx="111">
                  <c:v>5.7394623834417943E-2</c:v>
                </c:pt>
                <c:pt idx="112">
                  <c:v>5.6546520523031427E-2</c:v>
                </c:pt>
                <c:pt idx="113">
                  <c:v>4.5626454711749843E-2</c:v>
                </c:pt>
                <c:pt idx="114">
                  <c:v>3.0263961907572089E-2</c:v>
                </c:pt>
                <c:pt idx="115">
                  <c:v>5.1340039524792519E-2</c:v>
                </c:pt>
                <c:pt idx="116">
                  <c:v>3.3177494351880256E-2</c:v>
                </c:pt>
                <c:pt idx="117">
                  <c:v>3.261864662793814E-2</c:v>
                </c:pt>
                <c:pt idx="118">
                  <c:v>3.1381936782627969E-2</c:v>
                </c:pt>
                <c:pt idx="119">
                  <c:v>3.0352262849621635E-2</c:v>
                </c:pt>
                <c:pt idx="120">
                  <c:v>3.0109065339514206E-2</c:v>
                </c:pt>
                <c:pt idx="121">
                  <c:v>2.9882117194708211E-2</c:v>
                </c:pt>
                <c:pt idx="122">
                  <c:v>2.9682738807796996E-2</c:v>
                </c:pt>
                <c:pt idx="123">
                  <c:v>2.9799527045426287E-2</c:v>
                </c:pt>
                <c:pt idx="124">
                  <c:v>2.9449684432611863E-2</c:v>
                </c:pt>
                <c:pt idx="125">
                  <c:v>2.9230984757913688E-2</c:v>
                </c:pt>
                <c:pt idx="126">
                  <c:v>3.4670830310335236E-2</c:v>
                </c:pt>
                <c:pt idx="127">
                  <c:v>1.2643764660341356E-2</c:v>
                </c:pt>
                <c:pt idx="128">
                  <c:v>3.0441214010664349E-2</c:v>
                </c:pt>
                <c:pt idx="129">
                  <c:v>3.099365816053562E-2</c:v>
                </c:pt>
                <c:pt idx="130">
                  <c:v>3.179469265478755E-2</c:v>
                </c:pt>
                <c:pt idx="131">
                  <c:v>3.2537865508338669E-2</c:v>
                </c:pt>
                <c:pt idx="132">
                  <c:v>3.2891956837488294E-2</c:v>
                </c:pt>
                <c:pt idx="133">
                  <c:v>3.30870393689374E-2</c:v>
                </c:pt>
                <c:pt idx="134">
                  <c:v>3.3313519331168086E-2</c:v>
                </c:pt>
                <c:pt idx="135">
                  <c:v>3.3369676623655038E-2</c:v>
                </c:pt>
                <c:pt idx="136">
                  <c:v>4.9429484785583969E-2</c:v>
                </c:pt>
                <c:pt idx="137">
                  <c:v>3.7707823783235894E-2</c:v>
                </c:pt>
                <c:pt idx="138">
                  <c:v>5.1836344049452969E-2</c:v>
                </c:pt>
                <c:pt idx="139">
                  <c:v>5.8195247176280003E-2</c:v>
                </c:pt>
                <c:pt idx="140">
                  <c:v>6.0757876044555501E-2</c:v>
                </c:pt>
                <c:pt idx="141">
                  <c:v>6.2166188386257974E-2</c:v>
                </c:pt>
                <c:pt idx="142">
                  <c:v>6.317229870826753E-2</c:v>
                </c:pt>
                <c:pt idx="143">
                  <c:v>6.4606845224149945E-2</c:v>
                </c:pt>
                <c:pt idx="144">
                  <c:v>6.47356703863088E-2</c:v>
                </c:pt>
                <c:pt idx="145">
                  <c:v>6.4997013789865402E-2</c:v>
                </c:pt>
                <c:pt idx="146">
                  <c:v>6.6620152560119258E-2</c:v>
                </c:pt>
                <c:pt idx="147">
                  <c:v>6.5187223575600514E-2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1-4C62-9436-55F322101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416975"/>
        <c:axId val="1322413231"/>
      </c:lineChart>
      <c:catAx>
        <c:axId val="1322415727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2416143"/>
        <c:crosses val="autoZero"/>
        <c:auto val="0"/>
        <c:lblAlgn val="ctr"/>
        <c:lblOffset val="100"/>
        <c:noMultiLvlLbl val="0"/>
      </c:catAx>
      <c:valAx>
        <c:axId val="1322416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2415727"/>
        <c:crosses val="autoZero"/>
        <c:crossBetween val="between"/>
      </c:valAx>
      <c:valAx>
        <c:axId val="1322413231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2416975"/>
        <c:crosses val="max"/>
        <c:crossBetween val="between"/>
      </c:valAx>
      <c:dateAx>
        <c:axId val="1322416975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32241323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201083</xdr:colOff>
      <xdr:row>245</xdr:row>
      <xdr:rowOff>154214</xdr:rowOff>
    </xdr:from>
    <xdr:to>
      <xdr:col>12</xdr:col>
      <xdr:colOff>532341</xdr:colOff>
      <xdr:row>267</xdr:row>
      <xdr:rowOff>10585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D0CC5A-BEAE-F669-2621-450B91A2A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447676</xdr:colOff>
      <xdr:row>247</xdr:row>
      <xdr:rowOff>105682</xdr:rowOff>
    </xdr:from>
    <xdr:to>
      <xdr:col>5</xdr:col>
      <xdr:colOff>388408</xdr:colOff>
      <xdr:row>267</xdr:row>
      <xdr:rowOff>169333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EABF175-E204-48C8-AA2C-805375C8A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228</xdr:row>
      <xdr:rowOff>0</xdr:rowOff>
    </xdr:from>
    <xdr:to>
      <xdr:col>10</xdr:col>
      <xdr:colOff>600778</xdr:colOff>
      <xdr:row>243</xdr:row>
      <xdr:rowOff>145434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8168F2-F764-2D19-C815-7D19E67A2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2575" y="5410200"/>
          <a:ext cx="5175953" cy="3145809"/>
        </a:xfrm>
        <a:prstGeom prst="rect">
          <a:avLst/>
        </a:prstGeom>
      </xdr:spPr>
    </xdr:pic>
    <xdr:clientData/>
  </xdr:twoCellAnchor>
  <xdr:twoCellAnchor>
    <xdr:from>
      <xdr:col>3</xdr:col>
      <xdr:colOff>549275</xdr:colOff>
      <xdr:row>3</xdr:row>
      <xdr:rowOff>152400</xdr:rowOff>
    </xdr:from>
    <xdr:to>
      <xdr:col>10</xdr:col>
      <xdr:colOff>587375</xdr:colOff>
      <xdr:row>203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7A4885A-3EE2-1FB5-4B80-270BA13C1C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118</xdr:row>
      <xdr:rowOff>104775</xdr:rowOff>
    </xdr:from>
    <xdr:to>
      <xdr:col>6</xdr:col>
      <xdr:colOff>247650</xdr:colOff>
      <xdr:row>122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7C2EADD-4A07-86C1-05EC-3219D65C84BC}"/>
            </a:ext>
          </a:extLst>
        </xdr:cNvPr>
        <xdr:cNvSpPr txBox="1"/>
      </xdr:nvSpPr>
      <xdr:spPr>
        <a:xfrm>
          <a:off x="3286125" y="23355300"/>
          <a:ext cx="2819400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A</a:t>
          </a:r>
          <a:r>
            <a:rPr lang="es-ES" sz="1100" baseline="0"/>
            <a:t> partir del 2014, se incluye el programa presupuestario 1204 correspondiente a los complementos a mínimos.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BD910-2988-45E2-8126-9F47ADB7C814}">
  <sheetPr filterMode="1"/>
  <dimension ref="A1:L325"/>
  <sheetViews>
    <sheetView tabSelected="1" zoomScale="70" zoomScaleNormal="70" workbookViewId="0">
      <selection activeCell="C247" sqref="C247"/>
    </sheetView>
  </sheetViews>
  <sheetFormatPr baseColWidth="10" defaultRowHeight="14.5" x14ac:dyDescent="0.35"/>
  <cols>
    <col min="1" max="1" width="21.453125" customWidth="1"/>
    <col min="2" max="2" width="17.26953125" customWidth="1"/>
    <col min="3" max="3" width="23.54296875" bestFit="1" customWidth="1"/>
    <col min="4" max="4" width="15.26953125" bestFit="1" customWidth="1"/>
    <col min="5" max="5" width="23.26953125" bestFit="1" customWidth="1"/>
    <col min="6" max="6" width="28.7265625" customWidth="1"/>
    <col min="7" max="7" width="24.26953125" bestFit="1" customWidth="1"/>
    <col min="9" max="9" width="19.453125" customWidth="1"/>
    <col min="12" max="12" width="18.26953125" customWidth="1"/>
  </cols>
  <sheetData>
    <row r="1" spans="2:7" ht="15" thickBot="1" x14ac:dyDescent="0.4">
      <c r="B1" s="13" t="s">
        <v>0</v>
      </c>
      <c r="C1" s="14" t="s">
        <v>6</v>
      </c>
      <c r="D1" s="14" t="s">
        <v>9</v>
      </c>
      <c r="E1" s="14" t="s">
        <v>14</v>
      </c>
      <c r="F1" s="14" t="s">
        <v>4</v>
      </c>
      <c r="G1" s="14" t="s">
        <v>5</v>
      </c>
    </row>
    <row r="2" spans="2:7" x14ac:dyDescent="0.35">
      <c r="B2" s="5">
        <v>38078</v>
      </c>
      <c r="C2" s="11">
        <v>26693.23</v>
      </c>
      <c r="D2" s="11">
        <f t="shared" ref="D2:D26" si="0">C2-E2</f>
        <v>24798.76</v>
      </c>
      <c r="E2" s="11">
        <v>1894.47</v>
      </c>
      <c r="F2" s="12"/>
      <c r="G2" s="15"/>
    </row>
    <row r="3" spans="2:7" hidden="1" x14ac:dyDescent="0.35">
      <c r="B3" s="5">
        <v>38108</v>
      </c>
      <c r="C3" s="11">
        <v>33311.96</v>
      </c>
      <c r="D3" s="11">
        <f t="shared" si="0"/>
        <v>30961.079999999998</v>
      </c>
      <c r="E3" s="11">
        <v>2350.88</v>
      </c>
      <c r="F3" s="12"/>
      <c r="G3" s="15"/>
    </row>
    <row r="4" spans="2:7" hidden="1" x14ac:dyDescent="0.35">
      <c r="B4" s="5">
        <v>38139</v>
      </c>
      <c r="C4" s="41">
        <v>40098.660000000003</v>
      </c>
      <c r="D4" s="41">
        <f t="shared" si="0"/>
        <v>37283.480000000003</v>
      </c>
      <c r="E4" s="41">
        <v>2815.18</v>
      </c>
      <c r="F4" s="12"/>
      <c r="G4" s="15"/>
    </row>
    <row r="5" spans="2:7" hidden="1" x14ac:dyDescent="0.35">
      <c r="B5" s="5">
        <v>38169</v>
      </c>
      <c r="C5" s="11">
        <v>47040.1</v>
      </c>
      <c r="D5" s="11">
        <f t="shared" si="0"/>
        <v>43774.15</v>
      </c>
      <c r="E5" s="11">
        <v>3265.95</v>
      </c>
      <c r="F5" s="12"/>
      <c r="G5" s="15"/>
    </row>
    <row r="6" spans="2:7" hidden="1" x14ac:dyDescent="0.35">
      <c r="B6" s="5">
        <v>38200</v>
      </c>
      <c r="C6" s="11">
        <v>53876.86</v>
      </c>
      <c r="D6" s="11">
        <f t="shared" si="0"/>
        <v>50156.03</v>
      </c>
      <c r="E6" s="11">
        <v>3720.83</v>
      </c>
      <c r="F6" s="12"/>
      <c r="G6" s="15"/>
    </row>
    <row r="7" spans="2:7" hidden="1" x14ac:dyDescent="0.35">
      <c r="B7" s="5">
        <v>38231</v>
      </c>
      <c r="C7" s="11">
        <v>60695.49</v>
      </c>
      <c r="D7" s="11">
        <f t="shared" si="0"/>
        <v>56491.49</v>
      </c>
      <c r="E7" s="11">
        <v>4204</v>
      </c>
      <c r="F7" s="12"/>
      <c r="G7" s="15"/>
    </row>
    <row r="8" spans="2:7" hidden="1" x14ac:dyDescent="0.35">
      <c r="B8" s="5">
        <v>38261</v>
      </c>
      <c r="C8" s="11">
        <v>67699.91</v>
      </c>
      <c r="D8" s="11">
        <f t="shared" si="0"/>
        <v>63012.54</v>
      </c>
      <c r="E8" s="11">
        <v>4687.37</v>
      </c>
      <c r="F8" s="12"/>
      <c r="G8" s="15"/>
    </row>
    <row r="9" spans="2:7" hidden="1" x14ac:dyDescent="0.35">
      <c r="B9" s="5">
        <v>38292</v>
      </c>
      <c r="C9" s="11">
        <v>74507.98</v>
      </c>
      <c r="D9" s="11">
        <f t="shared" si="0"/>
        <v>69338.17</v>
      </c>
      <c r="E9" s="11">
        <v>5169.8100000000004</v>
      </c>
      <c r="F9" s="12"/>
      <c r="G9" s="15"/>
    </row>
    <row r="10" spans="2:7" hidden="1" x14ac:dyDescent="0.35">
      <c r="B10" s="5">
        <v>38322</v>
      </c>
      <c r="C10" s="11">
        <v>81307.399999999994</v>
      </c>
      <c r="D10" s="11">
        <f t="shared" si="0"/>
        <v>75626.689999999988</v>
      </c>
      <c r="E10" s="11">
        <v>5680.71</v>
      </c>
      <c r="F10" s="12"/>
      <c r="G10" s="15"/>
    </row>
    <row r="11" spans="2:7" hidden="1" x14ac:dyDescent="0.35">
      <c r="B11" s="5">
        <v>38353</v>
      </c>
      <c r="C11" s="11">
        <v>7063.88</v>
      </c>
      <c r="D11" s="11">
        <f t="shared" si="0"/>
        <v>6548.39</v>
      </c>
      <c r="E11" s="11">
        <v>515.49</v>
      </c>
      <c r="F11" s="12"/>
      <c r="G11" s="15"/>
    </row>
    <row r="12" spans="2:7" hidden="1" x14ac:dyDescent="0.35">
      <c r="B12" s="5">
        <v>38384</v>
      </c>
      <c r="C12" s="11">
        <v>14009.32</v>
      </c>
      <c r="D12" s="11">
        <f t="shared" si="0"/>
        <v>12956.92</v>
      </c>
      <c r="E12" s="11">
        <v>1052.4000000000001</v>
      </c>
      <c r="F12" s="12"/>
      <c r="G12" s="15"/>
    </row>
    <row r="13" spans="2:7" hidden="1" x14ac:dyDescent="0.35">
      <c r="B13" s="5">
        <v>38412</v>
      </c>
      <c r="C13" s="11">
        <v>21231.66</v>
      </c>
      <c r="D13" s="11">
        <f t="shared" si="0"/>
        <v>19528.75</v>
      </c>
      <c r="E13" s="11">
        <v>1702.91</v>
      </c>
      <c r="F13" s="1"/>
      <c r="G13" s="2"/>
    </row>
    <row r="14" spans="2:7" x14ac:dyDescent="0.35">
      <c r="B14" s="5">
        <v>38443</v>
      </c>
      <c r="C14" s="11">
        <v>28609.78</v>
      </c>
      <c r="D14" s="11">
        <f t="shared" si="0"/>
        <v>26404.61</v>
      </c>
      <c r="E14" s="11">
        <v>2205.17</v>
      </c>
      <c r="F14" s="1">
        <f t="shared" ref="F14:F77" si="1">(C14-C2)/C2</f>
        <v>7.1799104117411014E-2</v>
      </c>
      <c r="G14" s="2">
        <f t="shared" ref="G14:G77" si="2">(D14-D2)/D2</f>
        <v>6.4755253891726941E-2</v>
      </c>
    </row>
    <row r="15" spans="2:7" hidden="1" x14ac:dyDescent="0.35">
      <c r="B15" s="5">
        <v>38473</v>
      </c>
      <c r="C15" s="11">
        <v>35832.839999999997</v>
      </c>
      <c r="D15" s="11">
        <f t="shared" si="0"/>
        <v>33123.919999999998</v>
      </c>
      <c r="E15" s="11">
        <v>2708.92</v>
      </c>
      <c r="F15" s="1">
        <f t="shared" si="1"/>
        <v>7.5674922760473939E-2</v>
      </c>
      <c r="G15" s="2">
        <f t="shared" si="2"/>
        <v>6.9856736263722075E-2</v>
      </c>
    </row>
    <row r="16" spans="2:7" hidden="1" x14ac:dyDescent="0.35">
      <c r="B16" s="5">
        <v>38504</v>
      </c>
      <c r="C16" s="41">
        <v>43062.2</v>
      </c>
      <c r="D16" s="41">
        <f t="shared" si="0"/>
        <v>39911.899999999994</v>
      </c>
      <c r="E16" s="41">
        <v>3150.3</v>
      </c>
      <c r="F16" s="1">
        <f t="shared" si="1"/>
        <v>7.3906210332215422E-2</v>
      </c>
      <c r="G16" s="2">
        <f t="shared" si="2"/>
        <v>7.049824748118981E-2</v>
      </c>
    </row>
    <row r="17" spans="2:7" hidden="1" x14ac:dyDescent="0.35">
      <c r="B17" s="5">
        <v>38534</v>
      </c>
      <c r="C17" s="11">
        <v>50563.95</v>
      </c>
      <c r="D17" s="11">
        <f t="shared" si="0"/>
        <v>46908.729999999996</v>
      </c>
      <c r="E17" s="11">
        <v>3655.22</v>
      </c>
      <c r="F17" s="1">
        <f t="shared" si="1"/>
        <v>7.4911617959995805E-2</v>
      </c>
      <c r="G17" s="2">
        <f t="shared" si="2"/>
        <v>7.160801523273426E-2</v>
      </c>
    </row>
    <row r="18" spans="2:7" hidden="1" x14ac:dyDescent="0.35">
      <c r="B18" s="5">
        <v>38565</v>
      </c>
      <c r="C18" s="11">
        <v>57939.07</v>
      </c>
      <c r="D18" s="11">
        <f t="shared" si="0"/>
        <v>53785.13</v>
      </c>
      <c r="E18" s="11">
        <v>4153.9399999999996</v>
      </c>
      <c r="F18" s="1">
        <f t="shared" si="1"/>
        <v>7.539804658252168E-2</v>
      </c>
      <c r="G18" s="2">
        <f t="shared" si="2"/>
        <v>7.2356205225971804E-2</v>
      </c>
    </row>
    <row r="19" spans="2:7" hidden="1" x14ac:dyDescent="0.35">
      <c r="B19" s="5">
        <v>38596</v>
      </c>
      <c r="C19" s="11">
        <v>65156.02</v>
      </c>
      <c r="D19" s="11">
        <f t="shared" si="0"/>
        <v>60478.909999999996</v>
      </c>
      <c r="E19" s="11">
        <v>4677.1099999999997</v>
      </c>
      <c r="F19" s="1">
        <f t="shared" si="1"/>
        <v>7.3490303810052421E-2</v>
      </c>
      <c r="G19" s="2">
        <f t="shared" si="2"/>
        <v>7.0584436700111788E-2</v>
      </c>
    </row>
    <row r="20" spans="2:7" hidden="1" x14ac:dyDescent="0.35">
      <c r="B20" s="5">
        <v>38626</v>
      </c>
      <c r="C20" s="11">
        <v>72751.89</v>
      </c>
      <c r="D20" s="11">
        <f t="shared" si="0"/>
        <v>67533.320000000007</v>
      </c>
      <c r="E20" s="11">
        <v>5218.57</v>
      </c>
      <c r="F20" s="1">
        <f t="shared" si="1"/>
        <v>7.4623142039627458E-2</v>
      </c>
      <c r="G20" s="2">
        <f t="shared" si="2"/>
        <v>7.17441321997178E-2</v>
      </c>
    </row>
    <row r="21" spans="2:7" hidden="1" x14ac:dyDescent="0.35">
      <c r="B21" s="5">
        <v>38657</v>
      </c>
      <c r="C21" s="11">
        <v>80108.38</v>
      </c>
      <c r="D21" s="11">
        <f t="shared" si="0"/>
        <v>74383.25</v>
      </c>
      <c r="E21" s="11">
        <v>5725.13</v>
      </c>
      <c r="F21" s="1">
        <f t="shared" si="1"/>
        <v>7.5165103120498081E-2</v>
      </c>
      <c r="G21" s="2">
        <f t="shared" si="2"/>
        <v>7.276050117849954E-2</v>
      </c>
    </row>
    <row r="22" spans="2:7" hidden="1" x14ac:dyDescent="0.35">
      <c r="B22" s="5">
        <v>38687</v>
      </c>
      <c r="C22" s="11">
        <v>87631.32</v>
      </c>
      <c r="D22" s="11">
        <f t="shared" si="0"/>
        <v>81352.040000000008</v>
      </c>
      <c r="E22" s="11">
        <v>6279.28</v>
      </c>
      <c r="F22" s="1">
        <f t="shared" si="1"/>
        <v>7.7777914433372772E-2</v>
      </c>
      <c r="G22" s="2">
        <f t="shared" si="2"/>
        <v>7.5705415640959839E-2</v>
      </c>
    </row>
    <row r="23" spans="2:7" hidden="1" x14ac:dyDescent="0.35">
      <c r="B23" s="5">
        <v>38718</v>
      </c>
      <c r="C23" s="11">
        <v>6921.92</v>
      </c>
      <c r="D23" s="11">
        <f t="shared" si="0"/>
        <v>6367.23</v>
      </c>
      <c r="E23" s="11">
        <v>554.69000000000005</v>
      </c>
      <c r="F23" s="1">
        <f t="shared" si="1"/>
        <v>-2.009660413257304E-2</v>
      </c>
      <c r="G23" s="2">
        <f t="shared" si="2"/>
        <v>-2.7664815321017954E-2</v>
      </c>
    </row>
    <row r="24" spans="2:7" hidden="1" x14ac:dyDescent="0.35">
      <c r="B24" s="5">
        <v>38749</v>
      </c>
      <c r="C24" s="11">
        <v>13860.19</v>
      </c>
      <c r="D24" s="11">
        <f t="shared" si="0"/>
        <v>12722.85</v>
      </c>
      <c r="E24" s="11">
        <v>1137.3399999999999</v>
      </c>
      <c r="F24" s="1">
        <f t="shared" si="1"/>
        <v>-1.0645056291097584E-2</v>
      </c>
      <c r="G24" s="2">
        <f t="shared" si="2"/>
        <v>-1.8065250074863447E-2</v>
      </c>
    </row>
    <row r="25" spans="2:7" hidden="1" x14ac:dyDescent="0.35">
      <c r="B25" s="5">
        <v>38777</v>
      </c>
      <c r="C25" s="11">
        <v>21114.81</v>
      </c>
      <c r="D25" s="11">
        <f t="shared" si="0"/>
        <v>19344.060000000001</v>
      </c>
      <c r="E25" s="11">
        <v>1770.75</v>
      </c>
      <c r="F25" s="1">
        <f t="shared" si="1"/>
        <v>-5.5035734370274649E-3</v>
      </c>
      <c r="G25" s="2">
        <f t="shared" si="2"/>
        <v>-9.4573385393329681E-3</v>
      </c>
    </row>
    <row r="26" spans="2:7" x14ac:dyDescent="0.35">
      <c r="B26" s="5">
        <v>38808</v>
      </c>
      <c r="C26" s="11">
        <v>28898.29</v>
      </c>
      <c r="D26" s="11">
        <f t="shared" si="0"/>
        <v>26574.920000000002</v>
      </c>
      <c r="E26" s="11">
        <v>2323.37</v>
      </c>
      <c r="F26" s="1">
        <f t="shared" si="1"/>
        <v>1.0084313825552034E-2</v>
      </c>
      <c r="G26" s="2">
        <f t="shared" si="2"/>
        <v>6.4500100550624042E-3</v>
      </c>
    </row>
    <row r="27" spans="2:7" hidden="1" x14ac:dyDescent="0.35">
      <c r="B27" s="5">
        <v>38838</v>
      </c>
      <c r="C27" s="11">
        <v>36799.49</v>
      </c>
      <c r="D27" s="11">
        <v>33923.35</v>
      </c>
      <c r="E27" s="11">
        <v>2876.14</v>
      </c>
      <c r="F27" s="1">
        <f t="shared" si="1"/>
        <v>2.697665046923441E-2</v>
      </c>
      <c r="G27" s="2">
        <f t="shared" si="2"/>
        <v>2.4134522725571136E-2</v>
      </c>
    </row>
    <row r="28" spans="2:7" hidden="1" x14ac:dyDescent="0.35">
      <c r="B28" s="5">
        <v>38869</v>
      </c>
      <c r="C28" s="41">
        <v>44825.72</v>
      </c>
      <c r="D28" s="41">
        <f t="shared" ref="D28:D34" si="3">C28-E28</f>
        <v>41387.08</v>
      </c>
      <c r="E28" s="41">
        <v>3438.64</v>
      </c>
      <c r="F28" s="1">
        <f t="shared" si="1"/>
        <v>4.0952854243396855E-2</v>
      </c>
      <c r="G28" s="2">
        <f t="shared" si="2"/>
        <v>3.6960906396338131E-2</v>
      </c>
    </row>
    <row r="29" spans="2:7" hidden="1" x14ac:dyDescent="0.35">
      <c r="B29" s="5">
        <v>38899</v>
      </c>
      <c r="C29" s="11">
        <v>53016.97</v>
      </c>
      <c r="D29" s="11">
        <f t="shared" si="3"/>
        <v>49022.86</v>
      </c>
      <c r="E29" s="11">
        <v>3994.11</v>
      </c>
      <c r="F29" s="1">
        <f t="shared" si="1"/>
        <v>4.8513219398405472E-2</v>
      </c>
      <c r="G29" s="2">
        <f t="shared" si="2"/>
        <v>4.5069009542573521E-2</v>
      </c>
    </row>
    <row r="30" spans="2:7" hidden="1" x14ac:dyDescent="0.35">
      <c r="B30" s="5">
        <v>38930</v>
      </c>
      <c r="C30" s="11">
        <v>60923.33</v>
      </c>
      <c r="D30" s="11">
        <f t="shared" si="3"/>
        <v>56354.69</v>
      </c>
      <c r="E30" s="11">
        <v>4568.6400000000003</v>
      </c>
      <c r="F30" s="1">
        <f t="shared" si="1"/>
        <v>5.1506867473019538E-2</v>
      </c>
      <c r="G30" s="2">
        <f t="shared" si="2"/>
        <v>4.7774542889456713E-2</v>
      </c>
    </row>
    <row r="31" spans="2:7" hidden="1" x14ac:dyDescent="0.35">
      <c r="B31" s="5">
        <v>38961</v>
      </c>
      <c r="C31" s="11">
        <v>68875.02</v>
      </c>
      <c r="D31" s="11">
        <f t="shared" si="3"/>
        <v>63702.530000000006</v>
      </c>
      <c r="E31" s="11">
        <v>5172.49</v>
      </c>
      <c r="F31" s="1">
        <f t="shared" si="1"/>
        <v>5.707837894334257E-2</v>
      </c>
      <c r="G31" s="2">
        <f t="shared" si="2"/>
        <v>5.3301555864680931E-2</v>
      </c>
    </row>
    <row r="32" spans="2:7" hidden="1" x14ac:dyDescent="0.35">
      <c r="B32" s="5">
        <v>38991</v>
      </c>
      <c r="C32" s="11">
        <v>77231.839999999997</v>
      </c>
      <c r="D32" s="11">
        <f t="shared" si="3"/>
        <v>71463.37</v>
      </c>
      <c r="E32" s="11">
        <v>5768.47</v>
      </c>
      <c r="F32" s="1">
        <f t="shared" si="1"/>
        <v>6.157846895798854E-2</v>
      </c>
      <c r="G32" s="2">
        <f t="shared" si="2"/>
        <v>5.8194236563521351E-2</v>
      </c>
    </row>
    <row r="33" spans="2:7" hidden="1" x14ac:dyDescent="0.35">
      <c r="B33" s="5">
        <v>39022</v>
      </c>
      <c r="C33" s="11">
        <v>85312.89</v>
      </c>
      <c r="D33" s="11">
        <f t="shared" si="3"/>
        <v>78968.600000000006</v>
      </c>
      <c r="E33" s="11">
        <v>6344.29</v>
      </c>
      <c r="F33" s="1">
        <f t="shared" si="1"/>
        <v>6.496835911548822E-2</v>
      </c>
      <c r="G33" s="2">
        <f t="shared" si="2"/>
        <v>6.1644926781231069E-2</v>
      </c>
    </row>
    <row r="34" spans="2:7" hidden="1" x14ac:dyDescent="0.35">
      <c r="B34" s="5">
        <v>39052</v>
      </c>
      <c r="C34" s="11">
        <v>95252.73</v>
      </c>
      <c r="D34" s="11">
        <f t="shared" si="3"/>
        <v>88600.95</v>
      </c>
      <c r="E34" s="11">
        <v>6651.78</v>
      </c>
      <c r="F34" s="1">
        <f t="shared" si="1"/>
        <v>8.6971302041324819E-2</v>
      </c>
      <c r="G34" s="2">
        <f t="shared" si="2"/>
        <v>8.9105448369825618E-2</v>
      </c>
    </row>
    <row r="35" spans="2:7" hidden="1" x14ac:dyDescent="0.35">
      <c r="B35" s="5">
        <v>39083</v>
      </c>
      <c r="C35" s="11">
        <v>8255.8799999999992</v>
      </c>
      <c r="D35" s="11">
        <v>7630.3499999999995</v>
      </c>
      <c r="E35" s="11">
        <f t="shared" ref="E35:E74" si="4">C35-D35</f>
        <v>625.52999999999975</v>
      </c>
      <c r="F35" s="1">
        <f t="shared" si="1"/>
        <v>0.19271531598169281</v>
      </c>
      <c r="G35" s="2">
        <f t="shared" si="2"/>
        <v>0.19837825867763534</v>
      </c>
    </row>
    <row r="36" spans="2:7" hidden="1" x14ac:dyDescent="0.35">
      <c r="B36" s="5">
        <v>39114</v>
      </c>
      <c r="C36" s="11">
        <v>16525.39</v>
      </c>
      <c r="D36" s="11">
        <v>15263.919999999998</v>
      </c>
      <c r="E36" s="11">
        <f t="shared" si="4"/>
        <v>1261.4700000000012</v>
      </c>
      <c r="F36" s="1">
        <f t="shared" si="1"/>
        <v>0.19229173626046964</v>
      </c>
      <c r="G36" s="2">
        <f t="shared" si="2"/>
        <v>0.19972490440428031</v>
      </c>
    </row>
    <row r="37" spans="2:7" hidden="1" x14ac:dyDescent="0.35">
      <c r="B37" s="5">
        <v>39142</v>
      </c>
      <c r="C37" s="11">
        <v>24790.680000000004</v>
      </c>
      <c r="D37" s="11">
        <v>22907.060000000005</v>
      </c>
      <c r="E37" s="11">
        <f t="shared" si="4"/>
        <v>1883.619999999999</v>
      </c>
      <c r="F37" s="1">
        <f t="shared" si="1"/>
        <v>0.1740896555545611</v>
      </c>
      <c r="G37" s="2">
        <f t="shared" si="2"/>
        <v>0.18419090925069523</v>
      </c>
    </row>
    <row r="38" spans="2:7" x14ac:dyDescent="0.35">
      <c r="B38" s="5">
        <v>39173</v>
      </c>
      <c r="C38" s="11">
        <v>33443.56</v>
      </c>
      <c r="D38" s="11">
        <v>30941.46</v>
      </c>
      <c r="E38" s="11">
        <f t="shared" si="4"/>
        <v>2502.0999999999985</v>
      </c>
      <c r="F38" s="1">
        <f t="shared" si="1"/>
        <v>0.15728508503444311</v>
      </c>
      <c r="G38" s="2">
        <f t="shared" si="2"/>
        <v>0.16431056048334283</v>
      </c>
    </row>
    <row r="39" spans="2:7" hidden="1" x14ac:dyDescent="0.35">
      <c r="B39" s="5">
        <v>39203</v>
      </c>
      <c r="C39" s="11">
        <v>41967.088076600005</v>
      </c>
      <c r="D39" s="11">
        <v>38881.876621739997</v>
      </c>
      <c r="E39" s="11">
        <f t="shared" si="4"/>
        <v>3085.2114548600075</v>
      </c>
      <c r="F39" s="1">
        <f t="shared" si="1"/>
        <v>0.14042580689569359</v>
      </c>
      <c r="G39" s="2">
        <f t="shared" si="2"/>
        <v>0.14616854236801491</v>
      </c>
    </row>
    <row r="40" spans="2:7" hidden="1" x14ac:dyDescent="0.35">
      <c r="B40" s="5">
        <v>39234</v>
      </c>
      <c r="C40" s="41">
        <v>50562.573505560009</v>
      </c>
      <c r="D40" s="41">
        <v>46892.611322830009</v>
      </c>
      <c r="E40" s="41">
        <f t="shared" si="4"/>
        <v>3669.9621827299998</v>
      </c>
      <c r="F40" s="1">
        <f t="shared" si="1"/>
        <v>0.12798129077592077</v>
      </c>
      <c r="G40" s="2">
        <f t="shared" si="2"/>
        <v>0.13302536257281275</v>
      </c>
    </row>
    <row r="41" spans="2:7" hidden="1" x14ac:dyDescent="0.35">
      <c r="B41" s="5">
        <v>39264</v>
      </c>
      <c r="C41" s="11">
        <v>59362.275041140005</v>
      </c>
      <c r="D41" s="11">
        <v>55116.558168620002</v>
      </c>
      <c r="E41" s="11">
        <f t="shared" si="4"/>
        <v>4245.7168725200027</v>
      </c>
      <c r="F41" s="1">
        <f t="shared" si="1"/>
        <v>0.11968441503050822</v>
      </c>
      <c r="G41" s="2">
        <f t="shared" si="2"/>
        <v>0.12430319586862132</v>
      </c>
    </row>
    <row r="42" spans="2:7" hidden="1" x14ac:dyDescent="0.35">
      <c r="B42" s="5">
        <v>39295</v>
      </c>
      <c r="C42" s="11">
        <v>68078.308026450002</v>
      </c>
      <c r="D42" s="11">
        <v>63253.837591030002</v>
      </c>
      <c r="E42" s="11">
        <f t="shared" si="4"/>
        <v>4824.4704354200003</v>
      </c>
      <c r="F42" s="1">
        <f t="shared" si="1"/>
        <v>0.11744233328102716</v>
      </c>
      <c r="G42" s="2">
        <f t="shared" si="2"/>
        <v>0.12242366324843593</v>
      </c>
    </row>
    <row r="43" spans="2:7" hidden="1" x14ac:dyDescent="0.35">
      <c r="B43" s="5">
        <v>39326</v>
      </c>
      <c r="C43" s="11">
        <v>76645.441844780013</v>
      </c>
      <c r="D43" s="11">
        <v>71210.407201130016</v>
      </c>
      <c r="E43" s="11">
        <f t="shared" si="4"/>
        <v>5435.0346436499967</v>
      </c>
      <c r="F43" s="1">
        <f t="shared" si="1"/>
        <v>0.11281915917817531</v>
      </c>
      <c r="G43" s="2">
        <f t="shared" si="2"/>
        <v>0.11785838335039454</v>
      </c>
    </row>
    <row r="44" spans="2:7" hidden="1" x14ac:dyDescent="0.35">
      <c r="B44" s="5">
        <v>39356</v>
      </c>
      <c r="C44" s="11">
        <v>85388.785802209997</v>
      </c>
      <c r="D44" s="11">
        <v>79333.599042499991</v>
      </c>
      <c r="E44" s="11">
        <f t="shared" si="4"/>
        <v>6055.1867597100063</v>
      </c>
      <c r="F44" s="1">
        <f t="shared" si="1"/>
        <v>0.10561635980976242</v>
      </c>
      <c r="G44" s="2">
        <f t="shared" si="2"/>
        <v>0.11012955367903859</v>
      </c>
    </row>
    <row r="45" spans="2:7" hidden="1" x14ac:dyDescent="0.35">
      <c r="B45" s="5">
        <v>39387</v>
      </c>
      <c r="C45" s="11">
        <v>94176.450429659977</v>
      </c>
      <c r="D45" s="11">
        <v>87511.002425079991</v>
      </c>
      <c r="E45" s="11">
        <f t="shared" si="4"/>
        <v>6665.4480045799864</v>
      </c>
      <c r="F45" s="1">
        <f t="shared" si="1"/>
        <v>0.10389473888013849</v>
      </c>
      <c r="G45" s="2">
        <f t="shared" si="2"/>
        <v>0.10817467227581576</v>
      </c>
    </row>
    <row r="46" spans="2:7" hidden="1" x14ac:dyDescent="0.35">
      <c r="B46" s="5">
        <v>39417</v>
      </c>
      <c r="C46" s="11">
        <v>103263.13</v>
      </c>
      <c r="D46" s="11">
        <v>96005.82</v>
      </c>
      <c r="E46" s="11">
        <f t="shared" si="4"/>
        <v>7257.3099999999977</v>
      </c>
      <c r="F46" s="1">
        <f t="shared" si="1"/>
        <v>8.4096277345541787E-2</v>
      </c>
      <c r="G46" s="2">
        <f t="shared" si="2"/>
        <v>8.357551470949251E-2</v>
      </c>
    </row>
    <row r="47" spans="2:7" hidden="1" x14ac:dyDescent="0.35">
      <c r="B47" s="5">
        <v>39448</v>
      </c>
      <c r="C47" s="11">
        <v>8930.4</v>
      </c>
      <c r="D47" s="11">
        <v>8279.61</v>
      </c>
      <c r="E47" s="11">
        <f t="shared" si="4"/>
        <v>650.78999999999905</v>
      </c>
      <c r="F47" s="1">
        <f t="shared" si="1"/>
        <v>8.1701768921059958E-2</v>
      </c>
      <c r="G47" s="2">
        <f t="shared" si="2"/>
        <v>8.5089150563211535E-2</v>
      </c>
    </row>
    <row r="48" spans="2:7" hidden="1" x14ac:dyDescent="0.35">
      <c r="B48" s="5">
        <v>39479</v>
      </c>
      <c r="C48" s="11">
        <v>17858.399999999998</v>
      </c>
      <c r="D48" s="11">
        <v>16520.009999999998</v>
      </c>
      <c r="E48" s="11">
        <f t="shared" si="4"/>
        <v>1338.3899999999994</v>
      </c>
      <c r="F48" s="1">
        <f t="shared" si="1"/>
        <v>8.0664359509820857E-2</v>
      </c>
      <c r="G48" s="2">
        <f t="shared" si="2"/>
        <v>8.229144282726851E-2</v>
      </c>
    </row>
    <row r="49" spans="2:7" hidden="1" x14ac:dyDescent="0.35">
      <c r="B49" s="5">
        <v>39508</v>
      </c>
      <c r="C49" s="11">
        <v>26849.527578640002</v>
      </c>
      <c r="D49" s="11">
        <v>24835.421484480001</v>
      </c>
      <c r="E49" s="11">
        <f t="shared" si="4"/>
        <v>2014.1060941600008</v>
      </c>
      <c r="F49" s="1">
        <f t="shared" si="1"/>
        <v>8.304925797275417E-2</v>
      </c>
      <c r="G49" s="2">
        <f t="shared" si="2"/>
        <v>8.4181972041806996E-2</v>
      </c>
    </row>
    <row r="50" spans="2:7" x14ac:dyDescent="0.35">
      <c r="B50" s="5">
        <v>39539</v>
      </c>
      <c r="C50" s="11">
        <v>35939.546020480004</v>
      </c>
      <c r="D50" s="11">
        <v>33259.59578145</v>
      </c>
      <c r="E50" s="11">
        <f t="shared" si="4"/>
        <v>2679.950239030004</v>
      </c>
      <c r="F50" s="1">
        <f t="shared" si="1"/>
        <v>7.4632784921222689E-2</v>
      </c>
      <c r="G50" s="2">
        <f t="shared" si="2"/>
        <v>7.4920051653994374E-2</v>
      </c>
    </row>
    <row r="51" spans="2:7" hidden="1" x14ac:dyDescent="0.35">
      <c r="B51" s="5">
        <v>39569</v>
      </c>
      <c r="C51" s="11">
        <v>44987.571299140007</v>
      </c>
      <c r="D51" s="11">
        <v>41640.559675690005</v>
      </c>
      <c r="E51" s="11">
        <f t="shared" si="4"/>
        <v>3347.0116234500019</v>
      </c>
      <c r="F51" s="1">
        <f t="shared" si="1"/>
        <v>7.1972666224230181E-2</v>
      </c>
      <c r="G51" s="2">
        <f t="shared" si="2"/>
        <v>7.0950357689462631E-2</v>
      </c>
    </row>
    <row r="52" spans="2:7" hidden="1" x14ac:dyDescent="0.35">
      <c r="B52" s="5">
        <v>39600</v>
      </c>
      <c r="C52" s="41">
        <v>54020.885631680001</v>
      </c>
      <c r="D52" s="41">
        <v>50004.831404329998</v>
      </c>
      <c r="E52" s="41">
        <f t="shared" si="4"/>
        <v>4016.0542273500032</v>
      </c>
      <c r="F52" s="1">
        <f t="shared" si="1"/>
        <v>6.8396679329221763E-2</v>
      </c>
      <c r="G52" s="2">
        <f t="shared" si="2"/>
        <v>6.6369092991517442E-2</v>
      </c>
    </row>
    <row r="53" spans="2:7" hidden="1" x14ac:dyDescent="0.35">
      <c r="B53" s="5">
        <v>39630</v>
      </c>
      <c r="C53" s="11">
        <v>63256.179503580002</v>
      </c>
      <c r="D53" s="11">
        <v>58569.648469520005</v>
      </c>
      <c r="E53" s="11">
        <f t="shared" si="4"/>
        <v>4686.5310340599972</v>
      </c>
      <c r="F53" s="1">
        <f t="shared" si="1"/>
        <v>6.5595606969938297E-2</v>
      </c>
      <c r="G53" s="2">
        <f t="shared" si="2"/>
        <v>6.2650688207631616E-2</v>
      </c>
    </row>
    <row r="54" spans="2:7" hidden="1" x14ac:dyDescent="0.35">
      <c r="B54" s="5">
        <v>39661</v>
      </c>
      <c r="C54" s="11">
        <v>72147.143783420019</v>
      </c>
      <c r="D54" s="11">
        <v>66763.410407850024</v>
      </c>
      <c r="E54" s="11">
        <f t="shared" si="4"/>
        <v>5383.7333755699947</v>
      </c>
      <c r="F54" s="1">
        <f t="shared" si="1"/>
        <v>5.9766992966234993E-2</v>
      </c>
      <c r="G54" s="2">
        <f t="shared" si="2"/>
        <v>5.5483950863365689E-2</v>
      </c>
    </row>
    <row r="55" spans="2:7" hidden="1" x14ac:dyDescent="0.35">
      <c r="B55" s="5">
        <v>39692</v>
      </c>
      <c r="C55" s="11">
        <v>80890.839852270015</v>
      </c>
      <c r="D55" s="11">
        <v>74787.374903630014</v>
      </c>
      <c r="E55" s="11">
        <f t="shared" si="4"/>
        <v>6103.4649486400012</v>
      </c>
      <c r="F55" s="1">
        <f t="shared" si="1"/>
        <v>5.5390091117064104E-2</v>
      </c>
      <c r="G55" s="2">
        <f t="shared" si="2"/>
        <v>5.0230968240316934E-2</v>
      </c>
    </row>
    <row r="56" spans="2:7" hidden="1" x14ac:dyDescent="0.35">
      <c r="B56" s="5">
        <v>39722</v>
      </c>
      <c r="C56" s="11">
        <v>90083.629868500007</v>
      </c>
      <c r="D56" s="11">
        <v>83230.262543040008</v>
      </c>
      <c r="E56" s="11">
        <f t="shared" si="4"/>
        <v>6853.3673254599998</v>
      </c>
      <c r="F56" s="1">
        <f t="shared" si="1"/>
        <v>5.4981974766158348E-2</v>
      </c>
      <c r="G56" s="2">
        <f t="shared" si="2"/>
        <v>4.9117442641831058E-2</v>
      </c>
    </row>
    <row r="57" spans="2:7" hidden="1" x14ac:dyDescent="0.35">
      <c r="B57" s="5">
        <v>39753</v>
      </c>
      <c r="C57" s="11">
        <v>98920.651100460018</v>
      </c>
      <c r="D57" s="11">
        <v>91272.270277320014</v>
      </c>
      <c r="E57" s="11">
        <f t="shared" si="4"/>
        <v>7648.3808231400035</v>
      </c>
      <c r="F57" s="1">
        <f t="shared" si="1"/>
        <v>5.0375658130622218E-2</v>
      </c>
      <c r="G57" s="2">
        <f t="shared" si="2"/>
        <v>4.2980513855502049E-2</v>
      </c>
    </row>
    <row r="58" spans="2:7" hidden="1" x14ac:dyDescent="0.35">
      <c r="B58" s="5">
        <v>39783</v>
      </c>
      <c r="C58" s="11">
        <v>108103.73</v>
      </c>
      <c r="D58" s="11">
        <v>99637.42</v>
      </c>
      <c r="E58" s="11">
        <f t="shared" si="4"/>
        <v>8466.3099999999977</v>
      </c>
      <c r="F58" s="1">
        <f t="shared" si="1"/>
        <v>4.6876363325419161E-2</v>
      </c>
      <c r="G58" s="2">
        <f t="shared" si="2"/>
        <v>3.782687341246594E-2</v>
      </c>
    </row>
    <row r="59" spans="2:7" hidden="1" x14ac:dyDescent="0.35">
      <c r="B59" s="5">
        <v>39814</v>
      </c>
      <c r="C59" s="11">
        <v>8900.42</v>
      </c>
      <c r="D59" s="11">
        <v>8010.96</v>
      </c>
      <c r="E59" s="11">
        <f t="shared" si="4"/>
        <v>889.46</v>
      </c>
      <c r="F59" s="1">
        <f t="shared" si="1"/>
        <v>-3.3570724715577763E-3</v>
      </c>
      <c r="G59" s="2">
        <f t="shared" si="2"/>
        <v>-3.2447180483138764E-2</v>
      </c>
    </row>
    <row r="60" spans="2:7" hidden="1" x14ac:dyDescent="0.35">
      <c r="B60" s="5">
        <v>39845</v>
      </c>
      <c r="C60" s="11">
        <v>17504.900000000001</v>
      </c>
      <c r="D60" s="11">
        <v>15678.28</v>
      </c>
      <c r="E60" s="11">
        <f t="shared" si="4"/>
        <v>1826.6200000000008</v>
      </c>
      <c r="F60" s="1">
        <f t="shared" si="1"/>
        <v>-1.9794606459705034E-2</v>
      </c>
      <c r="G60" s="2">
        <f t="shared" si="2"/>
        <v>-5.0952148334050512E-2</v>
      </c>
    </row>
    <row r="61" spans="2:7" hidden="1" x14ac:dyDescent="0.35">
      <c r="B61" s="5">
        <v>39873</v>
      </c>
      <c r="C61" s="11">
        <v>26208.855550119995</v>
      </c>
      <c r="D61" s="11">
        <v>23424.282916059994</v>
      </c>
      <c r="E61" s="11">
        <f t="shared" si="4"/>
        <v>2784.5726340600013</v>
      </c>
      <c r="F61" s="1">
        <f t="shared" si="1"/>
        <v>-2.3861575465100156E-2</v>
      </c>
      <c r="G61" s="2">
        <f t="shared" si="2"/>
        <v>-5.681959411487527E-2</v>
      </c>
    </row>
    <row r="62" spans="2:7" x14ac:dyDescent="0.35">
      <c r="B62" s="5">
        <v>39904</v>
      </c>
      <c r="C62" s="11">
        <v>35253.709122619992</v>
      </c>
      <c r="D62" s="11">
        <v>31537.915261579994</v>
      </c>
      <c r="E62" s="11">
        <f t="shared" si="4"/>
        <v>3715.7938610399979</v>
      </c>
      <c r="F62" s="1">
        <f t="shared" si="1"/>
        <v>-1.9083070706268537E-2</v>
      </c>
      <c r="G62" s="2">
        <f t="shared" si="2"/>
        <v>-5.1764926163962735E-2</v>
      </c>
    </row>
    <row r="63" spans="2:7" hidden="1" x14ac:dyDescent="0.35">
      <c r="B63" s="5">
        <v>39934</v>
      </c>
      <c r="C63" s="11">
        <v>43951.345089819995</v>
      </c>
      <c r="D63" s="11">
        <v>39305.221824149994</v>
      </c>
      <c r="E63" s="11">
        <f t="shared" si="4"/>
        <v>4646.1232656700013</v>
      </c>
      <c r="F63" s="1">
        <f t="shared" si="1"/>
        <v>-2.3033610826193242E-2</v>
      </c>
      <c r="G63" s="2">
        <f t="shared" si="2"/>
        <v>-5.6083248393594347E-2</v>
      </c>
    </row>
    <row r="64" spans="2:7" hidden="1" x14ac:dyDescent="0.35">
      <c r="B64" s="5">
        <v>39965</v>
      </c>
      <c r="C64" s="41">
        <v>52794.520239910009</v>
      </c>
      <c r="D64" s="41">
        <v>47216.815713570009</v>
      </c>
      <c r="E64" s="41">
        <f t="shared" si="4"/>
        <v>5577.7045263399996</v>
      </c>
      <c r="F64" s="1">
        <f t="shared" si="1"/>
        <v>-2.2701689863647897E-2</v>
      </c>
      <c r="G64" s="2">
        <f t="shared" si="2"/>
        <v>-5.575492632335062E-2</v>
      </c>
    </row>
    <row r="65" spans="2:7" hidden="1" x14ac:dyDescent="0.35">
      <c r="B65" s="5">
        <v>39995</v>
      </c>
      <c r="C65" s="11">
        <v>61834.729261519999</v>
      </c>
      <c r="D65" s="11">
        <v>55336.391187809997</v>
      </c>
      <c r="E65" s="11">
        <f t="shared" si="4"/>
        <v>6498.3380737100015</v>
      </c>
      <c r="F65" s="1">
        <f t="shared" si="1"/>
        <v>-2.2471326172639881E-2</v>
      </c>
      <c r="G65" s="2">
        <f t="shared" si="2"/>
        <v>-5.520363133804046E-2</v>
      </c>
    </row>
    <row r="66" spans="2:7" hidden="1" x14ac:dyDescent="0.35">
      <c r="B66" s="5">
        <v>40026</v>
      </c>
      <c r="C66" s="11">
        <v>70666.420302860002</v>
      </c>
      <c r="D66" s="11">
        <v>63241.547394280002</v>
      </c>
      <c r="E66" s="11">
        <f t="shared" si="4"/>
        <v>7424.8729085800005</v>
      </c>
      <c r="F66" s="1">
        <f t="shared" si="1"/>
        <v>-2.0523660437688711E-2</v>
      </c>
      <c r="G66" s="2">
        <f t="shared" si="2"/>
        <v>-5.2751394694419661E-2</v>
      </c>
    </row>
    <row r="67" spans="2:7" hidden="1" x14ac:dyDescent="0.35">
      <c r="B67" s="5">
        <v>40057</v>
      </c>
      <c r="C67" s="11">
        <v>79624.28</v>
      </c>
      <c r="D67" s="11">
        <v>71251.33</v>
      </c>
      <c r="E67" s="11">
        <f t="shared" si="4"/>
        <v>8372.9499999999971</v>
      </c>
      <c r="F67" s="1">
        <f t="shared" si="1"/>
        <v>-1.5657642504183659E-2</v>
      </c>
      <c r="G67" s="2">
        <f t="shared" si="2"/>
        <v>-4.7281307950526562E-2</v>
      </c>
    </row>
    <row r="68" spans="2:7" hidden="1" x14ac:dyDescent="0.35">
      <c r="B68" s="5">
        <v>40087</v>
      </c>
      <c r="C68" s="11">
        <v>88613.844683160016</v>
      </c>
      <c r="D68" s="11">
        <v>79289.338086090022</v>
      </c>
      <c r="E68" s="11">
        <f t="shared" si="4"/>
        <v>9324.5065970699943</v>
      </c>
      <c r="F68" s="1">
        <f t="shared" si="1"/>
        <v>-1.6315785537122752E-2</v>
      </c>
      <c r="G68" s="2">
        <f t="shared" si="2"/>
        <v>-4.7349657883297633E-2</v>
      </c>
    </row>
    <row r="69" spans="2:7" hidden="1" x14ac:dyDescent="0.35">
      <c r="B69" s="5">
        <v>40118</v>
      </c>
      <c r="C69" s="11">
        <v>97337.911745440011</v>
      </c>
      <c r="D69" s="11">
        <v>87075.166289130007</v>
      </c>
      <c r="E69" s="11">
        <f t="shared" si="4"/>
        <v>10262.745456310004</v>
      </c>
      <c r="F69" s="1">
        <f t="shared" si="1"/>
        <v>-1.6000090349310755E-2</v>
      </c>
      <c r="G69" s="2">
        <f t="shared" si="2"/>
        <v>-4.5984437282403541E-2</v>
      </c>
    </row>
    <row r="70" spans="2:7" hidden="1" x14ac:dyDescent="0.35">
      <c r="B70" s="5">
        <v>40148</v>
      </c>
      <c r="C70" s="11">
        <v>106552.89771788</v>
      </c>
      <c r="D70" s="11">
        <v>95393.306090939994</v>
      </c>
      <c r="E70" s="11">
        <f t="shared" si="4"/>
        <v>11159.591626940004</v>
      </c>
      <c r="F70" s="1">
        <f t="shared" si="1"/>
        <v>-1.4345779577818437E-2</v>
      </c>
      <c r="G70" s="2">
        <f t="shared" si="2"/>
        <v>-4.2595582152368104E-2</v>
      </c>
    </row>
    <row r="71" spans="2:7" hidden="1" x14ac:dyDescent="0.35">
      <c r="B71" s="5">
        <v>40179</v>
      </c>
      <c r="C71" s="11">
        <v>8906.0499999999993</v>
      </c>
      <c r="D71" s="11">
        <v>7939.8799999999992</v>
      </c>
      <c r="E71" s="11">
        <f t="shared" si="4"/>
        <v>966.17000000000007</v>
      </c>
      <c r="F71" s="1">
        <f t="shared" si="1"/>
        <v>6.325544187801474E-4</v>
      </c>
      <c r="G71" s="2">
        <f t="shared" si="2"/>
        <v>-8.87284420344139E-3</v>
      </c>
    </row>
    <row r="72" spans="2:7" hidden="1" x14ac:dyDescent="0.35">
      <c r="B72" s="5">
        <v>40210</v>
      </c>
      <c r="C72" s="11">
        <v>17671.530000000002</v>
      </c>
      <c r="D72" s="11">
        <v>15708.53</v>
      </c>
      <c r="E72" s="11">
        <f t="shared" si="4"/>
        <v>1963.0000000000018</v>
      </c>
      <c r="F72" s="1">
        <f t="shared" si="1"/>
        <v>9.5190489520077803E-3</v>
      </c>
      <c r="G72" s="2">
        <f t="shared" si="2"/>
        <v>1.9294208293256657E-3</v>
      </c>
    </row>
    <row r="73" spans="2:7" hidden="1" x14ac:dyDescent="0.35">
      <c r="B73" s="5">
        <v>40238</v>
      </c>
      <c r="C73" s="11">
        <v>26405.64</v>
      </c>
      <c r="D73" s="11">
        <v>23463.91</v>
      </c>
      <c r="E73" s="11">
        <f t="shared" si="4"/>
        <v>2941.7299999999996</v>
      </c>
      <c r="F73" s="1">
        <f t="shared" si="1"/>
        <v>7.5083190680984594E-3</v>
      </c>
      <c r="G73" s="2">
        <f t="shared" si="2"/>
        <v>1.6917095853908504E-3</v>
      </c>
    </row>
    <row r="74" spans="2:7" x14ac:dyDescent="0.35">
      <c r="B74" s="5">
        <v>40269</v>
      </c>
      <c r="C74" s="11">
        <v>35473.871050570007</v>
      </c>
      <c r="D74" s="11">
        <v>31613.077699010002</v>
      </c>
      <c r="E74" s="11">
        <f t="shared" si="4"/>
        <v>3860.7933515600052</v>
      </c>
      <c r="F74" s="1">
        <f t="shared" si="1"/>
        <v>6.2450713252397054E-3</v>
      </c>
      <c r="G74" s="2">
        <f t="shared" si="2"/>
        <v>2.383240515633329E-3</v>
      </c>
    </row>
    <row r="75" spans="2:7" hidden="1" x14ac:dyDescent="0.35">
      <c r="B75" s="5">
        <v>40299</v>
      </c>
      <c r="C75" s="11">
        <v>44096.81</v>
      </c>
      <c r="D75" s="11">
        <v>39332.149999999994</v>
      </c>
      <c r="E75" s="11">
        <v>4764.66</v>
      </c>
      <c r="F75" s="1">
        <f t="shared" si="1"/>
        <v>3.3096805088155289E-3</v>
      </c>
      <c r="G75" s="2">
        <f t="shared" si="2"/>
        <v>6.8510428386527641E-4</v>
      </c>
    </row>
    <row r="76" spans="2:7" hidden="1" x14ac:dyDescent="0.35">
      <c r="B76" s="5">
        <v>40330</v>
      </c>
      <c r="C76" s="41">
        <v>52900.586740400002</v>
      </c>
      <c r="D76" s="41">
        <v>47244.749357180001</v>
      </c>
      <c r="E76" s="41">
        <f t="shared" ref="E76:E82" si="5">C76-D76</f>
        <v>5655.8373832200014</v>
      </c>
      <c r="F76" s="1">
        <f t="shared" si="1"/>
        <v>2.009043741812658E-3</v>
      </c>
      <c r="G76" s="2">
        <f t="shared" si="2"/>
        <v>5.9160371549500863E-4</v>
      </c>
    </row>
    <row r="77" spans="2:7" hidden="1" x14ac:dyDescent="0.35">
      <c r="B77" s="5">
        <v>40360</v>
      </c>
      <c r="C77" s="11">
        <v>61903.474079700005</v>
      </c>
      <c r="D77" s="11">
        <v>55383.192214360002</v>
      </c>
      <c r="E77" s="11">
        <f t="shared" si="5"/>
        <v>6520.2818653400027</v>
      </c>
      <c r="F77" s="1">
        <f t="shared" si="1"/>
        <v>1.1117509367472331E-3</v>
      </c>
      <c r="G77" s="2">
        <f t="shared" si="2"/>
        <v>8.4575494616488374E-4</v>
      </c>
    </row>
    <row r="78" spans="2:7" hidden="1" x14ac:dyDescent="0.35">
      <c r="B78" s="5">
        <v>40391</v>
      </c>
      <c r="C78" s="11">
        <v>70694.785751510004</v>
      </c>
      <c r="D78" s="11">
        <v>63310.556298870004</v>
      </c>
      <c r="E78" s="11">
        <f t="shared" si="5"/>
        <v>7384.2294526400001</v>
      </c>
      <c r="F78" s="1">
        <f t="shared" ref="F78:F141" si="6">(C78-C66)/C66</f>
        <v>4.0139925764505973E-4</v>
      </c>
      <c r="G78" s="2">
        <f t="shared" ref="G78:G141" si="7">(D78-D66)/D66</f>
        <v>1.091195700190028E-3</v>
      </c>
    </row>
    <row r="79" spans="2:7" hidden="1" x14ac:dyDescent="0.35">
      <c r="B79" s="5">
        <v>40422</v>
      </c>
      <c r="C79" s="11">
        <v>79391.256805690005</v>
      </c>
      <c r="D79" s="11">
        <v>71123.646579560009</v>
      </c>
      <c r="E79" s="11">
        <f t="shared" si="5"/>
        <v>8267.6102261299966</v>
      </c>
      <c r="F79" s="1">
        <f t="shared" si="6"/>
        <v>-2.9265343976735917E-3</v>
      </c>
      <c r="G79" s="2">
        <f t="shared" si="7"/>
        <v>-1.7920145552369746E-3</v>
      </c>
    </row>
    <row r="80" spans="2:7" hidden="1" x14ac:dyDescent="0.35">
      <c r="B80" s="5">
        <v>40452</v>
      </c>
      <c r="C80" s="11">
        <v>88143.626412950005</v>
      </c>
      <c r="D80" s="11">
        <v>79014.550200400001</v>
      </c>
      <c r="E80" s="11">
        <f t="shared" si="5"/>
        <v>9129.0762125500041</v>
      </c>
      <c r="F80" s="1">
        <f t="shared" si="6"/>
        <v>-5.3063747757619876E-3</v>
      </c>
      <c r="G80" s="2">
        <f t="shared" si="7"/>
        <v>-3.4656347539648276E-3</v>
      </c>
    </row>
    <row r="81" spans="2:7" hidden="1" x14ac:dyDescent="0.35">
      <c r="B81" s="5">
        <v>40483</v>
      </c>
      <c r="C81" s="11">
        <v>96664.725503640002</v>
      </c>
      <c r="D81" s="11">
        <v>86697.233696859999</v>
      </c>
      <c r="E81" s="11">
        <f t="shared" si="5"/>
        <v>9967.4918067800027</v>
      </c>
      <c r="F81" s="1">
        <f t="shared" si="6"/>
        <v>-6.915971687994898E-3</v>
      </c>
      <c r="G81" s="2">
        <f t="shared" si="7"/>
        <v>-4.3403028484045193E-3</v>
      </c>
    </row>
    <row r="82" spans="2:7" hidden="1" x14ac:dyDescent="0.35">
      <c r="B82" s="5">
        <v>40513</v>
      </c>
      <c r="C82" s="11">
        <v>106135.25305172001</v>
      </c>
      <c r="D82" s="11">
        <v>95319.057926760011</v>
      </c>
      <c r="E82" s="11">
        <f t="shared" si="5"/>
        <v>10816.195124959995</v>
      </c>
      <c r="F82" s="1">
        <f t="shared" si="6"/>
        <v>-3.9195993267662089E-3</v>
      </c>
      <c r="G82" s="2">
        <f t="shared" si="7"/>
        <v>-7.7833725680081036E-4</v>
      </c>
    </row>
    <row r="83" spans="2:7" hidden="1" x14ac:dyDescent="0.35">
      <c r="B83" s="5">
        <v>40544</v>
      </c>
      <c r="C83" s="11">
        <v>8867.3600000000024</v>
      </c>
      <c r="D83" s="11">
        <f t="shared" ref="D83:D106" si="8">C83-E83</f>
        <v>7991.590000000002</v>
      </c>
      <c r="E83" s="11">
        <v>875.77</v>
      </c>
      <c r="F83" s="1">
        <f t="shared" si="6"/>
        <v>-4.3442379056929702E-3</v>
      </c>
      <c r="G83" s="2">
        <f t="shared" si="7"/>
        <v>6.512692887046501E-3</v>
      </c>
    </row>
    <row r="84" spans="2:7" hidden="1" x14ac:dyDescent="0.35">
      <c r="B84" s="5">
        <v>40575</v>
      </c>
      <c r="C84" s="11">
        <v>17554.170000000006</v>
      </c>
      <c r="D84" s="11">
        <f t="shared" si="8"/>
        <v>15781.320000000005</v>
      </c>
      <c r="E84" s="11">
        <v>1772.8500000000001</v>
      </c>
      <c r="F84" s="1">
        <f t="shared" si="6"/>
        <v>-6.6411906609103412E-3</v>
      </c>
      <c r="G84" s="2">
        <f t="shared" si="7"/>
        <v>4.6337881393105854E-3</v>
      </c>
    </row>
    <row r="85" spans="2:7" hidden="1" x14ac:dyDescent="0.35">
      <c r="B85" s="5">
        <v>40603</v>
      </c>
      <c r="C85" s="11">
        <v>26235.59</v>
      </c>
      <c r="D85" s="11">
        <f t="shared" si="8"/>
        <v>23579.955780030003</v>
      </c>
      <c r="E85" s="11">
        <v>2655.6342199699993</v>
      </c>
      <c r="F85" s="1">
        <f t="shared" si="6"/>
        <v>-6.4399120793890725E-3</v>
      </c>
      <c r="G85" s="2">
        <f t="shared" si="7"/>
        <v>4.9457136525840233E-3</v>
      </c>
    </row>
    <row r="86" spans="2:7" x14ac:dyDescent="0.35">
      <c r="B86" s="5">
        <v>40634</v>
      </c>
      <c r="C86" s="11">
        <v>35139.199999999997</v>
      </c>
      <c r="D86" s="11">
        <f t="shared" si="8"/>
        <v>31614.668117549998</v>
      </c>
      <c r="E86" s="11">
        <v>3524.5318824499996</v>
      </c>
      <c r="F86" s="1">
        <f t="shared" si="6"/>
        <v>-9.4342974324092728E-3</v>
      </c>
      <c r="G86" s="2">
        <f t="shared" si="7"/>
        <v>5.0308880240587465E-5</v>
      </c>
    </row>
    <row r="87" spans="2:7" hidden="1" x14ac:dyDescent="0.35">
      <c r="B87" s="5">
        <v>40664</v>
      </c>
      <c r="C87" s="11">
        <v>43789.970000000008</v>
      </c>
      <c r="D87" s="11">
        <f t="shared" si="8"/>
        <v>39426.177352070008</v>
      </c>
      <c r="E87" s="11">
        <v>4363.7926479300004</v>
      </c>
      <c r="F87" s="1">
        <f t="shared" si="6"/>
        <v>-6.958326463977536E-3</v>
      </c>
      <c r="G87" s="2">
        <f t="shared" si="7"/>
        <v>2.390597820612753E-3</v>
      </c>
    </row>
    <row r="88" spans="2:7" hidden="1" x14ac:dyDescent="0.35">
      <c r="B88" s="5">
        <v>40695</v>
      </c>
      <c r="C88" s="41">
        <v>52501.54</v>
      </c>
      <c r="D88" s="41">
        <f t="shared" si="8"/>
        <v>47317.819441879998</v>
      </c>
      <c r="E88" s="41">
        <v>5183.7205581200005</v>
      </c>
      <c r="F88" s="1">
        <f t="shared" si="6"/>
        <v>-7.5433329758373049E-3</v>
      </c>
      <c r="G88" s="2">
        <f t="shared" si="7"/>
        <v>1.5466286877208781E-3</v>
      </c>
    </row>
    <row r="89" spans="2:7" hidden="1" x14ac:dyDescent="0.35">
      <c r="B89" s="5">
        <v>40725</v>
      </c>
      <c r="C89" s="11">
        <v>61343.069999999992</v>
      </c>
      <c r="D89" s="11">
        <f t="shared" si="8"/>
        <v>55353.128740519991</v>
      </c>
      <c r="E89" s="11">
        <v>5989.9412594800006</v>
      </c>
      <c r="F89" s="1">
        <f t="shared" si="6"/>
        <v>-9.0528696172770332E-3</v>
      </c>
      <c r="G89" s="2">
        <f t="shared" si="7"/>
        <v>-5.4282667065580037E-4</v>
      </c>
    </row>
    <row r="90" spans="2:7" hidden="1" x14ac:dyDescent="0.35">
      <c r="B90" s="5">
        <v>40756</v>
      </c>
      <c r="C90" s="11">
        <v>69953.86</v>
      </c>
      <c r="D90" s="11">
        <f t="shared" si="8"/>
        <v>63137.971126339995</v>
      </c>
      <c r="E90" s="11">
        <v>6815.888873660002</v>
      </c>
      <c r="F90" s="1">
        <f t="shared" si="6"/>
        <v>-1.0480628007196098E-2</v>
      </c>
      <c r="G90" s="2">
        <f t="shared" si="7"/>
        <v>-2.7260094148483954E-3</v>
      </c>
    </row>
    <row r="91" spans="2:7" hidden="1" x14ac:dyDescent="0.35">
      <c r="B91" s="5">
        <v>40787</v>
      </c>
      <c r="C91" s="11">
        <v>78578.469999999987</v>
      </c>
      <c r="D91" s="11">
        <f t="shared" si="8"/>
        <v>70913.757190059987</v>
      </c>
      <c r="E91" s="11">
        <v>7664.7128099400006</v>
      </c>
      <c r="F91" s="1">
        <f t="shared" si="6"/>
        <v>-1.0237736980021785E-2</v>
      </c>
      <c r="G91" s="2">
        <f t="shared" si="7"/>
        <v>-2.9510493287944173E-3</v>
      </c>
    </row>
    <row r="92" spans="2:7" hidden="1" x14ac:dyDescent="0.35">
      <c r="B92" s="5">
        <v>40817</v>
      </c>
      <c r="C92" s="11">
        <v>87388.130000000034</v>
      </c>
      <c r="D92" s="11">
        <f t="shared" si="8"/>
        <v>78889.926243700029</v>
      </c>
      <c r="E92" s="11">
        <v>8498.2037563000013</v>
      </c>
      <c r="F92" s="1">
        <f t="shared" si="6"/>
        <v>-8.5711973025763121E-3</v>
      </c>
      <c r="G92" s="2">
        <f t="shared" si="7"/>
        <v>-1.5772279457884092E-3</v>
      </c>
    </row>
    <row r="93" spans="2:7" hidden="1" x14ac:dyDescent="0.35">
      <c r="B93" s="5">
        <v>40848</v>
      </c>
      <c r="C93" s="11">
        <v>95865.87999999999</v>
      </c>
      <c r="D93" s="11">
        <f t="shared" si="8"/>
        <v>86527.320523489994</v>
      </c>
      <c r="E93" s="11">
        <v>9338.5594765100013</v>
      </c>
      <c r="F93" s="1">
        <f t="shared" si="6"/>
        <v>-8.2640849542362851E-3</v>
      </c>
      <c r="G93" s="2">
        <f t="shared" si="7"/>
        <v>-1.9598453851954797E-3</v>
      </c>
    </row>
    <row r="94" spans="2:7" hidden="1" x14ac:dyDescent="0.35">
      <c r="B94" s="5">
        <v>40878</v>
      </c>
      <c r="C94" s="11">
        <v>105311.66203301999</v>
      </c>
      <c r="D94" s="11">
        <f t="shared" si="8"/>
        <v>95104.336468509995</v>
      </c>
      <c r="E94" s="11">
        <v>10207.325564510002</v>
      </c>
      <c r="F94" s="1">
        <f t="shared" si="6"/>
        <v>-7.7598252702961341E-3</v>
      </c>
      <c r="G94" s="2">
        <f t="shared" si="7"/>
        <v>-2.2526603065569665E-3</v>
      </c>
    </row>
    <row r="95" spans="2:7" hidden="1" x14ac:dyDescent="0.35">
      <c r="B95" s="5">
        <v>40909</v>
      </c>
      <c r="C95" s="11">
        <v>9023.5826718499993</v>
      </c>
      <c r="D95" s="11">
        <f t="shared" si="8"/>
        <v>8143.6226718499993</v>
      </c>
      <c r="E95" s="11">
        <v>879.96</v>
      </c>
      <c r="F95" s="1">
        <f t="shared" si="6"/>
        <v>1.7617720702666505E-2</v>
      </c>
      <c r="G95" s="2">
        <f t="shared" si="7"/>
        <v>1.9024083048554453E-2</v>
      </c>
    </row>
    <row r="96" spans="2:7" hidden="1" x14ac:dyDescent="0.35">
      <c r="B96" s="5">
        <v>40940</v>
      </c>
      <c r="C96" s="11">
        <v>17419.456049599998</v>
      </c>
      <c r="D96" s="11">
        <f t="shared" si="8"/>
        <v>15631.676049599997</v>
      </c>
      <c r="E96" s="11">
        <v>1787.7800000000002</v>
      </c>
      <c r="F96" s="1">
        <f t="shared" si="6"/>
        <v>-7.674185130940845E-3</v>
      </c>
      <c r="G96" s="2">
        <f t="shared" si="7"/>
        <v>-9.4823468759272431E-3</v>
      </c>
    </row>
    <row r="97" spans="2:7" hidden="1" x14ac:dyDescent="0.35">
      <c r="B97" s="5">
        <v>40969</v>
      </c>
      <c r="C97" s="11">
        <v>25854.392759140002</v>
      </c>
      <c r="D97" s="11">
        <f t="shared" si="8"/>
        <v>23156.532759140002</v>
      </c>
      <c r="E97" s="11">
        <v>2697.86</v>
      </c>
      <c r="F97" s="1">
        <f t="shared" si="6"/>
        <v>-1.4529775806833302E-2</v>
      </c>
      <c r="G97" s="2">
        <f t="shared" si="7"/>
        <v>-1.7956904789813054E-2</v>
      </c>
    </row>
    <row r="98" spans="2:7" x14ac:dyDescent="0.35">
      <c r="B98" s="5">
        <v>41000</v>
      </c>
      <c r="C98" s="11">
        <v>34559.912608779996</v>
      </c>
      <c r="D98" s="11">
        <f t="shared" si="8"/>
        <v>30942.683539789996</v>
      </c>
      <c r="E98" s="11">
        <v>3617.2290689899996</v>
      </c>
      <c r="F98" s="1">
        <f t="shared" si="6"/>
        <v>-1.6485503119592966E-2</v>
      </c>
      <c r="G98" s="2">
        <f t="shared" si="7"/>
        <v>-2.1255468356062505E-2</v>
      </c>
    </row>
    <row r="99" spans="2:7" hidden="1" x14ac:dyDescent="0.35">
      <c r="B99" s="5">
        <v>41030</v>
      </c>
      <c r="C99" s="11">
        <v>42952.433824730004</v>
      </c>
      <c r="D99" s="11">
        <f t="shared" si="8"/>
        <v>38447.231045500004</v>
      </c>
      <c r="E99" s="11">
        <v>4505.2027792299996</v>
      </c>
      <c r="F99" s="1">
        <f t="shared" si="6"/>
        <v>-1.9126210300441048E-2</v>
      </c>
      <c r="G99" s="2">
        <f t="shared" si="7"/>
        <v>-2.4829856007295766E-2</v>
      </c>
    </row>
    <row r="100" spans="2:7" hidden="1" x14ac:dyDescent="0.35">
      <c r="B100" s="5">
        <v>41061</v>
      </c>
      <c r="C100" s="41">
        <v>51274.177708239993</v>
      </c>
      <c r="D100" s="41">
        <f t="shared" si="8"/>
        <v>45848.252376989993</v>
      </c>
      <c r="E100" s="41">
        <v>5425.9253312500005</v>
      </c>
      <c r="F100" s="1">
        <f t="shared" si="6"/>
        <v>-2.337764362264436E-2</v>
      </c>
      <c r="G100" s="2">
        <f t="shared" si="7"/>
        <v>-3.1057370821896378E-2</v>
      </c>
    </row>
    <row r="101" spans="2:7" hidden="1" x14ac:dyDescent="0.35">
      <c r="B101" s="5">
        <v>41091</v>
      </c>
      <c r="C101" s="11">
        <v>59866.931828320005</v>
      </c>
      <c r="D101" s="11">
        <f t="shared" si="8"/>
        <v>53529.617928350002</v>
      </c>
      <c r="E101" s="11">
        <v>6337.3138999700004</v>
      </c>
      <c r="F101" s="1">
        <f t="shared" si="6"/>
        <v>-2.4063650085983438E-2</v>
      </c>
      <c r="G101" s="2">
        <f t="shared" si="7"/>
        <v>-3.2943229292748712E-2</v>
      </c>
    </row>
    <row r="102" spans="2:7" hidden="1" x14ac:dyDescent="0.35">
      <c r="B102" s="5">
        <v>41122</v>
      </c>
      <c r="C102" s="11">
        <v>68149.585268570008</v>
      </c>
      <c r="D102" s="11">
        <f t="shared" si="8"/>
        <v>60916.955912790007</v>
      </c>
      <c r="E102" s="11">
        <v>7232.6293557800009</v>
      </c>
      <c r="F102" s="1">
        <f t="shared" si="6"/>
        <v>-2.5792354152151035E-2</v>
      </c>
      <c r="G102" s="2">
        <f t="shared" si="7"/>
        <v>-3.5177171105256214E-2</v>
      </c>
    </row>
    <row r="103" spans="2:7" hidden="1" x14ac:dyDescent="0.35">
      <c r="B103" s="5">
        <v>41153</v>
      </c>
      <c r="C103" s="11">
        <v>76267.118238759998</v>
      </c>
      <c r="D103" s="11">
        <f t="shared" si="8"/>
        <v>68265.87446146</v>
      </c>
      <c r="E103" s="11">
        <v>8001.2437773000001</v>
      </c>
      <c r="F103" s="1">
        <f t="shared" si="6"/>
        <v>-2.9414568153846576E-2</v>
      </c>
      <c r="G103" s="2">
        <f t="shared" si="7"/>
        <v>-3.7339478734757292E-2</v>
      </c>
    </row>
    <row r="104" spans="2:7" hidden="1" x14ac:dyDescent="0.35">
      <c r="B104" s="5">
        <v>41183</v>
      </c>
      <c r="C104" s="11">
        <v>84670.486434480001</v>
      </c>
      <c r="D104" s="11">
        <f t="shared" si="8"/>
        <v>75901.21186861</v>
      </c>
      <c r="E104" s="11">
        <v>8769.2745658699987</v>
      </c>
      <c r="F104" s="1">
        <f t="shared" si="6"/>
        <v>-3.109854353812162E-2</v>
      </c>
      <c r="G104" s="2">
        <f t="shared" si="7"/>
        <v>-3.7884613630611685E-2</v>
      </c>
    </row>
    <row r="105" spans="2:7" hidden="1" x14ac:dyDescent="0.35">
      <c r="B105" s="5">
        <v>41214</v>
      </c>
      <c r="C105" s="11">
        <v>92687.364209790001</v>
      </c>
      <c r="D105" s="11">
        <f t="shared" si="8"/>
        <v>83126.529110539996</v>
      </c>
      <c r="E105" s="11">
        <v>9560.8350992499982</v>
      </c>
      <c r="F105" s="1">
        <f t="shared" si="6"/>
        <v>-3.3155860982134515E-2</v>
      </c>
      <c r="G105" s="2">
        <f t="shared" si="7"/>
        <v>-3.9303094009790457E-2</v>
      </c>
    </row>
    <row r="106" spans="2:7" hidden="1" x14ac:dyDescent="0.35">
      <c r="B106" s="5">
        <v>41244</v>
      </c>
      <c r="C106" s="11">
        <v>101059.19384223002</v>
      </c>
      <c r="D106" s="11">
        <f t="shared" si="8"/>
        <v>90670.473353710011</v>
      </c>
      <c r="E106" s="11">
        <v>10388.720488520001</v>
      </c>
      <c r="F106" s="1">
        <f t="shared" si="6"/>
        <v>-4.0379841213185275E-2</v>
      </c>
      <c r="G106" s="2">
        <f t="shared" si="7"/>
        <v>-4.6621040421937869E-2</v>
      </c>
    </row>
    <row r="107" spans="2:7" hidden="1" x14ac:dyDescent="0.35">
      <c r="B107" s="5">
        <v>41275</v>
      </c>
      <c r="C107" s="11">
        <v>8907.58</v>
      </c>
      <c r="D107" s="11">
        <v>8120.02</v>
      </c>
      <c r="E107" s="11">
        <v>787.56</v>
      </c>
      <c r="F107" s="1">
        <f t="shared" si="6"/>
        <v>-1.2855500533272859E-2</v>
      </c>
      <c r="G107" s="2">
        <f t="shared" si="7"/>
        <v>-2.8983012599031661E-3</v>
      </c>
    </row>
    <row r="108" spans="2:7" hidden="1" x14ac:dyDescent="0.35">
      <c r="B108" s="5">
        <v>41306</v>
      </c>
      <c r="C108" s="11">
        <v>17003</v>
      </c>
      <c r="D108" s="11">
        <f t="shared" ref="D108:D118" si="9">C108-E108</f>
        <v>15386.92</v>
      </c>
      <c r="E108" s="11">
        <v>1616.08</v>
      </c>
      <c r="F108" s="1">
        <f t="shared" si="6"/>
        <v>-2.3907523197864763E-2</v>
      </c>
      <c r="G108" s="2">
        <f t="shared" si="7"/>
        <v>-1.5657697154379042E-2</v>
      </c>
    </row>
    <row r="109" spans="2:7" hidden="1" x14ac:dyDescent="0.35">
      <c r="B109" s="5">
        <v>41334</v>
      </c>
      <c r="C109" s="11">
        <v>24934.734432860001</v>
      </c>
      <c r="D109" s="11">
        <f t="shared" si="9"/>
        <v>22508.61958667</v>
      </c>
      <c r="E109" s="11">
        <v>2426.1148461900002</v>
      </c>
      <c r="F109" s="1">
        <f t="shared" si="6"/>
        <v>-3.5570679800819738E-2</v>
      </c>
      <c r="G109" s="2">
        <f t="shared" si="7"/>
        <v>-2.7979714373010667E-2</v>
      </c>
    </row>
    <row r="110" spans="2:7" x14ac:dyDescent="0.35">
      <c r="B110" s="5">
        <v>41365</v>
      </c>
      <c r="C110" s="11">
        <v>33231.978299169998</v>
      </c>
      <c r="D110" s="11">
        <f t="shared" si="9"/>
        <v>30066.388584589997</v>
      </c>
      <c r="E110" s="11">
        <v>3165.5897145799995</v>
      </c>
      <c r="F110" s="1">
        <f t="shared" si="6"/>
        <v>-3.8424122324679566E-2</v>
      </c>
      <c r="G110" s="2">
        <f t="shared" si="7"/>
        <v>-2.8319940449675243E-2</v>
      </c>
    </row>
    <row r="111" spans="2:7" hidden="1" x14ac:dyDescent="0.35">
      <c r="B111" s="5">
        <v>41395</v>
      </c>
      <c r="C111" s="11">
        <v>41403.044723620005</v>
      </c>
      <c r="D111" s="11">
        <f t="shared" si="9"/>
        <v>37419.026743410002</v>
      </c>
      <c r="E111" s="11">
        <v>3984.0179802100006</v>
      </c>
      <c r="F111" s="1">
        <f t="shared" si="6"/>
        <v>-3.607220739649758E-2</v>
      </c>
      <c r="G111" s="2">
        <f t="shared" si="7"/>
        <v>-2.6743260155020876E-2</v>
      </c>
    </row>
    <row r="112" spans="2:7" hidden="1" x14ac:dyDescent="0.35">
      <c r="B112" s="5">
        <v>41426</v>
      </c>
      <c r="C112" s="41">
        <v>49389.912943230003</v>
      </c>
      <c r="D112" s="41">
        <f t="shared" si="9"/>
        <v>44690.713461960004</v>
      </c>
      <c r="E112" s="41">
        <v>4699.1994812700004</v>
      </c>
      <c r="F112" s="1">
        <f t="shared" si="6"/>
        <v>-3.6748805134073949E-2</v>
      </c>
      <c r="G112" s="2">
        <f t="shared" si="7"/>
        <v>-2.524717639206956E-2</v>
      </c>
    </row>
    <row r="113" spans="2:7" hidden="1" x14ac:dyDescent="0.35">
      <c r="B113" s="5">
        <v>41456</v>
      </c>
      <c r="C113" s="11">
        <v>57706.233757820002</v>
      </c>
      <c r="D113" s="11">
        <f t="shared" si="9"/>
        <v>52269.888466690005</v>
      </c>
      <c r="E113" s="11">
        <v>5436.3452911300001</v>
      </c>
      <c r="F113" s="1">
        <f t="shared" si="6"/>
        <v>-3.6091678736705962E-2</v>
      </c>
      <c r="G113" s="2">
        <f t="shared" si="7"/>
        <v>-2.3533316889094175E-2</v>
      </c>
    </row>
    <row r="114" spans="2:7" hidden="1" x14ac:dyDescent="0.35">
      <c r="B114" s="5">
        <v>41487</v>
      </c>
      <c r="C114" s="11">
        <v>65999.87305924001</v>
      </c>
      <c r="D114" s="11">
        <f t="shared" si="9"/>
        <v>59794.814219790009</v>
      </c>
      <c r="E114" s="11">
        <v>6205.0588394500001</v>
      </c>
      <c r="F114" s="1">
        <f t="shared" si="6"/>
        <v>-3.1544024822135301E-2</v>
      </c>
      <c r="G114" s="2">
        <f t="shared" si="7"/>
        <v>-1.8420843198509122E-2</v>
      </c>
    </row>
    <row r="115" spans="2:7" hidden="1" x14ac:dyDescent="0.35">
      <c r="B115" s="5">
        <v>41518</v>
      </c>
      <c r="C115" s="11">
        <v>73901.409986780011</v>
      </c>
      <c r="D115" s="11">
        <f t="shared" si="9"/>
        <v>66974.203862960014</v>
      </c>
      <c r="E115" s="11">
        <v>6927.2061238200013</v>
      </c>
      <c r="F115" s="1">
        <f t="shared" si="6"/>
        <v>-3.1018718244656351E-2</v>
      </c>
      <c r="G115" s="2">
        <f t="shared" si="7"/>
        <v>-1.8921175604792236E-2</v>
      </c>
    </row>
    <row r="116" spans="2:7" hidden="1" x14ac:dyDescent="0.35">
      <c r="B116" s="5">
        <v>41548</v>
      </c>
      <c r="C116" s="11">
        <v>82129.192312970001</v>
      </c>
      <c r="D116" s="11">
        <f t="shared" si="9"/>
        <v>74477.873914039999</v>
      </c>
      <c r="E116" s="11">
        <v>7651.3183989299996</v>
      </c>
      <c r="F116" s="1">
        <f t="shared" si="6"/>
        <v>-3.0013930810194562E-2</v>
      </c>
      <c r="G116" s="2">
        <f t="shared" si="7"/>
        <v>-1.8752506310885955E-2</v>
      </c>
    </row>
    <row r="117" spans="2:7" hidden="1" x14ac:dyDescent="0.35">
      <c r="B117" s="5">
        <v>41579</v>
      </c>
      <c r="C117" s="11">
        <v>90110.854535709994</v>
      </c>
      <c r="D117" s="11">
        <f t="shared" si="9"/>
        <v>81749.021783549993</v>
      </c>
      <c r="E117" s="11">
        <v>8361.8327521600004</v>
      </c>
      <c r="F117" s="1">
        <f t="shared" si="6"/>
        <v>-2.7797852447808268E-2</v>
      </c>
      <c r="G117" s="2">
        <f t="shared" si="7"/>
        <v>-1.6571211883010542E-2</v>
      </c>
    </row>
    <row r="118" spans="2:7" hidden="1" x14ac:dyDescent="0.35">
      <c r="B118" s="5">
        <v>41609</v>
      </c>
      <c r="C118" s="11">
        <v>98210.300933130013</v>
      </c>
      <c r="D118" s="11">
        <f t="shared" si="9"/>
        <v>89130.338771250012</v>
      </c>
      <c r="E118" s="11">
        <v>9079.9621618800029</v>
      </c>
      <c r="F118" s="1">
        <f t="shared" si="6"/>
        <v>-2.8190338758763422E-2</v>
      </c>
      <c r="G118" s="2">
        <f t="shared" si="7"/>
        <v>-1.6986065314249083E-2</v>
      </c>
    </row>
    <row r="119" spans="2:7" hidden="1" x14ac:dyDescent="0.35">
      <c r="B119" s="5">
        <v>41640</v>
      </c>
      <c r="C119" s="11">
        <v>8705.8700000000008</v>
      </c>
      <c r="D119" s="11">
        <v>8001.3000000000011</v>
      </c>
      <c r="E119" s="11">
        <f t="shared" ref="E119:E150" si="10">C119-D119</f>
        <v>704.56999999999971</v>
      </c>
      <c r="F119" s="1">
        <f t="shared" si="6"/>
        <v>-2.264475873357288E-2</v>
      </c>
      <c r="G119" s="2">
        <f t="shared" si="7"/>
        <v>-1.4620653643710155E-2</v>
      </c>
    </row>
    <row r="120" spans="2:7" hidden="1" x14ac:dyDescent="0.35">
      <c r="B120" s="5">
        <v>41671</v>
      </c>
      <c r="C120" s="11">
        <v>16802.54</v>
      </c>
      <c r="D120" s="11">
        <v>15371.300000000001</v>
      </c>
      <c r="E120" s="11">
        <f t="shared" si="10"/>
        <v>1431.2399999999998</v>
      </c>
      <c r="F120" s="1">
        <f t="shared" si="6"/>
        <v>-1.1789684173381117E-2</v>
      </c>
      <c r="G120" s="2">
        <f t="shared" si="7"/>
        <v>-1.015147930839894E-3</v>
      </c>
    </row>
    <row r="121" spans="2:7" hidden="1" x14ac:dyDescent="0.35">
      <c r="B121" s="5">
        <v>41699</v>
      </c>
      <c r="C121" s="11">
        <v>24996.291736479998</v>
      </c>
      <c r="D121" s="11">
        <v>22853.897265019998</v>
      </c>
      <c r="E121" s="11">
        <f t="shared" si="10"/>
        <v>2142.3944714600002</v>
      </c>
      <c r="F121" s="1">
        <f t="shared" si="6"/>
        <v>2.4687370858409454E-3</v>
      </c>
      <c r="G121" s="2">
        <f t="shared" si="7"/>
        <v>1.5339798028061975E-2</v>
      </c>
    </row>
    <row r="122" spans="2:7" x14ac:dyDescent="0.35">
      <c r="B122" s="5">
        <v>41730</v>
      </c>
      <c r="C122" s="11">
        <v>33154.082288300007</v>
      </c>
      <c r="D122" s="11">
        <v>30328.943077610005</v>
      </c>
      <c r="E122" s="11">
        <f t="shared" si="10"/>
        <v>2825.1392106900021</v>
      </c>
      <c r="F122" s="1">
        <f t="shared" si="6"/>
        <v>-2.3440076353184128E-3</v>
      </c>
      <c r="G122" s="2">
        <f t="shared" si="7"/>
        <v>8.7324918415567949E-3</v>
      </c>
    </row>
    <row r="123" spans="2:7" hidden="1" x14ac:dyDescent="0.35">
      <c r="B123" s="5">
        <v>41760</v>
      </c>
      <c r="C123" s="11">
        <v>41368.578367030008</v>
      </c>
      <c r="D123" s="11">
        <v>37900.434597480009</v>
      </c>
      <c r="E123" s="11">
        <f t="shared" si="10"/>
        <v>3468.143769549999</v>
      </c>
      <c r="F123" s="1">
        <f t="shared" si="6"/>
        <v>-8.3245946813990241E-4</v>
      </c>
      <c r="G123" s="2">
        <f t="shared" si="7"/>
        <v>1.2865322697223519E-2</v>
      </c>
    </row>
    <row r="124" spans="2:7" hidden="1" x14ac:dyDescent="0.35">
      <c r="B124" s="5">
        <v>41791</v>
      </c>
      <c r="C124" s="41">
        <v>49601.525250089995</v>
      </c>
      <c r="D124" s="41">
        <v>45506.319552089997</v>
      </c>
      <c r="E124" s="41">
        <f t="shared" si="10"/>
        <v>4095.2056979999979</v>
      </c>
      <c r="F124" s="1">
        <f t="shared" si="6"/>
        <v>4.2845247996939027E-3</v>
      </c>
      <c r="G124" s="2">
        <f t="shared" si="7"/>
        <v>1.825001274200341E-2</v>
      </c>
    </row>
    <row r="125" spans="2:7" hidden="1" x14ac:dyDescent="0.35">
      <c r="B125" s="5">
        <v>41821</v>
      </c>
      <c r="C125" s="11">
        <v>58034.618534529996</v>
      </c>
      <c r="D125" s="11">
        <v>53329.566213689999</v>
      </c>
      <c r="E125" s="11">
        <f t="shared" si="10"/>
        <v>4705.0523208399973</v>
      </c>
      <c r="F125" s="1">
        <f t="shared" si="6"/>
        <v>5.6906291630147059E-3</v>
      </c>
      <c r="G125" s="2">
        <f t="shared" si="7"/>
        <v>2.027319701811291E-2</v>
      </c>
    </row>
    <row r="126" spans="2:7" hidden="1" x14ac:dyDescent="0.35">
      <c r="B126" s="5">
        <v>41852</v>
      </c>
      <c r="C126" s="11">
        <v>66361.423836929986</v>
      </c>
      <c r="D126" s="11">
        <v>61027.404852969994</v>
      </c>
      <c r="E126" s="11">
        <f t="shared" si="10"/>
        <v>5334.0189839599916</v>
      </c>
      <c r="F126" s="1">
        <f t="shared" si="6"/>
        <v>5.478052622396045E-3</v>
      </c>
      <c r="G126" s="2">
        <f t="shared" si="7"/>
        <v>2.0613671089424346E-2</v>
      </c>
    </row>
    <row r="127" spans="2:7" hidden="1" x14ac:dyDescent="0.35">
      <c r="B127" s="5">
        <v>41883</v>
      </c>
      <c r="C127" s="11">
        <v>74459.439746479999</v>
      </c>
      <c r="D127" s="11">
        <v>68477.317262960001</v>
      </c>
      <c r="E127" s="11">
        <f t="shared" si="10"/>
        <v>5982.1224835199973</v>
      </c>
      <c r="F127" s="1">
        <f t="shared" si="6"/>
        <v>7.5510028807273403E-3</v>
      </c>
      <c r="G127" s="2">
        <f t="shared" si="7"/>
        <v>2.2443169359289424E-2</v>
      </c>
    </row>
    <row r="128" spans="2:7" hidden="1" x14ac:dyDescent="0.35">
      <c r="B128" s="5">
        <v>41913</v>
      </c>
      <c r="C128" s="11">
        <v>82795.688952740005</v>
      </c>
      <c r="D128" s="11">
        <v>76203.300064420007</v>
      </c>
      <c r="E128" s="11">
        <f t="shared" si="10"/>
        <v>6592.3888883199979</v>
      </c>
      <c r="F128" s="1">
        <f t="shared" si="6"/>
        <v>8.1152221396526524E-3</v>
      </c>
      <c r="G128" s="2">
        <f t="shared" si="7"/>
        <v>2.3166963014699376E-2</v>
      </c>
    </row>
    <row r="129" spans="2:7" hidden="1" x14ac:dyDescent="0.35">
      <c r="B129" s="5">
        <v>41944</v>
      </c>
      <c r="C129" s="11">
        <v>90916.691806320014</v>
      </c>
      <c r="D129" s="11">
        <v>83717.734931830011</v>
      </c>
      <c r="E129" s="11">
        <f t="shared" si="10"/>
        <v>7198.9568744900025</v>
      </c>
      <c r="F129" s="1">
        <f t="shared" si="6"/>
        <v>8.9427325349653083E-3</v>
      </c>
      <c r="G129" s="2">
        <f t="shared" si="7"/>
        <v>2.4082406190653324E-2</v>
      </c>
    </row>
    <row r="130" spans="2:7" hidden="1" x14ac:dyDescent="0.35">
      <c r="B130" s="5">
        <v>41974</v>
      </c>
      <c r="C130" s="11">
        <v>99198.479802789981</v>
      </c>
      <c r="D130" s="11">
        <v>91382.651675059984</v>
      </c>
      <c r="E130" s="11">
        <f t="shared" si="10"/>
        <v>7815.8281277299975</v>
      </c>
      <c r="F130" s="1">
        <f t="shared" si="6"/>
        <v>1.0061865815204105E-2</v>
      </c>
      <c r="G130" s="2">
        <f t="shared" si="7"/>
        <v>2.5269879312255918E-2</v>
      </c>
    </row>
    <row r="131" spans="2:7" hidden="1" x14ac:dyDescent="0.35">
      <c r="B131" s="5">
        <v>42005</v>
      </c>
      <c r="C131" s="11">
        <v>8759.6899999999987</v>
      </c>
      <c r="D131" s="11">
        <v>8152.5</v>
      </c>
      <c r="E131" s="11">
        <f t="shared" si="10"/>
        <v>607.18999999999869</v>
      </c>
      <c r="F131" s="1">
        <f t="shared" si="6"/>
        <v>6.1820357988343361E-3</v>
      </c>
      <c r="G131" s="2">
        <f t="shared" si="7"/>
        <v>1.8896929248996899E-2</v>
      </c>
    </row>
    <row r="132" spans="2:7" hidden="1" x14ac:dyDescent="0.35">
      <c r="B132" s="5">
        <v>42036</v>
      </c>
      <c r="C132" s="11">
        <v>16922.34</v>
      </c>
      <c r="D132" s="11">
        <v>15688.940000000002</v>
      </c>
      <c r="E132" s="11">
        <f t="shared" si="10"/>
        <v>1233.3999999999978</v>
      </c>
      <c r="F132" s="1">
        <f t="shared" si="6"/>
        <v>7.1298744118448321E-3</v>
      </c>
      <c r="G132" s="2">
        <f t="shared" si="7"/>
        <v>2.0664485111864396E-2</v>
      </c>
    </row>
    <row r="133" spans="2:7" hidden="1" x14ac:dyDescent="0.35">
      <c r="B133" s="5">
        <v>42064</v>
      </c>
      <c r="C133" s="11">
        <v>25193.63</v>
      </c>
      <c r="D133" s="11">
        <v>23364.592802440002</v>
      </c>
      <c r="E133" s="11">
        <f t="shared" si="10"/>
        <v>1829.0371975599992</v>
      </c>
      <c r="F133" s="1">
        <f t="shared" si="6"/>
        <v>7.8947015661528924E-3</v>
      </c>
      <c r="G133" s="2">
        <f t="shared" si="7"/>
        <v>2.2346102789289727E-2</v>
      </c>
    </row>
    <row r="134" spans="2:7" x14ac:dyDescent="0.35">
      <c r="B134" s="5">
        <v>42095</v>
      </c>
      <c r="C134" s="11">
        <v>33552.51</v>
      </c>
      <c r="D134" s="11">
        <v>31159.046853159998</v>
      </c>
      <c r="E134" s="11">
        <f t="shared" si="10"/>
        <v>2393.4631468400039</v>
      </c>
      <c r="F134" s="1">
        <f t="shared" si="6"/>
        <v>1.2017455595222397E-2</v>
      </c>
      <c r="G134" s="2">
        <f t="shared" si="7"/>
        <v>2.7370019899005563E-2</v>
      </c>
    </row>
    <row r="135" spans="2:7" hidden="1" x14ac:dyDescent="0.35">
      <c r="B135" s="5">
        <v>42125</v>
      </c>
      <c r="C135" s="11">
        <v>41762.1</v>
      </c>
      <c r="D135" s="11">
        <v>38831.136416280002</v>
      </c>
      <c r="E135" s="11">
        <f t="shared" si="10"/>
        <v>2930.9635837199967</v>
      </c>
      <c r="F135" s="1">
        <f t="shared" si="6"/>
        <v>9.5125732742998986E-3</v>
      </c>
      <c r="G135" s="2">
        <f t="shared" si="7"/>
        <v>2.4556494633490959E-2</v>
      </c>
    </row>
    <row r="136" spans="2:7" hidden="1" x14ac:dyDescent="0.35">
      <c r="B136" s="5">
        <v>42156</v>
      </c>
      <c r="C136" s="41">
        <v>49983.240000000005</v>
      </c>
      <c r="D136" s="41">
        <v>46522.343820410002</v>
      </c>
      <c r="E136" s="41">
        <f t="shared" si="10"/>
        <v>3460.8961795900032</v>
      </c>
      <c r="F136" s="1">
        <f t="shared" si="6"/>
        <v>7.695625245099042E-3</v>
      </c>
      <c r="G136" s="2">
        <f t="shared" si="7"/>
        <v>2.2327102660037935E-2</v>
      </c>
    </row>
    <row r="137" spans="2:7" hidden="1" x14ac:dyDescent="0.35">
      <c r="B137" s="5">
        <v>42186</v>
      </c>
      <c r="C137" s="11">
        <v>58468.67</v>
      </c>
      <c r="D137" s="11">
        <v>54485.039778309991</v>
      </c>
      <c r="E137" s="11">
        <f t="shared" si="10"/>
        <v>3983.6302216900076</v>
      </c>
      <c r="F137" s="1">
        <f t="shared" si="6"/>
        <v>7.479181847499277E-3</v>
      </c>
      <c r="G137" s="2">
        <f t="shared" si="7"/>
        <v>2.1666659728489877E-2</v>
      </c>
    </row>
    <row r="138" spans="2:7" hidden="1" x14ac:dyDescent="0.35">
      <c r="B138" s="5">
        <v>42217</v>
      </c>
      <c r="C138" s="11">
        <v>66879.009999999995</v>
      </c>
      <c r="D138" s="11">
        <v>62350.759230000003</v>
      </c>
      <c r="E138" s="11">
        <f t="shared" si="10"/>
        <v>4528.2507699999915</v>
      </c>
      <c r="F138" s="1">
        <f t="shared" si="6"/>
        <v>7.7995035842189642E-3</v>
      </c>
      <c r="G138" s="2">
        <f t="shared" si="7"/>
        <v>2.1684592032354892E-2</v>
      </c>
    </row>
    <row r="139" spans="2:7" hidden="1" x14ac:dyDescent="0.35">
      <c r="B139" s="5">
        <v>42248</v>
      </c>
      <c r="C139" s="11">
        <v>75266.25</v>
      </c>
      <c r="D139" s="11">
        <v>70170.96024136999</v>
      </c>
      <c r="E139" s="11">
        <f t="shared" si="10"/>
        <v>5095.2897586300096</v>
      </c>
      <c r="F139" s="1">
        <f t="shared" si="6"/>
        <v>1.0835567072046666E-2</v>
      </c>
      <c r="G139" s="2">
        <f t="shared" si="7"/>
        <v>2.4732904939985083E-2</v>
      </c>
    </row>
    <row r="140" spans="2:7" hidden="1" x14ac:dyDescent="0.35">
      <c r="B140" s="5">
        <v>42278</v>
      </c>
      <c r="C140" s="11">
        <v>83787.31</v>
      </c>
      <c r="D140" s="11">
        <v>78154.178466469981</v>
      </c>
      <c r="E140" s="11">
        <f t="shared" si="10"/>
        <v>5633.1315335300169</v>
      </c>
      <c r="F140" s="1">
        <f t="shared" si="6"/>
        <v>1.197672318212138E-2</v>
      </c>
      <c r="G140" s="2">
        <f t="shared" si="7"/>
        <v>2.5600970041989767E-2</v>
      </c>
    </row>
    <row r="141" spans="2:7" hidden="1" x14ac:dyDescent="0.35">
      <c r="B141" s="5">
        <v>42309</v>
      </c>
      <c r="C141" s="11">
        <v>92126.42</v>
      </c>
      <c r="D141" s="11">
        <v>85963.154236809991</v>
      </c>
      <c r="E141" s="11">
        <f t="shared" si="10"/>
        <v>6163.2657631900074</v>
      </c>
      <c r="F141" s="1">
        <f t="shared" si="6"/>
        <v>1.3305897626115462E-2</v>
      </c>
      <c r="G141" s="2">
        <f t="shared" si="7"/>
        <v>2.6821309807394909E-2</v>
      </c>
    </row>
    <row r="142" spans="2:7" hidden="1" x14ac:dyDescent="0.35">
      <c r="B142" s="5">
        <v>42339</v>
      </c>
      <c r="C142" s="11">
        <v>100568.8</v>
      </c>
      <c r="D142" s="11">
        <v>93852.273357499987</v>
      </c>
      <c r="E142" s="11">
        <f t="shared" si="10"/>
        <v>6716.5266425000154</v>
      </c>
      <c r="F142" s="1">
        <f t="shared" ref="F142:F205" si="11">(C142-C130)/C130</f>
        <v>1.3813923357840418E-2</v>
      </c>
      <c r="G142" s="2">
        <f t="shared" ref="G142:G205" si="12">(D142-D130)/D130</f>
        <v>2.7025060415422471E-2</v>
      </c>
    </row>
    <row r="143" spans="2:7" hidden="1" x14ac:dyDescent="0.35">
      <c r="B143" s="5">
        <v>42370</v>
      </c>
      <c r="C143" s="11">
        <v>8881.2899999999991</v>
      </c>
      <c r="D143" s="11">
        <v>8335.7200000000012</v>
      </c>
      <c r="E143" s="11">
        <f t="shared" si="10"/>
        <v>545.56999999999789</v>
      </c>
      <c r="F143" s="1">
        <f t="shared" si="11"/>
        <v>1.3881769788656947E-2</v>
      </c>
      <c r="G143" s="2">
        <f t="shared" si="12"/>
        <v>2.2474087703158684E-2</v>
      </c>
    </row>
    <row r="144" spans="2:7" hidden="1" x14ac:dyDescent="0.35">
      <c r="B144" s="5">
        <v>42401</v>
      </c>
      <c r="C144" s="11">
        <v>17267.810000000001</v>
      </c>
      <c r="D144" s="11">
        <v>16153.699999999997</v>
      </c>
      <c r="E144" s="11">
        <f t="shared" si="10"/>
        <v>1114.1100000000042</v>
      </c>
      <c r="F144" s="1">
        <f t="shared" si="11"/>
        <v>2.0415025345194647E-2</v>
      </c>
      <c r="G144" s="2">
        <f t="shared" si="12"/>
        <v>2.9623416240994911E-2</v>
      </c>
    </row>
    <row r="145" spans="2:7" hidden="1" x14ac:dyDescent="0.35">
      <c r="B145" s="5">
        <v>42430</v>
      </c>
      <c r="C145" s="11">
        <v>25682.74</v>
      </c>
      <c r="D145" s="11">
        <v>24021.339721209999</v>
      </c>
      <c r="E145" s="11">
        <f t="shared" si="10"/>
        <v>1661.4002787900026</v>
      </c>
      <c r="F145" s="1">
        <f t="shared" si="11"/>
        <v>1.9414034420605547E-2</v>
      </c>
      <c r="G145" s="2">
        <f t="shared" si="12"/>
        <v>2.8108639612217511E-2</v>
      </c>
    </row>
    <row r="146" spans="2:7" x14ac:dyDescent="0.35">
      <c r="B146" s="5">
        <v>42461</v>
      </c>
      <c r="C146" s="11">
        <v>34308.620000000003</v>
      </c>
      <c r="D146" s="11">
        <v>32124.066581909996</v>
      </c>
      <c r="E146" s="11">
        <f t="shared" si="10"/>
        <v>2184.5534180900067</v>
      </c>
      <c r="F146" s="1">
        <f t="shared" si="11"/>
        <v>2.2535124793942405E-2</v>
      </c>
      <c r="G146" s="2">
        <f t="shared" si="12"/>
        <v>3.0970771772889778E-2</v>
      </c>
    </row>
    <row r="147" spans="2:7" hidden="1" x14ac:dyDescent="0.35">
      <c r="B147" s="5">
        <v>42491</v>
      </c>
      <c r="C147" s="11">
        <v>42777.7</v>
      </c>
      <c r="D147" s="11">
        <v>40082.490338309995</v>
      </c>
      <c r="E147" s="11">
        <f t="shared" si="10"/>
        <v>2695.2096616900017</v>
      </c>
      <c r="F147" s="1">
        <f t="shared" si="11"/>
        <v>2.4318700448492738E-2</v>
      </c>
      <c r="G147" s="2">
        <f t="shared" si="12"/>
        <v>3.2225529240636951E-2</v>
      </c>
    </row>
    <row r="148" spans="2:7" hidden="1" x14ac:dyDescent="0.35">
      <c r="B148" s="5">
        <v>42522</v>
      </c>
      <c r="C148" s="41">
        <v>51298.539999999994</v>
      </c>
      <c r="D148" s="41">
        <v>48108.903429169994</v>
      </c>
      <c r="E148" s="41">
        <f t="shared" si="10"/>
        <v>3189.63657083</v>
      </c>
      <c r="F148" s="1">
        <f t="shared" si="11"/>
        <v>2.6314820727907758E-2</v>
      </c>
      <c r="G148" s="2">
        <f t="shared" si="12"/>
        <v>3.4103174485029829E-2</v>
      </c>
    </row>
    <row r="149" spans="2:7" hidden="1" x14ac:dyDescent="0.35">
      <c r="B149" s="5">
        <v>42552</v>
      </c>
      <c r="C149" s="11">
        <v>60082.95</v>
      </c>
      <c r="D149" s="11">
        <v>56401.704517770013</v>
      </c>
      <c r="E149" s="11">
        <f t="shared" si="10"/>
        <v>3681.2454822299842</v>
      </c>
      <c r="F149" s="1">
        <f t="shared" si="11"/>
        <v>2.7609316237225831E-2</v>
      </c>
      <c r="G149" s="2">
        <f t="shared" si="12"/>
        <v>3.5177816649461811E-2</v>
      </c>
    </row>
    <row r="150" spans="2:7" hidden="1" x14ac:dyDescent="0.35">
      <c r="B150" s="5">
        <v>42583</v>
      </c>
      <c r="C150" s="11">
        <v>68744.820000000007</v>
      </c>
      <c r="D150" s="11">
        <v>64555.854419769988</v>
      </c>
      <c r="E150" s="11">
        <f t="shared" si="10"/>
        <v>4188.9655802300185</v>
      </c>
      <c r="F150" s="1">
        <f t="shared" si="11"/>
        <v>2.7898289762363592E-2</v>
      </c>
      <c r="G150" s="2">
        <f t="shared" si="12"/>
        <v>3.5365971754021654E-2</v>
      </c>
    </row>
    <row r="151" spans="2:7" hidden="1" x14ac:dyDescent="0.35">
      <c r="B151" s="5">
        <v>42614</v>
      </c>
      <c r="C151" s="11">
        <v>77400.53</v>
      </c>
      <c r="D151" s="11">
        <v>72678.132824900007</v>
      </c>
      <c r="E151" s="11">
        <f t="shared" ref="E151:E178" si="13">C151-D151</f>
        <v>4722.3971750999917</v>
      </c>
      <c r="F151" s="1">
        <f t="shared" si="11"/>
        <v>2.8356401441549151E-2</v>
      </c>
      <c r="G151" s="2">
        <f t="shared" si="12"/>
        <v>3.5729489448426958E-2</v>
      </c>
    </row>
    <row r="152" spans="2:7" hidden="1" x14ac:dyDescent="0.35">
      <c r="B152" s="5">
        <v>42644</v>
      </c>
      <c r="C152" s="11">
        <v>86220.72</v>
      </c>
      <c r="D152" s="11">
        <v>80997.956266639987</v>
      </c>
      <c r="E152" s="11">
        <f t="shared" si="13"/>
        <v>5222.7637333600142</v>
      </c>
      <c r="F152" s="1">
        <f t="shared" si="11"/>
        <v>2.9042703483379565E-2</v>
      </c>
      <c r="G152" s="2">
        <f t="shared" si="12"/>
        <v>3.6386765953787807E-2</v>
      </c>
    </row>
    <row r="153" spans="2:7" hidden="1" x14ac:dyDescent="0.35">
      <c r="B153" s="5">
        <v>42675</v>
      </c>
      <c r="C153" s="11">
        <v>94833.91</v>
      </c>
      <c r="D153" s="11">
        <v>89115.713125420007</v>
      </c>
      <c r="E153" s="11">
        <f t="shared" si="13"/>
        <v>5718.1968745799968</v>
      </c>
      <c r="F153" s="1">
        <f t="shared" si="11"/>
        <v>2.9388855010321742E-2</v>
      </c>
      <c r="G153" s="2">
        <f t="shared" si="12"/>
        <v>3.6673373802983016E-2</v>
      </c>
    </row>
    <row r="154" spans="2:7" hidden="1" x14ac:dyDescent="0.35">
      <c r="B154" s="5">
        <v>42705</v>
      </c>
      <c r="C154" s="11">
        <v>103639.78</v>
      </c>
      <c r="D154" s="11">
        <v>97413.367245200003</v>
      </c>
      <c r="E154" s="11">
        <f t="shared" si="13"/>
        <v>6226.412754799996</v>
      </c>
      <c r="F154" s="1">
        <f t="shared" si="11"/>
        <v>3.0536110602890715E-2</v>
      </c>
      <c r="G154" s="2">
        <f t="shared" si="12"/>
        <v>3.7943608186614464E-2</v>
      </c>
    </row>
    <row r="155" spans="2:7" hidden="1" x14ac:dyDescent="0.35">
      <c r="B155" s="5">
        <v>42736</v>
      </c>
      <c r="C155" s="11">
        <v>9179.369999999999</v>
      </c>
      <c r="D155" s="11">
        <v>8658.869999999999</v>
      </c>
      <c r="E155" s="11">
        <f t="shared" si="13"/>
        <v>520.5</v>
      </c>
      <c r="F155" s="1">
        <f t="shared" si="11"/>
        <v>3.3562691906243343E-2</v>
      </c>
      <c r="G155" s="2">
        <f t="shared" si="12"/>
        <v>3.8766897160652923E-2</v>
      </c>
    </row>
    <row r="156" spans="2:7" hidden="1" x14ac:dyDescent="0.35">
      <c r="B156" s="5">
        <v>42767</v>
      </c>
      <c r="C156" s="11">
        <v>17949.87</v>
      </c>
      <c r="D156" s="11">
        <v>16888.88</v>
      </c>
      <c r="E156" s="11">
        <f t="shared" si="13"/>
        <v>1060.989999999998</v>
      </c>
      <c r="F156" s="1">
        <f t="shared" si="11"/>
        <v>3.9498928931925796E-2</v>
      </c>
      <c r="G156" s="2">
        <f t="shared" si="12"/>
        <v>4.5511554628351651E-2</v>
      </c>
    </row>
    <row r="157" spans="2:7" hidden="1" x14ac:dyDescent="0.35">
      <c r="B157" s="5">
        <v>42795</v>
      </c>
      <c r="C157" s="11">
        <v>26700.48</v>
      </c>
      <c r="D157" s="11">
        <v>25120.432859189998</v>
      </c>
      <c r="E157" s="11">
        <f t="shared" si="13"/>
        <v>1580.047140810002</v>
      </c>
      <c r="F157" s="1">
        <f t="shared" si="11"/>
        <v>3.9627391781406417E-2</v>
      </c>
      <c r="G157" s="2">
        <f t="shared" si="12"/>
        <v>4.575486424720674E-2</v>
      </c>
    </row>
    <row r="158" spans="2:7" x14ac:dyDescent="0.35">
      <c r="B158" s="5">
        <v>42826</v>
      </c>
      <c r="C158" s="11">
        <v>35797.79</v>
      </c>
      <c r="D158" s="11">
        <v>33715.669490800006</v>
      </c>
      <c r="E158" s="11">
        <f t="shared" si="13"/>
        <v>2082.1205091999946</v>
      </c>
      <c r="F158" s="1">
        <f t="shared" si="11"/>
        <v>4.3405126758231549E-2</v>
      </c>
      <c r="G158" s="2">
        <f t="shared" si="12"/>
        <v>4.9545499005604995E-2</v>
      </c>
    </row>
    <row r="159" spans="2:7" hidden="1" x14ac:dyDescent="0.35">
      <c r="B159" s="5">
        <v>42856</v>
      </c>
      <c r="C159" s="11">
        <v>44750.070000000007</v>
      </c>
      <c r="D159" s="11">
        <v>42188.002058470011</v>
      </c>
      <c r="E159" s="11">
        <f t="shared" si="13"/>
        <v>2562.0679415299965</v>
      </c>
      <c r="F159" s="1">
        <f t="shared" si="11"/>
        <v>4.6107434481049939E-2</v>
      </c>
      <c r="G159" s="2">
        <f t="shared" si="12"/>
        <v>5.2529463673259134E-2</v>
      </c>
    </row>
    <row r="160" spans="2:7" hidden="1" x14ac:dyDescent="0.35">
      <c r="B160" s="5">
        <v>42887</v>
      </c>
      <c r="C160" s="41">
        <v>53783.850000000006</v>
      </c>
      <c r="D160" s="41">
        <v>50750.098825270012</v>
      </c>
      <c r="E160" s="41">
        <f t="shared" si="13"/>
        <v>3033.7511747299941</v>
      </c>
      <c r="F160" s="1">
        <f t="shared" si="11"/>
        <v>4.8447967525001932E-2</v>
      </c>
      <c r="G160" s="2">
        <f t="shared" si="12"/>
        <v>5.4900345005547878E-2</v>
      </c>
    </row>
    <row r="161" spans="2:7" hidden="1" x14ac:dyDescent="0.35">
      <c r="B161" s="5">
        <v>42917</v>
      </c>
      <c r="C161" s="11">
        <v>62954.71</v>
      </c>
      <c r="D161" s="11">
        <v>59454.751974430001</v>
      </c>
      <c r="E161" s="11">
        <f t="shared" si="13"/>
        <v>3499.9580255699984</v>
      </c>
      <c r="F161" s="1">
        <f t="shared" si="11"/>
        <v>4.7796587883917184E-2</v>
      </c>
      <c r="G161" s="2">
        <f t="shared" si="12"/>
        <v>5.4130411177521945E-2</v>
      </c>
    </row>
    <row r="162" spans="2:7" hidden="1" x14ac:dyDescent="0.35">
      <c r="B162" s="5">
        <v>42948</v>
      </c>
      <c r="C162" s="11">
        <v>72185.08</v>
      </c>
      <c r="D162" s="11">
        <v>68187.740009239991</v>
      </c>
      <c r="E162" s="11">
        <f t="shared" si="13"/>
        <v>3997.3399907600106</v>
      </c>
      <c r="F162" s="1">
        <f t="shared" si="11"/>
        <v>5.0043916036146351E-2</v>
      </c>
      <c r="G162" s="2">
        <f t="shared" si="12"/>
        <v>5.6259585162546491E-2</v>
      </c>
    </row>
    <row r="163" spans="2:7" hidden="1" x14ac:dyDescent="0.35">
      <c r="B163" s="5">
        <v>42979</v>
      </c>
      <c r="C163" s="11">
        <v>81398.03</v>
      </c>
      <c r="D163" s="11">
        <v>76874.226009780017</v>
      </c>
      <c r="E163" s="11">
        <f t="shared" si="13"/>
        <v>4523.8039902199816</v>
      </c>
      <c r="F163" s="1">
        <f t="shared" si="11"/>
        <v>5.1646933166995111E-2</v>
      </c>
      <c r="G163" s="2">
        <f t="shared" si="12"/>
        <v>5.7735291507687178E-2</v>
      </c>
    </row>
    <row r="164" spans="2:7" hidden="1" x14ac:dyDescent="0.35">
      <c r="B164" s="5">
        <v>43009</v>
      </c>
      <c r="C164" s="11">
        <v>90644.340000000011</v>
      </c>
      <c r="D164" s="11">
        <v>85627.373869450021</v>
      </c>
      <c r="E164" s="11">
        <f t="shared" si="13"/>
        <v>5016.9661305499903</v>
      </c>
      <c r="F164" s="1">
        <f t="shared" si="11"/>
        <v>5.130576501796795E-2</v>
      </c>
      <c r="G164" s="2">
        <f t="shared" si="12"/>
        <v>5.7154745825564943E-2</v>
      </c>
    </row>
    <row r="165" spans="2:7" hidden="1" x14ac:dyDescent="0.35">
      <c r="B165" s="5">
        <v>43040</v>
      </c>
      <c r="C165" s="11">
        <v>99885.5</v>
      </c>
      <c r="D165" s="11">
        <v>94376.178442150005</v>
      </c>
      <c r="E165" s="11">
        <f t="shared" si="13"/>
        <v>5509.3215578499949</v>
      </c>
      <c r="F165" s="1">
        <f t="shared" si="11"/>
        <v>5.326776044560428E-2</v>
      </c>
      <c r="G165" s="2">
        <f t="shared" si="12"/>
        <v>5.9029604681797306E-2</v>
      </c>
    </row>
    <row r="166" spans="2:7" hidden="1" x14ac:dyDescent="0.35">
      <c r="B166" s="5">
        <v>43070</v>
      </c>
      <c r="C166" s="11">
        <v>109222.88</v>
      </c>
      <c r="D166" s="11">
        <v>103197.49191830002</v>
      </c>
      <c r="E166" s="11">
        <f t="shared" si="13"/>
        <v>6025.3880816999881</v>
      </c>
      <c r="F166" s="1">
        <f t="shared" si="11"/>
        <v>5.3870241716066997E-2</v>
      </c>
      <c r="G166" s="2">
        <f t="shared" si="12"/>
        <v>5.9377114626791877E-2</v>
      </c>
    </row>
    <row r="167" spans="2:7" hidden="1" x14ac:dyDescent="0.35">
      <c r="B167" s="5">
        <v>43101</v>
      </c>
      <c r="C167" s="11">
        <v>9576.08</v>
      </c>
      <c r="D167" s="11">
        <v>9059.6099999999988</v>
      </c>
      <c r="E167" s="11">
        <f t="shared" si="13"/>
        <v>516.47000000000116</v>
      </c>
      <c r="F167" s="1">
        <f t="shared" si="11"/>
        <v>4.3217562861067912E-2</v>
      </c>
      <c r="G167" s="2">
        <f t="shared" si="12"/>
        <v>4.6280865748071033E-2</v>
      </c>
    </row>
    <row r="168" spans="2:7" hidden="1" x14ac:dyDescent="0.35">
      <c r="B168" s="5">
        <v>43132</v>
      </c>
      <c r="C168" s="11">
        <v>18873.02</v>
      </c>
      <c r="D168" s="11">
        <v>17810.060000000001</v>
      </c>
      <c r="E168" s="11">
        <f t="shared" si="13"/>
        <v>1062.9599999999991</v>
      </c>
      <c r="F168" s="1">
        <f t="shared" si="11"/>
        <v>5.1429341828102458E-2</v>
      </c>
      <c r="G168" s="2">
        <f t="shared" si="12"/>
        <v>5.4543581338727033E-2</v>
      </c>
    </row>
    <row r="169" spans="2:7" hidden="1" x14ac:dyDescent="0.35">
      <c r="B169" s="5">
        <v>43160</v>
      </c>
      <c r="C169" s="11">
        <v>28277.780000000002</v>
      </c>
      <c r="D169" s="11">
        <v>26680.83283313</v>
      </c>
      <c r="E169" s="11">
        <f t="shared" si="13"/>
        <v>1596.9471668700025</v>
      </c>
      <c r="F169" s="1">
        <f t="shared" si="11"/>
        <v>5.9073844365344852E-2</v>
      </c>
      <c r="G169" s="2">
        <f t="shared" si="12"/>
        <v>6.211676298281419E-2</v>
      </c>
    </row>
    <row r="170" spans="2:7" x14ac:dyDescent="0.35">
      <c r="B170" s="5">
        <v>43191</v>
      </c>
      <c r="C170" s="11">
        <v>37789.19</v>
      </c>
      <c r="D170" s="11">
        <v>35677.848411499996</v>
      </c>
      <c r="E170" s="11">
        <f t="shared" si="13"/>
        <v>2111.3415885000068</v>
      </c>
      <c r="F170" s="1">
        <f t="shared" si="11"/>
        <v>5.5629132412922735E-2</v>
      </c>
      <c r="G170" s="2">
        <f t="shared" si="12"/>
        <v>5.8197833539547807E-2</v>
      </c>
    </row>
    <row r="171" spans="2:7" hidden="1" x14ac:dyDescent="0.35">
      <c r="B171" s="5">
        <v>43221</v>
      </c>
      <c r="C171" s="11">
        <v>47251.62</v>
      </c>
      <c r="D171" s="11">
        <v>44645.491915899998</v>
      </c>
      <c r="E171" s="11">
        <f t="shared" si="13"/>
        <v>2606.1280841000043</v>
      </c>
      <c r="F171" s="1">
        <f t="shared" si="11"/>
        <v>5.590047121713989E-2</v>
      </c>
      <c r="G171" s="2">
        <f t="shared" si="12"/>
        <v>5.8250918211866398E-2</v>
      </c>
    </row>
    <row r="172" spans="2:7" hidden="1" x14ac:dyDescent="0.35">
      <c r="B172" s="5">
        <v>43252</v>
      </c>
      <c r="C172" s="41">
        <v>56785.25</v>
      </c>
      <c r="D172" s="41">
        <v>53695.208010750001</v>
      </c>
      <c r="E172" s="41">
        <f t="shared" si="13"/>
        <v>3090.0419892499995</v>
      </c>
      <c r="F172" s="1">
        <f t="shared" si="11"/>
        <v>5.5804855918644612E-2</v>
      </c>
      <c r="G172" s="2">
        <f t="shared" si="12"/>
        <v>5.8031595083584936E-2</v>
      </c>
    </row>
    <row r="173" spans="2:7" hidden="1" x14ac:dyDescent="0.35">
      <c r="B173" s="5">
        <v>43282</v>
      </c>
      <c r="C173" s="11">
        <v>66513.72</v>
      </c>
      <c r="D173" s="11">
        <v>62952.992550559997</v>
      </c>
      <c r="E173" s="11">
        <f t="shared" si="13"/>
        <v>3560.7274494400044</v>
      </c>
      <c r="F173" s="1">
        <f t="shared" si="11"/>
        <v>5.6532863069339884E-2</v>
      </c>
      <c r="G173" s="2">
        <f t="shared" si="12"/>
        <v>5.8838704392114895E-2</v>
      </c>
    </row>
    <row r="174" spans="2:7" hidden="1" x14ac:dyDescent="0.35">
      <c r="B174" s="5">
        <v>43313</v>
      </c>
      <c r="C174" s="11">
        <v>76210.67</v>
      </c>
      <c r="D174" s="11">
        <v>72139.894585960006</v>
      </c>
      <c r="E174" s="11">
        <f t="shared" si="13"/>
        <v>4070.775414039992</v>
      </c>
      <c r="F174" s="1">
        <f t="shared" si="11"/>
        <v>5.5767618460767741E-2</v>
      </c>
      <c r="G174" s="2">
        <f t="shared" si="12"/>
        <v>5.7959899773543835E-2</v>
      </c>
    </row>
    <row r="175" spans="2:7" hidden="1" x14ac:dyDescent="0.35">
      <c r="B175" s="5">
        <v>43344</v>
      </c>
      <c r="C175" s="11">
        <v>85837.659999999989</v>
      </c>
      <c r="D175" s="11">
        <v>81227.796855120003</v>
      </c>
      <c r="E175" s="11">
        <f t="shared" si="13"/>
        <v>4609.8631448799861</v>
      </c>
      <c r="F175" s="1">
        <f t="shared" si="11"/>
        <v>5.4542229093259259E-2</v>
      </c>
      <c r="G175" s="2">
        <f t="shared" si="12"/>
        <v>5.6632386058574694E-2</v>
      </c>
    </row>
    <row r="176" spans="2:7" hidden="1" x14ac:dyDescent="0.35">
      <c r="B176" s="5">
        <v>43374</v>
      </c>
      <c r="C176" s="11">
        <v>95551.540000000008</v>
      </c>
      <c r="D176" s="11">
        <v>90414.149596570001</v>
      </c>
      <c r="E176" s="11">
        <f t="shared" si="13"/>
        <v>5137.3904034300067</v>
      </c>
      <c r="F176" s="1">
        <f t="shared" si="11"/>
        <v>5.4136860613690788E-2</v>
      </c>
      <c r="G176" s="2">
        <f t="shared" si="12"/>
        <v>5.590240025833372E-2</v>
      </c>
    </row>
    <row r="177" spans="2:7" hidden="1" x14ac:dyDescent="0.35">
      <c r="B177" s="5">
        <v>43405</v>
      </c>
      <c r="C177" s="11">
        <v>105236.32</v>
      </c>
      <c r="D177" s="11">
        <v>99591.805842279995</v>
      </c>
      <c r="E177" s="11">
        <f t="shared" si="13"/>
        <v>5644.514157720012</v>
      </c>
      <c r="F177" s="1">
        <f t="shared" si="11"/>
        <v>5.3569537120002474E-2</v>
      </c>
      <c r="G177" s="2">
        <f t="shared" si="12"/>
        <v>5.5264236020396033E-2</v>
      </c>
    </row>
    <row r="178" spans="2:7" hidden="1" x14ac:dyDescent="0.35">
      <c r="B178" s="5">
        <v>43435</v>
      </c>
      <c r="C178" s="11">
        <v>115069.38</v>
      </c>
      <c r="D178" s="11">
        <v>108873.53185658</v>
      </c>
      <c r="E178" s="11">
        <f t="shared" si="13"/>
        <v>6195.8481434200075</v>
      </c>
      <c r="F178" s="1">
        <f t="shared" si="11"/>
        <v>5.3528161864986525E-2</v>
      </c>
      <c r="G178" s="2">
        <f t="shared" si="12"/>
        <v>5.5001723712177236E-2</v>
      </c>
    </row>
    <row r="179" spans="2:7" hidden="1" x14ac:dyDescent="0.35">
      <c r="B179" s="5">
        <v>43466</v>
      </c>
      <c r="C179" s="11">
        <v>10101.540000000001</v>
      </c>
      <c r="D179" s="11">
        <v>9552.0500000000011</v>
      </c>
      <c r="E179" s="11">
        <v>549.49</v>
      </c>
      <c r="F179" s="1">
        <f t="shared" si="11"/>
        <v>5.4872139748206046E-2</v>
      </c>
      <c r="G179" s="2">
        <f t="shared" si="12"/>
        <v>5.4355540691045465E-2</v>
      </c>
    </row>
    <row r="180" spans="2:7" hidden="1" x14ac:dyDescent="0.35">
      <c r="B180" s="5">
        <v>43497</v>
      </c>
      <c r="C180" s="11">
        <v>20094.02</v>
      </c>
      <c r="D180" s="11">
        <v>18945.05</v>
      </c>
      <c r="E180" s="11">
        <v>1148.9700000000003</v>
      </c>
      <c r="F180" s="1">
        <f t="shared" si="11"/>
        <v>6.469552832562038E-2</v>
      </c>
      <c r="G180" s="2">
        <f t="shared" si="12"/>
        <v>6.3727466386974435E-2</v>
      </c>
    </row>
    <row r="181" spans="2:7" hidden="1" x14ac:dyDescent="0.35">
      <c r="B181" s="5">
        <v>43525</v>
      </c>
      <c r="C181" s="11">
        <v>30566.32</v>
      </c>
      <c r="D181" s="11">
        <v>28841.577835069998</v>
      </c>
      <c r="E181" s="11">
        <v>1724.7421649299999</v>
      </c>
      <c r="F181" s="1">
        <f t="shared" si="11"/>
        <v>8.0930681262814733E-2</v>
      </c>
      <c r="G181" s="2">
        <f t="shared" si="12"/>
        <v>8.0984915855286499E-2</v>
      </c>
    </row>
    <row r="182" spans="2:7" x14ac:dyDescent="0.35">
      <c r="B182" s="5">
        <v>43556</v>
      </c>
      <c r="C182" s="11">
        <v>40846.69</v>
      </c>
      <c r="D182" s="11">
        <v>38557.241748109998</v>
      </c>
      <c r="E182" s="11">
        <v>2289.4482518900004</v>
      </c>
      <c r="F182" s="1">
        <f t="shared" si="11"/>
        <v>8.090938175705803E-2</v>
      </c>
      <c r="G182" s="2">
        <f t="shared" si="12"/>
        <v>8.070535261543102E-2</v>
      </c>
    </row>
    <row r="183" spans="2:7" hidden="1" x14ac:dyDescent="0.35">
      <c r="B183" s="5">
        <v>43586</v>
      </c>
      <c r="C183" s="11">
        <v>50987.92</v>
      </c>
      <c r="D183" s="11">
        <v>48129.098429810001</v>
      </c>
      <c r="E183" s="11">
        <v>2858.8215701899999</v>
      </c>
      <c r="F183" s="1">
        <f t="shared" si="11"/>
        <v>7.9072421220690331E-2</v>
      </c>
      <c r="G183" s="2">
        <f t="shared" si="12"/>
        <v>7.8028180772924907E-2</v>
      </c>
    </row>
    <row r="184" spans="2:7" hidden="1" x14ac:dyDescent="0.35">
      <c r="B184" s="5">
        <v>43617</v>
      </c>
      <c r="C184" s="41">
        <v>61296.57</v>
      </c>
      <c r="D184" s="41">
        <v>57866.025453069997</v>
      </c>
      <c r="E184" s="41">
        <v>3430.5445469300003</v>
      </c>
      <c r="F184" s="1">
        <f t="shared" si="11"/>
        <v>7.9445278483408974E-2</v>
      </c>
      <c r="G184" s="2">
        <f t="shared" si="12"/>
        <v>7.7675785174069562E-2</v>
      </c>
    </row>
    <row r="185" spans="2:7" hidden="1" x14ac:dyDescent="0.35">
      <c r="B185" s="5">
        <v>43647</v>
      </c>
      <c r="C185" s="11">
        <v>71745.41</v>
      </c>
      <c r="D185" s="11">
        <v>67750.652443650004</v>
      </c>
      <c r="E185" s="11">
        <v>3994.75755635</v>
      </c>
      <c r="F185" s="1">
        <f t="shared" si="11"/>
        <v>7.8655802141272546E-2</v>
      </c>
      <c r="G185" s="2">
        <f t="shared" si="12"/>
        <v>7.6210195873322784E-2</v>
      </c>
    </row>
    <row r="186" spans="2:7" hidden="1" x14ac:dyDescent="0.35">
      <c r="B186" s="5">
        <v>43678</v>
      </c>
      <c r="C186" s="11">
        <v>82236.63</v>
      </c>
      <c r="D186" s="11">
        <v>77635.786325100009</v>
      </c>
      <c r="E186" s="11">
        <v>4600.8436749000002</v>
      </c>
      <c r="F186" s="1">
        <f t="shared" si="11"/>
        <v>7.9069768052163911E-2</v>
      </c>
      <c r="G186" s="2">
        <f t="shared" si="12"/>
        <v>7.6183806071288926E-2</v>
      </c>
    </row>
    <row r="187" spans="2:7" hidden="1" x14ac:dyDescent="0.35">
      <c r="B187" s="5">
        <v>43709</v>
      </c>
      <c r="C187" s="11">
        <v>92607.22</v>
      </c>
      <c r="D187" s="11">
        <v>87461.639157190002</v>
      </c>
      <c r="E187" s="11">
        <v>5145.5808428099999</v>
      </c>
      <c r="F187" s="1">
        <f t="shared" si="11"/>
        <v>7.8864684801519674E-2</v>
      </c>
      <c r="G187" s="2">
        <f t="shared" si="12"/>
        <v>7.6745185065019567E-2</v>
      </c>
    </row>
    <row r="188" spans="2:7" hidden="1" x14ac:dyDescent="0.35">
      <c r="B188" s="5">
        <v>43739</v>
      </c>
      <c r="C188" s="11">
        <v>103202.68000000001</v>
      </c>
      <c r="D188" s="11">
        <v>97349.757552670009</v>
      </c>
      <c r="E188" s="11">
        <v>5852.9224473300001</v>
      </c>
      <c r="F188" s="1">
        <f t="shared" si="11"/>
        <v>8.0073434713872724E-2</v>
      </c>
      <c r="G188" s="2">
        <f t="shared" si="12"/>
        <v>7.6709320245192253E-2</v>
      </c>
    </row>
    <row r="189" spans="2:7" hidden="1" x14ac:dyDescent="0.35">
      <c r="B189" s="5">
        <v>43770</v>
      </c>
      <c r="C189" s="11">
        <v>113627.26999999999</v>
      </c>
      <c r="D189" s="11">
        <v>107146.95755266999</v>
      </c>
      <c r="E189" s="11">
        <v>6480.3124473299995</v>
      </c>
      <c r="F189" s="1">
        <f t="shared" si="11"/>
        <v>7.9734354070913754E-2</v>
      </c>
      <c r="G189" s="2">
        <f t="shared" si="12"/>
        <v>7.5861178000475482E-2</v>
      </c>
    </row>
    <row r="190" spans="2:7" hidden="1" x14ac:dyDescent="0.35">
      <c r="B190" s="5">
        <v>43800</v>
      </c>
      <c r="C190" s="11">
        <v>124254.9</v>
      </c>
      <c r="D190" s="11">
        <v>117098.50315870999</v>
      </c>
      <c r="E190" s="11">
        <v>7156.3968412899994</v>
      </c>
      <c r="F190" s="1">
        <f t="shared" si="11"/>
        <v>7.982592762731483E-2</v>
      </c>
      <c r="G190" s="2">
        <f t="shared" si="12"/>
        <v>7.5546105301009428E-2</v>
      </c>
    </row>
    <row r="191" spans="2:7" hidden="1" x14ac:dyDescent="0.35">
      <c r="B191" s="5">
        <v>43831</v>
      </c>
      <c r="C191" s="11">
        <v>10769.859999999999</v>
      </c>
      <c r="D191" s="11">
        <f t="shared" ref="D191:D216" si="14">C191-E191</f>
        <v>10083.499999999998</v>
      </c>
      <c r="E191" s="11">
        <v>686.36</v>
      </c>
      <c r="F191" s="1">
        <f t="shared" si="11"/>
        <v>6.616020923542329E-2</v>
      </c>
      <c r="G191" s="2">
        <f t="shared" si="12"/>
        <v>5.563727158044577E-2</v>
      </c>
    </row>
    <row r="192" spans="2:7" hidden="1" x14ac:dyDescent="0.35">
      <c r="B192" s="5">
        <v>43862</v>
      </c>
      <c r="C192" s="11">
        <v>21300.45</v>
      </c>
      <c r="D192" s="11">
        <f t="shared" si="14"/>
        <v>19896.670000000002</v>
      </c>
      <c r="E192" s="11">
        <v>1403.78</v>
      </c>
      <c r="F192" s="1">
        <f t="shared" si="11"/>
        <v>6.0039255460082167E-2</v>
      </c>
      <c r="G192" s="2">
        <f t="shared" si="12"/>
        <v>5.023053515298205E-2</v>
      </c>
    </row>
    <row r="193" spans="2:11" hidden="1" x14ac:dyDescent="0.35">
      <c r="B193" s="5">
        <v>43891</v>
      </c>
      <c r="C193" s="11">
        <v>31894.68</v>
      </c>
      <c r="D193" s="11">
        <f t="shared" si="14"/>
        <v>29807.407670339999</v>
      </c>
      <c r="E193" s="11">
        <v>2087.2723296599997</v>
      </c>
      <c r="F193" s="1">
        <f t="shared" si="11"/>
        <v>4.3458290039494467E-2</v>
      </c>
      <c r="G193" s="2">
        <f t="shared" si="12"/>
        <v>3.3487413233529717E-2</v>
      </c>
    </row>
    <row r="194" spans="2:11" x14ac:dyDescent="0.35">
      <c r="B194" s="5">
        <v>43922</v>
      </c>
      <c r="C194" s="11">
        <v>41502.83</v>
      </c>
      <c r="D194" s="11">
        <f t="shared" si="14"/>
        <v>38729.970021159999</v>
      </c>
      <c r="E194" s="11">
        <v>2772.8599788400002</v>
      </c>
      <c r="F194" s="1">
        <f t="shared" si="11"/>
        <v>1.6063480296689876E-2</v>
      </c>
      <c r="G194" s="2">
        <f t="shared" si="12"/>
        <v>4.47978810772863E-3</v>
      </c>
    </row>
    <row r="195" spans="2:11" hidden="1" x14ac:dyDescent="0.35">
      <c r="B195" s="5">
        <v>43952</v>
      </c>
      <c r="C195" s="11">
        <v>50186.8</v>
      </c>
      <c r="D195" s="11">
        <f t="shared" si="14"/>
        <v>46445.711196310003</v>
      </c>
      <c r="E195" s="11">
        <v>3741.0888036900001</v>
      </c>
      <c r="F195" s="1">
        <f t="shared" si="11"/>
        <v>-1.5711956871352968E-2</v>
      </c>
      <c r="G195" s="2">
        <f t="shared" si="12"/>
        <v>-3.4976496307218344E-2</v>
      </c>
    </row>
    <row r="196" spans="2:11" hidden="1" x14ac:dyDescent="0.35">
      <c r="B196" s="5">
        <v>43983</v>
      </c>
      <c r="C196" s="41">
        <v>59145.17</v>
      </c>
      <c r="D196" s="41">
        <f t="shared" si="14"/>
        <v>54202.790532599996</v>
      </c>
      <c r="E196" s="41">
        <v>4942.3794674000001</v>
      </c>
      <c r="F196" s="1">
        <f t="shared" si="11"/>
        <v>-3.509821185753137E-2</v>
      </c>
      <c r="G196" s="2">
        <f t="shared" si="12"/>
        <v>-6.3305452409910645E-2</v>
      </c>
    </row>
    <row r="197" spans="2:11" hidden="1" x14ac:dyDescent="0.35">
      <c r="B197" s="5">
        <v>44013</v>
      </c>
      <c r="C197" s="11">
        <v>69019.87999999999</v>
      </c>
      <c r="D197" s="11">
        <f t="shared" si="14"/>
        <v>63231.006718549994</v>
      </c>
      <c r="E197" s="11">
        <v>5788.8732814499999</v>
      </c>
      <c r="F197" s="1">
        <f t="shared" si="11"/>
        <v>-3.7988911067621096E-2</v>
      </c>
      <c r="G197" s="2">
        <f t="shared" si="12"/>
        <v>-6.6709995580619949E-2</v>
      </c>
    </row>
    <row r="198" spans="2:11" hidden="1" x14ac:dyDescent="0.35">
      <c r="B198" s="5">
        <v>44044</v>
      </c>
      <c r="C198" s="11">
        <v>78928.87</v>
      </c>
      <c r="D198" s="11">
        <f t="shared" si="14"/>
        <v>72398.949405509993</v>
      </c>
      <c r="E198" s="11">
        <v>6529.9205944899986</v>
      </c>
      <c r="F198" s="1">
        <f t="shared" si="11"/>
        <v>-4.0222465341782719E-2</v>
      </c>
      <c r="G198" s="2">
        <f t="shared" si="12"/>
        <v>-6.7453904539083953E-2</v>
      </c>
    </row>
    <row r="199" spans="2:11" hidden="1" x14ac:dyDescent="0.35">
      <c r="B199" s="5">
        <v>44075</v>
      </c>
      <c r="C199" s="11">
        <v>88894.33</v>
      </c>
      <c r="D199" s="11">
        <f t="shared" si="14"/>
        <v>81631.821966639996</v>
      </c>
      <c r="E199" s="11">
        <v>7262.5080333600008</v>
      </c>
      <c r="F199" s="1">
        <f t="shared" si="11"/>
        <v>-4.0092878287459652E-2</v>
      </c>
      <c r="G199" s="2">
        <f t="shared" si="12"/>
        <v>-6.6655704680681729E-2</v>
      </c>
    </row>
    <row r="200" spans="2:11" hidden="1" x14ac:dyDescent="0.35">
      <c r="B200" s="5">
        <v>44105</v>
      </c>
      <c r="C200" s="11">
        <v>99089.689999999988</v>
      </c>
      <c r="D200" s="11">
        <f t="shared" si="14"/>
        <v>91051.014379309985</v>
      </c>
      <c r="E200" s="11">
        <v>8038.67562069</v>
      </c>
      <c r="F200" s="1">
        <f t="shared" si="11"/>
        <v>-3.9853519307832118E-2</v>
      </c>
      <c r="G200" s="2">
        <f t="shared" si="12"/>
        <v>-6.4702196818026581E-2</v>
      </c>
    </row>
    <row r="201" spans="2:11" hidden="1" x14ac:dyDescent="0.35">
      <c r="B201" s="5">
        <v>44136</v>
      </c>
      <c r="C201" s="11">
        <v>109471.23</v>
      </c>
      <c r="D201" s="11">
        <f t="shared" si="14"/>
        <v>100618.92090125999</v>
      </c>
      <c r="E201" s="11">
        <v>8852.3090987399992</v>
      </c>
      <c r="F201" s="1">
        <f t="shared" si="11"/>
        <v>-3.6576078964142972E-2</v>
      </c>
      <c r="G201" s="2">
        <f t="shared" si="12"/>
        <v>-6.0926010411457836E-2</v>
      </c>
    </row>
    <row r="202" spans="2:11" hidden="1" x14ac:dyDescent="0.35">
      <c r="B202" s="5">
        <v>44166</v>
      </c>
      <c r="C202" s="11">
        <v>119952.25</v>
      </c>
      <c r="D202" s="11">
        <f t="shared" si="14"/>
        <v>110415.55067982001</v>
      </c>
      <c r="E202" s="11">
        <v>9536.6993201799996</v>
      </c>
      <c r="F202" s="1">
        <f t="shared" si="11"/>
        <v>-3.4627608247240101E-2</v>
      </c>
      <c r="G202" s="2">
        <f t="shared" si="12"/>
        <v>-5.7071203291405158E-2</v>
      </c>
    </row>
    <row r="203" spans="2:11" hidden="1" x14ac:dyDescent="0.35">
      <c r="B203" s="5">
        <v>44197</v>
      </c>
      <c r="C203" s="11">
        <v>10987.029999999999</v>
      </c>
      <c r="D203" s="11">
        <f t="shared" si="14"/>
        <v>10190.669999999998</v>
      </c>
      <c r="E203" s="11">
        <v>796.36</v>
      </c>
      <c r="F203" s="1">
        <f t="shared" si="11"/>
        <v>2.0164607525074617E-2</v>
      </c>
      <c r="G203" s="2">
        <f t="shared" si="12"/>
        <v>1.0628254078444994E-2</v>
      </c>
    </row>
    <row r="204" spans="2:11" hidden="1" x14ac:dyDescent="0.35">
      <c r="B204" s="5">
        <v>44228</v>
      </c>
      <c r="C204" s="11">
        <v>21429.03</v>
      </c>
      <c r="D204" s="11">
        <f t="shared" si="14"/>
        <v>19821.25</v>
      </c>
      <c r="E204" s="11">
        <v>1607.78</v>
      </c>
      <c r="F204" s="1">
        <f t="shared" si="11"/>
        <v>6.0364921867846972E-3</v>
      </c>
      <c r="G204" s="2">
        <f t="shared" si="12"/>
        <v>-3.7905840525073735E-3</v>
      </c>
    </row>
    <row r="205" spans="2:11" hidden="1" x14ac:dyDescent="0.35">
      <c r="B205" s="5">
        <v>44256</v>
      </c>
      <c r="C205" s="11">
        <v>32187.53</v>
      </c>
      <c r="D205" s="11">
        <f t="shared" si="14"/>
        <v>29789.13350321</v>
      </c>
      <c r="E205" s="11">
        <v>2398.3964967900001</v>
      </c>
      <c r="F205" s="1">
        <f t="shared" si="11"/>
        <v>9.181782040139563E-3</v>
      </c>
      <c r="G205" s="2">
        <f t="shared" si="12"/>
        <v>-6.1307468707461304E-4</v>
      </c>
    </row>
    <row r="206" spans="2:11" x14ac:dyDescent="0.35">
      <c r="B206" s="5">
        <v>44287</v>
      </c>
      <c r="C206" s="11">
        <v>42751.42</v>
      </c>
      <c r="D206" s="11">
        <f t="shared" si="14"/>
        <v>39581.678952589995</v>
      </c>
      <c r="E206" s="11">
        <v>3169.7410474100006</v>
      </c>
      <c r="F206" s="1">
        <f t="shared" ref="F206:F214" si="15">(C206-C194)/C194</f>
        <v>3.0084454481778627E-2</v>
      </c>
      <c r="G206" s="2">
        <f t="shared" ref="G206:G214" si="16">(D206-D194)/D194</f>
        <v>2.1990952509507933E-2</v>
      </c>
    </row>
    <row r="207" spans="2:11" hidden="1" x14ac:dyDescent="0.35">
      <c r="B207" s="5">
        <v>44317</v>
      </c>
      <c r="C207" s="11">
        <v>53278.039999999994</v>
      </c>
      <c r="D207" s="11">
        <f t="shared" si="14"/>
        <v>49363.31470078999</v>
      </c>
      <c r="E207" s="11">
        <v>3914.7252992100007</v>
      </c>
      <c r="F207" s="1">
        <f t="shared" si="15"/>
        <v>6.1594682267050109E-2</v>
      </c>
      <c r="G207" s="2">
        <f t="shared" si="16"/>
        <v>6.2817500891487757E-2</v>
      </c>
    </row>
    <row r="208" spans="2:11" hidden="1" x14ac:dyDescent="0.35">
      <c r="B208" s="5">
        <v>44348</v>
      </c>
      <c r="C208" s="41">
        <v>63726.539999999994</v>
      </c>
      <c r="D208" s="41">
        <f t="shared" si="14"/>
        <v>59096.767564129994</v>
      </c>
      <c r="E208" s="41">
        <v>4629.7724358699998</v>
      </c>
      <c r="F208" s="1">
        <f t="shared" si="15"/>
        <v>7.7459748615144666E-2</v>
      </c>
      <c r="G208" s="2">
        <f t="shared" si="16"/>
        <v>9.0290130516186978E-2</v>
      </c>
      <c r="J208" s="36"/>
      <c r="K208" s="35"/>
    </row>
    <row r="209" spans="1:12" hidden="1" x14ac:dyDescent="0.35">
      <c r="B209" s="5">
        <v>44378</v>
      </c>
      <c r="C209" s="11">
        <v>74384.61</v>
      </c>
      <c r="D209" s="11">
        <f t="shared" si="14"/>
        <v>69081.428923150001</v>
      </c>
      <c r="E209" s="11">
        <v>5303.18107685</v>
      </c>
      <c r="F209" s="1">
        <f t="shared" si="15"/>
        <v>7.7727315666153166E-2</v>
      </c>
      <c r="G209" s="2">
        <f t="shared" si="16"/>
        <v>9.2524577864797411E-2</v>
      </c>
    </row>
    <row r="210" spans="1:12" hidden="1" x14ac:dyDescent="0.35">
      <c r="B210" s="5">
        <v>44409</v>
      </c>
      <c r="C210" s="11">
        <v>85052.03</v>
      </c>
      <c r="D210" s="11">
        <f t="shared" si="14"/>
        <v>79058.11647922</v>
      </c>
      <c r="E210" s="11">
        <v>5993.9135207799991</v>
      </c>
      <c r="F210" s="1">
        <f t="shared" si="15"/>
        <v>7.7578204274304244E-2</v>
      </c>
      <c r="G210" s="2">
        <f t="shared" si="16"/>
        <v>9.1978780471132143E-2</v>
      </c>
    </row>
    <row r="211" spans="1:12" hidden="1" x14ac:dyDescent="0.35">
      <c r="B211" s="5">
        <v>44440</v>
      </c>
      <c r="C211" s="11">
        <v>96173.01999999999</v>
      </c>
      <c r="D211" s="11">
        <f t="shared" si="14"/>
        <v>89449.618731299997</v>
      </c>
      <c r="E211" s="11">
        <v>6723.4012686999995</v>
      </c>
      <c r="F211" s="1">
        <f t="shared" si="15"/>
        <v>8.1880250405171939E-2</v>
      </c>
      <c r="G211" s="2">
        <f t="shared" si="16"/>
        <v>9.5768985382377658E-2</v>
      </c>
    </row>
    <row r="212" spans="1:12" hidden="1" x14ac:dyDescent="0.35">
      <c r="B212" s="5">
        <v>44470</v>
      </c>
      <c r="C212" s="11">
        <v>107095.75</v>
      </c>
      <c r="D212" s="11">
        <f t="shared" si="14"/>
        <v>99663.825406970005</v>
      </c>
      <c r="E212" s="11">
        <v>7431.9245930299994</v>
      </c>
      <c r="F212" s="1">
        <f t="shared" si="15"/>
        <v>8.079609493177356E-2</v>
      </c>
      <c r="G212" s="2">
        <f t="shared" si="16"/>
        <v>9.4593246284767979E-2</v>
      </c>
    </row>
    <row r="213" spans="1:12" hidden="1" x14ac:dyDescent="0.35">
      <c r="B213" s="5">
        <v>44501</v>
      </c>
      <c r="C213" s="11">
        <v>118116.12</v>
      </c>
      <c r="D213" s="11">
        <f t="shared" si="14"/>
        <v>109999.85725171999</v>
      </c>
      <c r="E213" s="11">
        <v>8116.262748279999</v>
      </c>
      <c r="F213" s="1">
        <f t="shared" si="15"/>
        <v>7.8969515552168357E-2</v>
      </c>
      <c r="G213" s="2">
        <f t="shared" si="16"/>
        <v>9.3232329132865235E-2</v>
      </c>
    </row>
    <row r="214" spans="1:12" hidden="1" x14ac:dyDescent="0.35">
      <c r="A214" t="s">
        <v>13</v>
      </c>
      <c r="B214" s="37">
        <v>44531</v>
      </c>
      <c r="C214" s="11">
        <v>131856.51</v>
      </c>
      <c r="D214" s="11">
        <f t="shared" si="14"/>
        <v>120748.48000000001</v>
      </c>
      <c r="E214" s="11">
        <v>11108.03</v>
      </c>
      <c r="F214" s="1">
        <f t="shared" si="15"/>
        <v>9.9241656575845882E-2</v>
      </c>
      <c r="G214" s="2">
        <f t="shared" si="16"/>
        <v>9.3582192513291432E-2</v>
      </c>
    </row>
    <row r="215" spans="1:12" hidden="1" x14ac:dyDescent="0.35">
      <c r="A215" t="s">
        <v>12</v>
      </c>
      <c r="B215" s="37">
        <v>44531</v>
      </c>
      <c r="C215" s="11">
        <f>C214-2232.4</f>
        <v>129624.11000000002</v>
      </c>
      <c r="D215" s="11">
        <f>+C215-E215</f>
        <v>120748.48000000001</v>
      </c>
      <c r="E215" s="11">
        <f>E214-2232.4</f>
        <v>8875.630000000001</v>
      </c>
      <c r="F215" s="1">
        <f>(C215-C202)/C202</f>
        <v>8.063091771934261E-2</v>
      </c>
      <c r="G215" s="1">
        <f t="shared" ref="G215:G227" si="17">(D215-D202)/D202</f>
        <v>9.3582192513291432E-2</v>
      </c>
    </row>
    <row r="216" spans="1:12" hidden="1" x14ac:dyDescent="0.35">
      <c r="B216" s="5">
        <v>44562</v>
      </c>
      <c r="C216" s="11">
        <v>11504.13</v>
      </c>
      <c r="D216" s="11">
        <f t="shared" si="14"/>
        <v>10783.21</v>
      </c>
      <c r="E216" s="11">
        <v>720.92</v>
      </c>
      <c r="F216" s="1">
        <f t="shared" ref="F216:F227" si="18">(C216-C203)/C203</f>
        <v>4.7064584332617676E-2</v>
      </c>
      <c r="G216" s="2">
        <f t="shared" si="17"/>
        <v>5.8145342749789851E-2</v>
      </c>
    </row>
    <row r="217" spans="1:12" hidden="1" x14ac:dyDescent="0.35">
      <c r="B217" s="5">
        <v>44593</v>
      </c>
      <c r="C217" s="11">
        <v>22719.13</v>
      </c>
      <c r="D217" s="11">
        <v>21268.97</v>
      </c>
      <c r="E217" s="11">
        <v>1450.16</v>
      </c>
      <c r="F217" s="1">
        <f t="shared" si="18"/>
        <v>6.0203378314370844E-2</v>
      </c>
      <c r="G217" s="2">
        <f t="shared" si="17"/>
        <v>7.3038784133190454E-2</v>
      </c>
      <c r="I217" s="8"/>
    </row>
    <row r="218" spans="1:12" hidden="1" x14ac:dyDescent="0.35">
      <c r="B218" s="5">
        <v>44621</v>
      </c>
      <c r="C218" s="11">
        <v>34245.33</v>
      </c>
      <c r="D218" s="11">
        <v>32114.530000000002</v>
      </c>
      <c r="E218" s="11">
        <v>2130.8000000000002</v>
      </c>
      <c r="F218" s="1">
        <f t="shared" si="18"/>
        <v>6.3931590898711491E-2</v>
      </c>
      <c r="G218" s="2">
        <f t="shared" si="17"/>
        <v>7.8061904571323767E-2</v>
      </c>
      <c r="I218" s="8"/>
      <c r="L218" s="8"/>
    </row>
    <row r="219" spans="1:12" x14ac:dyDescent="0.35">
      <c r="B219" s="5">
        <v>44652</v>
      </c>
      <c r="C219" s="11">
        <v>45922.04</v>
      </c>
      <c r="D219" s="11">
        <v>43118.880000000005</v>
      </c>
      <c r="E219" s="11">
        <v>2803.16</v>
      </c>
      <c r="F219" s="1">
        <f t="shared" si="18"/>
        <v>7.4164086245556357E-2</v>
      </c>
      <c r="G219" s="2">
        <f t="shared" si="17"/>
        <v>8.9364603549202296E-2</v>
      </c>
    </row>
    <row r="220" spans="1:12" ht="15" hidden="1" thickBot="1" x14ac:dyDescent="0.4">
      <c r="B220" s="16">
        <v>44682</v>
      </c>
      <c r="C220" s="17">
        <v>57413.22</v>
      </c>
      <c r="D220" s="17">
        <v>53943.57168216</v>
      </c>
      <c r="E220" s="17">
        <v>3469.6483178399994</v>
      </c>
      <c r="F220" s="3">
        <f t="shared" si="18"/>
        <v>7.7615092447094677E-2</v>
      </c>
      <c r="G220" s="4">
        <f t="shared" si="17"/>
        <v>9.2786657645109669E-2</v>
      </c>
    </row>
    <row r="221" spans="1:12" ht="15" hidden="1" thickBot="1" x14ac:dyDescent="0.4">
      <c r="B221" s="16">
        <v>44713</v>
      </c>
      <c r="C221" s="43">
        <v>69051.400000000009</v>
      </c>
      <c r="D221" s="43">
        <v>64832.22</v>
      </c>
      <c r="E221" s="43">
        <v>4219.18</v>
      </c>
      <c r="F221" s="39">
        <f t="shared" si="18"/>
        <v>8.3557965017401162E-2</v>
      </c>
      <c r="G221" s="40">
        <f t="shared" si="17"/>
        <v>9.7051880708129604E-2</v>
      </c>
      <c r="K221" s="8"/>
    </row>
    <row r="222" spans="1:12" ht="15" hidden="1" thickBot="1" x14ac:dyDescent="0.4">
      <c r="B222" s="16">
        <v>44743</v>
      </c>
      <c r="C222" s="17">
        <v>80761.626024039986</v>
      </c>
      <c r="D222" s="17">
        <v>75913.991967919981</v>
      </c>
      <c r="E222" s="17">
        <v>4847.6340561200004</v>
      </c>
      <c r="F222" s="3">
        <f t="shared" si="18"/>
        <v>8.5730314698698906E-2</v>
      </c>
      <c r="G222" s="4">
        <f t="shared" si="17"/>
        <v>9.8905931033518441E-2</v>
      </c>
    </row>
    <row r="223" spans="1:12" ht="15" hidden="1" thickBot="1" x14ac:dyDescent="0.4">
      <c r="B223" s="16">
        <v>44774</v>
      </c>
      <c r="C223" s="17">
        <v>92665.15</v>
      </c>
      <c r="D223" s="17">
        <v>87146.319999999992</v>
      </c>
      <c r="E223" s="17">
        <v>5518.83</v>
      </c>
      <c r="F223" s="3">
        <f t="shared" si="18"/>
        <v>8.9511326184689488E-2</v>
      </c>
      <c r="G223" s="4">
        <f t="shared" si="17"/>
        <v>0.10230706069130718</v>
      </c>
    </row>
    <row r="224" spans="1:12" ht="15" hidden="1" thickBot="1" x14ac:dyDescent="0.4">
      <c r="B224" s="34">
        <v>44805</v>
      </c>
      <c r="C224" s="17">
        <v>104394.72</v>
      </c>
      <c r="D224" s="17">
        <v>98164.39</v>
      </c>
      <c r="E224" s="17">
        <v>6230.3300000000008</v>
      </c>
      <c r="F224" s="3">
        <f t="shared" si="18"/>
        <v>8.548863288269426E-2</v>
      </c>
      <c r="G224" s="4">
        <f t="shared" si="17"/>
        <v>9.7426589317038084E-2</v>
      </c>
    </row>
    <row r="225" spans="1:8" ht="15" hidden="1" thickBot="1" x14ac:dyDescent="0.4">
      <c r="B225" s="34">
        <v>44835</v>
      </c>
      <c r="C225" s="17">
        <v>116185.8</v>
      </c>
      <c r="D225" s="17">
        <v>109270.8959072</v>
      </c>
      <c r="E225" s="17">
        <v>6914.9040928000004</v>
      </c>
      <c r="F225" s="3">
        <f t="shared" si="18"/>
        <v>8.4877784599295514E-2</v>
      </c>
      <c r="G225" s="4">
        <f t="shared" si="17"/>
        <v>9.6394759693401486E-2</v>
      </c>
    </row>
    <row r="226" spans="1:8" ht="15" hidden="1" thickBot="1" x14ac:dyDescent="0.4">
      <c r="B226" s="34">
        <v>44866</v>
      </c>
      <c r="C226" s="17">
        <v>128123.17</v>
      </c>
      <c r="D226" s="17">
        <v>120523.28</v>
      </c>
      <c r="E226" s="17">
        <v>7599.89</v>
      </c>
      <c r="F226" s="3">
        <f t="shared" si="18"/>
        <v>8.4722136148732308E-2</v>
      </c>
      <c r="G226" s="4">
        <f t="shared" si="17"/>
        <v>9.5667603678780758E-2</v>
      </c>
    </row>
    <row r="227" spans="1:8" hidden="1" x14ac:dyDescent="0.35">
      <c r="A227" t="s">
        <v>11</v>
      </c>
      <c r="B227" s="37">
        <v>44896</v>
      </c>
      <c r="C227" s="11">
        <v>140247.67999999999</v>
      </c>
      <c r="D227" s="11">
        <v>131828.97</v>
      </c>
      <c r="E227" s="11">
        <v>8418.7099999999991</v>
      </c>
      <c r="F227" s="1">
        <f t="shared" si="18"/>
        <v>6.3638647799793752E-2</v>
      </c>
      <c r="G227" s="1">
        <f t="shared" si="17"/>
        <v>9.1765047477202114E-2</v>
      </c>
    </row>
    <row r="228" spans="1:8" hidden="1" x14ac:dyDescent="0.35">
      <c r="A228" t="s">
        <v>10</v>
      </c>
      <c r="B228" s="37">
        <v>44896</v>
      </c>
      <c r="C228" s="11">
        <v>140281.93</v>
      </c>
      <c r="D228" s="11">
        <f>C228-E228</f>
        <v>131959.63999999998</v>
      </c>
      <c r="E228" s="11">
        <v>8322.2900000000009</v>
      </c>
      <c r="F228" s="1">
        <f t="shared" ref="F228:G231" si="19">(C228-C215)/C215</f>
        <v>8.2220969540311412E-2</v>
      </c>
      <c r="G228" s="1">
        <f t="shared" si="19"/>
        <v>9.2847214308618822E-2</v>
      </c>
    </row>
    <row r="229" spans="1:8" ht="15" hidden="1" thickBot="1" x14ac:dyDescent="0.4">
      <c r="B229" s="34">
        <v>44927</v>
      </c>
      <c r="C229" s="11">
        <v>12347.999999999998</v>
      </c>
      <c r="D229" s="11">
        <f>C229-E229</f>
        <v>11606.539999999999</v>
      </c>
      <c r="E229" s="11">
        <v>741.45999999999992</v>
      </c>
      <c r="F229" s="1">
        <f t="shared" si="19"/>
        <v>7.3353656469459141E-2</v>
      </c>
      <c r="G229" s="1">
        <f t="shared" si="19"/>
        <v>7.6352959832925449E-2</v>
      </c>
    </row>
    <row r="230" spans="1:8" ht="15" hidden="1" thickBot="1" x14ac:dyDescent="0.4">
      <c r="B230" s="34">
        <v>44958</v>
      </c>
      <c r="C230" s="11">
        <v>24871.03</v>
      </c>
      <c r="D230" s="11">
        <f>C230-E230</f>
        <v>23339.93</v>
      </c>
      <c r="E230" s="11">
        <v>1531.1</v>
      </c>
      <c r="F230" s="1">
        <f t="shared" si="19"/>
        <v>9.4717535398582506E-2</v>
      </c>
      <c r="G230" s="1">
        <f t="shared" si="19"/>
        <v>9.73700183882905E-2</v>
      </c>
    </row>
    <row r="231" spans="1:8" ht="15" hidden="1" thickBot="1" x14ac:dyDescent="0.4">
      <c r="B231" s="34">
        <v>44986</v>
      </c>
      <c r="C231" s="11">
        <v>37369.54</v>
      </c>
      <c r="D231" s="11">
        <f>C231-E231</f>
        <v>35027.660000000003</v>
      </c>
      <c r="E231" s="11">
        <v>2341.88</v>
      </c>
      <c r="F231" s="1">
        <f t="shared" si="19"/>
        <v>9.1230249496792676E-2</v>
      </c>
      <c r="G231" s="1">
        <f t="shared" si="19"/>
        <v>9.0710653402058222E-2</v>
      </c>
    </row>
    <row r="232" spans="1:8" ht="15" thickBot="1" x14ac:dyDescent="0.4">
      <c r="B232" s="34">
        <v>45017</v>
      </c>
      <c r="C232" s="11">
        <v>50170.930000000008</v>
      </c>
      <c r="D232" s="11">
        <f>C232-E232</f>
        <v>47024.101125450004</v>
      </c>
      <c r="E232" s="11">
        <v>3146.8288745499999</v>
      </c>
      <c r="F232" s="1">
        <f>(C232-C219)/C219</f>
        <v>9.2523981948537268E-2</v>
      </c>
      <c r="G232" s="1">
        <f t="shared" ref="G232:G237" si="20">(D232-D219)/D219</f>
        <v>9.0568705064927466E-2</v>
      </c>
    </row>
    <row r="233" spans="1:8" ht="15" hidden="1" thickBot="1" x14ac:dyDescent="0.4">
      <c r="B233" s="34">
        <v>45047</v>
      </c>
      <c r="C233" s="11">
        <v>62977.23</v>
      </c>
      <c r="D233" s="11">
        <v>59126.210000000006</v>
      </c>
      <c r="E233" s="11">
        <v>3851.02</v>
      </c>
      <c r="F233" s="38">
        <f>(C233-C220)/C220</f>
        <v>9.6911652055049383E-2</v>
      </c>
      <c r="G233" s="38">
        <f t="shared" si="20"/>
        <v>9.6075179233153882E-2</v>
      </c>
    </row>
    <row r="234" spans="1:8" ht="15" hidden="1" thickBot="1" x14ac:dyDescent="0.4">
      <c r="B234" s="34">
        <v>45078</v>
      </c>
      <c r="C234" s="11">
        <v>75942.143182820015</v>
      </c>
      <c r="D234" s="11">
        <v>71338.252346260007</v>
      </c>
      <c r="E234" s="11">
        <v>4603.8876537399992</v>
      </c>
      <c r="F234" s="42">
        <f>(C234-C221)/C221</f>
        <v>9.9791505788731374E-2</v>
      </c>
      <c r="G234" s="38">
        <f t="shared" si="20"/>
        <v>0.10035183657539425</v>
      </c>
    </row>
    <row r="235" spans="1:8" ht="15" hidden="1" thickBot="1" x14ac:dyDescent="0.4">
      <c r="B235" s="34">
        <v>45108</v>
      </c>
      <c r="C235" s="11">
        <v>88999.13</v>
      </c>
      <c r="D235" s="11">
        <v>83699.17</v>
      </c>
      <c r="E235" s="11">
        <v>5299.96</v>
      </c>
      <c r="F235" s="38">
        <f t="shared" ref="F235:F240" si="21">(C235-C222)/C222</f>
        <v>0.10199774795901205</v>
      </c>
      <c r="G235" s="38">
        <f t="shared" si="20"/>
        <v>0.1025526102667596</v>
      </c>
    </row>
    <row r="236" spans="1:8" ht="15" hidden="1" thickBot="1" x14ac:dyDescent="0.4">
      <c r="B236" s="34">
        <v>45139</v>
      </c>
      <c r="C236" s="11">
        <v>101749.96</v>
      </c>
      <c r="D236" s="11">
        <v>96095.725125280005</v>
      </c>
      <c r="E236" s="11">
        <v>5654.2348747200003</v>
      </c>
      <c r="F236" s="38">
        <f t="shared" si="21"/>
        <v>9.8039122582761831E-2</v>
      </c>
      <c r="G236" s="38">
        <f t="shared" si="20"/>
        <v>0.10269401077727681</v>
      </c>
      <c r="H236" s="38"/>
    </row>
    <row r="237" spans="1:8" ht="15" hidden="1" thickBot="1" x14ac:dyDescent="0.4">
      <c r="B237" s="34">
        <v>45170</v>
      </c>
      <c r="C237" s="11">
        <v>114711.24</v>
      </c>
      <c r="D237" s="11">
        <v>108315.31</v>
      </c>
      <c r="E237" s="11">
        <v>6395.93</v>
      </c>
      <c r="F237" s="38">
        <f t="shared" si="21"/>
        <v>9.8822239285665053E-2</v>
      </c>
      <c r="G237" s="38">
        <f t="shared" si="20"/>
        <v>0.10340735576312346</v>
      </c>
    </row>
    <row r="238" spans="1:8" ht="15" hidden="1" thickBot="1" x14ac:dyDescent="0.4">
      <c r="B238" s="34">
        <v>45200</v>
      </c>
      <c r="C238" s="41">
        <v>127772.26</v>
      </c>
      <c r="D238" s="41">
        <v>120657.89</v>
      </c>
      <c r="E238" s="41">
        <v>7114.37</v>
      </c>
      <c r="F238" s="38">
        <f t="shared" si="21"/>
        <v>9.9723546250918713E-2</v>
      </c>
      <c r="G238" s="38">
        <f>(D238-D225)/D225</f>
        <v>0.10420884717986188</v>
      </c>
    </row>
    <row r="239" spans="1:8" ht="12.75" hidden="1" customHeight="1" thickBot="1" x14ac:dyDescent="0.4">
      <c r="B239" s="34">
        <v>45231</v>
      </c>
      <c r="C239" s="41">
        <v>141272.26</v>
      </c>
      <c r="D239" s="41">
        <f>+C239-E239</f>
        <v>133043.81</v>
      </c>
      <c r="E239" s="41">
        <v>8228.4500000000007</v>
      </c>
      <c r="F239" s="38">
        <f t="shared" si="21"/>
        <v>0.10262850973793429</v>
      </c>
      <c r="G239" s="38">
        <f>(D239-D226)/D226</f>
        <v>0.10388474326287833</v>
      </c>
    </row>
    <row r="240" spans="1:8" ht="18" hidden="1" customHeight="1" thickBot="1" x14ac:dyDescent="0.4">
      <c r="B240" s="34">
        <v>45261</v>
      </c>
      <c r="C240" s="41">
        <v>154632.94</v>
      </c>
      <c r="D240" s="41">
        <v>145619.33112856001</v>
      </c>
      <c r="E240" s="41">
        <v>9013.6088714399993</v>
      </c>
      <c r="F240" s="38">
        <f t="shared" si="21"/>
        <v>0.10257039546037418</v>
      </c>
      <c r="G240" s="38">
        <f>(D240-D227)/D227</f>
        <v>0.10460797143875132</v>
      </c>
    </row>
    <row r="241" spans="2:7" ht="15" hidden="1" thickBot="1" x14ac:dyDescent="0.4">
      <c r="B241" s="34">
        <v>45292</v>
      </c>
      <c r="C241" s="41">
        <v>13487.66</v>
      </c>
      <c r="D241" s="41">
        <v>12709.13</v>
      </c>
      <c r="E241" s="41">
        <v>778.53</v>
      </c>
      <c r="F241" s="38">
        <f t="shared" ref="F241:G243" si="22">(C241-C229)/C229</f>
        <v>9.2295108519598462E-2</v>
      </c>
      <c r="G241" s="38">
        <f t="shared" si="22"/>
        <v>9.499730324455008E-2</v>
      </c>
    </row>
    <row r="242" spans="2:7" ht="15" hidden="1" thickBot="1" x14ac:dyDescent="0.4">
      <c r="B242" s="34">
        <v>45323</v>
      </c>
      <c r="C242" s="41">
        <v>26890.85</v>
      </c>
      <c r="D242" s="41">
        <v>25280.48</v>
      </c>
      <c r="E242" s="41">
        <v>1610.37</v>
      </c>
      <c r="F242" s="38">
        <f t="shared" si="22"/>
        <v>8.1211755202739891E-2</v>
      </c>
      <c r="G242" s="38">
        <f t="shared" si="22"/>
        <v>8.3142922879374498E-2</v>
      </c>
    </row>
    <row r="243" spans="2:7" ht="15" hidden="1" thickBot="1" x14ac:dyDescent="0.4">
      <c r="B243" s="34">
        <v>45352</v>
      </c>
      <c r="C243" s="41">
        <v>40262.400000000001</v>
      </c>
      <c r="D243" s="41">
        <v>37848.410000000003</v>
      </c>
      <c r="E243" s="41">
        <v>2413.9899999999998</v>
      </c>
      <c r="F243" s="38">
        <f t="shared" si="22"/>
        <v>7.7412245374173738E-2</v>
      </c>
      <c r="G243" s="38">
        <f t="shared" si="22"/>
        <v>8.0529216053827166E-2</v>
      </c>
    </row>
    <row r="244" spans="2:7" ht="15" thickBot="1" x14ac:dyDescent="0.4">
      <c r="B244" s="34">
        <v>45383</v>
      </c>
      <c r="C244" s="41">
        <v>54139.63</v>
      </c>
      <c r="D244" s="41">
        <v>50939.711545549995</v>
      </c>
      <c r="E244" s="41">
        <v>3199.9184544499999</v>
      </c>
      <c r="F244" s="38">
        <f>(C244-C232)/C232</f>
        <v>7.9103576513331317E-2</v>
      </c>
      <c r="G244" s="38">
        <f>(D244-D232)/D232</f>
        <v>8.3268160929945254E-2</v>
      </c>
    </row>
    <row r="245" spans="2:7" x14ac:dyDescent="0.35">
      <c r="B245" s="6"/>
    </row>
    <row r="246" spans="2:7" x14ac:dyDescent="0.35">
      <c r="B246" s="6"/>
    </row>
    <row r="247" spans="2:7" x14ac:dyDescent="0.35">
      <c r="B247" s="6"/>
    </row>
    <row r="248" spans="2:7" x14ac:dyDescent="0.35">
      <c r="B248" s="6"/>
    </row>
    <row r="249" spans="2:7" x14ac:dyDescent="0.35">
      <c r="B249" s="6"/>
    </row>
    <row r="250" spans="2:7" x14ac:dyDescent="0.35">
      <c r="B250" s="6"/>
    </row>
    <row r="251" spans="2:7" x14ac:dyDescent="0.35">
      <c r="B251" s="6"/>
    </row>
    <row r="252" spans="2:7" x14ac:dyDescent="0.35">
      <c r="B252" s="6"/>
    </row>
    <row r="253" spans="2:7" x14ac:dyDescent="0.35">
      <c r="B253" s="6"/>
    </row>
    <row r="254" spans="2:7" x14ac:dyDescent="0.35">
      <c r="B254" s="6"/>
    </row>
    <row r="255" spans="2:7" x14ac:dyDescent="0.35">
      <c r="B255" s="6"/>
    </row>
    <row r="256" spans="2:7" x14ac:dyDescent="0.35">
      <c r="B256" s="6"/>
    </row>
    <row r="257" spans="2:4" x14ac:dyDescent="0.35">
      <c r="B257" s="6"/>
    </row>
    <row r="258" spans="2:4" x14ac:dyDescent="0.35">
      <c r="B258" s="6"/>
    </row>
    <row r="259" spans="2:4" x14ac:dyDescent="0.35">
      <c r="B259" s="6"/>
    </row>
    <row r="260" spans="2:4" x14ac:dyDescent="0.35">
      <c r="B260" s="6"/>
    </row>
    <row r="261" spans="2:4" x14ac:dyDescent="0.35">
      <c r="B261" s="6"/>
    </row>
    <row r="262" spans="2:4" x14ac:dyDescent="0.35">
      <c r="B262" s="6"/>
    </row>
    <row r="263" spans="2:4" x14ac:dyDescent="0.35">
      <c r="B263" s="6"/>
    </row>
    <row r="264" spans="2:4" x14ac:dyDescent="0.35">
      <c r="B264" s="6"/>
    </row>
    <row r="265" spans="2:4" x14ac:dyDescent="0.35">
      <c r="B265" s="6"/>
    </row>
    <row r="266" spans="2:4" x14ac:dyDescent="0.35">
      <c r="B266" s="6"/>
    </row>
    <row r="267" spans="2:4" x14ac:dyDescent="0.35">
      <c r="B267" s="6"/>
    </row>
    <row r="268" spans="2:4" x14ac:dyDescent="0.35">
      <c r="B268" s="6"/>
    </row>
    <row r="269" spans="2:4" x14ac:dyDescent="0.35">
      <c r="B269" s="6"/>
    </row>
    <row r="270" spans="2:4" x14ac:dyDescent="0.35">
      <c r="B270" s="6"/>
    </row>
    <row r="271" spans="2:4" ht="15" thickBot="1" x14ac:dyDescent="0.4">
      <c r="B271" s="6"/>
    </row>
    <row r="272" spans="2:4" x14ac:dyDescent="0.35">
      <c r="B272" s="6"/>
      <c r="C272" s="46" t="s">
        <v>15</v>
      </c>
      <c r="D272" s="44">
        <f>+C244-C182</f>
        <v>13292.939999999995</v>
      </c>
    </row>
    <row r="273" spans="2:4" ht="15" thickBot="1" x14ac:dyDescent="0.4">
      <c r="B273" s="6"/>
      <c r="C273" s="47"/>
      <c r="D273" s="45">
        <f>+D272/C182</f>
        <v>0.32543493732295065</v>
      </c>
    </row>
    <row r="274" spans="2:4" x14ac:dyDescent="0.35">
      <c r="B274" s="6"/>
    </row>
    <row r="275" spans="2:4" x14ac:dyDescent="0.35">
      <c r="B275" s="6"/>
    </row>
    <row r="276" spans="2:4" x14ac:dyDescent="0.35">
      <c r="B276" s="6"/>
    </row>
    <row r="277" spans="2:4" x14ac:dyDescent="0.35">
      <c r="B277" s="6"/>
    </row>
    <row r="278" spans="2:4" x14ac:dyDescent="0.35">
      <c r="B278" s="6"/>
    </row>
    <row r="279" spans="2:4" x14ac:dyDescent="0.35">
      <c r="B279" s="6"/>
    </row>
    <row r="280" spans="2:4" x14ac:dyDescent="0.35">
      <c r="B280" s="6"/>
    </row>
    <row r="281" spans="2:4" x14ac:dyDescent="0.35">
      <c r="B281" s="6"/>
    </row>
    <row r="282" spans="2:4" x14ac:dyDescent="0.35">
      <c r="B282" s="6"/>
    </row>
    <row r="283" spans="2:4" x14ac:dyDescent="0.35">
      <c r="B283" s="6"/>
    </row>
    <row r="284" spans="2:4" x14ac:dyDescent="0.35">
      <c r="B284" s="6"/>
    </row>
    <row r="285" spans="2:4" x14ac:dyDescent="0.35">
      <c r="B285" s="6"/>
    </row>
    <row r="286" spans="2:4" x14ac:dyDescent="0.35">
      <c r="B286" s="6"/>
    </row>
    <row r="287" spans="2:4" x14ac:dyDescent="0.35">
      <c r="B287" s="6"/>
    </row>
    <row r="288" spans="2:4" x14ac:dyDescent="0.35">
      <c r="B288" s="6"/>
    </row>
    <row r="289" spans="2:2" x14ac:dyDescent="0.35">
      <c r="B289" s="6"/>
    </row>
    <row r="290" spans="2:2" x14ac:dyDescent="0.35">
      <c r="B290" s="6"/>
    </row>
    <row r="291" spans="2:2" x14ac:dyDescent="0.35">
      <c r="B291" s="6"/>
    </row>
    <row r="292" spans="2:2" x14ac:dyDescent="0.35">
      <c r="B292" s="6"/>
    </row>
    <row r="293" spans="2:2" x14ac:dyDescent="0.35">
      <c r="B293" s="6"/>
    </row>
    <row r="294" spans="2:2" x14ac:dyDescent="0.35">
      <c r="B294" s="6"/>
    </row>
    <row r="295" spans="2:2" x14ac:dyDescent="0.35">
      <c r="B295" s="6"/>
    </row>
    <row r="296" spans="2:2" x14ac:dyDescent="0.35">
      <c r="B296" s="6"/>
    </row>
    <row r="297" spans="2:2" x14ac:dyDescent="0.35">
      <c r="B297" s="6"/>
    </row>
    <row r="298" spans="2:2" x14ac:dyDescent="0.35">
      <c r="B298" s="6"/>
    </row>
    <row r="299" spans="2:2" x14ac:dyDescent="0.35">
      <c r="B299" s="6"/>
    </row>
    <row r="300" spans="2:2" x14ac:dyDescent="0.35">
      <c r="B300" s="6"/>
    </row>
    <row r="301" spans="2:2" x14ac:dyDescent="0.35">
      <c r="B301" s="6"/>
    </row>
    <row r="302" spans="2:2" x14ac:dyDescent="0.35">
      <c r="B302" s="6"/>
    </row>
    <row r="303" spans="2:2" x14ac:dyDescent="0.35">
      <c r="B303" s="6"/>
    </row>
    <row r="304" spans="2:2" x14ac:dyDescent="0.35">
      <c r="B304" s="6"/>
    </row>
    <row r="305" spans="2:2" x14ac:dyDescent="0.35">
      <c r="B305" s="6"/>
    </row>
    <row r="306" spans="2:2" x14ac:dyDescent="0.35">
      <c r="B306" s="6"/>
    </row>
    <row r="307" spans="2:2" x14ac:dyDescent="0.35">
      <c r="B307" s="6"/>
    </row>
    <row r="308" spans="2:2" x14ac:dyDescent="0.35">
      <c r="B308" s="6"/>
    </row>
    <row r="309" spans="2:2" x14ac:dyDescent="0.35">
      <c r="B309" s="6"/>
    </row>
    <row r="310" spans="2:2" x14ac:dyDescent="0.35">
      <c r="B310" s="6"/>
    </row>
    <row r="311" spans="2:2" x14ac:dyDescent="0.35">
      <c r="B311" s="6"/>
    </row>
    <row r="312" spans="2:2" x14ac:dyDescent="0.35">
      <c r="B312" s="6"/>
    </row>
    <row r="313" spans="2:2" x14ac:dyDescent="0.35">
      <c r="B313" s="6"/>
    </row>
    <row r="314" spans="2:2" x14ac:dyDescent="0.35">
      <c r="B314" s="6"/>
    </row>
    <row r="315" spans="2:2" x14ac:dyDescent="0.35">
      <c r="B315" s="6"/>
    </row>
    <row r="316" spans="2:2" x14ac:dyDescent="0.35">
      <c r="B316" s="6"/>
    </row>
    <row r="317" spans="2:2" x14ac:dyDescent="0.35">
      <c r="B317" s="6"/>
    </row>
    <row r="318" spans="2:2" x14ac:dyDescent="0.35">
      <c r="B318" s="6"/>
    </row>
    <row r="319" spans="2:2" x14ac:dyDescent="0.35">
      <c r="B319" s="6"/>
    </row>
    <row r="320" spans="2:2" x14ac:dyDescent="0.35">
      <c r="B320" s="6"/>
    </row>
    <row r="321" spans="2:2" x14ac:dyDescent="0.35">
      <c r="B321" s="6"/>
    </row>
    <row r="322" spans="2:2" x14ac:dyDescent="0.35">
      <c r="B322" s="6"/>
    </row>
    <row r="323" spans="2:2" x14ac:dyDescent="0.35">
      <c r="B323" s="6"/>
    </row>
    <row r="324" spans="2:2" x14ac:dyDescent="0.35">
      <c r="B324" s="6"/>
    </row>
    <row r="325" spans="2:2" x14ac:dyDescent="0.35">
      <c r="B325" s="6"/>
    </row>
  </sheetData>
  <autoFilter ref="B1:G244" xr:uid="{8F3BD910-2988-45E2-8126-9F47ADB7C814}">
    <filterColumn colId="0">
      <filters>
        <dateGroupItem year="2024" month="4" dateTimeGrouping="month"/>
        <dateGroupItem year="2023" month="4" dateTimeGrouping="month"/>
        <dateGroupItem year="2022" month="4" dateTimeGrouping="month"/>
        <dateGroupItem year="2021" month="4" dateTimeGrouping="month"/>
        <dateGroupItem year="2020" month="4" dateTimeGrouping="month"/>
        <dateGroupItem year="2019" month="4" dateTimeGrouping="month"/>
        <dateGroupItem year="2018" month="4" dateTimeGrouping="month"/>
        <dateGroupItem year="2017" month="4" dateTimeGrouping="month"/>
        <dateGroupItem year="2016" month="4" dateTimeGrouping="month"/>
        <dateGroupItem year="2015" month="4" dateTimeGrouping="month"/>
        <dateGroupItem year="2014" month="4" dateTimeGrouping="month"/>
        <dateGroupItem year="2013" month="4" dateTimeGrouping="month"/>
        <dateGroupItem year="2012" month="4" dateTimeGrouping="month"/>
        <dateGroupItem year="2011" month="4" dateTimeGrouping="month"/>
        <dateGroupItem year="2010" month="4" dateTimeGrouping="month"/>
        <dateGroupItem year="2009" month="4" dateTimeGrouping="month"/>
        <dateGroupItem year="2008" month="4" dateTimeGrouping="month"/>
        <dateGroupItem year="2007" month="4" dateTimeGrouping="month"/>
        <dateGroupItem year="2006" month="4" dateTimeGrouping="month"/>
        <dateGroupItem year="2005" month="4" dateTimeGrouping="month"/>
        <dateGroupItem year="2004" month="4" dateTimeGrouping="month"/>
      </filters>
    </filterColumn>
  </autoFilter>
  <mergeCells count="1">
    <mergeCell ref="C272:C273"/>
  </mergeCells>
  <conditionalFormatting sqref="F13:G244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236"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EF568-7570-4CA7-B17B-2C8F00516559}">
  <dimension ref="A1:G245"/>
  <sheetViews>
    <sheetView topLeftCell="A226" workbookViewId="0">
      <selection activeCell="C254" sqref="C254"/>
    </sheetView>
  </sheetViews>
  <sheetFormatPr baseColWidth="10" defaultRowHeight="14.5" x14ac:dyDescent="0.35"/>
  <cols>
    <col min="1" max="1" width="21.7265625" customWidth="1"/>
    <col min="2" max="2" width="24.26953125" customWidth="1"/>
    <col min="3" max="3" width="23" customWidth="1"/>
  </cols>
  <sheetData>
    <row r="1" spans="1:3" x14ac:dyDescent="0.35">
      <c r="A1" s="6"/>
    </row>
    <row r="3" spans="1:3" ht="15" thickBot="1" x14ac:dyDescent="0.4"/>
    <row r="4" spans="1:3" ht="30" customHeight="1" thickBot="1" x14ac:dyDescent="0.4">
      <c r="A4" s="20" t="s">
        <v>0</v>
      </c>
      <c r="B4" s="21" t="s">
        <v>7</v>
      </c>
      <c r="C4" s="21" t="s">
        <v>8</v>
      </c>
    </row>
    <row r="5" spans="1:3" x14ac:dyDescent="0.35">
      <c r="A5" s="5">
        <v>38078</v>
      </c>
      <c r="B5" s="18">
        <v>17998.740000000002</v>
      </c>
      <c r="C5" s="2"/>
    </row>
    <row r="6" spans="1:3" x14ac:dyDescent="0.35">
      <c r="A6" s="5">
        <v>38108</v>
      </c>
      <c r="B6" s="18">
        <v>22560.6</v>
      </c>
      <c r="C6" s="2"/>
    </row>
    <row r="7" spans="1:3" x14ac:dyDescent="0.35">
      <c r="A7" s="5">
        <v>38139</v>
      </c>
      <c r="B7" s="18">
        <v>27134.92</v>
      </c>
      <c r="C7" s="2"/>
    </row>
    <row r="8" spans="1:3" x14ac:dyDescent="0.35">
      <c r="A8" s="5">
        <v>38169</v>
      </c>
      <c r="B8" s="18">
        <v>36139.64</v>
      </c>
      <c r="C8" s="2"/>
    </row>
    <row r="9" spans="1:3" x14ac:dyDescent="0.35">
      <c r="A9" s="5">
        <v>38200</v>
      </c>
      <c r="B9" s="18">
        <v>40679.14</v>
      </c>
      <c r="C9" s="2"/>
    </row>
    <row r="10" spans="1:3" x14ac:dyDescent="0.35">
      <c r="A10" s="5">
        <v>38231</v>
      </c>
      <c r="B10" s="18">
        <v>40679.14</v>
      </c>
      <c r="C10" s="2"/>
    </row>
    <row r="11" spans="1:3" x14ac:dyDescent="0.35">
      <c r="A11" s="5">
        <v>38261</v>
      </c>
      <c r="B11" s="18">
        <v>49876.25</v>
      </c>
      <c r="C11" s="2"/>
    </row>
    <row r="12" spans="1:3" x14ac:dyDescent="0.35">
      <c r="A12" s="5">
        <v>38292</v>
      </c>
      <c r="B12" s="18">
        <v>54504.25</v>
      </c>
      <c r="C12" s="2"/>
    </row>
    <row r="13" spans="1:3" x14ac:dyDescent="0.35">
      <c r="A13" s="5">
        <v>38322</v>
      </c>
      <c r="B13" s="18">
        <v>64453.17</v>
      </c>
      <c r="C13" s="2"/>
    </row>
    <row r="14" spans="1:3" x14ac:dyDescent="0.35">
      <c r="A14" s="5">
        <v>38353</v>
      </c>
      <c r="B14" s="18">
        <v>4651.57</v>
      </c>
      <c r="C14" s="2"/>
    </row>
    <row r="15" spans="1:3" x14ac:dyDescent="0.35">
      <c r="A15" s="5">
        <v>38384</v>
      </c>
      <c r="B15" s="18">
        <v>9507.8700000000008</v>
      </c>
      <c r="C15" s="2"/>
    </row>
    <row r="16" spans="1:3" x14ac:dyDescent="0.35">
      <c r="A16" s="5">
        <v>38412</v>
      </c>
      <c r="B16" s="18">
        <v>14366.25</v>
      </c>
      <c r="C16" s="2"/>
    </row>
    <row r="17" spans="1:4" x14ac:dyDescent="0.35">
      <c r="A17" s="5">
        <v>38443</v>
      </c>
      <c r="B17" s="18">
        <v>19233.669999999998</v>
      </c>
      <c r="C17" s="2">
        <f t="shared" ref="C17:C80" si="0">(B17-B5)/B5</f>
        <v>6.8612025063976512E-2</v>
      </c>
    </row>
    <row r="18" spans="1:4" x14ac:dyDescent="0.35">
      <c r="A18" s="5">
        <v>38473</v>
      </c>
      <c r="B18" s="18">
        <v>24105.13</v>
      </c>
      <c r="C18" s="2">
        <f t="shared" si="0"/>
        <v>6.8461388438250864E-2</v>
      </c>
      <c r="D18" s="7"/>
    </row>
    <row r="19" spans="1:4" x14ac:dyDescent="0.35">
      <c r="A19" s="5">
        <v>38504</v>
      </c>
      <c r="B19" s="18">
        <v>28997.78</v>
      </c>
      <c r="C19" s="2">
        <f t="shared" si="0"/>
        <v>6.8651759430283954E-2</v>
      </c>
    </row>
    <row r="20" spans="1:4" x14ac:dyDescent="0.35">
      <c r="A20" s="5">
        <v>38534</v>
      </c>
      <c r="B20" s="18">
        <v>38569.370000000003</v>
      </c>
      <c r="C20" s="2">
        <f t="shared" si="0"/>
        <v>6.7231715645202972E-2</v>
      </c>
    </row>
    <row r="21" spans="1:4" x14ac:dyDescent="0.35">
      <c r="A21" s="5">
        <v>38565</v>
      </c>
      <c r="B21" s="18">
        <v>43470.67</v>
      </c>
      <c r="C21" s="2">
        <f t="shared" si="0"/>
        <v>6.8623132150777991E-2</v>
      </c>
    </row>
    <row r="22" spans="1:4" x14ac:dyDescent="0.35">
      <c r="A22" s="5">
        <v>38596</v>
      </c>
      <c r="B22" s="18">
        <v>48390</v>
      </c>
      <c r="C22" s="2">
        <f t="shared" si="0"/>
        <v>0.18955317147805978</v>
      </c>
    </row>
    <row r="23" spans="1:4" x14ac:dyDescent="0.35">
      <c r="A23" s="5">
        <v>38626</v>
      </c>
      <c r="B23" s="18">
        <v>53342.91</v>
      </c>
      <c r="C23" s="2">
        <f t="shared" si="0"/>
        <v>6.9505225432946613E-2</v>
      </c>
    </row>
    <row r="24" spans="1:4" x14ac:dyDescent="0.35">
      <c r="A24" s="5">
        <v>38657</v>
      </c>
      <c r="B24" s="18">
        <v>58322.82</v>
      </c>
      <c r="C24" s="2">
        <f t="shared" si="0"/>
        <v>7.006004118944853E-2</v>
      </c>
    </row>
    <row r="25" spans="1:4" x14ac:dyDescent="0.35">
      <c r="A25" s="5">
        <v>38687</v>
      </c>
      <c r="B25" s="18">
        <v>68967.95</v>
      </c>
      <c r="C25" s="2">
        <f t="shared" si="0"/>
        <v>7.0047446851721942E-2</v>
      </c>
    </row>
    <row r="26" spans="1:4" x14ac:dyDescent="0.35">
      <c r="A26" s="5">
        <v>38718</v>
      </c>
      <c r="B26" s="18">
        <v>5012.37</v>
      </c>
      <c r="C26" s="2">
        <f t="shared" si="0"/>
        <v>7.7565209165937565E-2</v>
      </c>
    </row>
    <row r="27" spans="1:4" x14ac:dyDescent="0.35">
      <c r="A27" s="5">
        <v>38749</v>
      </c>
      <c r="B27" s="18">
        <v>10247.94</v>
      </c>
      <c r="C27" s="2">
        <f t="shared" si="0"/>
        <v>7.7837622937629525E-2</v>
      </c>
    </row>
    <row r="28" spans="1:4" x14ac:dyDescent="0.35">
      <c r="A28" s="5">
        <v>38777</v>
      </c>
      <c r="B28" s="18">
        <v>15485.16</v>
      </c>
      <c r="C28" s="2">
        <f t="shared" si="0"/>
        <v>7.7884625424171225E-2</v>
      </c>
    </row>
    <row r="29" spans="1:4" x14ac:dyDescent="0.35">
      <c r="A29" s="5">
        <v>38808</v>
      </c>
      <c r="B29" s="18">
        <v>20719.55</v>
      </c>
      <c r="C29" s="2">
        <f t="shared" si="0"/>
        <v>7.7254106990501614E-2</v>
      </c>
    </row>
    <row r="30" spans="1:4" x14ac:dyDescent="0.35">
      <c r="A30" s="5">
        <v>38838</v>
      </c>
      <c r="B30" s="18">
        <v>25988.33</v>
      </c>
      <c r="C30" s="2">
        <f t="shared" si="0"/>
        <v>7.8124449028069989E-2</v>
      </c>
    </row>
    <row r="31" spans="1:4" x14ac:dyDescent="0.35">
      <c r="A31" s="5">
        <v>38869</v>
      </c>
      <c r="B31" s="18">
        <v>31259.02</v>
      </c>
      <c r="C31" s="2">
        <f t="shared" si="0"/>
        <v>7.7979762588722371E-2</v>
      </c>
    </row>
    <row r="32" spans="1:4" x14ac:dyDescent="0.35">
      <c r="A32" s="5">
        <v>38899</v>
      </c>
      <c r="B32" s="18">
        <v>41591.79</v>
      </c>
      <c r="C32" s="2">
        <f t="shared" si="0"/>
        <v>7.8363219311075039E-2</v>
      </c>
    </row>
    <row r="33" spans="1:3" x14ac:dyDescent="0.35">
      <c r="A33" s="5">
        <v>38930</v>
      </c>
      <c r="B33" s="18">
        <v>46887.85</v>
      </c>
      <c r="C33" s="2">
        <f t="shared" si="0"/>
        <v>7.8608864321621924E-2</v>
      </c>
    </row>
    <row r="34" spans="1:3" x14ac:dyDescent="0.35">
      <c r="A34" s="5">
        <v>38961</v>
      </c>
      <c r="B34" s="18">
        <v>52195.55</v>
      </c>
      <c r="C34" s="2">
        <f t="shared" si="0"/>
        <v>7.8643314734449327E-2</v>
      </c>
    </row>
    <row r="35" spans="1:3" x14ac:dyDescent="0.35">
      <c r="A35" s="5">
        <v>38991</v>
      </c>
      <c r="B35" s="18">
        <v>57511.4</v>
      </c>
      <c r="C35" s="2">
        <f t="shared" si="0"/>
        <v>7.8145155560504623E-2</v>
      </c>
    </row>
    <row r="36" spans="1:3" x14ac:dyDescent="0.35">
      <c r="A36" s="5">
        <v>39022</v>
      </c>
      <c r="B36" s="18">
        <v>62863.61</v>
      </c>
      <c r="C36" s="2">
        <f t="shared" si="0"/>
        <v>7.7856146187718647E-2</v>
      </c>
    </row>
    <row r="37" spans="1:3" x14ac:dyDescent="0.35">
      <c r="A37" s="5">
        <v>39052</v>
      </c>
      <c r="B37" s="18">
        <v>73741.8</v>
      </c>
      <c r="C37" s="2">
        <f t="shared" si="0"/>
        <v>6.9218383321528423E-2</v>
      </c>
    </row>
    <row r="38" spans="1:3" x14ac:dyDescent="0.35">
      <c r="A38" s="5">
        <v>39083</v>
      </c>
      <c r="B38" s="18">
        <v>5382.64</v>
      </c>
      <c r="C38" s="2">
        <f t="shared" si="0"/>
        <v>7.3871242545941435E-2</v>
      </c>
    </row>
    <row r="39" spans="1:3" x14ac:dyDescent="0.35">
      <c r="A39" s="5">
        <v>39114</v>
      </c>
      <c r="B39" s="18">
        <v>10946.9</v>
      </c>
      <c r="C39" s="2">
        <f t="shared" si="0"/>
        <v>6.820492703899507E-2</v>
      </c>
    </row>
    <row r="40" spans="1:3" x14ac:dyDescent="0.35">
      <c r="A40" s="5">
        <v>39142</v>
      </c>
      <c r="B40" s="18">
        <v>16521.12</v>
      </c>
      <c r="C40" s="2">
        <f t="shared" si="0"/>
        <v>6.6900180559968325E-2</v>
      </c>
    </row>
    <row r="41" spans="1:3" x14ac:dyDescent="0.35">
      <c r="A41" s="5">
        <v>39173</v>
      </c>
      <c r="B41" s="18">
        <v>22097.97</v>
      </c>
      <c r="C41" s="2">
        <f t="shared" si="0"/>
        <v>6.6527506630211661E-2</v>
      </c>
    </row>
    <row r="42" spans="1:3" x14ac:dyDescent="0.35">
      <c r="A42" s="5">
        <v>39203</v>
      </c>
      <c r="B42" s="18">
        <v>27705.439999999999</v>
      </c>
      <c r="C42" s="2">
        <f t="shared" si="0"/>
        <v>6.6072348627249103E-2</v>
      </c>
    </row>
    <row r="43" spans="1:3" x14ac:dyDescent="0.35">
      <c r="A43" s="5">
        <v>39234</v>
      </c>
      <c r="B43" s="18">
        <v>33313.58</v>
      </c>
      <c r="C43" s="2">
        <f t="shared" si="0"/>
        <v>6.5726948573563773E-2</v>
      </c>
    </row>
    <row r="44" spans="1:3" x14ac:dyDescent="0.35">
      <c r="A44" s="5">
        <v>39264</v>
      </c>
      <c r="B44" s="18">
        <v>44301.42</v>
      </c>
      <c r="C44" s="2">
        <f t="shared" si="0"/>
        <v>6.514819391038465E-2</v>
      </c>
    </row>
    <row r="45" spans="1:3" x14ac:dyDescent="0.35">
      <c r="A45" s="5">
        <v>39295</v>
      </c>
      <c r="B45" s="18">
        <v>49918.27</v>
      </c>
      <c r="C45" s="2">
        <f t="shared" si="0"/>
        <v>6.4631242422077323E-2</v>
      </c>
    </row>
    <row r="46" spans="1:3" x14ac:dyDescent="0.35">
      <c r="A46" s="5">
        <v>39326</v>
      </c>
      <c r="B46" s="18">
        <v>55552.480000000003</v>
      </c>
      <c r="C46" s="2">
        <f t="shared" si="0"/>
        <v>6.4314486579794633E-2</v>
      </c>
    </row>
    <row r="47" spans="1:3" x14ac:dyDescent="0.35">
      <c r="A47" s="5">
        <v>39356</v>
      </c>
      <c r="B47" s="18">
        <v>61221.17</v>
      </c>
      <c r="C47" s="2">
        <f t="shared" si="0"/>
        <v>6.4504950322892454E-2</v>
      </c>
    </row>
    <row r="48" spans="1:3" x14ac:dyDescent="0.35">
      <c r="A48" s="5">
        <v>39387</v>
      </c>
      <c r="B48" s="18">
        <v>66902.009999999995</v>
      </c>
      <c r="C48" s="2">
        <f t="shared" si="0"/>
        <v>6.4240663239034379E-2</v>
      </c>
    </row>
    <row r="49" spans="1:3" x14ac:dyDescent="0.35">
      <c r="A49" s="5">
        <v>39417</v>
      </c>
      <c r="B49" s="18">
        <v>79828.070000000007</v>
      </c>
      <c r="C49" s="2">
        <f t="shared" si="0"/>
        <v>8.2534871673867513E-2</v>
      </c>
    </row>
    <row r="50" spans="1:3" x14ac:dyDescent="0.35">
      <c r="A50" s="5">
        <v>39448</v>
      </c>
      <c r="B50" s="18">
        <v>5722.04</v>
      </c>
      <c r="C50" s="2">
        <f t="shared" si="0"/>
        <v>6.305456058736969E-2</v>
      </c>
    </row>
    <row r="51" spans="1:3" x14ac:dyDescent="0.35">
      <c r="A51" s="5">
        <v>39479</v>
      </c>
      <c r="B51" s="18">
        <v>11754.54</v>
      </c>
      <c r="C51" s="2">
        <f t="shared" si="0"/>
        <v>7.3777964537905819E-2</v>
      </c>
    </row>
    <row r="52" spans="1:3" x14ac:dyDescent="0.35">
      <c r="A52" s="5">
        <v>39508</v>
      </c>
      <c r="B52" s="18">
        <v>17766.02</v>
      </c>
      <c r="C52" s="2">
        <f t="shared" si="0"/>
        <v>7.5352034244651783E-2</v>
      </c>
    </row>
    <row r="53" spans="1:3" x14ac:dyDescent="0.35">
      <c r="A53" s="5">
        <v>39539</v>
      </c>
      <c r="B53" s="18">
        <v>23819.81</v>
      </c>
      <c r="C53" s="2">
        <f t="shared" si="0"/>
        <v>7.7918469434070187E-2</v>
      </c>
    </row>
    <row r="54" spans="1:3" x14ac:dyDescent="0.35">
      <c r="A54" s="5">
        <v>39569</v>
      </c>
      <c r="B54" s="18">
        <v>29872.02</v>
      </c>
      <c r="C54" s="2">
        <f t="shared" si="0"/>
        <v>7.8200526683568347E-2</v>
      </c>
    </row>
    <row r="55" spans="1:3" x14ac:dyDescent="0.35">
      <c r="A55" s="5">
        <v>39600</v>
      </c>
      <c r="B55" s="18">
        <v>35940.83</v>
      </c>
      <c r="C55" s="2">
        <f t="shared" si="0"/>
        <v>7.8864234945628775E-2</v>
      </c>
    </row>
    <row r="56" spans="1:3" x14ac:dyDescent="0.35">
      <c r="A56" s="5">
        <v>39630</v>
      </c>
      <c r="B56" s="18">
        <v>47852.28</v>
      </c>
      <c r="C56" s="2">
        <f t="shared" si="0"/>
        <v>8.0152284057711937E-2</v>
      </c>
    </row>
    <row r="57" spans="1:3" x14ac:dyDescent="0.35">
      <c r="A57" s="5">
        <v>39661</v>
      </c>
      <c r="B57" s="18">
        <v>54255.12</v>
      </c>
      <c r="C57" s="2">
        <f t="shared" si="0"/>
        <v>8.6879012433724284E-2</v>
      </c>
    </row>
    <row r="58" spans="1:3" x14ac:dyDescent="0.35">
      <c r="A58" s="5">
        <v>39692</v>
      </c>
      <c r="B58" s="18">
        <v>60040.31</v>
      </c>
      <c r="C58" s="2">
        <f t="shared" si="0"/>
        <v>8.0785412280423741E-2</v>
      </c>
    </row>
    <row r="59" spans="1:3" x14ac:dyDescent="0.35">
      <c r="A59" s="5">
        <v>39722</v>
      </c>
      <c r="B59" s="18">
        <v>66184.27</v>
      </c>
      <c r="C59" s="2">
        <f t="shared" si="0"/>
        <v>8.1068362463507404E-2</v>
      </c>
    </row>
    <row r="60" spans="1:3" x14ac:dyDescent="0.35">
      <c r="A60" s="5">
        <v>39753</v>
      </c>
      <c r="B60" s="18">
        <v>72340.570000000007</v>
      </c>
      <c r="C60" s="2">
        <f t="shared" si="0"/>
        <v>8.1291429061698034E-2</v>
      </c>
    </row>
    <row r="61" spans="1:3" x14ac:dyDescent="0.35">
      <c r="A61" s="5">
        <v>39783</v>
      </c>
      <c r="B61" s="18">
        <v>84728.54</v>
      </c>
      <c r="C61" s="2">
        <f t="shared" si="0"/>
        <v>6.1387805066563508E-2</v>
      </c>
    </row>
    <row r="62" spans="1:3" x14ac:dyDescent="0.35">
      <c r="A62" s="5">
        <v>39814</v>
      </c>
      <c r="B62" s="18">
        <v>6207.67</v>
      </c>
      <c r="C62" s="2">
        <f t="shared" si="0"/>
        <v>8.4870081299676353E-2</v>
      </c>
    </row>
    <row r="63" spans="1:3" x14ac:dyDescent="0.35">
      <c r="A63" s="5">
        <v>39845</v>
      </c>
      <c r="B63" s="18">
        <v>12618.4</v>
      </c>
      <c r="C63" s="2">
        <f t="shared" si="0"/>
        <v>7.3491604095098459E-2</v>
      </c>
    </row>
    <row r="64" spans="1:3" x14ac:dyDescent="0.35">
      <c r="A64" s="5">
        <v>39873</v>
      </c>
      <c r="B64" s="18">
        <v>19022.97</v>
      </c>
      <c r="C64" s="2">
        <f t="shared" si="0"/>
        <v>7.0750229933322195E-2</v>
      </c>
    </row>
    <row r="65" spans="1:3" x14ac:dyDescent="0.35">
      <c r="A65" s="5">
        <v>39904</v>
      </c>
      <c r="B65" s="18">
        <v>25446.33</v>
      </c>
      <c r="C65" s="2">
        <f t="shared" si="0"/>
        <v>6.8284339799519825E-2</v>
      </c>
    </row>
    <row r="66" spans="1:3" x14ac:dyDescent="0.35">
      <c r="A66" s="5">
        <v>39934</v>
      </c>
      <c r="B66" s="18">
        <v>31901.07</v>
      </c>
      <c r="C66" s="2">
        <f t="shared" si="0"/>
        <v>6.7924767056261992E-2</v>
      </c>
    </row>
    <row r="67" spans="1:3" x14ac:dyDescent="0.35">
      <c r="A67" s="5">
        <v>39965</v>
      </c>
      <c r="B67" s="18">
        <v>38368.699999999997</v>
      </c>
      <c r="C67" s="2">
        <f t="shared" si="0"/>
        <v>6.7551862324826531E-2</v>
      </c>
    </row>
    <row r="68" spans="1:3" x14ac:dyDescent="0.35">
      <c r="A68" s="5">
        <v>39995</v>
      </c>
      <c r="B68" s="18">
        <v>51039.75</v>
      </c>
      <c r="C68" s="2">
        <f t="shared" si="0"/>
        <v>6.6610619180528102E-2</v>
      </c>
    </row>
    <row r="69" spans="1:3" x14ac:dyDescent="0.35">
      <c r="A69" s="5">
        <v>40026</v>
      </c>
      <c r="B69" s="18">
        <v>57519.22</v>
      </c>
      <c r="C69" s="2">
        <f t="shared" si="0"/>
        <v>6.0162063967419084E-2</v>
      </c>
    </row>
    <row r="70" spans="1:3" x14ac:dyDescent="0.35">
      <c r="A70" s="5">
        <v>40057</v>
      </c>
      <c r="B70" s="18">
        <v>64032.78</v>
      </c>
      <c r="C70" s="2">
        <f t="shared" si="0"/>
        <v>6.6496492106719651E-2</v>
      </c>
    </row>
    <row r="71" spans="1:3" x14ac:dyDescent="0.35">
      <c r="A71" s="5">
        <v>40087</v>
      </c>
      <c r="B71" s="18">
        <v>70566.240000000005</v>
      </c>
      <c r="C71" s="2">
        <f t="shared" si="0"/>
        <v>6.6208632353276703E-2</v>
      </c>
    </row>
    <row r="72" spans="1:3" x14ac:dyDescent="0.35">
      <c r="A72" s="5">
        <v>40118</v>
      </c>
      <c r="B72" s="18">
        <v>77119.13</v>
      </c>
      <c r="C72" s="2">
        <f t="shared" si="0"/>
        <v>6.6056432787300362E-2</v>
      </c>
    </row>
    <row r="73" spans="1:3" x14ac:dyDescent="0.35">
      <c r="A73" s="5">
        <v>40148</v>
      </c>
      <c r="B73" s="18">
        <v>89972.08</v>
      </c>
      <c r="C73" s="2">
        <f t="shared" si="0"/>
        <v>6.1886349038942585E-2</v>
      </c>
    </row>
    <row r="74" spans="1:3" x14ac:dyDescent="0.35">
      <c r="A74" s="5">
        <v>40179</v>
      </c>
      <c r="B74" s="18">
        <v>6592.91</v>
      </c>
      <c r="C74" s="2">
        <f t="shared" si="0"/>
        <v>6.2058711239482735E-2</v>
      </c>
    </row>
    <row r="75" spans="1:3" x14ac:dyDescent="0.35">
      <c r="A75" s="5">
        <v>40210</v>
      </c>
      <c r="B75" s="18">
        <v>13319.44</v>
      </c>
      <c r="C75" s="2">
        <f t="shared" si="0"/>
        <v>5.5556964432891723E-2</v>
      </c>
    </row>
    <row r="76" spans="1:3" x14ac:dyDescent="0.35">
      <c r="A76" s="5">
        <v>40238</v>
      </c>
      <c r="B76" s="18">
        <v>20045.52</v>
      </c>
      <c r="C76" s="2">
        <f t="shared" si="0"/>
        <v>5.3753435977662752E-2</v>
      </c>
    </row>
    <row r="77" spans="1:3" x14ac:dyDescent="0.35">
      <c r="A77" s="5">
        <v>40269</v>
      </c>
      <c r="B77" s="18">
        <v>26796.73</v>
      </c>
      <c r="C77" s="2">
        <f t="shared" si="0"/>
        <v>5.3068556448022081E-2</v>
      </c>
    </row>
    <row r="78" spans="1:3" x14ac:dyDescent="0.35">
      <c r="A78" s="5">
        <v>40299</v>
      </c>
      <c r="B78" s="18">
        <v>33573.440000000002</v>
      </c>
      <c r="C78" s="2">
        <f t="shared" si="0"/>
        <v>5.242363343925463E-2</v>
      </c>
    </row>
    <row r="79" spans="1:3" x14ac:dyDescent="0.35">
      <c r="A79" s="5">
        <v>40330</v>
      </c>
      <c r="B79" s="18">
        <v>40365.19</v>
      </c>
      <c r="C79" s="2">
        <f t="shared" si="0"/>
        <v>5.2034340491077503E-2</v>
      </c>
    </row>
    <row r="80" spans="1:3" x14ac:dyDescent="0.35">
      <c r="A80" s="5">
        <v>40360</v>
      </c>
      <c r="B80" s="18">
        <v>53669.919999999998</v>
      </c>
      <c r="C80" s="2">
        <f t="shared" si="0"/>
        <v>5.153179629602414E-2</v>
      </c>
    </row>
    <row r="81" spans="1:3" x14ac:dyDescent="0.35">
      <c r="A81" s="5">
        <v>40391</v>
      </c>
      <c r="B81" s="18">
        <v>60465.59</v>
      </c>
      <c r="C81" s="2">
        <f t="shared" ref="C81:C144" si="1">(B81-B69)/B69</f>
        <v>5.1224095180706475E-2</v>
      </c>
    </row>
    <row r="82" spans="1:3" x14ac:dyDescent="0.35">
      <c r="A82" s="5">
        <v>40422</v>
      </c>
      <c r="B82" s="18">
        <v>67299.55</v>
      </c>
      <c r="C82" s="2">
        <f t="shared" si="1"/>
        <v>5.1017150903021925E-2</v>
      </c>
    </row>
    <row r="83" spans="1:3" x14ac:dyDescent="0.35">
      <c r="A83" s="5">
        <v>40452</v>
      </c>
      <c r="B83" s="18">
        <v>74161.399999999994</v>
      </c>
      <c r="C83" s="2">
        <f t="shared" si="1"/>
        <v>5.0947308514666341E-2</v>
      </c>
    </row>
    <row r="84" spans="1:3" x14ac:dyDescent="0.35">
      <c r="A84" s="5">
        <v>40483</v>
      </c>
      <c r="B84" s="18">
        <v>81044.11</v>
      </c>
      <c r="C84" s="2">
        <f t="shared" si="1"/>
        <v>5.0895024360362931E-2</v>
      </c>
    </row>
    <row r="85" spans="1:3" x14ac:dyDescent="0.35">
      <c r="A85" s="5">
        <v>40513</v>
      </c>
      <c r="B85" s="18">
        <v>95701.8</v>
      </c>
      <c r="C85" s="2">
        <f t="shared" si="1"/>
        <v>6.3683311533978104E-2</v>
      </c>
    </row>
    <row r="86" spans="1:3" x14ac:dyDescent="0.35">
      <c r="A86" s="5">
        <v>40544</v>
      </c>
      <c r="B86" s="18">
        <v>6942.58</v>
      </c>
      <c r="C86" s="2">
        <f t="shared" si="1"/>
        <v>5.303727792431568E-2</v>
      </c>
    </row>
    <row r="87" spans="1:3" x14ac:dyDescent="0.35">
      <c r="A87" s="5">
        <v>40575</v>
      </c>
      <c r="B87" s="18">
        <v>14012.25</v>
      </c>
      <c r="C87" s="2">
        <f t="shared" si="1"/>
        <v>5.2014949577459675E-2</v>
      </c>
    </row>
    <row r="88" spans="1:3" x14ac:dyDescent="0.35">
      <c r="A88" s="5">
        <v>40603</v>
      </c>
      <c r="B88" s="18">
        <v>21068.62</v>
      </c>
      <c r="C88" s="2">
        <f t="shared" si="1"/>
        <v>5.1038835610151219E-2</v>
      </c>
    </row>
    <row r="89" spans="1:3" x14ac:dyDescent="0.35">
      <c r="A89" s="5">
        <v>40634</v>
      </c>
      <c r="B89" s="18">
        <v>28149.38</v>
      </c>
      <c r="C89" s="2">
        <f t="shared" si="1"/>
        <v>5.0478174016008723E-2</v>
      </c>
    </row>
    <row r="90" spans="1:3" x14ac:dyDescent="0.35">
      <c r="A90" s="5">
        <v>40664</v>
      </c>
      <c r="B90" s="18">
        <v>35270.6</v>
      </c>
      <c r="C90" s="2">
        <f t="shared" si="1"/>
        <v>5.055067338944106E-2</v>
      </c>
    </row>
    <row r="91" spans="1:3" x14ac:dyDescent="0.35">
      <c r="A91" s="5">
        <v>40695</v>
      </c>
      <c r="B91" s="18">
        <v>42399.06</v>
      </c>
      <c r="C91" s="2">
        <f t="shared" si="1"/>
        <v>5.0386731735933742E-2</v>
      </c>
    </row>
    <row r="92" spans="1:3" x14ac:dyDescent="0.35">
      <c r="A92" s="5">
        <v>40725</v>
      </c>
      <c r="B92" s="18">
        <v>56350.54</v>
      </c>
      <c r="C92" s="2">
        <f t="shared" si="1"/>
        <v>4.9946413186380802E-2</v>
      </c>
    </row>
    <row r="93" spans="1:3" x14ac:dyDescent="0.35">
      <c r="A93" s="5">
        <v>40756</v>
      </c>
      <c r="B93" s="18">
        <v>63501.1</v>
      </c>
      <c r="C93" s="2">
        <f t="shared" si="1"/>
        <v>5.0202272069122325E-2</v>
      </c>
    </row>
    <row r="94" spans="1:3" x14ac:dyDescent="0.35">
      <c r="A94" s="5">
        <v>40787</v>
      </c>
      <c r="B94" s="18">
        <v>70654.720000000001</v>
      </c>
      <c r="C94" s="2">
        <f t="shared" si="1"/>
        <v>4.985427094237626E-2</v>
      </c>
    </row>
    <row r="95" spans="1:3" x14ac:dyDescent="0.35">
      <c r="A95" s="5">
        <v>40817</v>
      </c>
      <c r="B95" s="18">
        <v>77799.08</v>
      </c>
      <c r="C95" s="2">
        <f t="shared" si="1"/>
        <v>4.905085394828048E-2</v>
      </c>
    </row>
    <row r="96" spans="1:3" x14ac:dyDescent="0.35">
      <c r="A96" s="5">
        <v>40848</v>
      </c>
      <c r="B96" s="18">
        <v>85005.14</v>
      </c>
      <c r="C96" s="2">
        <f t="shared" si="1"/>
        <v>4.8874989187986627E-2</v>
      </c>
    </row>
    <row r="97" spans="1:3" x14ac:dyDescent="0.35">
      <c r="A97" s="5">
        <v>40878</v>
      </c>
      <c r="B97" s="18">
        <v>99533.71</v>
      </c>
      <c r="C97" s="2">
        <f t="shared" si="1"/>
        <v>4.004010373890568E-2</v>
      </c>
    </row>
    <row r="98" spans="1:3" x14ac:dyDescent="0.35">
      <c r="A98" s="5">
        <v>40909</v>
      </c>
      <c r="B98" s="18">
        <v>7268.03</v>
      </c>
      <c r="C98" s="2">
        <f t="shared" si="1"/>
        <v>4.6877385640496733E-2</v>
      </c>
    </row>
    <row r="99" spans="1:3" x14ac:dyDescent="0.35">
      <c r="A99" s="5">
        <v>40940</v>
      </c>
      <c r="B99" s="18">
        <v>14642.48</v>
      </c>
      <c r="C99" s="2">
        <f t="shared" si="1"/>
        <v>4.4977073632000542E-2</v>
      </c>
    </row>
    <row r="100" spans="1:3" x14ac:dyDescent="0.35">
      <c r="A100" s="5">
        <v>40969</v>
      </c>
      <c r="B100" s="18">
        <v>22017.83</v>
      </c>
      <c r="C100" s="2">
        <f t="shared" si="1"/>
        <v>4.5053259302223057E-2</v>
      </c>
    </row>
    <row r="101" spans="1:3" x14ac:dyDescent="0.35">
      <c r="A101" s="5">
        <v>41000</v>
      </c>
      <c r="B101" s="18">
        <v>29404.37</v>
      </c>
      <c r="C101" s="2">
        <f t="shared" si="1"/>
        <v>4.4583219950137372E-2</v>
      </c>
    </row>
    <row r="102" spans="1:3" x14ac:dyDescent="0.35">
      <c r="A102" s="5">
        <v>41030</v>
      </c>
      <c r="B102" s="18">
        <v>36811.75</v>
      </c>
      <c r="C102" s="2">
        <f t="shared" si="1"/>
        <v>4.3695032123071381E-2</v>
      </c>
    </row>
    <row r="103" spans="1:3" x14ac:dyDescent="0.35">
      <c r="A103" s="5">
        <v>41061</v>
      </c>
      <c r="B103" s="18">
        <v>44231.199999999997</v>
      </c>
      <c r="C103" s="2">
        <f t="shared" si="1"/>
        <v>4.3211807054212986E-2</v>
      </c>
    </row>
    <row r="104" spans="1:3" x14ac:dyDescent="0.35">
      <c r="A104" s="5">
        <v>41091</v>
      </c>
      <c r="B104" s="18">
        <v>58880.63</v>
      </c>
      <c r="C104" s="2">
        <f t="shared" si="1"/>
        <v>4.4899126077584998E-2</v>
      </c>
    </row>
    <row r="105" spans="1:3" x14ac:dyDescent="0.35">
      <c r="A105" s="5">
        <v>41122</v>
      </c>
      <c r="B105" s="18">
        <v>66225.5</v>
      </c>
      <c r="C105" s="2">
        <f t="shared" si="1"/>
        <v>4.2903193802942018E-2</v>
      </c>
    </row>
    <row r="106" spans="1:3" x14ac:dyDescent="0.35">
      <c r="A106" s="5">
        <v>41153</v>
      </c>
      <c r="B106" s="18">
        <v>73696.100000000006</v>
      </c>
      <c r="C106" s="2">
        <f t="shared" si="1"/>
        <v>4.3045673381764231E-2</v>
      </c>
    </row>
    <row r="107" spans="1:3" x14ac:dyDescent="0.35">
      <c r="A107" s="5">
        <v>41183</v>
      </c>
      <c r="B107" s="18">
        <v>81269</v>
      </c>
      <c r="C107" s="2">
        <f t="shared" si="1"/>
        <v>4.4601041554733017E-2</v>
      </c>
    </row>
    <row r="108" spans="1:3" x14ac:dyDescent="0.35">
      <c r="A108" s="5">
        <v>41214</v>
      </c>
      <c r="B108" s="18">
        <v>88738.29</v>
      </c>
      <c r="C108" s="2">
        <f t="shared" si="1"/>
        <v>4.3916756092631508E-2</v>
      </c>
    </row>
    <row r="109" spans="1:3" x14ac:dyDescent="0.35">
      <c r="A109" s="5">
        <v>41244</v>
      </c>
      <c r="B109" s="18">
        <v>103503.79</v>
      </c>
      <c r="C109" s="2">
        <f t="shared" si="1"/>
        <v>3.9886788104251183E-2</v>
      </c>
    </row>
    <row r="110" spans="1:3" x14ac:dyDescent="0.35">
      <c r="A110" s="5">
        <v>41275</v>
      </c>
      <c r="B110" s="18">
        <v>7607.2499999999991</v>
      </c>
      <c r="C110" s="2">
        <f t="shared" si="1"/>
        <v>4.6672894855965007E-2</v>
      </c>
    </row>
    <row r="111" spans="1:3" x14ac:dyDescent="0.35">
      <c r="A111" s="5">
        <v>41306</v>
      </c>
      <c r="B111" s="18">
        <v>15342.789999999999</v>
      </c>
      <c r="C111" s="2">
        <f t="shared" si="1"/>
        <v>4.7827280624593613E-2</v>
      </c>
    </row>
    <row r="112" spans="1:3" x14ac:dyDescent="0.35">
      <c r="A112" s="5">
        <v>41334</v>
      </c>
      <c r="B112" s="18">
        <v>23065.319999999996</v>
      </c>
      <c r="C112" s="2">
        <f t="shared" si="1"/>
        <v>4.757462474730681E-2</v>
      </c>
    </row>
    <row r="113" spans="1:5" x14ac:dyDescent="0.35">
      <c r="A113" s="5">
        <v>41365</v>
      </c>
      <c r="B113" s="18">
        <v>30826.76</v>
      </c>
      <c r="C113" s="2">
        <f t="shared" si="1"/>
        <v>4.8373422045770727E-2</v>
      </c>
    </row>
    <row r="114" spans="1:5" x14ac:dyDescent="0.35">
      <c r="A114" s="5">
        <v>41395</v>
      </c>
      <c r="B114" s="18">
        <v>38610.979999999996</v>
      </c>
      <c r="C114" s="2">
        <f t="shared" si="1"/>
        <v>4.8876513613180461E-2</v>
      </c>
    </row>
    <row r="115" spans="1:5" x14ac:dyDescent="0.35">
      <c r="A115" s="5">
        <v>41426</v>
      </c>
      <c r="B115" s="18">
        <v>46395.719999999994</v>
      </c>
      <c r="C115" s="2">
        <f t="shared" si="1"/>
        <v>4.8936497314113044E-2</v>
      </c>
    </row>
    <row r="116" spans="1:5" x14ac:dyDescent="0.35">
      <c r="A116" s="5">
        <v>41456</v>
      </c>
      <c r="B116" s="18">
        <v>61678.159999999996</v>
      </c>
      <c r="C116" s="2">
        <f t="shared" si="1"/>
        <v>4.7511889733516763E-2</v>
      </c>
    </row>
    <row r="117" spans="1:5" x14ac:dyDescent="0.35">
      <c r="A117" s="5">
        <v>41487</v>
      </c>
      <c r="B117" s="18">
        <v>69483.87</v>
      </c>
      <c r="C117" s="2">
        <f t="shared" si="1"/>
        <v>4.920113853425033E-2</v>
      </c>
    </row>
    <row r="118" spans="1:5" x14ac:dyDescent="0.35">
      <c r="A118" s="5">
        <v>41518</v>
      </c>
      <c r="B118" s="18">
        <v>77313.52</v>
      </c>
      <c r="C118" s="2">
        <f t="shared" si="1"/>
        <v>4.9085636824743754E-2</v>
      </c>
    </row>
    <row r="119" spans="1:5" x14ac:dyDescent="0.35">
      <c r="A119" s="5">
        <v>41548</v>
      </c>
      <c r="B119" s="18">
        <v>85194.590000000011</v>
      </c>
      <c r="C119" s="2">
        <f t="shared" si="1"/>
        <v>4.8303658221462195E-2</v>
      </c>
    </row>
    <row r="120" spans="1:5" x14ac:dyDescent="0.35">
      <c r="A120" s="5">
        <v>41579</v>
      </c>
      <c r="B120" s="18">
        <v>93072.56</v>
      </c>
      <c r="C120" s="2">
        <f t="shared" si="1"/>
        <v>4.88432896329195E-2</v>
      </c>
      <c r="D120" s="10"/>
      <c r="E120" s="10"/>
    </row>
    <row r="121" spans="1:5" x14ac:dyDescent="0.35">
      <c r="A121" s="5">
        <v>41609</v>
      </c>
      <c r="B121" s="18">
        <v>108564.30488621001</v>
      </c>
      <c r="C121" s="2">
        <f t="shared" si="1"/>
        <v>4.8892073287461438E-2</v>
      </c>
    </row>
    <row r="122" spans="1:5" x14ac:dyDescent="0.35">
      <c r="A122" s="5">
        <v>41640</v>
      </c>
      <c r="B122" s="18">
        <v>7404.630000000001</v>
      </c>
      <c r="C122" s="2">
        <f t="shared" si="1"/>
        <v>-2.6635117815241787E-2</v>
      </c>
    </row>
    <row r="123" spans="1:5" x14ac:dyDescent="0.35">
      <c r="A123" s="5">
        <v>41671</v>
      </c>
      <c r="B123" s="18">
        <v>14852.339999999998</v>
      </c>
      <c r="C123" s="2">
        <f t="shared" si="1"/>
        <v>-3.1966154786710943E-2</v>
      </c>
    </row>
    <row r="124" spans="1:5" x14ac:dyDescent="0.35">
      <c r="A124" s="5">
        <v>41699</v>
      </c>
      <c r="B124" s="18">
        <v>22294.45</v>
      </c>
      <c r="C124" s="2">
        <f t="shared" si="1"/>
        <v>-3.3421170831360481E-2</v>
      </c>
    </row>
    <row r="125" spans="1:5" x14ac:dyDescent="0.35">
      <c r="A125" s="5">
        <v>41730</v>
      </c>
      <c r="B125" s="18">
        <v>29767.059999999998</v>
      </c>
      <c r="C125" s="2">
        <f t="shared" si="1"/>
        <v>-3.4375977235363064E-2</v>
      </c>
    </row>
    <row r="126" spans="1:5" x14ac:dyDescent="0.35">
      <c r="A126" s="5">
        <v>41760</v>
      </c>
      <c r="B126" s="18">
        <v>37264.079999999994</v>
      </c>
      <c r="C126" s="2">
        <f t="shared" si="1"/>
        <v>-3.4883859461738644E-2</v>
      </c>
    </row>
    <row r="127" spans="1:5" x14ac:dyDescent="0.35">
      <c r="A127" s="5">
        <v>41791</v>
      </c>
      <c r="B127" s="18">
        <v>44764.299999999996</v>
      </c>
      <c r="C127" s="2">
        <f t="shared" si="1"/>
        <v>-3.5163157291232865E-2</v>
      </c>
    </row>
    <row r="128" spans="1:5" x14ac:dyDescent="0.35">
      <c r="A128" s="5">
        <v>41821</v>
      </c>
      <c r="B128" s="18">
        <v>59465.73</v>
      </c>
      <c r="C128" s="2">
        <f t="shared" si="1"/>
        <v>-3.5870557746858746E-2</v>
      </c>
    </row>
    <row r="129" spans="1:3" x14ac:dyDescent="0.35">
      <c r="A129" s="5">
        <v>41852</v>
      </c>
      <c r="B129" s="18">
        <v>66998.750000000015</v>
      </c>
      <c r="C129" s="2">
        <f t="shared" si="1"/>
        <v>-3.5765422967948976E-2</v>
      </c>
    </row>
    <row r="130" spans="1:3" x14ac:dyDescent="0.35">
      <c r="A130" s="5">
        <v>41883</v>
      </c>
      <c r="B130" s="18">
        <v>74551.55</v>
      </c>
      <c r="C130" s="2">
        <f t="shared" si="1"/>
        <v>-3.5724282117797782E-2</v>
      </c>
    </row>
    <row r="131" spans="1:3" x14ac:dyDescent="0.35">
      <c r="A131" s="5">
        <v>41913</v>
      </c>
      <c r="B131" s="18">
        <v>82142.36</v>
      </c>
      <c r="C131" s="2">
        <f t="shared" si="1"/>
        <v>-3.5826570677786114E-2</v>
      </c>
    </row>
    <row r="132" spans="1:3" x14ac:dyDescent="0.35">
      <c r="A132" s="5">
        <v>41944</v>
      </c>
      <c r="B132" s="18">
        <v>89746.16</v>
      </c>
      <c r="C132" s="2">
        <f t="shared" si="1"/>
        <v>-3.5739857160907516E-2</v>
      </c>
    </row>
    <row r="133" spans="1:3" x14ac:dyDescent="0.35">
      <c r="A133" s="5">
        <v>41974</v>
      </c>
      <c r="B133" s="18">
        <v>104688.36222876</v>
      </c>
      <c r="C133" s="2">
        <f t="shared" si="1"/>
        <v>-3.570181434415777E-2</v>
      </c>
    </row>
    <row r="134" spans="1:3" x14ac:dyDescent="0.35">
      <c r="A134" s="5">
        <v>42005</v>
      </c>
      <c r="B134" s="18">
        <v>7655.2300000000005</v>
      </c>
      <c r="C134" s="2">
        <f t="shared" si="1"/>
        <v>3.3843689691449734E-2</v>
      </c>
    </row>
    <row r="135" spans="1:3" x14ac:dyDescent="0.35">
      <c r="A135" s="5">
        <v>42036</v>
      </c>
      <c r="B135" s="18">
        <v>18599.03</v>
      </c>
      <c r="C135" s="2">
        <f t="shared" si="1"/>
        <v>0.25226260643104054</v>
      </c>
    </row>
    <row r="136" spans="1:3" x14ac:dyDescent="0.35">
      <c r="A136" s="5">
        <v>42064</v>
      </c>
      <c r="B136" s="18">
        <v>23072.71</v>
      </c>
      <c r="C136" s="2">
        <f t="shared" si="1"/>
        <v>3.490823949458266E-2</v>
      </c>
    </row>
    <row r="137" spans="1:3" x14ac:dyDescent="0.35">
      <c r="A137" s="5">
        <v>42095</v>
      </c>
      <c r="B137" s="18">
        <v>30798.46</v>
      </c>
      <c r="C137" s="2">
        <f t="shared" si="1"/>
        <v>3.4649038232193625E-2</v>
      </c>
    </row>
    <row r="138" spans="1:3" x14ac:dyDescent="0.35">
      <c r="A138" s="5">
        <v>42125</v>
      </c>
      <c r="B138" s="18">
        <v>38547.069999999992</v>
      </c>
      <c r="C138" s="2">
        <f>(B138-B126)/B126</f>
        <v>3.4429670610410835E-2</v>
      </c>
    </row>
    <row r="139" spans="1:3" x14ac:dyDescent="0.35">
      <c r="A139" s="5">
        <v>42156</v>
      </c>
      <c r="B139" s="18">
        <v>46285.810000000005</v>
      </c>
      <c r="C139" s="2">
        <f t="shared" si="1"/>
        <v>3.3989362058604949E-2</v>
      </c>
    </row>
    <row r="140" spans="1:3" x14ac:dyDescent="0.35">
      <c r="A140" s="5">
        <v>42186</v>
      </c>
      <c r="B140" s="18">
        <v>61490.33</v>
      </c>
      <c r="C140" s="2">
        <f t="shared" si="1"/>
        <v>3.4046500396110471E-2</v>
      </c>
    </row>
    <row r="141" spans="1:3" x14ac:dyDescent="0.35">
      <c r="A141" s="5">
        <v>42217</v>
      </c>
      <c r="B141" s="18">
        <v>69284.199999999983</v>
      </c>
      <c r="C141" s="2">
        <f t="shared" si="1"/>
        <v>3.4111830444597362E-2</v>
      </c>
    </row>
    <row r="142" spans="1:3" x14ac:dyDescent="0.35">
      <c r="A142" s="5">
        <v>42248</v>
      </c>
      <c r="B142" s="18">
        <v>77086.14</v>
      </c>
      <c r="C142" s="2">
        <f t="shared" si="1"/>
        <v>3.3997817617474037E-2</v>
      </c>
    </row>
    <row r="143" spans="1:3" x14ac:dyDescent="0.35">
      <c r="A143" s="5">
        <v>42278</v>
      </c>
      <c r="B143" s="18">
        <v>84925.809999999983</v>
      </c>
      <c r="C143" s="2">
        <f t="shared" si="1"/>
        <v>3.3885683342918103E-2</v>
      </c>
    </row>
    <row r="144" spans="1:3" x14ac:dyDescent="0.35">
      <c r="A144" s="5">
        <v>42309</v>
      </c>
      <c r="B144" s="18">
        <v>92783.389999999985</v>
      </c>
      <c r="C144" s="2">
        <f t="shared" si="1"/>
        <v>3.3842450752210249E-2</v>
      </c>
    </row>
    <row r="145" spans="1:7" x14ac:dyDescent="0.35">
      <c r="A145" s="5">
        <v>42339</v>
      </c>
      <c r="B145" s="18">
        <v>108213.94621960001</v>
      </c>
      <c r="C145" s="2">
        <f t="shared" ref="C145:C208" si="2">(B145-B133)/B133</f>
        <v>3.3676942840466559E-2</v>
      </c>
    </row>
    <row r="146" spans="1:7" x14ac:dyDescent="0.35">
      <c r="A146" s="5">
        <v>42370</v>
      </c>
      <c r="B146" s="18">
        <v>7903.5199999999995</v>
      </c>
      <c r="C146" s="2">
        <f t="shared" si="2"/>
        <v>3.2434035293518161E-2</v>
      </c>
    </row>
    <row r="147" spans="1:7" x14ac:dyDescent="0.35">
      <c r="A147" s="5">
        <v>42401</v>
      </c>
      <c r="B147" s="18">
        <v>19100.899999999998</v>
      </c>
      <c r="C147" s="2">
        <f t="shared" si="2"/>
        <v>2.6983665277167626E-2</v>
      </c>
    </row>
    <row r="148" spans="1:7" x14ac:dyDescent="0.35">
      <c r="A148" s="5">
        <v>42430</v>
      </c>
      <c r="B148" s="18">
        <v>23816.340000000007</v>
      </c>
      <c r="C148" s="2">
        <f t="shared" si="2"/>
        <v>3.2229850763088007E-2</v>
      </c>
    </row>
    <row r="149" spans="1:7" x14ac:dyDescent="0.35">
      <c r="A149" s="5">
        <v>42461</v>
      </c>
      <c r="B149" s="18">
        <v>31803.239999999998</v>
      </c>
      <c r="C149" s="2">
        <f t="shared" si="2"/>
        <v>3.2624358490651768E-2</v>
      </c>
    </row>
    <row r="150" spans="1:7" ht="15" thickBot="1" x14ac:dyDescent="0.4">
      <c r="A150" s="5">
        <v>42491</v>
      </c>
      <c r="B150" s="18">
        <v>39841.83</v>
      </c>
      <c r="C150" s="2">
        <f t="shared" si="2"/>
        <v>3.3589063967767445E-2</v>
      </c>
      <c r="F150" s="9"/>
      <c r="G150" s="9"/>
    </row>
    <row r="151" spans="1:7" ht="15" thickBot="1" x14ac:dyDescent="0.4">
      <c r="A151" s="5">
        <v>42522</v>
      </c>
      <c r="B151" s="18">
        <v>47836.77</v>
      </c>
      <c r="C151" s="2">
        <f t="shared" si="2"/>
        <v>3.3508325769819991E-2</v>
      </c>
      <c r="F151" s="9"/>
      <c r="G151" s="9"/>
    </row>
    <row r="152" spans="1:7" ht="15" thickBot="1" x14ac:dyDescent="0.4">
      <c r="A152" s="5">
        <v>42552</v>
      </c>
      <c r="B152" s="18">
        <v>63561.03</v>
      </c>
      <c r="C152" s="2">
        <f t="shared" si="2"/>
        <v>3.3675213647414104E-2</v>
      </c>
      <c r="F152" s="9"/>
      <c r="G152" s="9"/>
    </row>
    <row r="153" spans="1:7" ht="15" thickBot="1" x14ac:dyDescent="0.4">
      <c r="A153" s="5">
        <v>42583</v>
      </c>
      <c r="B153" s="18">
        <v>71611.19</v>
      </c>
      <c r="C153" s="2">
        <f t="shared" si="2"/>
        <v>3.3586156728374152E-2</v>
      </c>
      <c r="F153" s="9"/>
      <c r="G153" s="9"/>
    </row>
    <row r="154" spans="1:7" ht="15" thickBot="1" x14ac:dyDescent="0.4">
      <c r="A154" s="5">
        <v>42614</v>
      </c>
      <c r="B154" s="18">
        <v>79692.5</v>
      </c>
      <c r="C154" s="2">
        <f t="shared" si="2"/>
        <v>3.3811006751667691E-2</v>
      </c>
      <c r="F154" s="9"/>
      <c r="G154" s="9"/>
    </row>
    <row r="155" spans="1:7" ht="15" thickBot="1" x14ac:dyDescent="0.4">
      <c r="A155" s="5">
        <v>42644</v>
      </c>
      <c r="B155" s="18">
        <v>87805.42</v>
      </c>
      <c r="C155" s="2">
        <f t="shared" si="2"/>
        <v>3.3907359847377562E-2</v>
      </c>
      <c r="F155" s="9"/>
      <c r="G155" s="9"/>
    </row>
    <row r="156" spans="1:7" ht="15" thickBot="1" x14ac:dyDescent="0.4">
      <c r="A156" s="5">
        <v>42675</v>
      </c>
      <c r="B156" s="18">
        <v>98231.23</v>
      </c>
      <c r="C156" s="2">
        <f t="shared" si="2"/>
        <v>5.8715681761574046E-2</v>
      </c>
      <c r="F156" s="9"/>
      <c r="G156" s="9"/>
    </row>
    <row r="157" spans="1:7" ht="15" thickBot="1" x14ac:dyDescent="0.4">
      <c r="A157" s="5">
        <v>42705</v>
      </c>
      <c r="B157" s="18">
        <v>111915.85942057001</v>
      </c>
      <c r="C157" s="2">
        <f t="shared" si="2"/>
        <v>3.4209206209499604E-2</v>
      </c>
      <c r="F157" s="9"/>
      <c r="G157" s="9"/>
    </row>
    <row r="158" spans="1:7" ht="15" thickBot="1" x14ac:dyDescent="0.4">
      <c r="A158" s="5">
        <v>42736</v>
      </c>
      <c r="B158" s="18">
        <v>8173.6124647899996</v>
      </c>
      <c r="C158" s="2">
        <f t="shared" si="2"/>
        <v>3.417369283433206E-2</v>
      </c>
      <c r="F158" s="9"/>
      <c r="G158" s="9"/>
    </row>
    <row r="159" spans="1:7" ht="15" thickBot="1" x14ac:dyDescent="0.4">
      <c r="A159" s="5">
        <v>42767</v>
      </c>
      <c r="B159" s="18">
        <v>16406.774221579999</v>
      </c>
      <c r="C159" s="2">
        <f t="shared" si="2"/>
        <v>-0.14104705947991975</v>
      </c>
      <c r="F159" s="9"/>
      <c r="G159" s="9"/>
    </row>
    <row r="160" spans="1:7" ht="15" thickBot="1" x14ac:dyDescent="0.4">
      <c r="A160" s="5">
        <v>42795</v>
      </c>
      <c r="B160" s="18">
        <v>24648.317467650002</v>
      </c>
      <c r="C160" s="2">
        <f t="shared" si="2"/>
        <v>3.4933053006884957E-2</v>
      </c>
      <c r="F160" s="9"/>
    </row>
    <row r="161" spans="1:6" ht="15" thickBot="1" x14ac:dyDescent="0.4">
      <c r="A161" s="5">
        <v>42826</v>
      </c>
      <c r="B161" s="18">
        <v>32897.599283709998</v>
      </c>
      <c r="C161" s="2">
        <f t="shared" si="2"/>
        <v>3.4410307997235517E-2</v>
      </c>
      <c r="F161" s="9"/>
    </row>
    <row r="162" spans="1:6" ht="15" thickBot="1" x14ac:dyDescent="0.4">
      <c r="A162" s="5">
        <v>42856</v>
      </c>
      <c r="B162" s="18">
        <v>41191.139450800001</v>
      </c>
      <c r="C162" s="2">
        <f t="shared" si="2"/>
        <v>3.386665348454123E-2</v>
      </c>
      <c r="F162" s="9"/>
    </row>
    <row r="163" spans="1:6" ht="15" thickBot="1" x14ac:dyDescent="0.4">
      <c r="A163" s="5">
        <v>42887</v>
      </c>
      <c r="B163" s="18">
        <v>49483.606071000002</v>
      </c>
      <c r="C163" s="2">
        <f t="shared" si="2"/>
        <v>3.4426155256719992E-2</v>
      </c>
      <c r="F163" s="9"/>
    </row>
    <row r="164" spans="1:6" ht="15" thickBot="1" x14ac:dyDescent="0.4">
      <c r="A164" s="5">
        <v>42917</v>
      </c>
      <c r="B164" s="18">
        <v>65744.166304869999</v>
      </c>
      <c r="C164" s="2">
        <f t="shared" si="2"/>
        <v>3.4347088221666648E-2</v>
      </c>
      <c r="F164" s="9"/>
    </row>
    <row r="165" spans="1:6" ht="15" thickBot="1" x14ac:dyDescent="0.4">
      <c r="A165" s="5">
        <v>42948</v>
      </c>
      <c r="B165" s="18">
        <v>74188.550279079995</v>
      </c>
      <c r="C165" s="2">
        <f t="shared" si="2"/>
        <v>3.5991027087805584E-2</v>
      </c>
      <c r="F165" s="9"/>
    </row>
    <row r="166" spans="1:6" ht="15" thickBot="1" x14ac:dyDescent="0.4">
      <c r="A166" s="5">
        <v>42979</v>
      </c>
      <c r="B166" s="18">
        <v>82419.721069220002</v>
      </c>
      <c r="C166" s="2">
        <f t="shared" si="2"/>
        <v>3.4221803422153932E-2</v>
      </c>
      <c r="F166" s="9"/>
    </row>
    <row r="167" spans="1:6" ht="15" thickBot="1" x14ac:dyDescent="0.4">
      <c r="A167" s="5">
        <v>43009</v>
      </c>
      <c r="B167" s="18">
        <v>90805.83899376</v>
      </c>
      <c r="C167" s="2">
        <f t="shared" si="2"/>
        <v>3.4171227627633943E-2</v>
      </c>
      <c r="F167" s="9"/>
    </row>
    <row r="168" spans="1:6" ht="15" thickBot="1" x14ac:dyDescent="0.4">
      <c r="A168" s="5">
        <v>43040</v>
      </c>
      <c r="B168" s="18">
        <v>99211.350569889997</v>
      </c>
      <c r="C168" s="2">
        <f t="shared" si="2"/>
        <v>9.9776880518548054E-3</v>
      </c>
      <c r="F168" s="9"/>
    </row>
    <row r="169" spans="1:6" ht="15" thickBot="1" x14ac:dyDescent="0.4">
      <c r="A169" s="5">
        <v>43070</v>
      </c>
      <c r="B169" s="18">
        <v>115722.36415631</v>
      </c>
      <c r="C169" s="2">
        <f t="shared" si="2"/>
        <v>3.401220126841431E-2</v>
      </c>
      <c r="F169" s="9"/>
    </row>
    <row r="170" spans="1:6" ht="15" thickBot="1" x14ac:dyDescent="0.4">
      <c r="A170" s="5">
        <v>43101</v>
      </c>
      <c r="B170" s="18">
        <v>8459.2711643700004</v>
      </c>
      <c r="C170" s="2">
        <f t="shared" si="2"/>
        <v>3.4948892036483409E-2</v>
      </c>
      <c r="F170" s="9"/>
    </row>
    <row r="171" spans="1:6" ht="15" thickBot="1" x14ac:dyDescent="0.4">
      <c r="A171" s="5">
        <v>43132</v>
      </c>
      <c r="B171" s="18">
        <v>16954.769202440002</v>
      </c>
      <c r="C171" s="2">
        <f t="shared" si="2"/>
        <v>3.3400531601100458E-2</v>
      </c>
      <c r="F171" s="9"/>
    </row>
    <row r="172" spans="1:6" ht="15" thickBot="1" x14ac:dyDescent="0.4">
      <c r="A172" s="5">
        <v>43160</v>
      </c>
      <c r="B172" s="18">
        <v>25470.155590459999</v>
      </c>
      <c r="C172" s="2">
        <f t="shared" si="2"/>
        <v>3.3342564817603837E-2</v>
      </c>
      <c r="F172" s="9"/>
    </row>
    <row r="173" spans="1:6" ht="15" thickBot="1" x14ac:dyDescent="0.4">
      <c r="A173" s="5">
        <v>43191</v>
      </c>
      <c r="B173" s="18">
        <v>34013.460685149999</v>
      </c>
      <c r="C173" s="2">
        <f t="shared" si="2"/>
        <v>3.3919235012159238E-2</v>
      </c>
      <c r="F173" s="9"/>
    </row>
    <row r="174" spans="1:6" ht="15" thickBot="1" x14ac:dyDescent="0.4">
      <c r="A174" s="5">
        <v>43221</v>
      </c>
      <c r="B174" s="18">
        <v>42578.301129749998</v>
      </c>
      <c r="C174" s="2">
        <f t="shared" si="2"/>
        <v>3.3676215260004312E-2</v>
      </c>
      <c r="F174" s="9"/>
    </row>
    <row r="175" spans="1:6" x14ac:dyDescent="0.35">
      <c r="A175" s="5">
        <v>43252</v>
      </c>
      <c r="B175" s="18">
        <v>51142.62268937</v>
      </c>
      <c r="C175" s="2">
        <f t="shared" si="2"/>
        <v>3.3526590927702611E-2</v>
      </c>
    </row>
    <row r="176" spans="1:6" x14ac:dyDescent="0.35">
      <c r="A176" s="5">
        <v>43282</v>
      </c>
      <c r="B176" s="18">
        <v>68742.414886140003</v>
      </c>
      <c r="C176" s="2">
        <f t="shared" si="2"/>
        <v>4.5604785181493863E-2</v>
      </c>
    </row>
    <row r="177" spans="1:3" x14ac:dyDescent="0.35">
      <c r="A177" s="5">
        <v>43313</v>
      </c>
      <c r="B177" s="18">
        <v>77449.071087479999</v>
      </c>
      <c r="C177" s="2">
        <f t="shared" si="2"/>
        <v>4.394911069342488E-2</v>
      </c>
    </row>
    <row r="178" spans="1:3" x14ac:dyDescent="0.35">
      <c r="A178" s="5">
        <v>43344</v>
      </c>
      <c r="B178" s="18">
        <v>86234.75409509</v>
      </c>
      <c r="C178" s="2">
        <f t="shared" si="2"/>
        <v>4.6287866257954835E-2</v>
      </c>
    </row>
    <row r="179" spans="1:3" x14ac:dyDescent="0.35">
      <c r="A179" s="5">
        <v>43374</v>
      </c>
      <c r="B179" s="18">
        <v>95207.686234189998</v>
      </c>
      <c r="C179" s="2">
        <f t="shared" si="2"/>
        <v>4.8475376574985268E-2</v>
      </c>
    </row>
    <row r="180" spans="1:3" x14ac:dyDescent="0.35">
      <c r="A180" s="5">
        <v>43405</v>
      </c>
      <c r="B180" s="18">
        <v>103914.28356192999</v>
      </c>
      <c r="C180" s="2">
        <f t="shared" si="2"/>
        <v>4.7403174788221258E-2</v>
      </c>
    </row>
    <row r="181" spans="1:3" x14ac:dyDescent="0.35">
      <c r="A181" s="5">
        <v>43435</v>
      </c>
      <c r="B181" s="18">
        <v>121290.03004856</v>
      </c>
      <c r="C181" s="2">
        <f t="shared" si="2"/>
        <v>4.8112272272018031E-2</v>
      </c>
    </row>
    <row r="182" spans="1:3" x14ac:dyDescent="0.35">
      <c r="A182" s="5">
        <v>43466</v>
      </c>
      <c r="B182" s="18">
        <v>8895.9953236399997</v>
      </c>
      <c r="C182" s="2">
        <f t="shared" si="2"/>
        <v>5.1626688728156414E-2</v>
      </c>
    </row>
    <row r="183" spans="1:3" x14ac:dyDescent="0.35">
      <c r="A183" s="5">
        <v>43497</v>
      </c>
      <c r="B183" s="18">
        <v>18116.100259259998</v>
      </c>
      <c r="C183" s="2">
        <f t="shared" si="2"/>
        <v>6.8495834001259415E-2</v>
      </c>
    </row>
    <row r="184" spans="1:3" x14ac:dyDescent="0.35">
      <c r="A184" s="5">
        <v>43525</v>
      </c>
      <c r="B184" s="18">
        <v>27267.718294099999</v>
      </c>
      <c r="C184" s="2">
        <f t="shared" si="2"/>
        <v>7.0575254134422644E-2</v>
      </c>
    </row>
    <row r="185" spans="1:3" x14ac:dyDescent="0.35">
      <c r="A185" s="5">
        <v>43556</v>
      </c>
      <c r="B185" s="18">
        <v>36420.953371709998</v>
      </c>
      <c r="C185" s="2">
        <f t="shared" si="2"/>
        <v>7.0780586216888278E-2</v>
      </c>
    </row>
    <row r="186" spans="1:3" x14ac:dyDescent="0.35">
      <c r="A186" s="5">
        <v>43586</v>
      </c>
      <c r="B186" s="18">
        <v>45604.679171939999</v>
      </c>
      <c r="C186" s="2">
        <f t="shared" si="2"/>
        <v>7.1077942564397728E-2</v>
      </c>
    </row>
    <row r="187" spans="1:3" x14ac:dyDescent="0.35">
      <c r="A187" s="5">
        <v>43617</v>
      </c>
      <c r="B187" s="18">
        <v>54809.146879109998</v>
      </c>
      <c r="C187" s="2">
        <f t="shared" si="2"/>
        <v>7.1692142423155095E-2</v>
      </c>
    </row>
    <row r="188" spans="1:3" x14ac:dyDescent="0.35">
      <c r="A188" s="5">
        <v>43647</v>
      </c>
      <c r="B188" s="18">
        <v>72866.361754229991</v>
      </c>
      <c r="C188" s="2">
        <f t="shared" si="2"/>
        <v>5.9991300493597695E-2</v>
      </c>
    </row>
    <row r="189" spans="1:3" x14ac:dyDescent="0.35">
      <c r="A189" s="5">
        <v>43678</v>
      </c>
      <c r="B189" s="18">
        <v>82074.206118809991</v>
      </c>
      <c r="C189" s="2">
        <f t="shared" si="2"/>
        <v>5.9718405481013787E-2</v>
      </c>
    </row>
    <row r="190" spans="1:3" x14ac:dyDescent="0.35">
      <c r="A190" s="5">
        <v>43709</v>
      </c>
      <c r="B190" s="18">
        <v>91311.771851400001</v>
      </c>
      <c r="C190" s="2">
        <f t="shared" si="2"/>
        <v>5.8874380864026535E-2</v>
      </c>
    </row>
    <row r="191" spans="1:3" x14ac:dyDescent="0.35">
      <c r="A191" s="5">
        <v>43739</v>
      </c>
      <c r="B191" s="18">
        <v>100589.58895416</v>
      </c>
      <c r="C191" s="2">
        <f t="shared" si="2"/>
        <v>5.6528027650327599E-2</v>
      </c>
    </row>
    <row r="192" spans="1:3" x14ac:dyDescent="0.35">
      <c r="A192" s="5">
        <v>43770</v>
      </c>
      <c r="B192" s="18">
        <v>109878.40477799</v>
      </c>
      <c r="C192" s="2">
        <f t="shared" si="2"/>
        <v>5.7394623834417943E-2</v>
      </c>
    </row>
    <row r="193" spans="1:3" x14ac:dyDescent="0.35">
      <c r="A193" s="5">
        <v>43800</v>
      </c>
      <c r="B193" s="18">
        <v>128148.55922194</v>
      </c>
      <c r="C193" s="2">
        <f t="shared" si="2"/>
        <v>5.6546520523031427E-2</v>
      </c>
    </row>
    <row r="194" spans="1:3" x14ac:dyDescent="0.35">
      <c r="A194" s="5">
        <v>43831</v>
      </c>
      <c r="B194" s="18">
        <v>9301.8880513899985</v>
      </c>
      <c r="C194" s="2">
        <f t="shared" si="2"/>
        <v>4.5626454711749843E-2</v>
      </c>
    </row>
    <row r="195" spans="1:3" x14ac:dyDescent="0.35">
      <c r="A195" s="5">
        <v>43862</v>
      </c>
      <c r="B195" s="18">
        <v>18664.365227419999</v>
      </c>
      <c r="C195" s="2">
        <f t="shared" si="2"/>
        <v>3.0263961907572089E-2</v>
      </c>
    </row>
    <row r="196" spans="1:3" x14ac:dyDescent="0.35">
      <c r="A196" s="5">
        <v>43891</v>
      </c>
      <c r="B196" s="18">
        <v>28667.644029070001</v>
      </c>
      <c r="C196" s="2">
        <f t="shared" si="2"/>
        <v>5.1340039524792519E-2</v>
      </c>
    </row>
    <row r="197" spans="1:3" x14ac:dyDescent="0.35">
      <c r="A197" s="5">
        <v>43922</v>
      </c>
      <c r="B197" s="18">
        <v>37629.309346490001</v>
      </c>
      <c r="C197" s="2">
        <f t="shared" si="2"/>
        <v>3.3177494351880256E-2</v>
      </c>
    </row>
    <row r="198" spans="1:3" x14ac:dyDescent="0.35">
      <c r="A198" s="5">
        <v>43952</v>
      </c>
      <c r="B198" s="18">
        <v>47092.24208643</v>
      </c>
      <c r="C198" s="2">
        <f t="shared" si="2"/>
        <v>3.261864662793814E-2</v>
      </c>
    </row>
    <row r="199" spans="1:3" x14ac:dyDescent="0.35">
      <c r="A199" s="5">
        <v>43983</v>
      </c>
      <c r="B199" s="18">
        <v>56529.164061579999</v>
      </c>
      <c r="C199" s="2">
        <f t="shared" si="2"/>
        <v>3.1381936782627969E-2</v>
      </c>
    </row>
    <row r="200" spans="1:3" x14ac:dyDescent="0.35">
      <c r="A200" s="5">
        <v>44013</v>
      </c>
      <c r="B200" s="18">
        <v>75078.020719089996</v>
      </c>
      <c r="C200" s="2">
        <f t="shared" si="2"/>
        <v>3.0352262849621635E-2</v>
      </c>
    </row>
    <row r="201" spans="1:3" x14ac:dyDescent="0.35">
      <c r="A201" s="5">
        <v>44044</v>
      </c>
      <c r="B201" s="18">
        <v>84545.383753529997</v>
      </c>
      <c r="C201" s="2">
        <f t="shared" si="2"/>
        <v>3.0109065339514206E-2</v>
      </c>
    </row>
    <row r="202" spans="1:3" x14ac:dyDescent="0.35">
      <c r="A202" s="5">
        <v>44075</v>
      </c>
      <c r="B202" s="18">
        <v>94040.360919119994</v>
      </c>
      <c r="C202" s="2">
        <f t="shared" si="2"/>
        <v>2.9882117194708211E-2</v>
      </c>
    </row>
    <row r="203" spans="1:3" x14ac:dyDescent="0.35">
      <c r="A203" s="5">
        <v>44105</v>
      </c>
      <c r="B203" s="18">
        <v>103575.36344987</v>
      </c>
      <c r="C203" s="2">
        <f t="shared" si="2"/>
        <v>2.9682738807796996E-2</v>
      </c>
    </row>
    <row r="204" spans="1:3" x14ac:dyDescent="0.35">
      <c r="A204" s="5">
        <v>44136</v>
      </c>
      <c r="B204" s="18">
        <v>113152.72927288001</v>
      </c>
      <c r="C204" s="2">
        <f t="shared" si="2"/>
        <v>2.9799527045426287E-2</v>
      </c>
    </row>
    <row r="205" spans="1:3" x14ac:dyDescent="0.35">
      <c r="A205" s="5">
        <v>44166</v>
      </c>
      <c r="B205" s="18">
        <v>131922.49385152</v>
      </c>
      <c r="C205" s="2">
        <f t="shared" si="2"/>
        <v>2.9449684432611863E-2</v>
      </c>
    </row>
    <row r="206" spans="1:3" x14ac:dyDescent="0.35">
      <c r="A206" s="5">
        <v>44197</v>
      </c>
      <c r="B206" s="18">
        <v>9573.791399239999</v>
      </c>
      <c r="C206" s="2">
        <f t="shared" si="2"/>
        <v>2.9230984757913688E-2</v>
      </c>
    </row>
    <row r="207" spans="1:3" x14ac:dyDescent="0.35">
      <c r="A207" s="5">
        <v>44228</v>
      </c>
      <c r="B207" s="18">
        <v>19311.47426707</v>
      </c>
      <c r="C207" s="2">
        <f t="shared" si="2"/>
        <v>3.4670830310335236E-2</v>
      </c>
    </row>
    <row r="208" spans="1:3" x14ac:dyDescent="0.35">
      <c r="A208" s="5">
        <v>44256</v>
      </c>
      <c r="B208" s="18">
        <v>29030.110973540002</v>
      </c>
      <c r="C208" s="2">
        <f t="shared" si="2"/>
        <v>1.2643764660341356E-2</v>
      </c>
    </row>
    <row r="209" spans="1:3" x14ac:dyDescent="0.35">
      <c r="A209" s="5">
        <v>44287</v>
      </c>
      <c r="B209" s="18">
        <v>38774.791205379996</v>
      </c>
      <c r="C209" s="2">
        <f t="shared" ref="C209:C224" si="3">(B209-B197)/B197</f>
        <v>3.0441214010664349E-2</v>
      </c>
    </row>
    <row r="210" spans="1:3" x14ac:dyDescent="0.35">
      <c r="A210" s="5">
        <v>44317</v>
      </c>
      <c r="B210" s="18">
        <v>48551.80293967</v>
      </c>
      <c r="C210" s="2">
        <f t="shared" si="3"/>
        <v>3.099365816053562E-2</v>
      </c>
    </row>
    <row r="211" spans="1:3" x14ac:dyDescent="0.35">
      <c r="A211" s="5">
        <v>44348</v>
      </c>
      <c r="B211" s="18">
        <v>58326.491458949997</v>
      </c>
      <c r="C211" s="2">
        <f t="shared" si="3"/>
        <v>3.179469265478755E-2</v>
      </c>
    </row>
    <row r="212" spans="1:3" x14ac:dyDescent="0.35">
      <c r="A212" s="5">
        <v>44378</v>
      </c>
      <c r="B212" s="18">
        <v>77520.899259880011</v>
      </c>
      <c r="C212" s="2">
        <f t="shared" si="3"/>
        <v>3.2537865508338669E-2</v>
      </c>
    </row>
    <row r="213" spans="1:3" x14ac:dyDescent="0.35">
      <c r="A213" s="5">
        <v>44409</v>
      </c>
      <c r="B213" s="18">
        <v>87326.24686675999</v>
      </c>
      <c r="C213" s="2">
        <f t="shared" si="3"/>
        <v>3.2891956837488294E-2</v>
      </c>
    </row>
    <row r="214" spans="1:3" x14ac:dyDescent="0.35">
      <c r="A214" s="5">
        <v>44440</v>
      </c>
      <c r="B214" s="18">
        <v>97151.878043119999</v>
      </c>
      <c r="C214" s="2">
        <f t="shared" si="3"/>
        <v>3.30870393689374E-2</v>
      </c>
    </row>
    <row r="215" spans="1:3" x14ac:dyDescent="0.35">
      <c r="A215" s="5">
        <v>44470</v>
      </c>
      <c r="B215" s="18">
        <v>107025.82332239</v>
      </c>
      <c r="C215" s="2">
        <f t="shared" si="3"/>
        <v>3.3313519331168086E-2</v>
      </c>
    </row>
    <row r="216" spans="1:3" x14ac:dyDescent="0.35">
      <c r="A216" s="5">
        <v>44501</v>
      </c>
      <c r="B216" s="18">
        <v>116928.5992578</v>
      </c>
      <c r="C216" s="2">
        <f t="shared" si="3"/>
        <v>3.3369676623655038E-2</v>
      </c>
    </row>
    <row r="217" spans="1:3" x14ac:dyDescent="0.35">
      <c r="A217" s="5">
        <v>44531</v>
      </c>
      <c r="B217" s="18">
        <v>138443.35475423001</v>
      </c>
      <c r="C217" s="2">
        <f t="shared" si="3"/>
        <v>4.9429484785583969E-2</v>
      </c>
    </row>
    <row r="218" spans="1:3" x14ac:dyDescent="0.35">
      <c r="A218" s="5">
        <v>44562</v>
      </c>
      <c r="B218" s="18">
        <v>9934.7982382600003</v>
      </c>
      <c r="C218" s="2">
        <f t="shared" si="3"/>
        <v>3.7707823783235894E-2</v>
      </c>
    </row>
    <row r="219" spans="1:3" x14ac:dyDescent="0.35">
      <c r="A219" s="5">
        <v>44593</v>
      </c>
      <c r="B219" s="18">
        <v>20312.510491279998</v>
      </c>
      <c r="C219" s="2">
        <f t="shared" si="3"/>
        <v>5.1836344049452969E-2</v>
      </c>
    </row>
    <row r="220" spans="1:3" x14ac:dyDescent="0.35">
      <c r="A220" s="5">
        <v>44621</v>
      </c>
      <c r="B220" s="18">
        <v>30719.525457200001</v>
      </c>
      <c r="C220" s="2">
        <f t="shared" si="3"/>
        <v>5.8195247176280003E-2</v>
      </c>
    </row>
    <row r="221" spans="1:3" x14ac:dyDescent="0.35">
      <c r="A221" s="5">
        <v>44652</v>
      </c>
      <c r="B221" s="18">
        <v>41130.665163089994</v>
      </c>
      <c r="C221" s="2">
        <f t="shared" si="3"/>
        <v>6.0757876044555501E-2</v>
      </c>
    </row>
    <row r="222" spans="1:3" ht="15" thickBot="1" x14ac:dyDescent="0.4">
      <c r="A222" s="16">
        <v>44682</v>
      </c>
      <c r="B222" s="19">
        <v>51570.083467709999</v>
      </c>
      <c r="C222" s="4">
        <f t="shared" si="3"/>
        <v>6.2166188386257974E-2</v>
      </c>
    </row>
    <row r="223" spans="1:3" ht="15" thickBot="1" x14ac:dyDescent="0.4">
      <c r="A223" s="16">
        <v>44713</v>
      </c>
      <c r="B223" s="19">
        <v>62011.11</v>
      </c>
      <c r="C223" s="4">
        <f t="shared" si="3"/>
        <v>6.317229870826753E-2</v>
      </c>
    </row>
    <row r="224" spans="1:3" ht="15" thickBot="1" x14ac:dyDescent="0.4">
      <c r="A224" s="16">
        <v>44743</v>
      </c>
      <c r="B224" s="19">
        <v>82529.279999999999</v>
      </c>
      <c r="C224" s="4">
        <f t="shared" si="3"/>
        <v>6.4606845224149945E-2</v>
      </c>
    </row>
    <row r="225" spans="1:4" ht="15" thickBot="1" x14ac:dyDescent="0.4">
      <c r="A225" s="16">
        <v>44774</v>
      </c>
      <c r="B225" s="19">
        <v>92979.37</v>
      </c>
      <c r="C225" s="4">
        <f t="shared" ref="C225:C245" si="4">(B225-B213)/B213</f>
        <v>6.47356703863088E-2</v>
      </c>
    </row>
    <row r="226" spans="1:4" ht="15" thickBot="1" x14ac:dyDescent="0.4">
      <c r="A226" s="27">
        <v>44805</v>
      </c>
      <c r="B226" s="29">
        <v>103466.45999999999</v>
      </c>
      <c r="C226" s="28">
        <f t="shared" si="4"/>
        <v>6.4997013789865402E-2</v>
      </c>
      <c r="D226" s="7">
        <f>'Cotizaciones sociales'!F224-'Pensiones contributivas'!C226</f>
        <v>2.0491619092828858E-2</v>
      </c>
    </row>
    <row r="227" spans="1:4" ht="15" thickBot="1" x14ac:dyDescent="0.4">
      <c r="A227" s="27">
        <v>44835</v>
      </c>
      <c r="B227" s="29">
        <v>114155.9</v>
      </c>
      <c r="C227" s="28">
        <f t="shared" si="4"/>
        <v>6.6620152560119258E-2</v>
      </c>
    </row>
    <row r="228" spans="1:4" ht="15" thickBot="1" x14ac:dyDescent="0.4">
      <c r="A228" s="27">
        <v>44866</v>
      </c>
      <c r="B228" s="29">
        <v>124550.85</v>
      </c>
      <c r="C228" s="28">
        <f t="shared" si="4"/>
        <v>6.5187223575600514E-2</v>
      </c>
    </row>
    <row r="229" spans="1:4" ht="15" thickBot="1" x14ac:dyDescent="0.4">
      <c r="A229" s="27">
        <v>44896</v>
      </c>
      <c r="B229" s="29">
        <v>145278.81</v>
      </c>
      <c r="C229" s="28">
        <f t="shared" si="4"/>
        <v>4.9373660858656264E-2</v>
      </c>
    </row>
    <row r="230" spans="1:4" ht="15" thickBot="1" x14ac:dyDescent="0.4">
      <c r="A230" s="27">
        <v>44927</v>
      </c>
      <c r="B230" s="29">
        <v>10599.08</v>
      </c>
      <c r="C230" s="28">
        <f t="shared" si="4"/>
        <v>6.6864142160610526E-2</v>
      </c>
    </row>
    <row r="231" spans="1:4" ht="15" thickBot="1" x14ac:dyDescent="0.4">
      <c r="A231" s="27">
        <v>44958</v>
      </c>
      <c r="B231" s="29">
        <v>22154.45</v>
      </c>
      <c r="C231" s="28">
        <f t="shared" si="4"/>
        <v>9.0680052055147634E-2</v>
      </c>
    </row>
    <row r="232" spans="1:4" ht="15" thickBot="1" x14ac:dyDescent="0.4">
      <c r="A232" s="27">
        <v>44986</v>
      </c>
      <c r="B232" s="29">
        <v>33747.300000000003</v>
      </c>
      <c r="C232" s="28">
        <f t="shared" si="4"/>
        <v>9.8561891752476788E-2</v>
      </c>
    </row>
    <row r="233" spans="1:4" ht="15" thickBot="1" x14ac:dyDescent="0.4">
      <c r="A233" s="27">
        <v>45017</v>
      </c>
      <c r="B233" s="29">
        <v>45314.30999999999</v>
      </c>
      <c r="C233" s="28">
        <f t="shared" si="4"/>
        <v>0.10171595378584669</v>
      </c>
    </row>
    <row r="234" spans="1:4" ht="15" thickBot="1" x14ac:dyDescent="0.4">
      <c r="A234" s="27">
        <v>45047</v>
      </c>
      <c r="B234" s="29">
        <v>56911.46</v>
      </c>
      <c r="C234" s="28">
        <f t="shared" si="4"/>
        <v>0.10357509961438088</v>
      </c>
    </row>
    <row r="235" spans="1:4" ht="15" thickBot="1" x14ac:dyDescent="0.4">
      <c r="A235" s="27">
        <v>45078</v>
      </c>
      <c r="B235" s="29">
        <v>68540.569999999992</v>
      </c>
      <c r="C235" s="28">
        <f t="shared" si="4"/>
        <v>0.10529500278256576</v>
      </c>
    </row>
    <row r="236" spans="1:4" ht="15" thickBot="1" x14ac:dyDescent="0.4">
      <c r="A236" s="27">
        <v>45108</v>
      </c>
      <c r="B236" s="29">
        <v>91326.12000000001</v>
      </c>
      <c r="C236" s="28">
        <f t="shared" si="4"/>
        <v>0.10659053368695343</v>
      </c>
    </row>
    <row r="237" spans="1:4" ht="15" thickBot="1" x14ac:dyDescent="0.4">
      <c r="A237" s="27">
        <v>45139</v>
      </c>
      <c r="B237" s="29">
        <v>102961.72</v>
      </c>
      <c r="C237" s="28">
        <f t="shared" si="4"/>
        <v>0.10736091242605759</v>
      </c>
    </row>
    <row r="238" spans="1:4" ht="15" thickBot="1" x14ac:dyDescent="0.4">
      <c r="A238" s="27">
        <v>45170</v>
      </c>
      <c r="B238" s="29">
        <v>114625.07</v>
      </c>
      <c r="C238" s="28">
        <f t="shared" si="4"/>
        <v>0.10784760588117169</v>
      </c>
    </row>
    <row r="239" spans="1:4" ht="15" thickBot="1" x14ac:dyDescent="0.4">
      <c r="A239" s="27">
        <v>45200</v>
      </c>
      <c r="B239" s="29">
        <v>126324.51000000001</v>
      </c>
      <c r="C239" s="28">
        <f t="shared" si="4"/>
        <v>0.1065964177059619</v>
      </c>
    </row>
    <row r="240" spans="1:4" ht="15" thickBot="1" x14ac:dyDescent="0.4">
      <c r="A240" s="27">
        <v>45231</v>
      </c>
      <c r="B240" s="29">
        <v>138054.85</v>
      </c>
      <c r="C240" s="28">
        <f t="shared" si="4"/>
        <v>0.10842158042277511</v>
      </c>
    </row>
    <row r="241" spans="1:3" ht="15" thickBot="1" x14ac:dyDescent="0.4">
      <c r="A241" s="27">
        <v>45261</v>
      </c>
      <c r="B241" s="29">
        <v>161077.37</v>
      </c>
      <c r="C241" s="28">
        <f t="shared" si="4"/>
        <v>0.10874648546474189</v>
      </c>
    </row>
    <row r="242" spans="1:3" ht="15" thickBot="1" x14ac:dyDescent="0.4">
      <c r="A242" s="27">
        <v>45292</v>
      </c>
      <c r="B242" s="29">
        <v>11753.56</v>
      </c>
      <c r="C242" s="28">
        <f t="shared" si="4"/>
        <v>0.10892266121210516</v>
      </c>
    </row>
    <row r="243" spans="1:3" ht="15" thickBot="1" x14ac:dyDescent="0.4">
      <c r="A243" s="27">
        <v>45323</v>
      </c>
      <c r="B243" s="29">
        <v>24022.09</v>
      </c>
      <c r="C243" s="28">
        <f t="shared" si="4"/>
        <v>8.4300896659587551E-2</v>
      </c>
    </row>
    <row r="244" spans="1:3" ht="15" thickBot="1" x14ac:dyDescent="0.4">
      <c r="A244" s="27">
        <v>45352</v>
      </c>
      <c r="B244" s="29">
        <v>36294.53</v>
      </c>
      <c r="C244" s="28">
        <f t="shared" si="4"/>
        <v>7.5479519843068804E-2</v>
      </c>
    </row>
    <row r="245" spans="1:3" ht="15" thickBot="1" x14ac:dyDescent="0.4">
      <c r="A245" s="27">
        <v>45383</v>
      </c>
      <c r="B245" s="29">
        <v>48771.990000000005</v>
      </c>
      <c r="C245" s="28">
        <f t="shared" si="4"/>
        <v>7.6304372724642952E-2</v>
      </c>
    </row>
  </sheetData>
  <autoFilter ref="A4:B228" xr:uid="{8B6EF568-7570-4CA7-B17B-2C8F00516559}"/>
  <conditionalFormatting sqref="C5:C245">
    <cfRule type="cellIs" dxfId="3" priority="3" operator="lessThan">
      <formula>0</formula>
    </cfRule>
    <cfRule type="cellIs" dxfId="2" priority="4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3F948-95D5-4911-9111-6B745C6163B5}">
  <dimension ref="A1:AH242"/>
  <sheetViews>
    <sheetView topLeftCell="A216" workbookViewId="0">
      <selection activeCell="B242" sqref="B242"/>
    </sheetView>
  </sheetViews>
  <sheetFormatPr baseColWidth="10" defaultRowHeight="14.5" x14ac:dyDescent="0.35"/>
  <cols>
    <col min="2" max="2" width="14.54296875" customWidth="1"/>
    <col min="3" max="3" width="19.7265625" customWidth="1"/>
    <col min="5" max="5" width="15.7265625" bestFit="1" customWidth="1"/>
    <col min="6" max="6" width="14.7265625" bestFit="1" customWidth="1"/>
  </cols>
  <sheetData>
    <row r="1" spans="1:3" ht="29.5" thickBot="1" x14ac:dyDescent="0.4">
      <c r="A1" s="20" t="s">
        <v>1</v>
      </c>
      <c r="B1" s="21" t="s">
        <v>2</v>
      </c>
      <c r="C1" s="21" t="s">
        <v>3</v>
      </c>
    </row>
    <row r="2" spans="1:3" x14ac:dyDescent="0.35">
      <c r="A2" s="5">
        <v>38078</v>
      </c>
      <c r="B2" s="18">
        <v>518.44829946000004</v>
      </c>
      <c r="C2" s="18"/>
    </row>
    <row r="3" spans="1:3" x14ac:dyDescent="0.35">
      <c r="A3" s="5">
        <v>38108</v>
      </c>
      <c r="B3" s="18">
        <v>645.43531929000005</v>
      </c>
      <c r="C3" s="2"/>
    </row>
    <row r="4" spans="1:3" x14ac:dyDescent="0.35">
      <c r="A4" s="5">
        <v>38139</v>
      </c>
      <c r="B4" s="18">
        <v>896.60027998999999</v>
      </c>
      <c r="C4" s="2"/>
    </row>
    <row r="5" spans="1:3" x14ac:dyDescent="0.35">
      <c r="A5" s="5">
        <v>38169</v>
      </c>
      <c r="B5" s="18">
        <v>1027.39192325</v>
      </c>
      <c r="C5" s="2"/>
    </row>
    <row r="6" spans="1:3" x14ac:dyDescent="0.35">
      <c r="A6" s="5">
        <v>38200</v>
      </c>
      <c r="B6" s="18">
        <v>1155.8665539000001</v>
      </c>
      <c r="C6" s="2"/>
    </row>
    <row r="7" spans="1:3" x14ac:dyDescent="0.35">
      <c r="A7" s="5">
        <v>38231</v>
      </c>
      <c r="B7" s="18">
        <v>1274.4398728200001</v>
      </c>
      <c r="C7" s="2"/>
    </row>
    <row r="8" spans="1:3" x14ac:dyDescent="0.35">
      <c r="A8" s="5">
        <v>38261</v>
      </c>
      <c r="B8" s="18">
        <v>1398.8135860700002</v>
      </c>
      <c r="C8" s="2"/>
    </row>
    <row r="9" spans="1:3" x14ac:dyDescent="0.35">
      <c r="A9" s="5">
        <v>38292</v>
      </c>
      <c r="B9" s="18">
        <v>1646.1017773300002</v>
      </c>
      <c r="C9" s="2"/>
    </row>
    <row r="10" spans="1:3" x14ac:dyDescent="0.35">
      <c r="A10" s="5">
        <v>38322</v>
      </c>
      <c r="B10" s="18">
        <v>1781.2231622700003</v>
      </c>
      <c r="C10" s="2"/>
    </row>
    <row r="11" spans="1:3" x14ac:dyDescent="0.35">
      <c r="A11" s="5">
        <v>38353</v>
      </c>
      <c r="B11" s="18">
        <v>137.05063328</v>
      </c>
      <c r="C11" s="2"/>
    </row>
    <row r="12" spans="1:3" x14ac:dyDescent="0.35">
      <c r="A12" s="5">
        <v>38384</v>
      </c>
      <c r="B12" s="18">
        <v>271.08910035000002</v>
      </c>
      <c r="C12" s="2"/>
    </row>
    <row r="13" spans="1:3" x14ac:dyDescent="0.35">
      <c r="A13" s="5">
        <v>38412</v>
      </c>
      <c r="B13" s="18">
        <v>405.40634015000006</v>
      </c>
      <c r="C13" s="2"/>
    </row>
    <row r="14" spans="1:3" x14ac:dyDescent="0.35">
      <c r="A14" s="5">
        <v>38443</v>
      </c>
      <c r="B14" s="18">
        <v>404.75019766000003</v>
      </c>
      <c r="C14" s="2">
        <f t="shared" ref="C14:C75" si="0">(B14-B2)/B2</f>
        <v>-0.21930460938617119</v>
      </c>
    </row>
    <row r="15" spans="1:3" x14ac:dyDescent="0.35">
      <c r="A15" s="5">
        <v>38473</v>
      </c>
      <c r="B15" s="18">
        <v>672.73251427000002</v>
      </c>
      <c r="C15" s="2">
        <f t="shared" si="0"/>
        <v>4.2292688615224498E-2</v>
      </c>
    </row>
    <row r="16" spans="1:3" x14ac:dyDescent="0.35">
      <c r="A16" s="5">
        <v>38504</v>
      </c>
      <c r="B16" s="18">
        <v>934.52717715999995</v>
      </c>
      <c r="C16" s="2">
        <f t="shared" si="0"/>
        <v>4.2300786667636293E-2</v>
      </c>
    </row>
    <row r="17" spans="1:3" x14ac:dyDescent="0.35">
      <c r="A17" s="5">
        <v>38534</v>
      </c>
      <c r="B17" s="18">
        <v>1069.66680363</v>
      </c>
      <c r="C17" s="2">
        <f t="shared" si="0"/>
        <v>4.1147763986960087E-2</v>
      </c>
    </row>
    <row r="18" spans="1:3" x14ac:dyDescent="0.35">
      <c r="A18" s="5">
        <v>38565</v>
      </c>
      <c r="B18" s="18">
        <v>1201.0138946700001</v>
      </c>
      <c r="C18" s="2">
        <f t="shared" si="0"/>
        <v>3.9059301973630736E-2</v>
      </c>
    </row>
    <row r="19" spans="1:3" x14ac:dyDescent="0.35">
      <c r="A19" s="5">
        <v>38596</v>
      </c>
      <c r="B19" s="18">
        <v>1327.30821969</v>
      </c>
      <c r="C19" s="2">
        <f t="shared" si="0"/>
        <v>4.1483594477482982E-2</v>
      </c>
    </row>
    <row r="20" spans="1:3" x14ac:dyDescent="0.35">
      <c r="A20" s="5">
        <v>38626</v>
      </c>
      <c r="B20" s="18">
        <v>1449.67961541</v>
      </c>
      <c r="C20" s="2">
        <f t="shared" si="0"/>
        <v>3.6363694095157564E-2</v>
      </c>
    </row>
    <row r="21" spans="1:3" x14ac:dyDescent="0.35">
      <c r="A21" s="5">
        <v>38657</v>
      </c>
      <c r="B21" s="18">
        <v>1710.24329023</v>
      </c>
      <c r="C21" s="2">
        <f t="shared" si="0"/>
        <v>3.8965702961598243E-2</v>
      </c>
    </row>
    <row r="22" spans="1:3" x14ac:dyDescent="0.35">
      <c r="A22" s="5">
        <v>38687</v>
      </c>
      <c r="B22" s="18">
        <v>1848.7615985699999</v>
      </c>
      <c r="C22" s="2">
        <f t="shared" si="0"/>
        <v>3.7916886401773632E-2</v>
      </c>
    </row>
    <row r="23" spans="1:3" x14ac:dyDescent="0.35">
      <c r="A23" s="5">
        <v>38718</v>
      </c>
      <c r="B23" s="18">
        <v>142.23706903000001</v>
      </c>
      <c r="C23" s="2">
        <f t="shared" si="0"/>
        <v>3.7843208935809274E-2</v>
      </c>
    </row>
    <row r="24" spans="1:3" x14ac:dyDescent="0.35">
      <c r="A24" s="5">
        <v>38749</v>
      </c>
      <c r="B24" s="18">
        <v>280.58803146000002</v>
      </c>
      <c r="C24" s="2">
        <f t="shared" si="0"/>
        <v>3.5039885770899823E-2</v>
      </c>
    </row>
    <row r="25" spans="1:3" x14ac:dyDescent="0.35">
      <c r="A25" s="5">
        <v>38777</v>
      </c>
      <c r="B25" s="18">
        <v>420.79638581000006</v>
      </c>
      <c r="C25" s="2">
        <f t="shared" si="0"/>
        <v>3.7962025098832182E-2</v>
      </c>
    </row>
    <row r="26" spans="1:3" x14ac:dyDescent="0.35">
      <c r="A26" s="5">
        <v>38808</v>
      </c>
      <c r="B26" s="18">
        <v>559.42709933000003</v>
      </c>
      <c r="C26" s="2">
        <f t="shared" si="0"/>
        <v>0.38215398674105738</v>
      </c>
    </row>
    <row r="27" spans="1:3" x14ac:dyDescent="0.35">
      <c r="A27" s="5">
        <v>38838</v>
      </c>
      <c r="B27" s="18">
        <v>697.31640050999999</v>
      </c>
      <c r="C27" s="2">
        <f t="shared" si="0"/>
        <v>3.6543329954367675E-2</v>
      </c>
    </row>
    <row r="28" spans="1:3" x14ac:dyDescent="0.35">
      <c r="A28" s="5">
        <v>38869</v>
      </c>
      <c r="B28" s="18">
        <v>967.27434662999997</v>
      </c>
      <c r="C28" s="2">
        <f t="shared" si="0"/>
        <v>3.5041430865090178E-2</v>
      </c>
    </row>
    <row r="29" spans="1:3" x14ac:dyDescent="0.35">
      <c r="A29" s="5">
        <v>38899</v>
      </c>
      <c r="B29" s="18">
        <v>1106.65253014</v>
      </c>
      <c r="C29" s="2">
        <f t="shared" si="0"/>
        <v>3.4576866725681235E-2</v>
      </c>
    </row>
    <row r="30" spans="1:3" x14ac:dyDescent="0.35">
      <c r="A30" s="5">
        <v>38930</v>
      </c>
      <c r="B30" s="18">
        <v>1243.1363166399999</v>
      </c>
      <c r="C30" s="2">
        <f t="shared" si="0"/>
        <v>3.5072385221299761E-2</v>
      </c>
    </row>
    <row r="31" spans="1:3" x14ac:dyDescent="0.35">
      <c r="A31" s="5">
        <v>38961</v>
      </c>
      <c r="B31" s="18">
        <v>1374.9960716499997</v>
      </c>
      <c r="C31" s="2">
        <f t="shared" si="0"/>
        <v>3.5928242779312794E-2</v>
      </c>
    </row>
    <row r="32" spans="1:3" x14ac:dyDescent="0.35">
      <c r="A32" s="5">
        <v>38991</v>
      </c>
      <c r="B32" s="18">
        <v>1500.6613407899999</v>
      </c>
      <c r="C32" s="2">
        <f t="shared" si="0"/>
        <v>3.5167581055888159E-2</v>
      </c>
    </row>
    <row r="33" spans="1:3" x14ac:dyDescent="0.35">
      <c r="A33" s="5">
        <v>39022</v>
      </c>
      <c r="B33" s="18">
        <v>1769.3720152000001</v>
      </c>
      <c r="C33" s="2">
        <f t="shared" si="0"/>
        <v>3.457328282343284E-2</v>
      </c>
    </row>
    <row r="34" spans="1:3" x14ac:dyDescent="0.35">
      <c r="A34" s="5">
        <v>39052</v>
      </c>
      <c r="B34" s="18">
        <v>1903.4325905000001</v>
      </c>
      <c r="C34" s="2">
        <f t="shared" si="0"/>
        <v>2.9571682997033062E-2</v>
      </c>
    </row>
    <row r="35" spans="1:3" x14ac:dyDescent="0.35">
      <c r="A35" s="5">
        <v>39083</v>
      </c>
      <c r="B35" s="18">
        <v>143.38845524999999</v>
      </c>
      <c r="C35" s="2">
        <f t="shared" si="0"/>
        <v>8.0948393260067281E-3</v>
      </c>
    </row>
    <row r="36" spans="1:3" x14ac:dyDescent="0.35">
      <c r="A36" s="5">
        <v>39114</v>
      </c>
      <c r="B36" s="18">
        <v>285.77469859000001</v>
      </c>
      <c r="C36" s="2">
        <f t="shared" si="0"/>
        <v>1.8484990621345832E-2</v>
      </c>
    </row>
    <row r="37" spans="1:3" x14ac:dyDescent="0.35">
      <c r="A37" s="5">
        <v>39142</v>
      </c>
      <c r="B37" s="18">
        <v>430.10791242000005</v>
      </c>
      <c r="C37" s="2">
        <f t="shared" si="0"/>
        <v>2.2128342647420862E-2</v>
      </c>
    </row>
    <row r="38" spans="1:3" x14ac:dyDescent="0.35">
      <c r="A38" s="5">
        <v>39173</v>
      </c>
      <c r="B38" s="18">
        <v>571.53362398000002</v>
      </c>
      <c r="C38" s="2">
        <f t="shared" si="0"/>
        <v>2.1640933491601334E-2</v>
      </c>
    </row>
    <row r="39" spans="1:3" x14ac:dyDescent="0.35">
      <c r="A39" s="5">
        <v>39203</v>
      </c>
      <c r="B39" s="18">
        <v>712.23471270000005</v>
      </c>
      <c r="C39" s="2">
        <f t="shared" si="0"/>
        <v>2.1393892613294576E-2</v>
      </c>
    </row>
    <row r="40" spans="1:3" x14ac:dyDescent="0.35">
      <c r="A40" s="5">
        <v>39234</v>
      </c>
      <c r="B40" s="18">
        <v>991.55371938000008</v>
      </c>
      <c r="C40" s="2">
        <f t="shared" si="0"/>
        <v>2.5100813264189056E-2</v>
      </c>
    </row>
    <row r="41" spans="1:3" x14ac:dyDescent="0.35">
      <c r="A41" s="5">
        <v>39264</v>
      </c>
      <c r="B41" s="18">
        <v>1133.1956955200001</v>
      </c>
      <c r="C41" s="2">
        <f t="shared" si="0"/>
        <v>2.3985094378849166E-2</v>
      </c>
    </row>
    <row r="42" spans="1:3" x14ac:dyDescent="0.35">
      <c r="A42" s="5">
        <v>39295</v>
      </c>
      <c r="B42" s="18">
        <v>1267.45909207</v>
      </c>
      <c r="C42" s="2">
        <f t="shared" si="0"/>
        <v>1.9565654308725124E-2</v>
      </c>
    </row>
    <row r="43" spans="1:3" x14ac:dyDescent="0.35">
      <c r="A43" s="5">
        <v>39326</v>
      </c>
      <c r="B43" s="18">
        <v>1407.8400948799999</v>
      </c>
      <c r="C43" s="2">
        <f t="shared" si="0"/>
        <v>2.3886630592760343E-2</v>
      </c>
    </row>
    <row r="44" spans="1:3" x14ac:dyDescent="0.35">
      <c r="A44" s="5">
        <v>39356</v>
      </c>
      <c r="B44" s="18">
        <v>1541.8806086799998</v>
      </c>
      <c r="C44" s="2">
        <f t="shared" si="0"/>
        <v>2.7467401717898996E-2</v>
      </c>
    </row>
    <row r="45" spans="1:3" x14ac:dyDescent="0.35">
      <c r="A45" s="5">
        <v>39387</v>
      </c>
      <c r="B45" s="18">
        <v>1815.3197001299998</v>
      </c>
      <c r="C45" s="2">
        <f t="shared" si="0"/>
        <v>2.5968357437147566E-2</v>
      </c>
    </row>
    <row r="46" spans="1:3" x14ac:dyDescent="0.35">
      <c r="A46" s="5">
        <v>39417</v>
      </c>
      <c r="B46" s="18">
        <v>1978.1085055399999</v>
      </c>
      <c r="C46" s="2">
        <f t="shared" si="0"/>
        <v>3.9232235180119361E-2</v>
      </c>
    </row>
    <row r="47" spans="1:3" x14ac:dyDescent="0.35">
      <c r="A47" s="5">
        <v>39448</v>
      </c>
      <c r="B47" s="18">
        <v>152.15976541000001</v>
      </c>
      <c r="C47" s="2">
        <f t="shared" si="0"/>
        <v>6.117166228415738E-2</v>
      </c>
    </row>
    <row r="48" spans="1:3" x14ac:dyDescent="0.35">
      <c r="A48" s="5">
        <v>39479</v>
      </c>
      <c r="B48" s="18">
        <v>299.76274774000001</v>
      </c>
      <c r="C48" s="2">
        <f t="shared" si="0"/>
        <v>4.8947822249542819E-2</v>
      </c>
    </row>
    <row r="49" spans="1:3" x14ac:dyDescent="0.35">
      <c r="A49" s="5">
        <v>39508</v>
      </c>
      <c r="B49" s="18">
        <v>449.04841354000001</v>
      </c>
      <c r="C49" s="2">
        <f t="shared" si="0"/>
        <v>4.4036625630603558E-2</v>
      </c>
    </row>
    <row r="50" spans="1:3" x14ac:dyDescent="0.35">
      <c r="A50" s="5">
        <v>39539</v>
      </c>
      <c r="B50" s="18">
        <v>596.84234454</v>
      </c>
      <c r="C50" s="2">
        <f t="shared" si="0"/>
        <v>4.4282120068032296E-2</v>
      </c>
    </row>
    <row r="51" spans="1:3" x14ac:dyDescent="0.35">
      <c r="A51" s="5">
        <v>39569</v>
      </c>
      <c r="B51" s="18">
        <v>742.36758854999994</v>
      </c>
      <c r="C51" s="2">
        <f t="shared" si="0"/>
        <v>4.2307508062573385E-2</v>
      </c>
    </row>
    <row r="52" spans="1:3" x14ac:dyDescent="0.35">
      <c r="A52" s="5">
        <v>39600</v>
      </c>
      <c r="B52" s="18">
        <v>1030.1219563799998</v>
      </c>
      <c r="C52" s="2">
        <f t="shared" si="0"/>
        <v>3.8896770034926316E-2</v>
      </c>
    </row>
    <row r="53" spans="1:3" x14ac:dyDescent="0.35">
      <c r="A53" s="5">
        <v>39630</v>
      </c>
      <c r="B53" s="18">
        <v>1176.6709856399998</v>
      </c>
      <c r="C53" s="2">
        <f t="shared" si="0"/>
        <v>3.8365209373699409E-2</v>
      </c>
    </row>
    <row r="54" spans="1:3" x14ac:dyDescent="0.35">
      <c r="A54" s="5">
        <v>39661</v>
      </c>
      <c r="B54" s="18">
        <v>1322.2139789099999</v>
      </c>
      <c r="C54" s="2">
        <f t="shared" si="0"/>
        <v>4.320051604235594E-2</v>
      </c>
    </row>
    <row r="55" spans="1:3" x14ac:dyDescent="0.35">
      <c r="A55" s="5">
        <v>39692</v>
      </c>
      <c r="B55" s="18">
        <v>1456.4418856399998</v>
      </c>
      <c r="C55" s="2">
        <f t="shared" si="0"/>
        <v>3.4522237956394135E-2</v>
      </c>
    </row>
    <row r="56" spans="1:3" x14ac:dyDescent="0.35">
      <c r="A56" s="5">
        <v>39722</v>
      </c>
      <c r="B56" s="18">
        <v>1596.7209435299997</v>
      </c>
      <c r="C56" s="2">
        <f t="shared" si="0"/>
        <v>3.5567173321511929E-2</v>
      </c>
    </row>
    <row r="57" spans="1:3" x14ac:dyDescent="0.35">
      <c r="A57" s="5">
        <v>39753</v>
      </c>
      <c r="B57" s="18">
        <v>1879.7533719899998</v>
      </c>
      <c r="C57" s="2">
        <f t="shared" si="0"/>
        <v>3.5494393552488714E-2</v>
      </c>
    </row>
    <row r="58" spans="1:3" x14ac:dyDescent="0.35">
      <c r="A58" s="5">
        <v>39783</v>
      </c>
      <c r="B58" s="18">
        <v>2020.4962268899999</v>
      </c>
      <c r="C58" s="2">
        <f t="shared" si="0"/>
        <v>2.142841064142164E-2</v>
      </c>
    </row>
    <row r="59" spans="1:3" x14ac:dyDescent="0.35">
      <c r="A59" s="5">
        <v>39814</v>
      </c>
      <c r="B59" s="18">
        <v>150.52983384999999</v>
      </c>
      <c r="C59" s="2">
        <f t="shared" si="0"/>
        <v>-1.0711974716891205E-2</v>
      </c>
    </row>
    <row r="60" spans="1:3" x14ac:dyDescent="0.35">
      <c r="A60" s="5">
        <v>39845</v>
      </c>
      <c r="B60" s="18">
        <v>299.39739714999996</v>
      </c>
      <c r="C60" s="2">
        <f t="shared" si="0"/>
        <v>-1.218799176196957E-3</v>
      </c>
    </row>
    <row r="61" spans="1:3" x14ac:dyDescent="0.35">
      <c r="A61" s="5">
        <v>39873</v>
      </c>
      <c r="B61" s="18">
        <v>448.28206804999996</v>
      </c>
      <c r="C61" s="2">
        <f t="shared" si="0"/>
        <v>-1.7065988140536762E-3</v>
      </c>
    </row>
    <row r="62" spans="1:3" x14ac:dyDescent="0.35">
      <c r="A62" s="5">
        <v>39904</v>
      </c>
      <c r="B62" s="18">
        <v>597.20495655999991</v>
      </c>
      <c r="C62" s="2">
        <f t="shared" si="0"/>
        <v>6.0755075995720166E-4</v>
      </c>
    </row>
    <row r="63" spans="1:3" x14ac:dyDescent="0.35">
      <c r="A63" s="5">
        <v>39934</v>
      </c>
      <c r="B63" s="18">
        <v>746.09588579999991</v>
      </c>
      <c r="C63" s="2">
        <f t="shared" si="0"/>
        <v>5.0221713710348233E-3</v>
      </c>
    </row>
    <row r="64" spans="1:3" x14ac:dyDescent="0.35">
      <c r="A64" s="5">
        <v>39965</v>
      </c>
      <c r="B64" s="18">
        <v>1036.7558578899998</v>
      </c>
      <c r="C64" s="2">
        <f t="shared" si="0"/>
        <v>6.4399185639266382E-3</v>
      </c>
    </row>
    <row r="65" spans="1:3" x14ac:dyDescent="0.35">
      <c r="A65" s="5">
        <v>39995</v>
      </c>
      <c r="B65" s="18">
        <v>1183.82499461</v>
      </c>
      <c r="C65" s="2">
        <f t="shared" si="0"/>
        <v>6.0798719925171437E-3</v>
      </c>
    </row>
    <row r="66" spans="1:3" x14ac:dyDescent="0.35">
      <c r="A66" s="5">
        <v>40026</v>
      </c>
      <c r="B66" s="18">
        <v>1327.3652163999998</v>
      </c>
      <c r="C66" s="2">
        <f t="shared" si="0"/>
        <v>3.8959181888595738E-3</v>
      </c>
    </row>
    <row r="67" spans="1:3" x14ac:dyDescent="0.35">
      <c r="A67" s="5">
        <v>40057</v>
      </c>
      <c r="B67" s="18">
        <v>1471.1391294199998</v>
      </c>
      <c r="C67" s="2">
        <f t="shared" si="0"/>
        <v>1.0091198231051727E-2</v>
      </c>
    </row>
    <row r="68" spans="1:3" x14ac:dyDescent="0.35">
      <c r="A68" s="5">
        <v>40087</v>
      </c>
      <c r="B68" s="18">
        <v>1615.2587722999997</v>
      </c>
      <c r="C68" s="2">
        <f t="shared" si="0"/>
        <v>1.1609936504632401E-2</v>
      </c>
    </row>
    <row r="69" spans="1:3" x14ac:dyDescent="0.35">
      <c r="A69" s="5">
        <v>40118</v>
      </c>
      <c r="B69" s="18">
        <v>1901.6800559599999</v>
      </c>
      <c r="C69" s="2">
        <f t="shared" si="0"/>
        <v>1.1664660001001855E-2</v>
      </c>
    </row>
    <row r="70" spans="1:3" x14ac:dyDescent="0.35">
      <c r="A70" s="5">
        <v>40148</v>
      </c>
      <c r="B70" s="18">
        <v>2038.3650089799999</v>
      </c>
      <c r="C70" s="2">
        <f t="shared" si="0"/>
        <v>8.8437591974641107E-3</v>
      </c>
    </row>
    <row r="71" spans="1:3" x14ac:dyDescent="0.35">
      <c r="A71" s="5">
        <v>40179</v>
      </c>
      <c r="B71" s="18">
        <v>149.04463131</v>
      </c>
      <c r="C71" s="2">
        <f t="shared" si="0"/>
        <v>-9.8664995636676515E-3</v>
      </c>
    </row>
    <row r="72" spans="1:3" x14ac:dyDescent="0.35">
      <c r="A72" s="5">
        <v>40210</v>
      </c>
      <c r="B72" s="18">
        <v>298.73465451999999</v>
      </c>
      <c r="C72" s="2">
        <f t="shared" si="0"/>
        <v>-2.2135884824273544E-3</v>
      </c>
    </row>
    <row r="73" spans="1:3" x14ac:dyDescent="0.35">
      <c r="A73" s="5">
        <v>40238</v>
      </c>
      <c r="B73" s="18">
        <v>449.05420971999996</v>
      </c>
      <c r="C73" s="2">
        <f t="shared" si="0"/>
        <v>1.7224460334957544E-3</v>
      </c>
    </row>
    <row r="74" spans="1:3" x14ac:dyDescent="0.35">
      <c r="A74" s="5">
        <v>40269</v>
      </c>
      <c r="B74" s="18">
        <v>601.12652772000001</v>
      </c>
      <c r="C74" s="2">
        <f t="shared" si="0"/>
        <v>6.5665415481294762E-3</v>
      </c>
    </row>
    <row r="75" spans="1:3" x14ac:dyDescent="0.35">
      <c r="A75" s="5">
        <v>40299</v>
      </c>
      <c r="B75" s="18">
        <v>751.9435509000001</v>
      </c>
      <c r="C75" s="2">
        <f t="shared" si="0"/>
        <v>7.8376857603631618E-3</v>
      </c>
    </row>
    <row r="76" spans="1:3" x14ac:dyDescent="0.35">
      <c r="A76" s="5">
        <v>40330</v>
      </c>
      <c r="B76" s="18">
        <v>1043.84239475</v>
      </c>
      <c r="C76" s="2">
        <f t="shared" ref="C76:C139" si="1">(B76-B64)/B64</f>
        <v>6.8352995607111732E-3</v>
      </c>
    </row>
    <row r="77" spans="1:3" x14ac:dyDescent="0.35">
      <c r="A77" s="5">
        <v>40360</v>
      </c>
      <c r="B77" s="18">
        <v>1192.3602887300001</v>
      </c>
      <c r="C77" s="2">
        <f t="shared" si="1"/>
        <v>7.2099289665800556E-3</v>
      </c>
    </row>
    <row r="78" spans="1:3" x14ac:dyDescent="0.35">
      <c r="A78" s="5">
        <v>40391</v>
      </c>
      <c r="B78" s="18">
        <v>1341.4945327099999</v>
      </c>
      <c r="C78" s="2">
        <f t="shared" si="1"/>
        <v>1.064463354578541E-2</v>
      </c>
    </row>
    <row r="79" spans="1:3" x14ac:dyDescent="0.35">
      <c r="A79" s="5">
        <v>40422</v>
      </c>
      <c r="B79" s="18">
        <v>1481.7887698699999</v>
      </c>
      <c r="C79" s="2">
        <f t="shared" si="1"/>
        <v>7.2390437022763123E-3</v>
      </c>
    </row>
    <row r="80" spans="1:3" x14ac:dyDescent="0.35">
      <c r="A80" s="5">
        <v>40452</v>
      </c>
      <c r="B80" s="18">
        <v>1627.1481208099999</v>
      </c>
      <c r="C80" s="2">
        <f t="shared" si="1"/>
        <v>7.3606463025554314E-3</v>
      </c>
    </row>
    <row r="81" spans="1:3" x14ac:dyDescent="0.35">
      <c r="A81" s="5">
        <v>40483</v>
      </c>
      <c r="B81" s="18">
        <v>1911.92978681</v>
      </c>
      <c r="C81" s="2">
        <f t="shared" si="1"/>
        <v>5.3898292816800192E-3</v>
      </c>
    </row>
    <row r="82" spans="1:3" x14ac:dyDescent="0.35">
      <c r="A82" s="5">
        <v>40513</v>
      </c>
      <c r="B82" s="18">
        <v>2030.40767271</v>
      </c>
      <c r="C82" s="2">
        <f t="shared" si="1"/>
        <v>-3.9037837850158514E-3</v>
      </c>
    </row>
    <row r="83" spans="1:3" x14ac:dyDescent="0.35">
      <c r="A83" s="5">
        <v>40544</v>
      </c>
      <c r="B83" s="18">
        <v>154.45187380000002</v>
      </c>
      <c r="C83" s="2">
        <f t="shared" si="1"/>
        <v>3.6279350973423635E-2</v>
      </c>
    </row>
    <row r="84" spans="1:3" x14ac:dyDescent="0.35">
      <c r="A84" s="5">
        <v>40575</v>
      </c>
      <c r="B84" s="18">
        <v>306.67627268000001</v>
      </c>
      <c r="C84" s="2">
        <f t="shared" si="1"/>
        <v>2.6584187806267166E-2</v>
      </c>
    </row>
    <row r="85" spans="1:3" x14ac:dyDescent="0.35">
      <c r="A85" s="5">
        <v>40603</v>
      </c>
      <c r="B85" s="18">
        <v>460.69027484000003</v>
      </c>
      <c r="C85" s="2">
        <f t="shared" si="1"/>
        <v>2.5912384002046294E-2</v>
      </c>
    </row>
    <row r="86" spans="1:3" x14ac:dyDescent="0.35">
      <c r="A86" s="5">
        <v>40634</v>
      </c>
      <c r="B86" s="18">
        <v>612.58292179</v>
      </c>
      <c r="C86" s="2">
        <f t="shared" si="1"/>
        <v>1.9058207451686918E-2</v>
      </c>
    </row>
    <row r="87" spans="1:3" x14ac:dyDescent="0.35">
      <c r="A87" s="5">
        <v>40664</v>
      </c>
      <c r="B87" s="18">
        <v>766.91501200000005</v>
      </c>
      <c r="C87" s="2">
        <f t="shared" si="1"/>
        <v>1.991035242217401E-2</v>
      </c>
    </row>
    <row r="88" spans="1:3" x14ac:dyDescent="0.35">
      <c r="A88" s="5">
        <v>40695</v>
      </c>
      <c r="B88" s="18">
        <v>1065.8547090299999</v>
      </c>
      <c r="C88" s="2">
        <f t="shared" si="1"/>
        <v>2.1087775693639815E-2</v>
      </c>
    </row>
    <row r="89" spans="1:3" x14ac:dyDescent="0.35">
      <c r="A89" s="5">
        <v>40725</v>
      </c>
      <c r="B89" s="18">
        <v>1214.87240647</v>
      </c>
      <c r="C89" s="2">
        <f t="shared" si="1"/>
        <v>1.8880298138726066E-2</v>
      </c>
    </row>
    <row r="90" spans="1:3" x14ac:dyDescent="0.35">
      <c r="A90" s="5">
        <v>40756</v>
      </c>
      <c r="B90" s="18">
        <v>1366.2849239100001</v>
      </c>
      <c r="C90" s="2">
        <f t="shared" si="1"/>
        <v>1.8479681128420421E-2</v>
      </c>
    </row>
    <row r="91" spans="1:3" x14ac:dyDescent="0.35">
      <c r="A91" s="5">
        <v>40787</v>
      </c>
      <c r="B91" s="18">
        <v>1516.6958936200001</v>
      </c>
      <c r="C91" s="2">
        <f t="shared" si="1"/>
        <v>2.3557422258681768E-2</v>
      </c>
    </row>
    <row r="92" spans="1:3" x14ac:dyDescent="0.35">
      <c r="A92" s="5">
        <v>40817</v>
      </c>
      <c r="B92" s="18">
        <v>1654.4258689400001</v>
      </c>
      <c r="C92" s="2">
        <f t="shared" si="1"/>
        <v>1.6764145673733275E-2</v>
      </c>
    </row>
    <row r="93" spans="1:3" x14ac:dyDescent="0.35">
      <c r="A93" s="5">
        <v>40848</v>
      </c>
      <c r="B93" s="18">
        <v>1951.9161771600002</v>
      </c>
      <c r="C93" s="2">
        <f t="shared" si="1"/>
        <v>2.0914152091702248E-2</v>
      </c>
    </row>
    <row r="94" spans="1:3" x14ac:dyDescent="0.35">
      <c r="A94" s="5">
        <v>40878</v>
      </c>
      <c r="B94" s="18">
        <v>1996.1359283900001</v>
      </c>
      <c r="C94" s="2">
        <f t="shared" si="1"/>
        <v>-1.68792429129551E-2</v>
      </c>
    </row>
    <row r="95" spans="1:3" x14ac:dyDescent="0.35">
      <c r="A95" s="5">
        <v>40909</v>
      </c>
      <c r="B95" s="18">
        <v>160.27402443</v>
      </c>
      <c r="C95" s="2">
        <f t="shared" si="1"/>
        <v>3.7695564882165779E-2</v>
      </c>
    </row>
    <row r="96" spans="1:3" x14ac:dyDescent="0.35">
      <c r="A96" s="5">
        <v>40940</v>
      </c>
      <c r="B96" s="18">
        <v>315.79098860000005</v>
      </c>
      <c r="C96" s="2">
        <f t="shared" si="1"/>
        <v>2.9720968760797307E-2</v>
      </c>
    </row>
    <row r="97" spans="1:3" x14ac:dyDescent="0.35">
      <c r="A97" s="5">
        <v>40969</v>
      </c>
      <c r="B97" s="18">
        <v>473.08188108000002</v>
      </c>
      <c r="C97" s="2">
        <f t="shared" si="1"/>
        <v>2.6897911496620266E-2</v>
      </c>
    </row>
    <row r="98" spans="1:3" x14ac:dyDescent="0.35">
      <c r="A98" s="5">
        <v>41000</v>
      </c>
      <c r="B98" s="18">
        <v>627.59744599999999</v>
      </c>
      <c r="C98" s="2">
        <f t="shared" si="1"/>
        <v>2.4510190663048114E-2</v>
      </c>
    </row>
    <row r="99" spans="1:3" x14ac:dyDescent="0.35">
      <c r="A99" s="5">
        <v>41030</v>
      </c>
      <c r="B99" s="18">
        <v>781.93205684000009</v>
      </c>
      <c r="C99" s="2">
        <f t="shared" si="1"/>
        <v>1.9581106908883979E-2</v>
      </c>
    </row>
    <row r="100" spans="1:3" x14ac:dyDescent="0.35">
      <c r="A100" s="5">
        <v>41061</v>
      </c>
      <c r="B100" s="18">
        <v>1087.48056443</v>
      </c>
      <c r="C100" s="2">
        <f t="shared" si="1"/>
        <v>2.0289684153744637E-2</v>
      </c>
    </row>
    <row r="101" spans="1:3" x14ac:dyDescent="0.35">
      <c r="A101" s="5">
        <v>41091</v>
      </c>
      <c r="B101" s="18">
        <v>1243.5220763099999</v>
      </c>
      <c r="C101" s="2">
        <f t="shared" si="1"/>
        <v>2.3582451694039164E-2</v>
      </c>
    </row>
    <row r="102" spans="1:3" x14ac:dyDescent="0.35">
      <c r="A102" s="5">
        <v>41122</v>
      </c>
      <c r="B102" s="18">
        <v>1390.0200965199999</v>
      </c>
      <c r="C102" s="2">
        <f t="shared" si="1"/>
        <v>1.7372051901206019E-2</v>
      </c>
    </row>
    <row r="103" spans="1:3" x14ac:dyDescent="0.35">
      <c r="A103" s="5">
        <v>41153</v>
      </c>
      <c r="B103" s="18">
        <v>1536.67385117</v>
      </c>
      <c r="C103" s="2">
        <f t="shared" si="1"/>
        <v>1.3172025871526027E-2</v>
      </c>
    </row>
    <row r="104" spans="1:3" x14ac:dyDescent="0.35">
      <c r="A104" s="5">
        <v>41183</v>
      </c>
      <c r="B104" s="18">
        <v>1690.8000587500001</v>
      </c>
      <c r="C104" s="2">
        <f t="shared" si="1"/>
        <v>2.1985989516293714E-2</v>
      </c>
    </row>
    <row r="105" spans="1:3" x14ac:dyDescent="0.35">
      <c r="A105" s="5">
        <v>41214</v>
      </c>
      <c r="B105" s="18">
        <v>1990.78614842</v>
      </c>
      <c r="C105" s="2">
        <f t="shared" si="1"/>
        <v>1.9913750249539341E-2</v>
      </c>
    </row>
    <row r="106" spans="1:3" x14ac:dyDescent="0.35">
      <c r="A106" s="5">
        <v>41244</v>
      </c>
      <c r="B106" s="18">
        <v>1995.0066200000001</v>
      </c>
      <c r="C106" s="2">
        <f t="shared" si="1"/>
        <v>-5.6574723892218034E-4</v>
      </c>
    </row>
    <row r="107" spans="1:3" x14ac:dyDescent="0.35">
      <c r="A107" s="5">
        <v>41275</v>
      </c>
      <c r="B107" s="18">
        <v>159.16999999999999</v>
      </c>
      <c r="C107" s="2">
        <f t="shared" si="1"/>
        <v>-6.8883553272364147E-3</v>
      </c>
    </row>
    <row r="108" spans="1:3" x14ac:dyDescent="0.35">
      <c r="A108" s="5">
        <v>41306</v>
      </c>
      <c r="B108" s="18">
        <v>318.63</v>
      </c>
      <c r="C108" s="2">
        <f t="shared" si="1"/>
        <v>8.990159638773006E-3</v>
      </c>
    </row>
    <row r="109" spans="1:3" x14ac:dyDescent="0.35">
      <c r="A109" s="5">
        <v>41334</v>
      </c>
      <c r="B109" s="18">
        <v>481.92</v>
      </c>
      <c r="C109" s="2">
        <f t="shared" si="1"/>
        <v>1.8682006801493713E-2</v>
      </c>
    </row>
    <row r="110" spans="1:3" x14ac:dyDescent="0.35">
      <c r="A110" s="5">
        <v>41365</v>
      </c>
      <c r="B110" s="18">
        <v>645.27</v>
      </c>
      <c r="C110" s="2">
        <f t="shared" si="1"/>
        <v>2.8159059780495013E-2</v>
      </c>
    </row>
    <row r="111" spans="1:3" x14ac:dyDescent="0.35">
      <c r="A111" s="5">
        <v>41395</v>
      </c>
      <c r="B111" s="18">
        <v>806.56</v>
      </c>
      <c r="C111" s="2">
        <f t="shared" si="1"/>
        <v>3.1496269969449861E-2</v>
      </c>
    </row>
    <row r="112" spans="1:3" x14ac:dyDescent="0.35">
      <c r="A112" s="5">
        <v>41426</v>
      </c>
      <c r="B112" s="18">
        <v>1122.6099999999999</v>
      </c>
      <c r="C112" s="2">
        <f t="shared" si="1"/>
        <v>3.2303506581207675E-2</v>
      </c>
    </row>
    <row r="113" spans="1:3" x14ac:dyDescent="0.35">
      <c r="A113" s="5">
        <v>41456</v>
      </c>
      <c r="B113" s="18">
        <v>1282.73</v>
      </c>
      <c r="C113" s="2">
        <f t="shared" si="1"/>
        <v>3.152973673482732E-2</v>
      </c>
    </row>
    <row r="114" spans="1:3" x14ac:dyDescent="0.35">
      <c r="A114" s="5">
        <v>41487</v>
      </c>
      <c r="B114" s="18">
        <v>1746.52</v>
      </c>
      <c r="C114" s="2">
        <f t="shared" si="1"/>
        <v>0.2564710426651523</v>
      </c>
    </row>
    <row r="115" spans="1:3" x14ac:dyDescent="0.35">
      <c r="A115" s="5">
        <v>41518</v>
      </c>
      <c r="B115" s="18">
        <v>1902.4</v>
      </c>
      <c r="C115" s="2">
        <f t="shared" si="1"/>
        <v>0.23799855027892988</v>
      </c>
    </row>
    <row r="116" spans="1:3" x14ac:dyDescent="0.35">
      <c r="A116" s="5">
        <v>41548</v>
      </c>
      <c r="B116" s="18">
        <v>2057.37</v>
      </c>
      <c r="C116" s="2">
        <f t="shared" si="1"/>
        <v>0.21680265466811205</v>
      </c>
    </row>
    <row r="117" spans="1:3" x14ac:dyDescent="0.35">
      <c r="A117" s="5">
        <v>41579</v>
      </c>
      <c r="B117" s="18">
        <v>2371.09</v>
      </c>
      <c r="C117" s="2">
        <f t="shared" si="1"/>
        <v>0.19103199601917598</v>
      </c>
    </row>
    <row r="118" spans="1:3" x14ac:dyDescent="0.35">
      <c r="A118" s="5">
        <v>41609</v>
      </c>
      <c r="B118" s="18">
        <v>2524.3200000000002</v>
      </c>
      <c r="C118" s="2">
        <f t="shared" si="1"/>
        <v>0.26531910956766652</v>
      </c>
    </row>
    <row r="119" spans="1:3" x14ac:dyDescent="0.35">
      <c r="A119" s="5">
        <v>41640</v>
      </c>
      <c r="B119" s="18">
        <v>700.1731761600023</v>
      </c>
      <c r="C119" s="2">
        <f t="shared" si="1"/>
        <v>3.398901653326647</v>
      </c>
    </row>
    <row r="120" spans="1:3" x14ac:dyDescent="0.35">
      <c r="A120" s="5">
        <v>41671</v>
      </c>
      <c r="B120" s="18">
        <v>1405.6557564200036</v>
      </c>
      <c r="C120" s="2">
        <f t="shared" si="1"/>
        <v>3.4115612353513596</v>
      </c>
    </row>
    <row r="121" spans="1:3" x14ac:dyDescent="0.35">
      <c r="A121" s="5">
        <v>41699</v>
      </c>
      <c r="B121" s="18">
        <v>2109.0635314500028</v>
      </c>
      <c r="C121" s="2">
        <f t="shared" si="1"/>
        <v>3.3763768497883522</v>
      </c>
    </row>
    <row r="122" spans="1:3" x14ac:dyDescent="0.35">
      <c r="A122" s="5">
        <v>41730</v>
      </c>
      <c r="B122" s="18">
        <v>2810.6136768500023</v>
      </c>
      <c r="C122" s="2">
        <f t="shared" si="1"/>
        <v>3.3557172607590657</v>
      </c>
    </row>
    <row r="123" spans="1:3" x14ac:dyDescent="0.35">
      <c r="A123" s="5">
        <v>41760</v>
      </c>
      <c r="B123" s="18">
        <v>3512.8383197200014</v>
      </c>
      <c r="C123" s="2">
        <f t="shared" si="1"/>
        <v>3.3553341595417598</v>
      </c>
    </row>
    <row r="124" spans="1:3" x14ac:dyDescent="0.35">
      <c r="A124" s="5">
        <v>41791</v>
      </c>
      <c r="B124" s="18">
        <v>4370.8743681500009</v>
      </c>
      <c r="C124" s="2">
        <f t="shared" si="1"/>
        <v>2.8934931705133584</v>
      </c>
    </row>
    <row r="125" spans="1:3" x14ac:dyDescent="0.35">
      <c r="A125" s="5">
        <v>41821</v>
      </c>
      <c r="B125" s="18">
        <v>5595.9964730200072</v>
      </c>
      <c r="C125" s="2">
        <f t="shared" si="1"/>
        <v>3.3625677056122543</v>
      </c>
    </row>
    <row r="126" spans="1:3" x14ac:dyDescent="0.35">
      <c r="A126" s="5">
        <v>41852</v>
      </c>
      <c r="B126" s="18">
        <v>6282.4602340100046</v>
      </c>
      <c r="C126" s="2">
        <f t="shared" si="1"/>
        <v>2.5971304273698577</v>
      </c>
    </row>
    <row r="127" spans="1:3" x14ac:dyDescent="0.35">
      <c r="A127" s="5">
        <v>41883</v>
      </c>
      <c r="B127" s="18">
        <v>6972.0323205800032</v>
      </c>
      <c r="C127" s="2">
        <f t="shared" si="1"/>
        <v>2.6648613964360823</v>
      </c>
    </row>
    <row r="128" spans="1:3" x14ac:dyDescent="0.35">
      <c r="A128" s="5">
        <v>41913</v>
      </c>
      <c r="B128" s="18">
        <v>7665.5675356900019</v>
      </c>
      <c r="C128" s="2">
        <f t="shared" si="1"/>
        <v>2.7259061499341404</v>
      </c>
    </row>
    <row r="129" spans="1:3" x14ac:dyDescent="0.35">
      <c r="A129" s="5">
        <v>41944</v>
      </c>
      <c r="B129" s="18">
        <v>8515.2360048300034</v>
      </c>
      <c r="C129" s="2">
        <f t="shared" si="1"/>
        <v>2.5912749009232052</v>
      </c>
    </row>
    <row r="130" spans="1:3" x14ac:dyDescent="0.35">
      <c r="A130" s="5">
        <v>41974</v>
      </c>
      <c r="B130" s="18">
        <v>9723.073291170007</v>
      </c>
      <c r="C130" s="2">
        <f t="shared" si="1"/>
        <v>2.8517594010149296</v>
      </c>
    </row>
    <row r="131" spans="1:3" x14ac:dyDescent="0.35">
      <c r="A131" s="5">
        <v>42005</v>
      </c>
      <c r="B131" s="18">
        <v>694.49637617000008</v>
      </c>
      <c r="C131" s="2">
        <f t="shared" si="1"/>
        <v>-8.1077084688331042E-3</v>
      </c>
    </row>
    <row r="132" spans="1:3" x14ac:dyDescent="0.35">
      <c r="A132" s="5">
        <v>42036</v>
      </c>
      <c r="B132" s="18">
        <v>1392.93816646</v>
      </c>
      <c r="C132" s="2">
        <f t="shared" si="1"/>
        <v>-9.0474427340541692E-3</v>
      </c>
    </row>
    <row r="133" spans="1:3" x14ac:dyDescent="0.35">
      <c r="A133" s="5">
        <v>42064</v>
      </c>
      <c r="B133" s="18">
        <v>2089.2758508900001</v>
      </c>
      <c r="C133" s="2">
        <f t="shared" si="1"/>
        <v>-9.382211709098396E-3</v>
      </c>
    </row>
    <row r="134" spans="1:3" x14ac:dyDescent="0.35">
      <c r="A134" s="5">
        <v>42095</v>
      </c>
      <c r="B134" s="18">
        <v>2784.1010535099999</v>
      </c>
      <c r="C134" s="2">
        <f t="shared" si="1"/>
        <v>-9.4330371898412018E-3</v>
      </c>
    </row>
    <row r="135" spans="1:3" x14ac:dyDescent="0.35">
      <c r="A135" s="5">
        <v>42125</v>
      </c>
      <c r="B135" s="18">
        <v>3475.0037908500003</v>
      </c>
      <c r="C135" s="2">
        <f t="shared" si="1"/>
        <v>-1.0770358731743966E-2</v>
      </c>
    </row>
    <row r="136" spans="1:3" x14ac:dyDescent="0.35">
      <c r="A136" s="5">
        <v>42156</v>
      </c>
      <c r="B136" s="18">
        <v>4317.9947487399995</v>
      </c>
      <c r="C136" s="2">
        <f t="shared" si="1"/>
        <v>-1.209817875236323E-2</v>
      </c>
    </row>
    <row r="137" spans="1:3" x14ac:dyDescent="0.35">
      <c r="A137" s="5">
        <v>42186</v>
      </c>
      <c r="B137" s="18">
        <v>5517.6589905399996</v>
      </c>
      <c r="C137" s="2">
        <f t="shared" si="1"/>
        <v>-1.3998844148257826E-2</v>
      </c>
    </row>
    <row r="138" spans="1:3" x14ac:dyDescent="0.35">
      <c r="A138" s="5">
        <v>42217</v>
      </c>
      <c r="B138" s="18">
        <v>6194.1348500700005</v>
      </c>
      <c r="C138" s="2">
        <f t="shared" si="1"/>
        <v>-1.4059043853848192E-2</v>
      </c>
    </row>
    <row r="139" spans="1:3" x14ac:dyDescent="0.35">
      <c r="A139" s="5">
        <v>42248</v>
      </c>
      <c r="B139" s="18">
        <v>6864.6569539100001</v>
      </c>
      <c r="C139" s="2">
        <f t="shared" si="1"/>
        <v>-1.5400870468292749E-2</v>
      </c>
    </row>
    <row r="140" spans="1:3" x14ac:dyDescent="0.35">
      <c r="A140" s="5">
        <v>42278</v>
      </c>
      <c r="B140" s="18">
        <v>7545.85179143</v>
      </c>
      <c r="C140" s="2">
        <f t="shared" ref="C140:C203" si="2">(B140-B128)/B128</f>
        <v>-1.5617336055369564E-2</v>
      </c>
    </row>
    <row r="141" spans="1:3" x14ac:dyDescent="0.35">
      <c r="A141" s="5">
        <v>42309</v>
      </c>
      <c r="B141" s="18">
        <v>8383.9116133400003</v>
      </c>
      <c r="C141" s="2">
        <f t="shared" si="2"/>
        <v>-1.542228441061568E-2</v>
      </c>
    </row>
    <row r="142" spans="1:3" x14ac:dyDescent="0.35">
      <c r="A142" s="5">
        <v>42339</v>
      </c>
      <c r="B142" s="18">
        <v>9558.9921251699998</v>
      </c>
      <c r="C142" s="2">
        <f t="shared" si="2"/>
        <v>-1.687544268014695E-2</v>
      </c>
    </row>
    <row r="143" spans="1:3" x14ac:dyDescent="0.35">
      <c r="A143" s="5">
        <v>42370</v>
      </c>
      <c r="B143" s="18">
        <v>686.70772805000001</v>
      </c>
      <c r="C143" s="2">
        <f t="shared" si="2"/>
        <v>-1.1214814630067332E-2</v>
      </c>
    </row>
    <row r="144" spans="1:3" x14ac:dyDescent="0.35">
      <c r="A144" s="5">
        <v>42401</v>
      </c>
      <c r="B144" s="18">
        <v>1369.8852460999997</v>
      </c>
      <c r="C144" s="2">
        <f t="shared" si="2"/>
        <v>-1.6549851899447084E-2</v>
      </c>
    </row>
    <row r="145" spans="1:3" x14ac:dyDescent="0.35">
      <c r="A145" s="5">
        <v>42430</v>
      </c>
      <c r="B145" s="18">
        <v>2053.94589468</v>
      </c>
      <c r="C145" s="2">
        <f t="shared" si="2"/>
        <v>-1.6910144342572122E-2</v>
      </c>
    </row>
    <row r="146" spans="1:3" x14ac:dyDescent="0.35">
      <c r="A146" s="5">
        <v>42461</v>
      </c>
      <c r="B146" s="18">
        <v>2739.9726320099999</v>
      </c>
      <c r="C146" s="2">
        <f t="shared" si="2"/>
        <v>-1.585015078542714E-2</v>
      </c>
    </row>
    <row r="147" spans="1:3" x14ac:dyDescent="0.35">
      <c r="A147" s="5">
        <v>42491</v>
      </c>
      <c r="B147" s="18">
        <v>3424.8348955799997</v>
      </c>
      <c r="C147" s="2">
        <f t="shared" si="2"/>
        <v>-1.443707641473653E-2</v>
      </c>
    </row>
    <row r="148" spans="1:3" x14ac:dyDescent="0.35">
      <c r="A148" s="5">
        <v>42522</v>
      </c>
      <c r="B148" s="18">
        <v>4264.8099676499996</v>
      </c>
      <c r="C148" s="2">
        <f t="shared" si="2"/>
        <v>-1.2317009210240315E-2</v>
      </c>
    </row>
    <row r="149" spans="1:3" x14ac:dyDescent="0.35">
      <c r="A149" s="5">
        <v>42552</v>
      </c>
      <c r="B149" s="18">
        <v>5446.2461076500003</v>
      </c>
      <c r="C149" s="2">
        <f t="shared" si="2"/>
        <v>-1.2942605371668739E-2</v>
      </c>
    </row>
    <row r="150" spans="1:3" x14ac:dyDescent="0.35">
      <c r="A150" s="5">
        <v>42583</v>
      </c>
      <c r="B150" s="18">
        <v>6100.2529562700001</v>
      </c>
      <c r="C150" s="2">
        <f t="shared" si="2"/>
        <v>-1.5156578936756508E-2</v>
      </c>
    </row>
    <row r="151" spans="1:3" x14ac:dyDescent="0.35">
      <c r="A151" s="5">
        <v>42614</v>
      </c>
      <c r="B151" s="18">
        <v>6768.2245321099999</v>
      </c>
      <c r="C151" s="2">
        <f t="shared" si="2"/>
        <v>-1.4047667996734167E-2</v>
      </c>
    </row>
    <row r="152" spans="1:3" x14ac:dyDescent="0.35">
      <c r="A152" s="5">
        <v>42644</v>
      </c>
      <c r="B152" s="18">
        <v>7446.3868222000001</v>
      </c>
      <c r="C152" s="2">
        <f t="shared" si="2"/>
        <v>-1.3181410393318967E-2</v>
      </c>
    </row>
    <row r="153" spans="1:3" x14ac:dyDescent="0.35">
      <c r="A153" s="5">
        <v>42675</v>
      </c>
      <c r="B153" s="18">
        <v>8351.7005379000002</v>
      </c>
      <c r="C153" s="2">
        <f t="shared" si="2"/>
        <v>-3.8420103795879287E-3</v>
      </c>
    </row>
    <row r="154" spans="1:3" x14ac:dyDescent="0.35">
      <c r="A154" s="5">
        <v>42705</v>
      </c>
      <c r="B154" s="18">
        <v>9430.5512533000001</v>
      </c>
      <c r="C154" s="2">
        <f t="shared" si="2"/>
        <v>-1.3436654219203623E-2</v>
      </c>
    </row>
    <row r="155" spans="1:3" x14ac:dyDescent="0.35">
      <c r="A155" s="5">
        <v>42736</v>
      </c>
      <c r="B155" s="18">
        <v>675.87670804999993</v>
      </c>
      <c r="C155" s="2">
        <f t="shared" si="2"/>
        <v>-1.5772386937826132E-2</v>
      </c>
    </row>
    <row r="156" spans="1:3" x14ac:dyDescent="0.35">
      <c r="A156" s="5">
        <v>42767</v>
      </c>
      <c r="B156" s="18">
        <v>1353.85435383</v>
      </c>
      <c r="C156" s="2">
        <f t="shared" si="2"/>
        <v>-1.170236143183442E-2</v>
      </c>
    </row>
    <row r="157" spans="1:3" x14ac:dyDescent="0.35">
      <c r="A157" s="5">
        <v>42795</v>
      </c>
      <c r="B157" s="18">
        <v>2025.85332305</v>
      </c>
      <c r="C157" s="2">
        <f t="shared" si="2"/>
        <v>-1.3677366917387482E-2</v>
      </c>
    </row>
    <row r="158" spans="1:3" x14ac:dyDescent="0.35">
      <c r="A158" s="5">
        <v>42826</v>
      </c>
      <c r="B158" s="18">
        <v>2703.22706681</v>
      </c>
      <c r="C158" s="2">
        <f t="shared" si="2"/>
        <v>-1.3410924171546896E-2</v>
      </c>
    </row>
    <row r="159" spans="1:3" x14ac:dyDescent="0.35">
      <c r="A159" s="5">
        <v>42856</v>
      </c>
      <c r="B159" s="18">
        <v>3373.15104582</v>
      </c>
      <c r="C159" s="2">
        <f t="shared" si="2"/>
        <v>-1.5090902579479523E-2</v>
      </c>
    </row>
    <row r="160" spans="1:3" x14ac:dyDescent="0.35">
      <c r="A160" s="5">
        <v>42887</v>
      </c>
      <c r="B160" s="18">
        <v>4202.6344866500003</v>
      </c>
      <c r="C160" s="2">
        <f t="shared" si="2"/>
        <v>-1.4578722492120631E-2</v>
      </c>
    </row>
    <row r="161" spans="1:3" x14ac:dyDescent="0.35">
      <c r="A161" s="5">
        <v>42917</v>
      </c>
      <c r="B161" s="18">
        <v>5358.4637116099993</v>
      </c>
      <c r="C161" s="2">
        <f t="shared" si="2"/>
        <v>-1.6117963511913018E-2</v>
      </c>
    </row>
    <row r="162" spans="1:3" x14ac:dyDescent="0.35">
      <c r="A162" s="5">
        <v>42948</v>
      </c>
      <c r="B162" s="18">
        <v>6018.4550311499997</v>
      </c>
      <c r="C162" s="2">
        <f t="shared" si="2"/>
        <v>-1.3408939876161421E-2</v>
      </c>
    </row>
    <row r="163" spans="1:3" x14ac:dyDescent="0.35">
      <c r="A163" s="5">
        <v>42979</v>
      </c>
      <c r="B163" s="18">
        <v>6658.6874203799998</v>
      </c>
      <c r="C163" s="2">
        <f t="shared" si="2"/>
        <v>-1.6184024511942695E-2</v>
      </c>
    </row>
    <row r="164" spans="1:3" x14ac:dyDescent="0.35">
      <c r="A164" s="5">
        <v>43009</v>
      </c>
      <c r="B164" s="18">
        <v>7321.1408875500001</v>
      </c>
      <c r="C164" s="2">
        <f t="shared" si="2"/>
        <v>-1.6819692240081164E-2</v>
      </c>
    </row>
    <row r="165" spans="1:3" x14ac:dyDescent="0.35">
      <c r="A165" s="5">
        <v>43040</v>
      </c>
      <c r="B165" s="18">
        <v>8136.8106905300001</v>
      </c>
      <c r="C165" s="2">
        <f t="shared" si="2"/>
        <v>-2.5730070947207747E-2</v>
      </c>
    </row>
    <row r="166" spans="1:3" x14ac:dyDescent="0.35">
      <c r="A166" s="5">
        <v>43070</v>
      </c>
      <c r="B166" s="18">
        <v>9272.4226099299995</v>
      </c>
      <c r="C166" s="2">
        <f t="shared" si="2"/>
        <v>-1.6767698846307338E-2</v>
      </c>
    </row>
    <row r="167" spans="1:3" x14ac:dyDescent="0.35">
      <c r="A167" s="5">
        <v>43101</v>
      </c>
      <c r="B167" s="18">
        <v>666.08134184000005</v>
      </c>
      <c r="C167" s="2">
        <f t="shared" si="2"/>
        <v>-1.4492829969331097E-2</v>
      </c>
    </row>
    <row r="168" spans="1:3" x14ac:dyDescent="0.35">
      <c r="A168" s="5">
        <v>43132</v>
      </c>
      <c r="B168" s="18">
        <v>1331.20388116</v>
      </c>
      <c r="C168" s="2">
        <f t="shared" si="2"/>
        <v>-1.6730361435055931E-2</v>
      </c>
    </row>
    <row r="169" spans="1:3" x14ac:dyDescent="0.35">
      <c r="A169" s="5">
        <v>43160</v>
      </c>
      <c r="B169" s="18">
        <v>1993.9372676600001</v>
      </c>
      <c r="C169" s="2">
        <f t="shared" si="2"/>
        <v>-1.5754376206244307E-2</v>
      </c>
    </row>
    <row r="170" spans="1:3" x14ac:dyDescent="0.35">
      <c r="A170" s="5">
        <v>43191</v>
      </c>
      <c r="B170" s="18">
        <v>2658.2130726300002</v>
      </c>
      <c r="C170" s="2">
        <f t="shared" si="2"/>
        <v>-1.6651947123746264E-2</v>
      </c>
    </row>
    <row r="171" spans="1:3" x14ac:dyDescent="0.35">
      <c r="A171" s="5">
        <v>43221</v>
      </c>
      <c r="B171" s="18">
        <v>3319.2992915300001</v>
      </c>
      <c r="C171" s="2">
        <f t="shared" si="2"/>
        <v>-1.5964821485457307E-2</v>
      </c>
    </row>
    <row r="172" spans="1:3" x14ac:dyDescent="0.35">
      <c r="A172" s="5">
        <v>43252</v>
      </c>
      <c r="B172" s="18">
        <v>4141.5634191500003</v>
      </c>
      <c r="C172" s="2">
        <f t="shared" si="2"/>
        <v>-1.4531615274656191E-2</v>
      </c>
    </row>
    <row r="173" spans="1:3" x14ac:dyDescent="0.35">
      <c r="A173" s="5">
        <v>43282</v>
      </c>
      <c r="B173" s="18">
        <v>5474.7281263199993</v>
      </c>
      <c r="C173" s="2">
        <f t="shared" si="2"/>
        <v>2.169734106029194E-2</v>
      </c>
    </row>
    <row r="174" spans="1:3" x14ac:dyDescent="0.35">
      <c r="A174" s="5">
        <v>43313</v>
      </c>
      <c r="B174" s="18">
        <v>6152.5973911499996</v>
      </c>
      <c r="C174" s="2">
        <f t="shared" si="2"/>
        <v>2.2288504160239284E-2</v>
      </c>
    </row>
    <row r="175" spans="1:3" x14ac:dyDescent="0.35">
      <c r="A175" s="5">
        <v>43344</v>
      </c>
      <c r="B175" s="18">
        <v>6818.7886202700001</v>
      </c>
      <c r="C175" s="2">
        <f t="shared" si="2"/>
        <v>2.4043957882747952E-2</v>
      </c>
    </row>
    <row r="176" spans="1:3" x14ac:dyDescent="0.35">
      <c r="A176" s="5">
        <v>43374</v>
      </c>
      <c r="B176" s="18">
        <v>7497.63713912</v>
      </c>
      <c r="C176" s="2">
        <f t="shared" si="2"/>
        <v>2.4107752368232857E-2</v>
      </c>
    </row>
    <row r="177" spans="1:34" x14ac:dyDescent="0.35">
      <c r="A177" s="5">
        <v>43405</v>
      </c>
      <c r="B177" s="18">
        <v>8322.4100371000004</v>
      </c>
      <c r="C177" s="2">
        <f t="shared" si="2"/>
        <v>2.2809839583217719E-2</v>
      </c>
    </row>
    <row r="178" spans="1:34" x14ac:dyDescent="0.35">
      <c r="A178" s="5">
        <v>43435</v>
      </c>
      <c r="B178" s="18">
        <v>9467.0044986800003</v>
      </c>
      <c r="C178" s="2">
        <f t="shared" si="2"/>
        <v>2.0985010814931981E-2</v>
      </c>
    </row>
    <row r="179" spans="1:34" ht="15" thickBot="1" x14ac:dyDescent="0.4">
      <c r="A179" s="5">
        <v>43466</v>
      </c>
      <c r="B179" s="18">
        <v>678.42627178999999</v>
      </c>
      <c r="C179" s="2">
        <f t="shared" si="2"/>
        <v>1.8533667248354365E-2</v>
      </c>
      <c r="E179" s="22"/>
      <c r="F179" s="24"/>
    </row>
    <row r="180" spans="1:34" ht="15" thickBot="1" x14ac:dyDescent="0.4">
      <c r="A180" s="5">
        <v>43497</v>
      </c>
      <c r="B180" s="18">
        <v>1380.9649357000001</v>
      </c>
      <c r="C180" s="2">
        <f t="shared" si="2"/>
        <v>3.7380490880659589E-2</v>
      </c>
      <c r="E180" s="22"/>
      <c r="F180" s="24"/>
    </row>
    <row r="181" spans="1:34" ht="15" thickBot="1" x14ac:dyDescent="0.4">
      <c r="A181" s="5">
        <v>43525</v>
      </c>
      <c r="B181" s="18">
        <v>2075.6832323900003</v>
      </c>
      <c r="C181" s="2">
        <f t="shared" si="2"/>
        <v>4.0997260072245793E-2</v>
      </c>
      <c r="E181" s="22"/>
      <c r="F181" s="24"/>
    </row>
    <row r="182" spans="1:34" ht="15" thickBot="1" x14ac:dyDescent="0.4">
      <c r="A182" s="5">
        <v>43556</v>
      </c>
      <c r="B182" s="18">
        <v>2771.0542063800003</v>
      </c>
      <c r="C182" s="2">
        <f t="shared" si="2"/>
        <v>4.2449995792984592E-2</v>
      </c>
      <c r="E182" s="22"/>
      <c r="F182" s="24"/>
    </row>
    <row r="183" spans="1:34" ht="15" thickBot="1" x14ac:dyDescent="0.4">
      <c r="A183" s="5">
        <v>43586</v>
      </c>
      <c r="B183" s="18">
        <v>3461.8337185300002</v>
      </c>
      <c r="C183" s="2">
        <f t="shared" si="2"/>
        <v>4.2941119339166348E-2</v>
      </c>
      <c r="E183" s="22"/>
      <c r="F183" s="24"/>
    </row>
    <row r="184" spans="1:34" ht="15" thickBot="1" x14ac:dyDescent="0.4">
      <c r="A184" s="5">
        <v>43617</v>
      </c>
      <c r="B184" s="18">
        <v>4323.3474863700003</v>
      </c>
      <c r="C184" s="2">
        <f t="shared" si="2"/>
        <v>4.3892619482646653E-2</v>
      </c>
      <c r="E184" s="22"/>
      <c r="F184" s="24"/>
    </row>
    <row r="185" spans="1:34" ht="15" thickBot="1" x14ac:dyDescent="0.4">
      <c r="A185" s="5">
        <v>43647</v>
      </c>
      <c r="B185" s="18">
        <v>5510.1608821299997</v>
      </c>
      <c r="C185" s="2">
        <f t="shared" si="2"/>
        <v>6.4720576058664523E-3</v>
      </c>
      <c r="E185" s="22"/>
      <c r="F185" s="24"/>
    </row>
    <row r="186" spans="1:34" ht="15" thickBot="1" x14ac:dyDescent="0.4">
      <c r="A186" s="5">
        <v>43678</v>
      </c>
      <c r="B186" s="18">
        <v>6172.7180064300001</v>
      </c>
      <c r="C186" s="2">
        <f t="shared" si="2"/>
        <v>3.2702635977680462E-3</v>
      </c>
      <c r="E186" s="22"/>
      <c r="F186" s="24"/>
    </row>
    <row r="187" spans="1:34" ht="15" thickBot="1" x14ac:dyDescent="0.4">
      <c r="A187" s="5">
        <v>43709</v>
      </c>
      <c r="B187" s="18">
        <v>6840.4526786199995</v>
      </c>
      <c r="C187" s="2">
        <f t="shared" si="2"/>
        <v>3.1771124691560688E-3</v>
      </c>
      <c r="E187" s="22"/>
      <c r="F187" s="24"/>
    </row>
    <row r="188" spans="1:34" ht="15" thickBot="1" x14ac:dyDescent="0.4">
      <c r="A188" s="5">
        <v>43739</v>
      </c>
      <c r="B188" s="18">
        <v>7519.7883646999999</v>
      </c>
      <c r="C188" s="2">
        <f t="shared" si="2"/>
        <v>2.9544275308313658E-3</v>
      </c>
      <c r="E188" s="22"/>
      <c r="F188" s="24"/>
    </row>
    <row r="189" spans="1:34" ht="15" thickBot="1" x14ac:dyDescent="0.4">
      <c r="A189" s="5">
        <v>43770</v>
      </c>
      <c r="B189" s="18">
        <v>8368.4734667700013</v>
      </c>
      <c r="C189" s="2">
        <f t="shared" si="2"/>
        <v>5.5348666389492176E-3</v>
      </c>
      <c r="E189" s="22"/>
      <c r="F189" s="24"/>
    </row>
    <row r="190" spans="1:34" ht="15" thickBot="1" x14ac:dyDescent="0.4">
      <c r="A190" s="5">
        <v>43800</v>
      </c>
      <c r="B190" s="18">
        <v>9524.7135757600008</v>
      </c>
      <c r="C190" s="2">
        <f t="shared" si="2"/>
        <v>6.0958117309489997E-3</v>
      </c>
      <c r="E190" s="22"/>
      <c r="F190" s="24"/>
    </row>
    <row r="191" spans="1:34" ht="15" thickBot="1" x14ac:dyDescent="0.4">
      <c r="A191" s="5">
        <v>43831</v>
      </c>
      <c r="B191" s="18">
        <v>681.19491335999999</v>
      </c>
      <c r="C191" s="2">
        <f t="shared" si="2"/>
        <v>4.0809763494197423E-3</v>
      </c>
      <c r="E191" s="22"/>
      <c r="F191" s="24"/>
      <c r="AG191">
        <v>3436002715.7400002</v>
      </c>
      <c r="AH191">
        <v>4303757938.96</v>
      </c>
    </row>
    <row r="192" spans="1:34" ht="15" thickBot="1" x14ac:dyDescent="0.4">
      <c r="A192" s="5">
        <v>43862</v>
      </c>
      <c r="B192" s="18">
        <v>1361.67613465</v>
      </c>
      <c r="C192" s="2">
        <f t="shared" si="2"/>
        <v>-1.3967625499645822E-2</v>
      </c>
      <c r="E192" s="22"/>
      <c r="F192" s="23"/>
    </row>
    <row r="193" spans="1:6" x14ac:dyDescent="0.35">
      <c r="A193" s="5">
        <v>43891</v>
      </c>
      <c r="B193" s="18">
        <v>2069.0577474399997</v>
      </c>
      <c r="C193" s="2">
        <f t="shared" si="2"/>
        <v>-3.191953784957729E-3</v>
      </c>
      <c r="E193" s="23"/>
      <c r="F193" s="23"/>
    </row>
    <row r="194" spans="1:6" x14ac:dyDescent="0.35">
      <c r="A194" s="5">
        <v>43922</v>
      </c>
      <c r="B194" s="18">
        <v>2734.7523094200001</v>
      </c>
      <c r="C194" s="2">
        <f t="shared" si="2"/>
        <v>-1.3100392217669269E-2</v>
      </c>
      <c r="F194" s="23"/>
    </row>
    <row r="195" spans="1:6" x14ac:dyDescent="0.35">
      <c r="A195" s="5">
        <v>43952</v>
      </c>
      <c r="B195" s="18">
        <v>3408.9226297000005</v>
      </c>
      <c r="C195" s="2">
        <f t="shared" si="2"/>
        <v>-1.528412198043624E-2</v>
      </c>
      <c r="F195" s="23"/>
    </row>
    <row r="196" spans="1:6" x14ac:dyDescent="0.35">
      <c r="A196" s="5">
        <v>43983</v>
      </c>
      <c r="B196" s="18">
        <v>4248.7136551100002</v>
      </c>
      <c r="C196" s="2">
        <f t="shared" si="2"/>
        <v>-1.7262973077064564E-2</v>
      </c>
      <c r="F196" s="23"/>
    </row>
    <row r="197" spans="1:6" x14ac:dyDescent="0.35">
      <c r="A197" s="5">
        <v>44013</v>
      </c>
      <c r="B197" s="18">
        <v>5412.1719144800009</v>
      </c>
      <c r="C197" s="2">
        <f t="shared" si="2"/>
        <v>-1.778332243760555E-2</v>
      </c>
      <c r="F197" s="23"/>
    </row>
    <row r="198" spans="1:6" x14ac:dyDescent="0.35">
      <c r="A198" s="5">
        <v>44044</v>
      </c>
      <c r="B198" s="18">
        <v>6084.3672986399997</v>
      </c>
      <c r="C198" s="2">
        <f t="shared" si="2"/>
        <v>-1.4313096386059938E-2</v>
      </c>
      <c r="F198" s="23"/>
    </row>
    <row r="199" spans="1:6" x14ac:dyDescent="0.35">
      <c r="A199" s="5">
        <v>44075</v>
      </c>
      <c r="B199" s="18">
        <v>6753.1932498499991</v>
      </c>
      <c r="C199" s="2">
        <f t="shared" si="2"/>
        <v>-1.2756382197150752E-2</v>
      </c>
      <c r="F199" s="23"/>
    </row>
    <row r="200" spans="1:6" x14ac:dyDescent="0.35">
      <c r="A200" s="5">
        <v>44105</v>
      </c>
      <c r="B200" s="18">
        <v>7420.6183203599994</v>
      </c>
      <c r="C200" s="2">
        <f t="shared" si="2"/>
        <v>-1.3187877042595044E-2</v>
      </c>
      <c r="F200" s="23"/>
    </row>
    <row r="201" spans="1:6" x14ac:dyDescent="0.35">
      <c r="A201" s="5">
        <v>44136</v>
      </c>
      <c r="B201" s="18">
        <v>8257.7327281399994</v>
      </c>
      <c r="C201" s="2">
        <f t="shared" si="2"/>
        <v>-1.3233087141847006E-2</v>
      </c>
      <c r="F201" s="23"/>
    </row>
    <row r="202" spans="1:6" x14ac:dyDescent="0.35">
      <c r="A202" s="5">
        <v>44166</v>
      </c>
      <c r="B202" s="18">
        <v>9392.436181240002</v>
      </c>
      <c r="C202" s="2">
        <f t="shared" si="2"/>
        <v>-1.3887808118098085E-2</v>
      </c>
      <c r="F202" s="23"/>
    </row>
    <row r="203" spans="1:6" x14ac:dyDescent="0.35">
      <c r="A203" s="5">
        <v>44197</v>
      </c>
      <c r="B203" s="18">
        <v>672.16532328999995</v>
      </c>
      <c r="C203" s="2">
        <f t="shared" si="2"/>
        <v>-1.3255515995358078E-2</v>
      </c>
      <c r="F203" s="23"/>
    </row>
    <row r="204" spans="1:6" x14ac:dyDescent="0.35">
      <c r="A204" s="5">
        <v>44228</v>
      </c>
      <c r="B204" s="18">
        <v>1345.60689445</v>
      </c>
      <c r="C204" s="2">
        <f t="shared" ref="C204:C220" si="3">(B204-B192)/B192</f>
        <v>-1.1801073538040927E-2</v>
      </c>
      <c r="F204" s="23"/>
    </row>
    <row r="205" spans="1:6" x14ac:dyDescent="0.35">
      <c r="A205" s="5">
        <v>44256</v>
      </c>
      <c r="B205" s="18">
        <v>2016.5572002700001</v>
      </c>
      <c r="C205" s="2">
        <f t="shared" si="3"/>
        <v>-2.5374133339176951E-2</v>
      </c>
      <c r="F205" s="23"/>
    </row>
    <row r="206" spans="1:6" x14ac:dyDescent="0.35">
      <c r="A206" s="5">
        <v>44287</v>
      </c>
      <c r="B206" s="18">
        <v>2683.4825956199998</v>
      </c>
      <c r="C206" s="2">
        <f t="shared" si="3"/>
        <v>-1.8747479844298535E-2</v>
      </c>
      <c r="F206" s="23"/>
    </row>
    <row r="207" spans="1:6" x14ac:dyDescent="0.35">
      <c r="A207" s="5">
        <v>44317</v>
      </c>
      <c r="B207" s="18">
        <v>3347.23074739</v>
      </c>
      <c r="C207" s="2">
        <f t="shared" si="3"/>
        <v>-1.8097178789719139E-2</v>
      </c>
      <c r="F207" s="23"/>
    </row>
    <row r="208" spans="1:6" x14ac:dyDescent="0.35">
      <c r="A208" s="5">
        <v>44348</v>
      </c>
      <c r="B208" s="18">
        <v>4184.7373416400005</v>
      </c>
      <c r="C208" s="2">
        <f t="shared" si="3"/>
        <v>-1.5057807765664389E-2</v>
      </c>
      <c r="F208" s="23"/>
    </row>
    <row r="209" spans="1:8" x14ac:dyDescent="0.35">
      <c r="A209" s="5">
        <v>44378</v>
      </c>
      <c r="B209" s="18">
        <v>5334.4717026199996</v>
      </c>
      <c r="C209" s="2">
        <f t="shared" si="3"/>
        <v>-1.4356567582806842E-2</v>
      </c>
      <c r="F209" s="23"/>
    </row>
    <row r="210" spans="1:8" x14ac:dyDescent="0.35">
      <c r="A210" s="5">
        <v>44409</v>
      </c>
      <c r="B210" s="18">
        <v>5996.3251448899991</v>
      </c>
      <c r="C210" s="2">
        <f t="shared" si="3"/>
        <v>-1.4470223349218264E-2</v>
      </c>
      <c r="F210" s="23"/>
    </row>
    <row r="211" spans="1:8" x14ac:dyDescent="0.35">
      <c r="A211" s="5">
        <v>44440</v>
      </c>
      <c r="B211" s="18">
        <v>6653.9418934599989</v>
      </c>
      <c r="C211" s="2">
        <f t="shared" si="3"/>
        <v>-1.4696951903783406E-2</v>
      </c>
      <c r="F211" s="23"/>
    </row>
    <row r="212" spans="1:8" x14ac:dyDescent="0.35">
      <c r="A212" s="5">
        <v>44470</v>
      </c>
      <c r="B212" s="18">
        <v>7311.1287237199995</v>
      </c>
      <c r="C212" s="2">
        <f t="shared" si="3"/>
        <v>-1.4754780789572833E-2</v>
      </c>
      <c r="F212" s="23"/>
    </row>
    <row r="213" spans="1:8" x14ac:dyDescent="0.35">
      <c r="A213" s="5">
        <v>44501</v>
      </c>
      <c r="B213" s="18">
        <v>8139.9546099999998</v>
      </c>
      <c r="C213" s="2">
        <f t="shared" si="3"/>
        <v>-1.4262767035150623E-2</v>
      </c>
      <c r="F213" s="23"/>
    </row>
    <row r="214" spans="1:8" x14ac:dyDescent="0.35">
      <c r="A214" s="5">
        <v>44531</v>
      </c>
      <c r="B214" s="18">
        <v>9377.8870348</v>
      </c>
      <c r="C214" s="2">
        <f t="shared" si="3"/>
        <v>-1.5490279794566789E-3</v>
      </c>
      <c r="F214" s="23"/>
    </row>
    <row r="215" spans="1:8" x14ac:dyDescent="0.35">
      <c r="A215" s="5">
        <v>44562</v>
      </c>
      <c r="B215" s="18">
        <v>677.05553562</v>
      </c>
      <c r="C215" s="2">
        <f t="shared" si="3"/>
        <v>7.2753118326073091E-3</v>
      </c>
      <c r="F215" s="23"/>
    </row>
    <row r="216" spans="1:8" x14ac:dyDescent="0.35">
      <c r="A216" s="5">
        <v>44593</v>
      </c>
      <c r="B216" s="18">
        <v>1370.31226348</v>
      </c>
      <c r="C216" s="2">
        <f t="shared" si="3"/>
        <v>1.8360019654995851E-2</v>
      </c>
      <c r="F216" s="23"/>
    </row>
    <row r="217" spans="1:8" x14ac:dyDescent="0.35">
      <c r="A217" s="5">
        <v>44621</v>
      </c>
      <c r="B217" s="18">
        <v>2062.7970337900001</v>
      </c>
      <c r="C217" s="2">
        <f t="shared" si="3"/>
        <v>2.2930087732601346E-2</v>
      </c>
      <c r="F217" s="23"/>
    </row>
    <row r="218" spans="1:8" x14ac:dyDescent="0.35">
      <c r="A218" s="5">
        <v>44652</v>
      </c>
      <c r="B218" s="18">
        <v>2754.9405689800001</v>
      </c>
      <c r="C218" s="2">
        <f t="shared" si="3"/>
        <v>2.6628819384420289E-2</v>
      </c>
      <c r="F218" s="23"/>
    </row>
    <row r="219" spans="1:8" ht="15" thickBot="1" x14ac:dyDescent="0.4">
      <c r="A219" s="5">
        <v>44682</v>
      </c>
      <c r="B219" s="19">
        <v>3436.0027157400004</v>
      </c>
      <c r="C219" s="2">
        <f t="shared" si="3"/>
        <v>2.6521018432691043E-2</v>
      </c>
      <c r="F219" s="23"/>
    </row>
    <row r="220" spans="1:8" ht="15" thickBot="1" x14ac:dyDescent="0.4">
      <c r="A220" s="5">
        <v>44713</v>
      </c>
      <c r="B220" s="19">
        <v>4303.7579389599996</v>
      </c>
      <c r="C220" s="2">
        <f t="shared" si="3"/>
        <v>2.8441593247846432E-2</v>
      </c>
      <c r="F220" s="23"/>
    </row>
    <row r="221" spans="1:8" ht="15" thickBot="1" x14ac:dyDescent="0.4">
      <c r="A221" s="5">
        <v>44743</v>
      </c>
      <c r="B221" s="19">
        <v>5508.03</v>
      </c>
      <c r="C221" s="2">
        <f>(B221-B209)/B209</f>
        <v>3.2535236299924095E-2</v>
      </c>
      <c r="F221" s="23"/>
      <c r="H221" s="8"/>
    </row>
    <row r="222" spans="1:8" ht="15" thickBot="1" x14ac:dyDescent="0.4">
      <c r="A222" s="30">
        <v>44774</v>
      </c>
      <c r="B222" s="31">
        <v>6216.56</v>
      </c>
      <c r="C222" s="32">
        <f t="shared" ref="C222:C231" si="4">(B222-B210)/B210</f>
        <v>3.6728304384508387E-2</v>
      </c>
    </row>
    <row r="223" spans="1:8" ht="15" thickBot="1" x14ac:dyDescent="0.4">
      <c r="A223" s="25">
        <v>44805</v>
      </c>
      <c r="B223" s="33">
        <v>6915.15</v>
      </c>
      <c r="C223" s="26">
        <f t="shared" si="4"/>
        <v>3.9256144811955142E-2</v>
      </c>
    </row>
    <row r="224" spans="1:8" ht="15" thickBot="1" x14ac:dyDescent="0.4">
      <c r="A224" s="25">
        <v>44835</v>
      </c>
      <c r="B224" s="33">
        <v>7630.28</v>
      </c>
      <c r="C224" s="26">
        <f t="shared" si="4"/>
        <v>4.365280496902698E-2</v>
      </c>
    </row>
    <row r="225" spans="1:5" ht="15" thickBot="1" x14ac:dyDescent="0.4">
      <c r="A225" s="25">
        <v>44866</v>
      </c>
      <c r="B225" s="33">
        <v>8533</v>
      </c>
      <c r="C225" s="26">
        <f t="shared" si="4"/>
        <v>4.8285943697663966E-2</v>
      </c>
    </row>
    <row r="226" spans="1:5" ht="15" thickBot="1" x14ac:dyDescent="0.4">
      <c r="A226" s="25">
        <v>44896</v>
      </c>
      <c r="B226" s="33">
        <v>9722.09</v>
      </c>
      <c r="C226" s="26">
        <f t="shared" si="4"/>
        <v>3.6703680042499132E-2</v>
      </c>
      <c r="E226" s="8"/>
    </row>
    <row r="227" spans="1:5" ht="15" thickBot="1" x14ac:dyDescent="0.4">
      <c r="A227" s="25">
        <v>44927</v>
      </c>
      <c r="B227" s="33">
        <v>707.39</v>
      </c>
      <c r="C227" s="26">
        <f t="shared" si="4"/>
        <v>4.4803509880798495E-2</v>
      </c>
    </row>
    <row r="228" spans="1:5" ht="15" thickBot="1" x14ac:dyDescent="0.4">
      <c r="A228" s="25">
        <v>44958</v>
      </c>
      <c r="B228" s="33">
        <v>1456</v>
      </c>
      <c r="C228" s="26">
        <f t="shared" si="4"/>
        <v>6.2531540294611596E-2</v>
      </c>
    </row>
    <row r="229" spans="1:5" ht="15" thickBot="1" x14ac:dyDescent="0.4">
      <c r="A229" s="25">
        <v>44986</v>
      </c>
      <c r="B229" s="33">
        <f>642.88+1562.05</f>
        <v>2204.9299999999998</v>
      </c>
      <c r="C229" s="26">
        <f t="shared" si="4"/>
        <v>6.8903030148757399E-2</v>
      </c>
    </row>
    <row r="230" spans="1:5" ht="15" thickBot="1" x14ac:dyDescent="0.4">
      <c r="A230" s="25">
        <v>45017</v>
      </c>
      <c r="B230" s="33">
        <v>2948.47</v>
      </c>
      <c r="C230" s="26">
        <f t="shared" si="4"/>
        <v>7.0248132826928031E-2</v>
      </c>
    </row>
    <row r="231" spans="1:5" ht="15" thickBot="1" x14ac:dyDescent="0.4">
      <c r="A231" s="25">
        <v>45047</v>
      </c>
      <c r="B231" s="33">
        <v>3693</v>
      </c>
      <c r="C231" s="26">
        <f t="shared" si="4"/>
        <v>7.479542524303591E-2</v>
      </c>
    </row>
    <row r="232" spans="1:5" ht="15" thickBot="1" x14ac:dyDescent="0.4">
      <c r="A232" s="25">
        <v>45078</v>
      </c>
      <c r="B232" s="33">
        <v>4644.22</v>
      </c>
      <c r="C232" s="26">
        <f t="shared" ref="C232:C242" si="5">(B232-B220)/B220</f>
        <v>7.9108087831322851E-2</v>
      </c>
    </row>
    <row r="233" spans="1:5" ht="15" thickBot="1" x14ac:dyDescent="0.4">
      <c r="A233" s="25">
        <v>45108</v>
      </c>
      <c r="B233" s="33">
        <v>5900.49</v>
      </c>
      <c r="C233" s="26">
        <f t="shared" si="5"/>
        <v>7.125233522693232E-2</v>
      </c>
    </row>
    <row r="234" spans="1:5" ht="15" thickBot="1" x14ac:dyDescent="0.4">
      <c r="A234" s="25">
        <v>45139</v>
      </c>
      <c r="B234" s="33">
        <v>6642.86</v>
      </c>
      <c r="C234" s="26">
        <f t="shared" si="5"/>
        <v>6.8574903161877185E-2</v>
      </c>
    </row>
    <row r="235" spans="1:5" ht="15" thickBot="1" x14ac:dyDescent="0.4">
      <c r="A235" s="25">
        <v>45170</v>
      </c>
      <c r="B235" s="33">
        <v>7380.15</v>
      </c>
      <c r="C235" s="26">
        <f t="shared" si="5"/>
        <v>6.7243660658120222E-2</v>
      </c>
    </row>
    <row r="236" spans="1:5" ht="15" thickBot="1" x14ac:dyDescent="0.4">
      <c r="A236" s="25">
        <v>45200</v>
      </c>
      <c r="B236" s="33">
        <v>8115.7199999999993</v>
      </c>
      <c r="C236" s="26">
        <f t="shared" si="5"/>
        <v>6.362020790849085E-2</v>
      </c>
    </row>
    <row r="237" spans="1:5" ht="15" thickBot="1" x14ac:dyDescent="0.4">
      <c r="A237" s="25">
        <v>45231</v>
      </c>
      <c r="B237" s="33">
        <v>9056.84</v>
      </c>
      <c r="C237" s="26">
        <f t="shared" si="5"/>
        <v>6.138989804289232E-2</v>
      </c>
    </row>
    <row r="238" spans="1:5" ht="15" thickBot="1" x14ac:dyDescent="0.4">
      <c r="A238" s="25">
        <v>45261</v>
      </c>
      <c r="B238" s="33">
        <v>10312.98</v>
      </c>
      <c r="C238" s="26">
        <f t="shared" si="5"/>
        <v>6.0778083724795741E-2</v>
      </c>
    </row>
    <row r="239" spans="1:5" ht="15" thickBot="1" x14ac:dyDescent="0.4">
      <c r="A239" s="25">
        <v>45292</v>
      </c>
      <c r="B239" s="33">
        <v>758.3</v>
      </c>
      <c r="C239" s="26">
        <f t="shared" si="5"/>
        <v>7.1968786666478143E-2</v>
      </c>
    </row>
    <row r="240" spans="1:5" ht="15" thickBot="1" x14ac:dyDescent="0.4">
      <c r="A240" s="25">
        <v>45323</v>
      </c>
      <c r="B240" s="33">
        <v>1564.41</v>
      </c>
      <c r="C240" s="26">
        <f t="shared" si="5"/>
        <v>7.445741758241764E-2</v>
      </c>
    </row>
    <row r="241" spans="1:3" ht="15" thickBot="1" x14ac:dyDescent="0.4">
      <c r="A241" s="25">
        <v>45352</v>
      </c>
      <c r="B241" s="33">
        <v>2371.36</v>
      </c>
      <c r="C241" s="26">
        <f t="shared" si="5"/>
        <v>7.548085426748255E-2</v>
      </c>
    </row>
    <row r="242" spans="1:3" ht="15" thickBot="1" x14ac:dyDescent="0.4">
      <c r="A242" s="25">
        <v>45383</v>
      </c>
      <c r="B242" s="33">
        <v>3171.65</v>
      </c>
      <c r="C242" s="26">
        <f t="shared" si="5"/>
        <v>7.5693495270428499E-2</v>
      </c>
    </row>
  </sheetData>
  <autoFilter ref="A1:C220" xr:uid="{0533F948-95D5-4911-9111-6B745C6163B5}"/>
  <sortState xmlns:xlrd2="http://schemas.microsoft.com/office/spreadsheetml/2017/richdata2" ref="E2:F14">
    <sortCondition ref="E2:E14"/>
  </sortState>
  <conditionalFormatting sqref="C3:C24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Cotizaciones sociales</vt:lpstr>
      <vt:lpstr>Pensiones contributivas</vt:lpstr>
      <vt:lpstr>Pensiones no contributivas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 TORO, PAULA</dc:creator>
  <cp:lastModifiedBy>PAÑOS NOGALES, RUBEN</cp:lastModifiedBy>
  <dcterms:created xsi:type="dcterms:W3CDTF">2015-06-05T18:19:34Z</dcterms:created>
  <dcterms:modified xsi:type="dcterms:W3CDTF">2024-05-21T12:16:33Z</dcterms:modified>
</cp:coreProperties>
</file>