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mc:AlternateContent xmlns:mc="http://schemas.openxmlformats.org/markup-compatibility/2006">
    <mc:Choice Requires="x15">
      <x15ac:absPath xmlns:x15ac="http://schemas.microsoft.com/office/spreadsheetml/2010/11/ac" url="I:\GESTION\DATOS\maternidad, paternidad y excedencias\primer trimestre\1 trimestre 2024\"/>
    </mc:Choice>
  </mc:AlternateContent>
  <xr:revisionPtr revIDLastSave="0" documentId="13_ncr:1_{FF32CB93-6DCA-465D-BB02-2CF291762F1E}" xr6:coauthVersionLast="47" xr6:coauthVersionMax="47" xr10:uidLastSave="{00000000-0000-0000-0000-000000000000}"/>
  <bookViews>
    <workbookView xWindow="-19320" yWindow="-120" windowWidth="19440" windowHeight="11160" xr2:uid="{00000000-000D-0000-FFFF-FFFF00000000}"/>
  </bookViews>
  <sheets>
    <sheet name="Portada" sheetId="1" r:id="rId1"/>
    <sheet name="Índice" sheetId="3" r:id="rId2"/>
    <sheet name="Prestaciones" sheetId="2" r:id="rId3"/>
    <sheet name="Totales y gasto" sheetId="5" r:id="rId4"/>
    <sheet name="Procesos por CC.AA" sheetId="6" r:id="rId5"/>
    <sheet name="Modalidades y duraciones medias" sheetId="7" r:id="rId6"/>
    <sheet name="Excedencias" sheetId="10" r:id="rId7"/>
    <sheet name="Total y Variación interanual" sheetId="8" r:id="rId8"/>
    <sheet name="Excedencias por CC.AA" sheetId="9" r:id="rId9"/>
  </sheets>
  <externalReferences>
    <externalReference r:id="rId10"/>
    <externalReference r:id="rId11"/>
    <externalReference r:id="rId12"/>
    <externalReference r:id="rId13"/>
    <externalReference r:id="rId14"/>
    <externalReference r:id="rId15"/>
  </externalReferences>
  <definedNames>
    <definedName name="_1P68">'[1]%'!$B$2:$Z$17</definedName>
    <definedName name="_2P68">#REF!</definedName>
    <definedName name="a">#REF!</definedName>
    <definedName name="aaa">#REF!</definedName>
    <definedName name="ACA">#REF!</definedName>
    <definedName name="ACP">#REF!</definedName>
    <definedName name="alt">#REF!</definedName>
    <definedName name="_xlnm.Print_Area" localSheetId="6">Excedencias!$A$1:$E$47</definedName>
    <definedName name="_xlnm.Print_Area" localSheetId="8">'Excedencias por CC.AA'!$A$1:$S$78</definedName>
    <definedName name="_xlnm.Print_Area" localSheetId="1">Índice!$A$1:$G$44</definedName>
    <definedName name="_xlnm.Print_Area" localSheetId="5">'Modalidades y duraciones medias'!$C$4:$H$78</definedName>
    <definedName name="_xlnm.Print_Area" localSheetId="0">Portada!$A$1:$F$48</definedName>
    <definedName name="_xlnm.Print_Area" localSheetId="2">Prestaciones!$A$1:$E$27</definedName>
    <definedName name="_xlnm.Print_Area" localSheetId="4">'Procesos por CC.AA'!$A$3:$F$43</definedName>
    <definedName name="_xlnm.Print_Area" localSheetId="7">'Total y Variación interanual'!$B$1:$K$68</definedName>
    <definedName name="_xlnm.Print_Area" localSheetId="3">'Totales y gasto'!$C$2:$H$79</definedName>
    <definedName name="_xlnm.Print_Area">#REF!</definedName>
    <definedName name="AT">#REF!</definedName>
    <definedName name="Auto_Open">#REF!</definedName>
    <definedName name="CARBON">#REF!</definedName>
    <definedName name="cb">#REF!</definedName>
    <definedName name="CCAA">'[2]CC.AA'!$H$3:$H$3000</definedName>
    <definedName name="cm">#REF!</definedName>
    <definedName name="COMPROBACIÓN">#REF!</definedName>
    <definedName name="Contribuciones_CCAA">[3]Gráficos!$B$75:$K$93</definedName>
    <definedName name="d">#REF!</definedName>
    <definedName name="dddd">#REF!</definedName>
    <definedName name="de">#REF!</definedName>
    <definedName name="deee">#REF!</definedName>
    <definedName name="DISTRIBUCIÓN_IMPORTES">#REF!</definedName>
    <definedName name="DISTRIBUCIÓN_PORCENTUAL_IMPORTES">#REF!</definedName>
    <definedName name="dv">#REF!</definedName>
    <definedName name="ed">#REF!</definedName>
    <definedName name="edades">#REF!</definedName>
    <definedName name="EF_FAMI">#REF!</definedName>
    <definedName name="EIP">#REF!</definedName>
    <definedName name="EJUBI">#REF!</definedName>
    <definedName name="EORFANDAD">#REF!</definedName>
    <definedName name="EP">#REF!</definedName>
    <definedName name="ETSIS">#REF!</definedName>
    <definedName name="EVIUDEDAD">#REF!</definedName>
    <definedName name="evo">#REF!</definedName>
    <definedName name="FFAMILI_TOTAL">#REF!</definedName>
    <definedName name="fff">#REF!</definedName>
    <definedName name="HOGAR">#REF!</definedName>
    <definedName name="impor">#REF!</definedName>
    <definedName name="importe">#REF!</definedName>
    <definedName name="IMPORTE_P67">'[1]IMPORTE POR CONCEPTOS'!$B$2:$Z$18</definedName>
    <definedName name="INCP_JUBILA">#REF!</definedName>
    <definedName name="ip">#REF!</definedName>
    <definedName name="IP__CCAA">[4]Total!$A$1:$AA$80</definedName>
    <definedName name="Macro1">#REF!</definedName>
    <definedName name="Macro10">#REF!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edia_CCAA">[5]Gráficos!$A$49:$E$67</definedName>
    <definedName name="NombreTabla">"Dummy"</definedName>
    <definedName name="Nómina_CCAA">[5]Gráficos!$A$3:$E$21</definedName>
    <definedName name="Número_CCAA">[5]Gráficos!$A$26:$E$44</definedName>
    <definedName name="PROVINCIA">[2]PROVINCIAS!$R$3:$R$3000</definedName>
    <definedName name="PUBLICA">[5]Avance!$P$52:$Q$63</definedName>
    <definedName name="qq">#REF!</definedName>
    <definedName name="rank_contr_nóm">[3]Gráficos!$M$75:$M$93</definedName>
    <definedName name="rank_contr_núm">[3]Gráficos!$N$75:$N$93</definedName>
    <definedName name="rank_contr_pm">[3]Gráficos!$O$75:$O$93</definedName>
    <definedName name="Recover">#REF!</definedName>
    <definedName name="REGIMENES">[2]PROVINCIAS!$P$3:$P$3000</definedName>
    <definedName name="REGIMENESCCAA">'[2]CC.AA'!$F$3:$F$3000</definedName>
    <definedName name="REM">#REF!</definedName>
    <definedName name="RETA">#REF!</definedName>
    <definedName name="RG">#REF!</definedName>
    <definedName name="serieb">[2]PROVINCIAS!$P$3:$P$3000</definedName>
    <definedName name="SEXO">[2]PROVINCIAS!$S$3:$S$3000</definedName>
    <definedName name="SEXOCCAA">'[2]CC.AA'!$I$3:$I$3000</definedName>
    <definedName name="SOVI">#REF!</definedName>
    <definedName name="ss">#REF!</definedName>
    <definedName name="_xlnm.Print_Titles">#N/A</definedName>
    <definedName name="TOTAL">#REF!</definedName>
    <definedName name="Tramos_2009">[6]Rango!$Q$2:$S$32</definedName>
    <definedName name="Tramos_2015">[6]Rango!$AO$2:$AP$32</definedName>
    <definedName name="TRAMOS_CUANTÍA">#REF!</definedName>
    <definedName name="VIUDE_ORF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8" l="1"/>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 i="8"/>
  <c r="D26" i="10" l="1"/>
  <c r="D25" i="10"/>
  <c r="B23" i="10"/>
  <c r="J7" i="9"/>
  <c r="J8" i="9"/>
  <c r="J9" i="9"/>
  <c r="J10" i="9"/>
  <c r="J6" i="8"/>
  <c r="K6" i="8"/>
  <c r="J7" i="8"/>
  <c r="K7" i="8"/>
  <c r="J8" i="8"/>
  <c r="K8" i="8"/>
  <c r="J9" i="8"/>
  <c r="K9" i="8"/>
  <c r="J10" i="8"/>
  <c r="K10" i="8"/>
  <c r="J11" i="8"/>
  <c r="K11" i="8"/>
  <c r="J12" i="8"/>
  <c r="K12" i="8"/>
  <c r="J13" i="8"/>
  <c r="K13" i="8"/>
  <c r="J14" i="8"/>
  <c r="K14" i="8"/>
  <c r="J15" i="8"/>
  <c r="K15" i="8"/>
  <c r="J16" i="8"/>
  <c r="K16" i="8"/>
  <c r="J17" i="8"/>
  <c r="K17" i="8"/>
  <c r="J18" i="8"/>
  <c r="K18" i="8"/>
  <c r="J19" i="8"/>
  <c r="K19" i="8"/>
  <c r="J20" i="8"/>
  <c r="K20" i="8"/>
  <c r="J21" i="8"/>
  <c r="K21" i="8"/>
  <c r="J22" i="8"/>
  <c r="K22" i="8"/>
  <c r="J23" i="8"/>
  <c r="K23" i="8"/>
  <c r="J24" i="8"/>
  <c r="K24" i="8"/>
  <c r="J25" i="8"/>
  <c r="K25" i="8"/>
  <c r="J26" i="8"/>
  <c r="K26" i="8"/>
  <c r="J27" i="8"/>
  <c r="K27" i="8"/>
  <c r="J28" i="8"/>
  <c r="K28" i="8"/>
  <c r="J29" i="8"/>
  <c r="K29" i="8"/>
  <c r="J30" i="8"/>
  <c r="K30" i="8"/>
  <c r="J31" i="8"/>
  <c r="K31" i="8"/>
  <c r="J32" i="8"/>
  <c r="K32" i="8"/>
  <c r="J33" i="8"/>
  <c r="K33" i="8"/>
  <c r="J34" i="8"/>
  <c r="K34" i="8"/>
  <c r="J35" i="8"/>
  <c r="K35" i="8"/>
  <c r="J36" i="8"/>
  <c r="K36" i="8"/>
  <c r="J37" i="8"/>
  <c r="K37" i="8"/>
  <c r="J38" i="8"/>
  <c r="K38" i="8"/>
  <c r="J39" i="8"/>
  <c r="K39" i="8"/>
  <c r="J40" i="8"/>
  <c r="K40" i="8"/>
  <c r="J41" i="8"/>
  <c r="K41" i="8"/>
  <c r="J42" i="8"/>
  <c r="K42" i="8"/>
  <c r="J43" i="8"/>
  <c r="K43" i="8"/>
  <c r="J44" i="8"/>
  <c r="K44" i="8"/>
  <c r="J45" i="8"/>
  <c r="K45" i="8"/>
  <c r="J46" i="8"/>
  <c r="K46" i="8"/>
  <c r="J47" i="8"/>
  <c r="K47" i="8"/>
  <c r="J48" i="8"/>
  <c r="K48" i="8"/>
  <c r="J49" i="8"/>
  <c r="K49" i="8"/>
  <c r="J50" i="8"/>
  <c r="K50" i="8"/>
  <c r="J51" i="8"/>
  <c r="K51" i="8"/>
  <c r="J52" i="8"/>
  <c r="K52" i="8"/>
  <c r="J53" i="8"/>
  <c r="K53" i="8"/>
  <c r="J54" i="8"/>
  <c r="K54" i="8"/>
  <c r="J55" i="8"/>
  <c r="K55" i="8"/>
  <c r="J56" i="8"/>
  <c r="K56" i="8"/>
  <c r="J57" i="8"/>
  <c r="K57" i="8"/>
  <c r="J58" i="8"/>
  <c r="K58" i="8"/>
  <c r="J59" i="8"/>
  <c r="K59" i="8"/>
  <c r="J60" i="8"/>
  <c r="K60" i="8"/>
  <c r="J61" i="8"/>
  <c r="K61" i="8"/>
  <c r="J62" i="8"/>
  <c r="K62" i="8"/>
  <c r="J63" i="8"/>
  <c r="K63" i="8"/>
  <c r="J64" i="8"/>
  <c r="K64" i="8"/>
  <c r="J65" i="8"/>
  <c r="K65" i="8"/>
  <c r="J66" i="8"/>
  <c r="K66" i="8"/>
  <c r="J67" i="8"/>
  <c r="K67" i="8"/>
  <c r="J68" i="8"/>
  <c r="K68" i="8"/>
  <c r="D26" i="2" l="1"/>
  <c r="D25" i="2"/>
  <c r="B23" i="2"/>
  <c r="K67" i="9" l="1"/>
  <c r="K64" i="9"/>
  <c r="K70" i="9"/>
  <c r="K69" i="9"/>
  <c r="K66" i="9"/>
  <c r="K63" i="9"/>
  <c r="K24" i="9"/>
  <c r="K25" i="9"/>
  <c r="J24" i="9"/>
  <c r="J25" i="9"/>
  <c r="K22" i="9"/>
  <c r="K23" i="9"/>
  <c r="J22" i="9"/>
  <c r="J23" i="9"/>
  <c r="K18" i="9"/>
  <c r="K19" i="9"/>
  <c r="K20" i="9"/>
  <c r="K21" i="9"/>
  <c r="J18" i="9"/>
  <c r="J19" i="9"/>
  <c r="J20" i="9"/>
  <c r="J21" i="9"/>
  <c r="K17" i="9"/>
  <c r="J17" i="9"/>
  <c r="K16" i="9"/>
  <c r="J16" i="9"/>
  <c r="K15" i="9"/>
  <c r="J15" i="9"/>
  <c r="K14" i="9"/>
  <c r="J14" i="9"/>
  <c r="K13" i="9"/>
  <c r="J13" i="9"/>
  <c r="K11" i="9"/>
  <c r="K12" i="9"/>
  <c r="J11" i="9"/>
  <c r="J12" i="9"/>
  <c r="K8" i="9"/>
  <c r="K9" i="9"/>
  <c r="K10" i="9"/>
  <c r="K7" i="9"/>
  <c r="B27" i="6"/>
  <c r="C36" i="6" s="1"/>
  <c r="A25" i="6"/>
  <c r="A24" i="6"/>
  <c r="A23" i="6"/>
  <c r="A22" i="6"/>
  <c r="A21" i="6"/>
  <c r="A20" i="6"/>
  <c r="A19" i="6"/>
  <c r="A18" i="6"/>
  <c r="A17" i="6"/>
  <c r="A16" i="6"/>
  <c r="A15" i="6"/>
  <c r="A14" i="6"/>
  <c r="A13" i="6"/>
  <c r="A12" i="6"/>
  <c r="A11" i="6"/>
  <c r="A10" i="6"/>
  <c r="A9" i="6"/>
  <c r="A8" i="6"/>
  <c r="A7" i="6"/>
  <c r="B25" i="6"/>
  <c r="B24" i="6"/>
  <c r="B23" i="6"/>
  <c r="B22" i="6"/>
  <c r="B21" i="6"/>
  <c r="B20" i="6"/>
  <c r="B19" i="6"/>
  <c r="B18" i="6"/>
  <c r="B17" i="6"/>
  <c r="B16" i="6"/>
  <c r="B15" i="6"/>
  <c r="B14" i="6"/>
  <c r="B13" i="6"/>
  <c r="B12" i="6"/>
  <c r="B11" i="6"/>
  <c r="B10" i="6"/>
  <c r="B9" i="6"/>
  <c r="B8" i="6"/>
  <c r="B7" i="6"/>
  <c r="D11" i="9" l="1"/>
  <c r="C11" i="9"/>
  <c r="B11" i="9"/>
  <c r="D10" i="9"/>
  <c r="C10" i="9"/>
  <c r="B10" i="9"/>
  <c r="B6" i="9"/>
  <c r="A6" i="9"/>
  <c r="G80" i="7" l="1"/>
  <c r="E80" i="7"/>
  <c r="L73" i="5"/>
  <c r="M73" i="5" s="1"/>
  <c r="K72" i="5"/>
  <c r="K71" i="5"/>
  <c r="K70" i="5"/>
  <c r="L69" i="5"/>
  <c r="K68" i="5"/>
  <c r="K67" i="5"/>
  <c r="K66" i="5"/>
  <c r="L65" i="5"/>
  <c r="L64" i="5"/>
  <c r="M64" i="5" s="1"/>
  <c r="L63" i="5"/>
  <c r="M63" i="5" s="1"/>
  <c r="L62" i="5"/>
  <c r="M62" i="5" s="1"/>
  <c r="L61" i="5"/>
  <c r="M61" i="5" s="1"/>
  <c r="K60" i="5"/>
  <c r="K59" i="5"/>
  <c r="K58" i="5"/>
  <c r="K57" i="5"/>
  <c r="L56" i="5"/>
  <c r="K55" i="5"/>
  <c r="K54" i="5"/>
  <c r="L53" i="5"/>
  <c r="K52" i="5"/>
  <c r="K51" i="5"/>
  <c r="K50" i="5"/>
  <c r="K49" i="5"/>
  <c r="L48" i="5"/>
  <c r="K47" i="5"/>
  <c r="K46" i="5"/>
  <c r="K45" i="5"/>
  <c r="K44" i="5"/>
  <c r="K43" i="5"/>
  <c r="L42" i="5"/>
  <c r="K41" i="5"/>
  <c r="K40" i="5"/>
  <c r="K39" i="5"/>
  <c r="K38" i="5"/>
  <c r="K37" i="5"/>
  <c r="K36" i="5"/>
  <c r="K35" i="5"/>
  <c r="K34" i="5"/>
  <c r="K33" i="5"/>
  <c r="L32" i="5"/>
  <c r="L31" i="5"/>
  <c r="M31" i="5" s="1"/>
  <c r="K30" i="5"/>
  <c r="K29" i="5"/>
  <c r="L28" i="5"/>
  <c r="L27" i="5"/>
  <c r="M27" i="5" s="1"/>
  <c r="L26" i="5"/>
  <c r="M26" i="5" s="1"/>
  <c r="K25" i="5"/>
  <c r="K24" i="5"/>
  <c r="K23" i="5"/>
  <c r="L22" i="5"/>
  <c r="K21" i="5"/>
  <c r="K20" i="5"/>
  <c r="K19" i="5"/>
  <c r="K18" i="5"/>
  <c r="K17" i="5"/>
  <c r="K16" i="5"/>
  <c r="K15" i="5"/>
  <c r="K14" i="5"/>
  <c r="L13" i="5"/>
  <c r="J14" i="5" l="1"/>
  <c r="J15" i="5"/>
  <c r="J16" i="5"/>
  <c r="J17" i="5"/>
  <c r="J18" i="5"/>
  <c r="J19" i="5"/>
  <c r="J20" i="5"/>
  <c r="J21" i="5"/>
  <c r="M22" i="5"/>
  <c r="J23" i="5"/>
  <c r="J24" i="5"/>
  <c r="J25" i="5"/>
  <c r="M28" i="5"/>
  <c r="J29" i="5"/>
  <c r="J30" i="5"/>
  <c r="M32" i="5"/>
  <c r="J33" i="5"/>
  <c r="J34" i="5"/>
  <c r="J35" i="5"/>
  <c r="J36" i="5"/>
  <c r="J37" i="5"/>
  <c r="J38" i="5"/>
  <c r="J39" i="5"/>
  <c r="J40" i="5"/>
  <c r="J41" i="5"/>
  <c r="M42" i="5"/>
  <c r="J43" i="5"/>
  <c r="J44" i="5"/>
  <c r="J45" i="5"/>
  <c r="J46" i="5"/>
  <c r="J47" i="5"/>
  <c r="M48" i="5"/>
  <c r="J49" i="5"/>
  <c r="J50" i="5"/>
  <c r="J51" i="5"/>
  <c r="J52" i="5"/>
  <c r="M53" i="5"/>
  <c r="J54" i="5"/>
  <c r="J55" i="5"/>
  <c r="M56" i="5"/>
  <c r="J57" i="5"/>
  <c r="J58" i="5"/>
  <c r="J59" i="5"/>
  <c r="J60" i="5"/>
  <c r="M65" i="5"/>
  <c r="J66" i="5"/>
  <c r="J67" i="5"/>
  <c r="J68" i="5"/>
  <c r="M69" i="5"/>
  <c r="J70" i="5"/>
  <c r="J71" i="5"/>
  <c r="J72" i="5"/>
  <c r="K13" i="5"/>
  <c r="J13" i="5" s="1"/>
  <c r="M13" i="5"/>
  <c r="K22" i="5"/>
  <c r="J22" i="5" s="1"/>
  <c r="K26" i="5"/>
  <c r="J26" i="5" s="1"/>
  <c r="K27" i="5"/>
  <c r="J27" i="5" s="1"/>
  <c r="K28" i="5"/>
  <c r="J28" i="5" s="1"/>
  <c r="K31" i="5"/>
  <c r="J31" i="5" s="1"/>
  <c r="K32" i="5"/>
  <c r="J32" i="5" s="1"/>
  <c r="K42" i="5"/>
  <c r="J42" i="5" s="1"/>
  <c r="K48" i="5"/>
  <c r="J48" i="5" s="1"/>
  <c r="K53" i="5"/>
  <c r="J53" i="5" s="1"/>
  <c r="K56" i="5"/>
  <c r="J56" i="5" s="1"/>
  <c r="K61" i="5"/>
  <c r="J61" i="5" s="1"/>
  <c r="K62" i="5"/>
  <c r="J62" i="5" s="1"/>
  <c r="K63" i="5"/>
  <c r="J63" i="5" s="1"/>
  <c r="K64" i="5"/>
  <c r="J64" i="5" s="1"/>
  <c r="K65" i="5"/>
  <c r="J65" i="5" s="1"/>
  <c r="K69" i="5"/>
  <c r="J69" i="5" s="1"/>
  <c r="K73" i="5"/>
  <c r="J73" i="5" s="1"/>
  <c r="G81" i="5"/>
  <c r="H81" i="5"/>
  <c r="K74" i="5"/>
  <c r="J74" i="5" s="1"/>
  <c r="L74" i="5"/>
  <c r="M74" i="5" s="1"/>
  <c r="K75" i="5"/>
  <c r="J75" i="5" s="1"/>
  <c r="E81" i="5"/>
  <c r="F81" i="5"/>
  <c r="L75" i="5" l="1"/>
  <c r="M75" i="5" s="1"/>
</calcChain>
</file>

<file path=xl/sharedStrings.xml><?xml version="1.0" encoding="utf-8"?>
<sst xmlns="http://schemas.openxmlformats.org/spreadsheetml/2006/main" count="250" uniqueCount="110">
  <si>
    <t>Primer Progenitor</t>
  </si>
  <si>
    <t>Segundo Progenitor</t>
  </si>
  <si>
    <t>Mujeres</t>
  </si>
  <si>
    <t>Hombres</t>
  </si>
  <si>
    <t>PRESTACIÓN DE NACIMIENTO Y CUIDADO DE MENOR (1)</t>
  </si>
  <si>
    <t>ABRIL/SEPTIEMBRE  2019</t>
  </si>
  <si>
    <t>TOTAL PRIMER PROGENITOR</t>
  </si>
  <si>
    <t>TOTAL SEGUNDO PROGENITOR</t>
  </si>
  <si>
    <t>TOTAL</t>
  </si>
  <si>
    <t>(1) Solo prestaciones reconocidas por el INSS sin ISM.</t>
  </si>
  <si>
    <t>(2) Número de expedientes estimados, no se recoge el número de perceptores ya que al poder fraccionar los periodos de disfrute de la prestación el número de perceptores se incrementa cada vez que la misma prestación se reactiva.</t>
  </si>
  <si>
    <t>NUMERO DE PROCESOS POR CC.AA</t>
  </si>
  <si>
    <t>DURACIÓN MEDIA DE LOS PROCESOS PARA EL PRIMER PROGENITOR EN LOS SUPUESTOS DE MATERNIDAD BIOLÓGICA (2)</t>
  </si>
  <si>
    <t>MODALIDAD CONTRIBUTIVA</t>
  </si>
  <si>
    <t>MODALIDAD NO CONTRIBUTIVA</t>
  </si>
  <si>
    <t>DURACIÓN MEDIA</t>
  </si>
  <si>
    <t>Almería</t>
  </si>
  <si>
    <t>Cádiz</t>
  </si>
  <si>
    <t>Córdoba</t>
  </si>
  <si>
    <t>Granada</t>
  </si>
  <si>
    <t>Huelva</t>
  </si>
  <si>
    <t>Jaén</t>
  </si>
  <si>
    <t>Málaga</t>
  </si>
  <si>
    <t>Sevilla</t>
  </si>
  <si>
    <t>Huesca</t>
  </si>
  <si>
    <t>Teruel</t>
  </si>
  <si>
    <t>Zaragoza</t>
  </si>
  <si>
    <t>Las Palmas</t>
  </si>
  <si>
    <t>Tenerife</t>
  </si>
  <si>
    <t>Ávila</t>
  </si>
  <si>
    <t>Burgos</t>
  </si>
  <si>
    <t>León</t>
  </si>
  <si>
    <t>Palencia</t>
  </si>
  <si>
    <t>Salamanca</t>
  </si>
  <si>
    <t>Segovia</t>
  </si>
  <si>
    <t>Soria</t>
  </si>
  <si>
    <t>Valladolid</t>
  </si>
  <si>
    <t>Zamora</t>
  </si>
  <si>
    <t>Albacete</t>
  </si>
  <si>
    <t>Ciudad Real</t>
  </si>
  <si>
    <t>Cuenca</t>
  </si>
  <si>
    <t>Guadalajara</t>
  </si>
  <si>
    <t>Toledo</t>
  </si>
  <si>
    <t>Barcelona</t>
  </si>
  <si>
    <t>Tarragona</t>
  </si>
  <si>
    <t>Badajoz</t>
  </si>
  <si>
    <t>Cáceres</t>
  </si>
  <si>
    <t>Lugo</t>
  </si>
  <si>
    <t>Pontevedra</t>
  </si>
  <si>
    <t>Valencia</t>
  </si>
  <si>
    <t xml:space="preserve">                              </t>
  </si>
  <si>
    <t xml:space="preserve">EXCEDENCIAS POR CUIDADO FAMILIAR  DADAS DE ALTA  </t>
  </si>
  <si>
    <t>Total</t>
  </si>
  <si>
    <t>Absoluta</t>
  </si>
  <si>
    <t>en %</t>
  </si>
  <si>
    <t>S.C.Tenerife</t>
  </si>
  <si>
    <t>CASTILLA-LEÓN</t>
  </si>
  <si>
    <t>CAST.-LA MANCHA</t>
  </si>
  <si>
    <t>CATALUÑA</t>
  </si>
  <si>
    <t>C. VALENCIANA</t>
  </si>
  <si>
    <t>EXTREMADURA</t>
  </si>
  <si>
    <t>GALICIA</t>
  </si>
  <si>
    <t>C. DE MADRID</t>
  </si>
  <si>
    <t>R. DE MURCIA</t>
  </si>
  <si>
    <t>NAVARRA</t>
  </si>
  <si>
    <t>PAÍS VASCO</t>
  </si>
  <si>
    <t>LA RIOJA</t>
  </si>
  <si>
    <t>CEUTA</t>
  </si>
  <si>
    <t>MELILLA</t>
  </si>
  <si>
    <t>EXCEDENCIAS POR CUIDADO FAMILIAR DADAS DE ALTA</t>
  </si>
  <si>
    <t>Acumulado enero-junio 2015</t>
  </si>
  <si>
    <t>Enero-junio 2017</t>
  </si>
  <si>
    <t>Enero-junio 2018</t>
  </si>
  <si>
    <t>NUMERO DE EXCEDENCIAS POR CC.AA</t>
  </si>
  <si>
    <t>Código
Prov.</t>
  </si>
  <si>
    <r>
      <rPr>
        <b/>
        <sz val="10"/>
        <rFont val="Calibri"/>
        <family val="2"/>
        <scheme val="minor"/>
      </rPr>
      <t>(1)</t>
    </r>
    <r>
      <rPr>
        <sz val="10"/>
        <rFont val="Calibri"/>
        <family val="2"/>
        <scheme val="minor"/>
      </rPr>
      <t xml:space="preserve"> Solo prestaciones reconocidas por el INSS sin ISM. No se incluyen los procesos por adopción y acogimiento.</t>
    </r>
  </si>
  <si>
    <r>
      <rPr>
        <b/>
        <sz val="10"/>
        <rFont val="Calibri"/>
        <family val="2"/>
        <scheme val="minor"/>
      </rPr>
      <t xml:space="preserve">(2) </t>
    </r>
    <r>
      <rPr>
        <sz val="10"/>
        <rFont val="Calibri"/>
        <family val="2"/>
        <scheme val="minor"/>
      </rPr>
      <t xml:space="preserve">Solo se mide el disfrute del periodo inicial de la prestación solicitado, es decir no se miden los periodos interrumpidos de disfrute (la información global esta pendiente de desarrollos informáticos) </t>
    </r>
  </si>
  <si>
    <t>TOTAL PRESTACIONES</t>
  </si>
  <si>
    <t>Número total de Excedencias</t>
  </si>
  <si>
    <t>Número total de Prestaciones</t>
  </si>
  <si>
    <t>PROV / CC.AA</t>
  </si>
  <si>
    <t>ENERO - MARZO 2023</t>
  </si>
  <si>
    <t>Girona</t>
  </si>
  <si>
    <t>Lleida</t>
  </si>
  <si>
    <t>Alacant-Alicante</t>
  </si>
  <si>
    <t>Castelló</t>
  </si>
  <si>
    <t>A Coruña</t>
  </si>
  <si>
    <t>Ourense</t>
  </si>
  <si>
    <t>Araba-Álava</t>
  </si>
  <si>
    <t>Gipuzkoa</t>
  </si>
  <si>
    <t>Bizkaia</t>
  </si>
  <si>
    <t>ANDALUCIA</t>
  </si>
  <si>
    <t>ARAGÓN</t>
  </si>
  <si>
    <t>ASTURIAS</t>
  </si>
  <si>
    <t>ILLES BALEARS</t>
  </si>
  <si>
    <t>ANDALUCÍA</t>
  </si>
  <si>
    <t>CANARIAS</t>
  </si>
  <si>
    <t>CANTABRIA</t>
  </si>
  <si>
    <t>CASTILLA Y LEÓN</t>
  </si>
  <si>
    <t>CASTILLA LA MANCHA</t>
  </si>
  <si>
    <t>MADRID</t>
  </si>
  <si>
    <t>MURCIA</t>
  </si>
  <si>
    <t>COM. VALENCIANA</t>
  </si>
  <si>
    <t>PROCESOS</t>
  </si>
  <si>
    <t>SEGUIMIENTO ESTADÍSTICO DE LOS PROCESOS  DE NACIMIENTO Y CUIDADO DEL MENOR (1)</t>
  </si>
  <si>
    <t>ENERO - MARZO 2024</t>
  </si>
  <si>
    <r>
      <t xml:space="preserve">COMPARACIÓN 2023/2024 </t>
    </r>
    <r>
      <rPr>
        <sz val="14"/>
        <rFont val="Calibri"/>
        <family val="2"/>
        <scheme val="minor"/>
      </rPr>
      <t xml:space="preserve"> (Enero -Marzo)</t>
    </r>
  </si>
  <si>
    <t>Variación 2023/2024</t>
  </si>
  <si>
    <t>ENERO-MARZO 2024 (2)</t>
  </si>
  <si>
    <t>GASTO ENERO/MARZO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</si>
</sst>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quot;€&quot;"/>
    <numFmt numFmtId="165" formatCode="#,##0\ &quot;€&quot;"/>
  </numFmts>
  <fonts count="70">
    <font>
      <sz val="11"/>
      <color theme="1"/>
      <name val="Calibri"/>
      <family val="2"/>
      <scheme val="minor"/>
    </font>
    <font>
      <sz val="12"/>
      <name val="Arial"/>
      <family val="2"/>
    </font>
    <font>
      <sz val="20"/>
      <color theme="1"/>
      <name val="Calibri"/>
      <family val="2"/>
      <scheme val="minor"/>
    </font>
    <font>
      <b/>
      <sz val="20"/>
      <color theme="9" tint="-0.499984740745262"/>
      <name val="Calibri"/>
      <family val="2"/>
      <scheme val="minor"/>
    </font>
    <font>
      <b/>
      <sz val="24"/>
      <color theme="9" tint="-0.499984740745262"/>
      <name val="Calibri"/>
      <family val="2"/>
      <scheme val="minor"/>
    </font>
    <font>
      <b/>
      <sz val="24"/>
      <color rgb="FF385723"/>
      <name val="Calibri"/>
      <family val="2"/>
      <scheme val="minor"/>
    </font>
    <font>
      <b/>
      <sz val="24"/>
      <color theme="7" tint="-0.249977111117893"/>
      <name val="Calibri"/>
      <family val="2"/>
      <scheme val="minor"/>
    </font>
    <font>
      <sz val="20"/>
      <color theme="7" tint="-0.249977111117893"/>
      <name val="Calibri"/>
      <family val="2"/>
      <scheme val="minor"/>
    </font>
    <font>
      <b/>
      <sz val="20"/>
      <color theme="7" tint="-0.249977111117893"/>
      <name val="Calibri"/>
      <family val="2"/>
      <scheme val="minor"/>
    </font>
    <font>
      <sz val="10"/>
      <name val="Arial"/>
      <family val="2"/>
    </font>
    <font>
      <b/>
      <sz val="14"/>
      <name val="Calibri Light"/>
      <family val="1"/>
      <scheme val="major"/>
    </font>
    <font>
      <b/>
      <sz val="12"/>
      <name val="Calibri Light"/>
      <family val="1"/>
      <scheme val="major"/>
    </font>
    <font>
      <sz val="10"/>
      <name val="Calibri"/>
      <family val="2"/>
      <scheme val="minor"/>
    </font>
    <font>
      <b/>
      <sz val="10"/>
      <color indexed="8"/>
      <name val="Calibri"/>
      <family val="2"/>
      <scheme val="minor"/>
    </font>
    <font>
      <b/>
      <sz val="14"/>
      <color rgb="FFAC833C"/>
      <name val="Calibri Light"/>
      <family val="1"/>
      <scheme val="major"/>
    </font>
    <font>
      <sz val="10"/>
      <color rgb="FFFF0000"/>
      <name val="Calibri"/>
      <family val="2"/>
      <scheme val="minor"/>
    </font>
    <font>
      <b/>
      <sz val="14"/>
      <color theme="9" tint="-0.249977111117893"/>
      <name val="Calibri"/>
      <family val="2"/>
      <scheme val="minor"/>
    </font>
    <font>
      <sz val="10"/>
      <color theme="9" tint="-0.249977111117893"/>
      <name val="Calibri"/>
      <family val="2"/>
      <scheme val="minor"/>
    </font>
    <font>
      <b/>
      <sz val="14"/>
      <name val="Calibri"/>
      <family val="2"/>
      <scheme val="minor"/>
    </font>
    <font>
      <b/>
      <sz val="12"/>
      <color theme="1"/>
      <name val="Calibri"/>
      <family val="2"/>
      <scheme val="minor"/>
    </font>
    <font>
      <b/>
      <sz val="10"/>
      <color indexed="48"/>
      <name val="Calibri"/>
      <family val="2"/>
      <scheme val="minor"/>
    </font>
    <font>
      <b/>
      <sz val="10"/>
      <color rgb="FFFF0000"/>
      <name val="Calibri"/>
      <family val="2"/>
      <scheme val="minor"/>
    </font>
    <font>
      <b/>
      <sz val="10"/>
      <color theme="1"/>
      <name val="Calibri"/>
      <family val="2"/>
      <scheme val="minor"/>
    </font>
    <font>
      <b/>
      <sz val="10"/>
      <name val="Calibri"/>
      <family val="2"/>
      <scheme val="minor"/>
    </font>
    <font>
      <sz val="11"/>
      <name val="Calibri"/>
      <family val="2"/>
      <scheme val="minor"/>
    </font>
    <font>
      <b/>
      <sz val="11"/>
      <color indexed="8"/>
      <name val="Calibri"/>
      <family val="2"/>
      <scheme val="minor"/>
    </font>
    <font>
      <b/>
      <sz val="11"/>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9"/>
      <name val="Calibri"/>
      <family val="2"/>
      <scheme val="minor"/>
    </font>
    <font>
      <sz val="9"/>
      <color rgb="FFFF0000"/>
      <name val="Calibri"/>
      <family val="2"/>
      <scheme val="minor"/>
    </font>
    <font>
      <sz val="11"/>
      <color theme="1"/>
      <name val="Calibri"/>
      <family val="2"/>
      <scheme val="minor"/>
    </font>
    <font>
      <sz val="14"/>
      <name val="Calibri"/>
      <family val="2"/>
      <scheme val="minor"/>
    </font>
    <font>
      <b/>
      <sz val="8"/>
      <name val="Calibri"/>
      <family val="2"/>
      <scheme val="minor"/>
    </font>
    <font>
      <b/>
      <sz val="14"/>
      <color indexed="48"/>
      <name val="Calibri"/>
      <family val="2"/>
      <scheme val="minor"/>
    </font>
    <font>
      <b/>
      <sz val="9"/>
      <name val="Calibri"/>
      <family val="2"/>
      <scheme val="minor"/>
    </font>
    <font>
      <b/>
      <sz val="11"/>
      <name val="Calibri"/>
      <family val="2"/>
      <scheme val="minor"/>
    </font>
    <font>
      <b/>
      <sz val="14"/>
      <color indexed="8"/>
      <name val="Calibri"/>
      <family val="2"/>
      <scheme val="minor"/>
    </font>
    <font>
      <sz val="32"/>
      <color rgb="FF000000"/>
      <name val="Calibri"/>
      <family val="2"/>
      <scheme val="minor"/>
    </font>
    <font>
      <sz val="10"/>
      <color theme="1"/>
      <name val="Calibri"/>
      <family val="2"/>
      <scheme val="minor"/>
    </font>
    <font>
      <sz val="10"/>
      <color theme="5" tint="-0.499984740745262"/>
      <name val="Calibri"/>
      <family val="2"/>
      <scheme val="minor"/>
    </font>
    <font>
      <b/>
      <sz val="14"/>
      <color theme="7" tint="-0.249977111117893"/>
      <name val="Calibri"/>
      <family val="2"/>
      <scheme val="minor"/>
    </font>
    <font>
      <b/>
      <sz val="10"/>
      <color theme="7" tint="-0.249977111117893"/>
      <name val="Calibri"/>
      <family val="2"/>
      <scheme val="minor"/>
    </font>
    <font>
      <sz val="12"/>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Calibri Light"/>
      <family val="1"/>
      <scheme val="major"/>
    </font>
    <font>
      <sz val="10"/>
      <name val="Calibri Light"/>
      <family val="1"/>
      <scheme val="major"/>
    </font>
    <font>
      <sz val="10"/>
      <name val="Gill Sans"/>
      <family val="2"/>
    </font>
    <font>
      <sz val="12"/>
      <name val="Calibri Light"/>
      <family val="1"/>
      <scheme val="major"/>
    </font>
    <font>
      <b/>
      <sz val="10"/>
      <name val="Gill Sans"/>
      <family val="2"/>
    </font>
    <font>
      <b/>
      <sz val="10"/>
      <color indexed="10"/>
      <name val="Gill Sans"/>
      <family val="2"/>
    </font>
    <font>
      <b/>
      <sz val="14"/>
      <color rgb="FFAC833C"/>
      <name val="Calibri"/>
      <family val="2"/>
      <scheme val="minor"/>
    </font>
    <font>
      <sz val="10"/>
      <name val="Arial"/>
    </font>
  </fonts>
  <fills count="43">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indexed="27"/>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DD9C4"/>
        <bgColor indexed="64"/>
      </patternFill>
    </fill>
    <fill>
      <patternFill patternType="solid">
        <fgColor rgb="FFDDD9C4"/>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62">
    <xf numFmtId="0" fontId="0" fillId="0" borderId="0"/>
    <xf numFmtId="0" fontId="9" fillId="0" borderId="0"/>
    <xf numFmtId="0" fontId="1" fillId="0" borderId="0"/>
    <xf numFmtId="0" fontId="9" fillId="0" borderId="0" applyBorder="0"/>
    <xf numFmtId="0" fontId="45" fillId="0" borderId="0" applyNumberFormat="0" applyFill="0" applyBorder="0" applyAlignment="0" applyProtection="0"/>
    <xf numFmtId="0" fontId="46" fillId="0" borderId="6" applyNumberFormat="0" applyFill="0" applyAlignment="0" applyProtection="0"/>
    <xf numFmtId="0" fontId="47" fillId="0" borderId="7" applyNumberFormat="0" applyFill="0" applyAlignment="0" applyProtection="0"/>
    <xf numFmtId="0" fontId="48" fillId="0" borderId="8" applyNumberFormat="0" applyFill="0" applyAlignment="0" applyProtection="0"/>
    <xf numFmtId="0" fontId="48" fillId="0" borderId="0" applyNumberFormat="0" applyFill="0" applyBorder="0" applyAlignment="0" applyProtection="0"/>
    <xf numFmtId="0" fontId="49" fillId="12" borderId="0" applyNumberFormat="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2" fillId="15" borderId="9" applyNumberFormat="0" applyAlignment="0" applyProtection="0"/>
    <xf numFmtId="0" fontId="53" fillId="16" borderId="10" applyNumberFormat="0" applyAlignment="0" applyProtection="0"/>
    <xf numFmtId="0" fontId="54" fillId="16" borderId="9" applyNumberFormat="0" applyAlignment="0" applyProtection="0"/>
    <xf numFmtId="0" fontId="55" fillId="0" borderId="11" applyNumberFormat="0" applyFill="0" applyAlignment="0" applyProtection="0"/>
    <xf numFmtId="0" fontId="56" fillId="17" borderId="12"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14" applyNumberFormat="0" applyFill="0" applyAlignment="0" applyProtection="0"/>
    <xf numFmtId="0" fontId="60"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0" fillId="42" borderId="0" applyNumberFormat="0" applyBorder="0" applyAlignment="0" applyProtection="0"/>
    <xf numFmtId="0" fontId="61" fillId="0" borderId="0"/>
    <xf numFmtId="0" fontId="32" fillId="0" borderId="0"/>
    <xf numFmtId="0" fontId="32" fillId="18" borderId="13" applyNumberFormat="0" applyFont="0" applyAlignment="0" applyProtection="0"/>
    <xf numFmtId="0" fontId="32" fillId="0" borderId="0"/>
    <xf numFmtId="0" fontId="32" fillId="18" borderId="13" applyNumberFormat="0" applyFont="0" applyAlignment="0" applyProtection="0"/>
    <xf numFmtId="0" fontId="32" fillId="20"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9" fillId="0" borderId="0"/>
  </cellStyleXfs>
  <cellXfs count="179">
    <xf numFmtId="0" fontId="0" fillId="0" borderId="0" xfId="0"/>
    <xf numFmtId="0" fontId="0" fillId="2" borderId="0" xfId="0" applyFill="1"/>
    <xf numFmtId="4" fontId="1" fillId="0" borderId="0" xfId="0" applyNumberFormat="1" applyFont="1" applyAlignment="1">
      <alignment horizontal="right"/>
    </xf>
    <xf numFmtId="0" fontId="2" fillId="0" borderId="0" xfId="0" applyFont="1"/>
    <xf numFmtId="0" fontId="3" fillId="0" borderId="0" xfId="0" applyFont="1" applyAlignment="1">
      <alignment horizontal="left" indent="5"/>
    </xf>
    <xf numFmtId="3" fontId="3" fillId="0" borderId="0" xfId="0" applyNumberFormat="1" applyFont="1"/>
    <xf numFmtId="0" fontId="5" fillId="0" borderId="0" xfId="0" applyFont="1"/>
    <xf numFmtId="3" fontId="4" fillId="0" borderId="0" xfId="0" applyNumberFormat="1" applyFont="1" applyAlignment="1">
      <alignment vertical="center"/>
    </xf>
    <xf numFmtId="0" fontId="7" fillId="0" borderId="0" xfId="0" applyFont="1"/>
    <xf numFmtId="0" fontId="8" fillId="0" borderId="0" xfId="0" applyFont="1" applyAlignment="1">
      <alignment horizontal="left" indent="5"/>
    </xf>
    <xf numFmtId="0" fontId="9" fillId="0" borderId="0" xfId="1"/>
    <xf numFmtId="0" fontId="12" fillId="0" borderId="0" xfId="1" applyFont="1"/>
    <xf numFmtId="0" fontId="13" fillId="0" borderId="0" xfId="1" applyFont="1"/>
    <xf numFmtId="3" fontId="9" fillId="0" borderId="0" xfId="1" applyNumberFormat="1"/>
    <xf numFmtId="0" fontId="12" fillId="0" borderId="0" xfId="0" applyFont="1"/>
    <xf numFmtId="0" fontId="14" fillId="0" borderId="0" xfId="1" applyFont="1"/>
    <xf numFmtId="2" fontId="15" fillId="0" borderId="0" xfId="1" applyNumberFormat="1" applyFont="1"/>
    <xf numFmtId="0" fontId="12" fillId="0" borderId="0" xfId="1" applyFont="1" applyAlignment="1">
      <alignment horizontal="center"/>
    </xf>
    <xf numFmtId="2" fontId="15" fillId="0" borderId="0" xfId="1" applyNumberFormat="1" applyFont="1" applyAlignment="1">
      <alignment horizontal="center"/>
    </xf>
    <xf numFmtId="0" fontId="19" fillId="0" borderId="0" xfId="1" applyFont="1" applyAlignment="1">
      <alignment horizontal="centerContinuous"/>
    </xf>
    <xf numFmtId="0" fontId="20" fillId="0" borderId="0" xfId="1" applyFont="1" applyAlignment="1">
      <alignment horizontal="centerContinuous"/>
    </xf>
    <xf numFmtId="2" fontId="21" fillId="0" borderId="0" xfId="1" applyNumberFormat="1" applyFont="1" applyAlignment="1">
      <alignment horizontal="centerContinuous"/>
    </xf>
    <xf numFmtId="0" fontId="22" fillId="0" borderId="0" xfId="1" applyFont="1" applyAlignment="1">
      <alignment horizontal="centerContinuous"/>
    </xf>
    <xf numFmtId="0" fontId="23" fillId="0" borderId="0" xfId="1" applyFont="1"/>
    <xf numFmtId="0" fontId="24" fillId="3" borderId="1" xfId="1" applyFont="1" applyFill="1" applyBorder="1" applyAlignment="1">
      <alignment vertical="center"/>
    </xf>
    <xf numFmtId="0" fontId="25" fillId="3" borderId="0" xfId="1" applyFont="1" applyFill="1" applyAlignment="1">
      <alignment horizontal="center" vertical="center"/>
    </xf>
    <xf numFmtId="0" fontId="25" fillId="0" borderId="0" xfId="1" applyFont="1" applyAlignment="1">
      <alignment horizontal="center" vertical="center"/>
    </xf>
    <xf numFmtId="2" fontId="26" fillId="0" borderId="0" xfId="1" applyNumberFormat="1" applyFont="1" applyAlignment="1">
      <alignment horizontal="center" vertical="center"/>
    </xf>
    <xf numFmtId="0" fontId="27" fillId="0" borderId="0" xfId="1" applyFont="1"/>
    <xf numFmtId="0" fontId="27" fillId="0" borderId="0" xfId="1" applyFont="1" applyAlignment="1">
      <alignment horizontal="center" vertical="center" wrapText="1"/>
    </xf>
    <xf numFmtId="2" fontId="29" fillId="0" borderId="0" xfId="1" applyNumberFormat="1" applyFont="1" applyAlignment="1">
      <alignment horizontal="center" vertical="center" wrapText="1"/>
    </xf>
    <xf numFmtId="0" fontId="29" fillId="0" borderId="0" xfId="1" applyFont="1"/>
    <xf numFmtId="10" fontId="23" fillId="0" borderId="0" xfId="1" applyNumberFormat="1" applyFont="1"/>
    <xf numFmtId="164" fontId="23" fillId="0" borderId="0" xfId="1" applyNumberFormat="1" applyFont="1" applyAlignment="1">
      <alignment horizontal="right" indent="1"/>
    </xf>
    <xf numFmtId="2" fontId="21" fillId="0" borderId="0" xfId="1" applyNumberFormat="1" applyFont="1" applyAlignment="1">
      <alignment horizontal="right" indent="1"/>
    </xf>
    <xf numFmtId="3" fontId="23" fillId="0" borderId="0" xfId="1" applyNumberFormat="1" applyFont="1"/>
    <xf numFmtId="164" fontId="23" fillId="0" borderId="0" xfId="1" applyNumberFormat="1" applyFont="1"/>
    <xf numFmtId="164" fontId="21" fillId="0" borderId="0" xfId="1" applyNumberFormat="1" applyFont="1"/>
    <xf numFmtId="164" fontId="12" fillId="0" borderId="0" xfId="1" applyNumberFormat="1" applyFont="1" applyAlignment="1">
      <alignment horizontal="right" indent="1"/>
    </xf>
    <xf numFmtId="0" fontId="12" fillId="9" borderId="0" xfId="1" applyFont="1" applyFill="1"/>
    <xf numFmtId="164" fontId="12" fillId="0" borderId="0" xfId="1" applyNumberFormat="1" applyFont="1"/>
    <xf numFmtId="0" fontId="30" fillId="0" borderId="0" xfId="1" applyFont="1"/>
    <xf numFmtId="2" fontId="31" fillId="0" borderId="0" xfId="1" applyNumberFormat="1" applyFont="1"/>
    <xf numFmtId="0" fontId="12" fillId="0" borderId="0" xfId="1" applyFont="1" applyAlignment="1">
      <alignment horizontal="left" wrapText="1"/>
    </xf>
    <xf numFmtId="2" fontId="15" fillId="0" borderId="0" xfId="1" applyNumberFormat="1" applyFont="1" applyAlignment="1">
      <alignment horizontal="left" wrapText="1"/>
    </xf>
    <xf numFmtId="3" fontId="12" fillId="0" borderId="0" xfId="1" applyNumberFormat="1" applyFont="1"/>
    <xf numFmtId="10" fontId="12" fillId="0" borderId="0" xfId="1" applyNumberFormat="1" applyFont="1"/>
    <xf numFmtId="3" fontId="31" fillId="0" borderId="0" xfId="1" applyNumberFormat="1" applyFont="1"/>
    <xf numFmtId="4" fontId="12" fillId="0" borderId="0" xfId="1" applyNumberFormat="1" applyFont="1"/>
    <xf numFmtId="0" fontId="15" fillId="0" borderId="0" xfId="1" applyFont="1"/>
    <xf numFmtId="0" fontId="33" fillId="0" borderId="0" xfId="1" applyFont="1" applyAlignment="1">
      <alignment horizontal="center" vertical="center"/>
    </xf>
    <xf numFmtId="0" fontId="28" fillId="0" borderId="0" xfId="1" applyFont="1" applyAlignment="1">
      <alignment horizontal="center" vertical="center"/>
    </xf>
    <xf numFmtId="0" fontId="33" fillId="0" borderId="0" xfId="1" applyFont="1" applyAlignment="1">
      <alignment horizontal="center"/>
    </xf>
    <xf numFmtId="0" fontId="20" fillId="0" borderId="0" xfId="1" applyFont="1" applyAlignment="1">
      <alignment horizontal="center"/>
    </xf>
    <xf numFmtId="0" fontId="34" fillId="0" borderId="0" xfId="1" applyFont="1"/>
    <xf numFmtId="4" fontId="23" fillId="0" borderId="0" xfId="1" applyNumberFormat="1" applyFont="1"/>
    <xf numFmtId="3" fontId="28" fillId="0" borderId="0" xfId="2" applyNumberFormat="1" applyFont="1"/>
    <xf numFmtId="0" fontId="28" fillId="0" borderId="0" xfId="2" applyFont="1"/>
    <xf numFmtId="0" fontId="30" fillId="0" borderId="0" xfId="2" applyFont="1"/>
    <xf numFmtId="3" fontId="15" fillId="0" borderId="0" xfId="1" applyNumberFormat="1" applyFont="1"/>
    <xf numFmtId="4" fontId="15" fillId="0" borderId="0" xfId="1" applyNumberFormat="1" applyFont="1"/>
    <xf numFmtId="0" fontId="32" fillId="0" borderId="0" xfId="0" applyFont="1"/>
    <xf numFmtId="0" fontId="12" fillId="0" borderId="0" xfId="1" applyFont="1" applyAlignment="1">
      <alignment horizontal="centerContinuous"/>
    </xf>
    <xf numFmtId="0" fontId="35" fillId="0" borderId="0" xfId="1" applyFont="1" applyAlignment="1">
      <alignment horizontal="centerContinuous"/>
    </xf>
    <xf numFmtId="0" fontId="36" fillId="5" borderId="0" xfId="1" applyFont="1" applyFill="1"/>
    <xf numFmtId="0" fontId="36" fillId="5" borderId="3" xfId="1" applyFont="1" applyFill="1" applyBorder="1"/>
    <xf numFmtId="0" fontId="36" fillId="5" borderId="4" xfId="1" applyFont="1" applyFill="1" applyBorder="1"/>
    <xf numFmtId="0" fontId="36" fillId="5" borderId="2" xfId="1" applyFont="1" applyFill="1" applyBorder="1" applyAlignment="1">
      <alignment horizontal="center" vertical="center" wrapText="1"/>
    </xf>
    <xf numFmtId="0" fontId="24" fillId="6" borderId="4" xfId="1" applyFont="1" applyFill="1" applyBorder="1"/>
    <xf numFmtId="3" fontId="24" fillId="6" borderId="4" xfId="1" applyNumberFormat="1" applyFont="1" applyFill="1" applyBorder="1"/>
    <xf numFmtId="0" fontId="37" fillId="5" borderId="5" xfId="1" applyFont="1" applyFill="1" applyBorder="1"/>
    <xf numFmtId="3" fontId="37" fillId="5" borderId="5" xfId="1" applyNumberFormat="1" applyFont="1" applyFill="1" applyBorder="1"/>
    <xf numFmtId="0" fontId="38" fillId="9" borderId="0" xfId="0" applyFont="1" applyFill="1" applyAlignment="1">
      <alignment horizontal="right" vertical="center"/>
    </xf>
    <xf numFmtId="3" fontId="38" fillId="9" borderId="0" xfId="0" applyNumberFormat="1" applyFont="1" applyFill="1" applyAlignment="1">
      <alignment horizontal="center" vertical="center"/>
    </xf>
    <xf numFmtId="0" fontId="30" fillId="0" borderId="0" xfId="0" applyFont="1"/>
    <xf numFmtId="2" fontId="31" fillId="0" borderId="0" xfId="0" applyNumberFormat="1" applyFont="1"/>
    <xf numFmtId="4" fontId="39" fillId="0" borderId="0" xfId="1" applyNumberFormat="1" applyFont="1" applyAlignment="1">
      <alignment horizontal="center" readingOrder="1"/>
    </xf>
    <xf numFmtId="0" fontId="11" fillId="0" borderId="0" xfId="1" applyFont="1"/>
    <xf numFmtId="0" fontId="10" fillId="0" borderId="0" xfId="1" applyFont="1"/>
    <xf numFmtId="0" fontId="12" fillId="0" borderId="0" xfId="3" applyFont="1" applyBorder="1"/>
    <xf numFmtId="0" fontId="40" fillId="0" borderId="0" xfId="3" applyFont="1"/>
    <xf numFmtId="0" fontId="41" fillId="0" borderId="0" xfId="3" applyFont="1"/>
    <xf numFmtId="0" fontId="12" fillId="0" borderId="0" xfId="3" applyFont="1"/>
    <xf numFmtId="0" fontId="12" fillId="0" borderId="0" xfId="3" applyFont="1" applyAlignment="1">
      <alignment horizontal="center"/>
    </xf>
    <xf numFmtId="3" fontId="12" fillId="0" borderId="0" xfId="3" applyNumberFormat="1" applyFont="1" applyBorder="1" applyAlignment="1">
      <alignment horizontal="right" indent="1"/>
    </xf>
    <xf numFmtId="3" fontId="23" fillId="0" borderId="0" xfId="3" applyNumberFormat="1" applyFont="1" applyBorder="1" applyAlignment="1">
      <alignment horizontal="right" indent="1"/>
    </xf>
    <xf numFmtId="3" fontId="11" fillId="0" borderId="0" xfId="44" applyNumberFormat="1" applyFont="1" applyAlignment="1">
      <alignment horizontal="right" indent="1"/>
    </xf>
    <xf numFmtId="165" fontId="11" fillId="0" borderId="0" xfId="44" applyNumberFormat="1" applyFont="1" applyAlignment="1">
      <alignment horizontal="right" indent="1"/>
    </xf>
    <xf numFmtId="3" fontId="65" fillId="0" borderId="0" xfId="44" applyNumberFormat="1" applyFont="1" applyAlignment="1">
      <alignment horizontal="right" indent="1"/>
    </xf>
    <xf numFmtId="165" fontId="65" fillId="0" borderId="0" xfId="44" applyNumberFormat="1" applyFont="1" applyAlignment="1">
      <alignment horizontal="right" indent="1"/>
    </xf>
    <xf numFmtId="3" fontId="62" fillId="0" borderId="0" xfId="1" applyNumberFormat="1" applyFont="1" applyAlignment="1">
      <alignment horizontal="right" indent="1"/>
    </xf>
    <xf numFmtId="4" fontId="62" fillId="0" borderId="0" xfId="1" applyNumberFormat="1" applyFont="1" applyAlignment="1">
      <alignment horizontal="right" indent="1"/>
    </xf>
    <xf numFmtId="3" fontId="63" fillId="0" borderId="0" xfId="1" applyNumberFormat="1" applyFont="1" applyAlignment="1">
      <alignment horizontal="right" indent="1"/>
    </xf>
    <xf numFmtId="4" fontId="63" fillId="0" borderId="0" xfId="1" applyNumberFormat="1" applyFont="1" applyAlignment="1">
      <alignment horizontal="right" indent="1"/>
    </xf>
    <xf numFmtId="3" fontId="64" fillId="0" borderId="0" xfId="3" applyNumberFormat="1" applyFont="1" applyBorder="1" applyAlignment="1">
      <alignment horizontal="right" indent="1"/>
    </xf>
    <xf numFmtId="3" fontId="66" fillId="0" borderId="0" xfId="3" applyNumberFormat="1" applyFont="1" applyBorder="1" applyAlignment="1">
      <alignment horizontal="right" indent="1"/>
    </xf>
    <xf numFmtId="3" fontId="67" fillId="0" borderId="0" xfId="3" applyNumberFormat="1" applyFont="1" applyBorder="1" applyAlignment="1">
      <alignment horizontal="right" indent="1"/>
    </xf>
    <xf numFmtId="3" fontId="27" fillId="0" borderId="0" xfId="1" applyNumberFormat="1" applyFont="1" applyAlignment="1">
      <alignment horizontal="right" indent="1"/>
    </xf>
    <xf numFmtId="3" fontId="8" fillId="0" borderId="0" xfId="0" applyNumberFormat="1" applyFont="1" applyAlignment="1">
      <alignment horizontal="right" indent="5"/>
    </xf>
    <xf numFmtId="0" fontId="27" fillId="9" borderId="15" xfId="1" applyFont="1" applyFill="1" applyBorder="1" applyAlignment="1">
      <alignment horizontal="left" indent="1"/>
    </xf>
    <xf numFmtId="3" fontId="27" fillId="9" borderId="15" xfId="1" applyNumberFormat="1" applyFont="1" applyFill="1" applyBorder="1" applyAlignment="1">
      <alignment horizontal="right" indent="1"/>
    </xf>
    <xf numFmtId="165" fontId="27" fillId="9" borderId="15" xfId="1" applyNumberFormat="1" applyFont="1" applyFill="1" applyBorder="1" applyAlignment="1">
      <alignment horizontal="right" indent="1"/>
    </xf>
    <xf numFmtId="0" fontId="24" fillId="2" borderId="15" xfId="1" applyFont="1" applyFill="1" applyBorder="1" applyAlignment="1">
      <alignment horizontal="right" vertical="center" indent="1"/>
    </xf>
    <xf numFmtId="0" fontId="28" fillId="2" borderId="15" xfId="1" applyFont="1" applyFill="1" applyBorder="1" applyAlignment="1">
      <alignment horizontal="left" indent="1"/>
    </xf>
    <xf numFmtId="3" fontId="28" fillId="2" borderId="15" xfId="1" applyNumberFormat="1" applyFont="1" applyFill="1" applyBorder="1" applyAlignment="1">
      <alignment horizontal="right" indent="1"/>
    </xf>
    <xf numFmtId="165" fontId="28" fillId="2" borderId="15" xfId="1" applyNumberFormat="1" applyFont="1" applyFill="1" applyBorder="1" applyAlignment="1">
      <alignment horizontal="right" indent="1"/>
    </xf>
    <xf numFmtId="0" fontId="27" fillId="9" borderId="15" xfId="1" applyFont="1" applyFill="1" applyBorder="1" applyAlignment="1">
      <alignment horizontal="right" vertical="center" indent="1"/>
    </xf>
    <xf numFmtId="0" fontId="28" fillId="2" borderId="15" xfId="1" applyFont="1" applyFill="1" applyBorder="1" applyAlignment="1">
      <alignment horizontal="right" vertical="center" indent="1"/>
    </xf>
    <xf numFmtId="17" fontId="28" fillId="2" borderId="15" xfId="1" applyNumberFormat="1" applyFont="1" applyFill="1" applyBorder="1" applyAlignment="1">
      <alignment horizontal="left" vertical="center" indent="1"/>
    </xf>
    <xf numFmtId="0" fontId="27" fillId="4" borderId="15" xfId="1" applyFont="1" applyFill="1" applyBorder="1" applyAlignment="1">
      <alignment horizontal="center"/>
    </xf>
    <xf numFmtId="3" fontId="27" fillId="4" borderId="15" xfId="1" applyNumberFormat="1" applyFont="1" applyFill="1" applyBorder="1" applyAlignment="1">
      <alignment horizontal="right" indent="1"/>
    </xf>
    <xf numFmtId="165" fontId="27" fillId="4" borderId="15" xfId="1" applyNumberFormat="1" applyFont="1" applyFill="1" applyBorder="1" applyAlignment="1">
      <alignment horizontal="right" indent="1"/>
    </xf>
    <xf numFmtId="10" fontId="12" fillId="0" borderId="15" xfId="1" applyNumberFormat="1" applyFont="1" applyBorder="1"/>
    <xf numFmtId="0" fontId="12" fillId="0" borderId="15" xfId="1" applyFont="1" applyBorder="1"/>
    <xf numFmtId="0" fontId="30" fillId="0" borderId="15" xfId="1" applyFont="1" applyBorder="1"/>
    <xf numFmtId="0" fontId="27" fillId="9" borderId="15" xfId="1" applyFont="1" applyFill="1" applyBorder="1"/>
    <xf numFmtId="4" fontId="27" fillId="9" borderId="15" xfId="1" applyNumberFormat="1" applyFont="1" applyFill="1" applyBorder="1" applyAlignment="1">
      <alignment horizontal="right" indent="1"/>
    </xf>
    <xf numFmtId="0" fontId="28" fillId="7" borderId="15" xfId="1" applyFont="1" applyFill="1" applyBorder="1"/>
    <xf numFmtId="3" fontId="28" fillId="7" borderId="15" xfId="1" applyNumberFormat="1" applyFont="1" applyFill="1" applyBorder="1" applyAlignment="1">
      <alignment horizontal="right" indent="1"/>
    </xf>
    <xf numFmtId="4" fontId="28" fillId="7" borderId="15" xfId="1" applyNumberFormat="1" applyFont="1" applyFill="1" applyBorder="1" applyAlignment="1">
      <alignment horizontal="right" indent="1"/>
    </xf>
    <xf numFmtId="17" fontId="28" fillId="7" borderId="15" xfId="1" applyNumberFormat="1" applyFont="1" applyFill="1" applyBorder="1" applyAlignment="1">
      <alignment vertical="center"/>
    </xf>
    <xf numFmtId="4" fontId="27" fillId="4" borderId="15" xfId="1" applyNumberFormat="1" applyFont="1" applyFill="1" applyBorder="1" applyAlignment="1">
      <alignment horizontal="right" indent="1"/>
    </xf>
    <xf numFmtId="0" fontId="12" fillId="0" borderId="15" xfId="3" applyFont="1" applyBorder="1"/>
    <xf numFmtId="3" fontId="27" fillId="10" borderId="15" xfId="3" applyNumberFormat="1" applyFont="1" applyFill="1" applyBorder="1" applyAlignment="1">
      <alignment horizontal="center" vertical="center"/>
    </xf>
    <xf numFmtId="0" fontId="12" fillId="0" borderId="15" xfId="3" applyFont="1" applyBorder="1" applyAlignment="1">
      <alignment horizontal="center"/>
    </xf>
    <xf numFmtId="3" fontId="28" fillId="0" borderId="15" xfId="3" applyNumberFormat="1" applyFont="1" applyBorder="1"/>
    <xf numFmtId="3" fontId="28" fillId="0" borderId="15" xfId="3" applyNumberFormat="1" applyFont="1" applyBorder="1" applyAlignment="1">
      <alignment horizontal="right" indent="1"/>
    </xf>
    <xf numFmtId="3" fontId="27" fillId="0" borderId="15" xfId="3" applyNumberFormat="1" applyFont="1" applyBorder="1" applyAlignment="1">
      <alignment horizontal="right" indent="1"/>
    </xf>
    <xf numFmtId="10" fontId="28" fillId="0" borderId="15" xfId="3" applyNumberFormat="1" applyFont="1" applyBorder="1" applyAlignment="1">
      <alignment horizontal="right" indent="1"/>
    </xf>
    <xf numFmtId="0" fontId="40" fillId="0" borderId="15" xfId="3" applyFont="1" applyBorder="1"/>
    <xf numFmtId="0" fontId="27" fillId="11" borderId="15" xfId="3" applyFont="1" applyFill="1" applyBorder="1"/>
    <xf numFmtId="3" fontId="27" fillId="10" borderId="15" xfId="3" applyNumberFormat="1" applyFont="1" applyFill="1" applyBorder="1" applyAlignment="1">
      <alignment horizontal="right" indent="1"/>
    </xf>
    <xf numFmtId="10" fontId="27" fillId="10" borderId="15" xfId="3" applyNumberFormat="1" applyFont="1" applyFill="1" applyBorder="1" applyAlignment="1">
      <alignment horizontal="right" indent="1"/>
    </xf>
    <xf numFmtId="0" fontId="41" fillId="0" borderId="15" xfId="3" applyFont="1" applyBorder="1"/>
    <xf numFmtId="3" fontId="27" fillId="8" borderId="15" xfId="3" applyNumberFormat="1" applyFont="1" applyFill="1" applyBorder="1"/>
    <xf numFmtId="3" fontId="27" fillId="8" borderId="15" xfId="3" applyNumberFormat="1" applyFont="1" applyFill="1" applyBorder="1" applyAlignment="1">
      <alignment horizontal="right" indent="1"/>
    </xf>
    <xf numFmtId="10" fontId="27" fillId="8" borderId="15" xfId="3" applyNumberFormat="1" applyFont="1" applyFill="1" applyBorder="1" applyAlignment="1">
      <alignment horizontal="right" indent="1"/>
    </xf>
    <xf numFmtId="3" fontId="12" fillId="0" borderId="15" xfId="3" applyNumberFormat="1" applyFont="1" applyBorder="1" applyAlignment="1">
      <alignment horizontal="right" indent="1"/>
    </xf>
    <xf numFmtId="3" fontId="23" fillId="0" borderId="15" xfId="3" applyNumberFormat="1" applyFont="1" applyBorder="1" applyAlignment="1">
      <alignment horizontal="right" indent="1"/>
    </xf>
    <xf numFmtId="0" fontId="27" fillId="9" borderId="15" xfId="1" applyFont="1" applyFill="1" applyBorder="1" applyAlignment="1">
      <alignment horizontal="center" vertical="center" wrapText="1"/>
    </xf>
    <xf numFmtId="0" fontId="5" fillId="0" borderId="0" xfId="0" applyFont="1" applyAlignment="1">
      <alignment horizontal="center"/>
    </xf>
    <xf numFmtId="3" fontId="4" fillId="0" borderId="0" xfId="0" applyNumberFormat="1" applyFont="1" applyAlignment="1">
      <alignment horizontal="center" vertical="center"/>
    </xf>
    <xf numFmtId="0" fontId="12" fillId="0" borderId="0" xfId="1" applyFont="1" applyAlignment="1">
      <alignment horizontal="left" wrapText="1"/>
    </xf>
    <xf numFmtId="0" fontId="28" fillId="9" borderId="15" xfId="1" applyFont="1" applyFill="1" applyBorder="1" applyAlignment="1">
      <alignment horizontal="center" vertical="center" wrapText="1"/>
    </xf>
    <xf numFmtId="0" fontId="16" fillId="0" borderId="0" xfId="1" applyFont="1" applyAlignment="1">
      <alignment horizontal="center"/>
    </xf>
    <xf numFmtId="0" fontId="17" fillId="0" borderId="0" xfId="1" applyFont="1" applyAlignment="1">
      <alignment horizontal="center"/>
    </xf>
    <xf numFmtId="0" fontId="18" fillId="0" borderId="0" xfId="1" applyFont="1" applyAlignment="1">
      <alignment horizontal="center"/>
    </xf>
    <xf numFmtId="0" fontId="12" fillId="0" borderId="0" xfId="1" applyFont="1" applyAlignment="1">
      <alignment horizontal="center"/>
    </xf>
    <xf numFmtId="0" fontId="25" fillId="3" borderId="16" xfId="1" applyFont="1" applyFill="1" applyBorder="1" applyAlignment="1">
      <alignment horizontal="center" vertical="center"/>
    </xf>
    <xf numFmtId="0" fontId="25" fillId="3" borderId="17" xfId="1" applyFont="1" applyFill="1" applyBorder="1" applyAlignment="1">
      <alignment horizontal="center" vertical="center"/>
    </xf>
    <xf numFmtId="0" fontId="25" fillId="3" borderId="18" xfId="1" applyFont="1" applyFill="1" applyBorder="1" applyAlignment="1">
      <alignment horizontal="center" vertical="center"/>
    </xf>
    <xf numFmtId="0" fontId="27" fillId="9" borderId="15" xfId="1" applyFont="1" applyFill="1" applyBorder="1" applyAlignment="1">
      <alignment horizontal="center" vertical="center" wrapText="1"/>
    </xf>
    <xf numFmtId="0" fontId="12" fillId="0" borderId="0" xfId="0" applyFont="1" applyAlignment="1">
      <alignment horizontal="left" wrapText="1"/>
    </xf>
    <xf numFmtId="0" fontId="12" fillId="0" borderId="0" xfId="1" applyFont="1" applyAlignment="1">
      <alignment horizontal="center" wrapText="1"/>
    </xf>
    <xf numFmtId="3" fontId="12" fillId="0" borderId="0" xfId="2" applyNumberFormat="1" applyFont="1" applyAlignment="1">
      <alignment vertical="center" wrapText="1"/>
    </xf>
    <xf numFmtId="0" fontId="12" fillId="0" borderId="0" xfId="1" applyFont="1" applyAlignment="1">
      <alignment wrapText="1"/>
    </xf>
    <xf numFmtId="17" fontId="18" fillId="0" borderId="0" xfId="1" applyNumberFormat="1" applyFont="1" applyAlignment="1">
      <alignment horizontal="center"/>
    </xf>
    <xf numFmtId="0" fontId="28" fillId="9" borderId="15" xfId="1" applyFont="1" applyFill="1" applyBorder="1" applyAlignment="1">
      <alignment horizontal="center" vertical="center"/>
    </xf>
    <xf numFmtId="0" fontId="27" fillId="9" borderId="19" xfId="1" applyFont="1" applyFill="1" applyBorder="1" applyAlignment="1">
      <alignment horizontal="center" vertical="center"/>
    </xf>
    <xf numFmtId="0" fontId="27" fillId="9" borderId="20" xfId="1" applyFont="1" applyFill="1" applyBorder="1" applyAlignment="1">
      <alignment horizontal="center" vertical="center"/>
    </xf>
    <xf numFmtId="3" fontId="18" fillId="0" borderId="0" xfId="1" applyNumberFormat="1" applyFont="1" applyAlignment="1">
      <alignment horizontal="center" vertical="center"/>
    </xf>
    <xf numFmtId="3" fontId="27" fillId="0" borderId="0" xfId="2" applyNumberFormat="1" applyFont="1" applyAlignment="1">
      <alignment horizontal="center" vertical="center"/>
    </xf>
    <xf numFmtId="3" fontId="12" fillId="0" borderId="0" xfId="2" applyNumberFormat="1" applyFont="1" applyAlignment="1">
      <alignment vertical="center"/>
    </xf>
    <xf numFmtId="0" fontId="12" fillId="0" borderId="0" xfId="1" applyFont="1"/>
    <xf numFmtId="0" fontId="6" fillId="0" borderId="0" xfId="0" applyFont="1" applyAlignment="1">
      <alignment horizontal="center"/>
    </xf>
    <xf numFmtId="3" fontId="6" fillId="0" borderId="0" xfId="0" applyNumberFormat="1" applyFont="1" applyAlignment="1">
      <alignment horizontal="center" vertical="center"/>
    </xf>
    <xf numFmtId="0" fontId="28" fillId="10" borderId="15" xfId="3" applyFont="1" applyFill="1" applyBorder="1" applyAlignment="1">
      <alignment horizontal="center" vertical="top" wrapText="1"/>
    </xf>
    <xf numFmtId="0" fontId="42" fillId="7" borderId="0" xfId="3" applyFont="1" applyFill="1" applyBorder="1" applyAlignment="1">
      <alignment horizontal="center" vertical="center" wrapText="1"/>
    </xf>
    <xf numFmtId="0" fontId="43" fillId="0" borderId="0" xfId="1" applyFont="1" applyAlignment="1">
      <alignment horizontal="center" vertical="center" wrapText="1"/>
    </xf>
    <xf numFmtId="0" fontId="18" fillId="7" borderId="0" xfId="3" applyFont="1" applyFill="1" applyBorder="1" applyAlignment="1">
      <alignment horizontal="center" vertical="center"/>
    </xf>
    <xf numFmtId="0" fontId="33" fillId="0" borderId="0" xfId="1" applyFont="1" applyAlignment="1">
      <alignment horizontal="center"/>
    </xf>
    <xf numFmtId="0" fontId="44" fillId="0" borderId="0" xfId="1" applyFont="1" applyAlignment="1">
      <alignment horizontal="center" vertical="center"/>
    </xf>
    <xf numFmtId="0" fontId="12" fillId="0" borderId="0" xfId="1" applyFont="1" applyAlignment="1">
      <alignment horizontal="center" vertical="center"/>
    </xf>
    <xf numFmtId="3" fontId="27" fillId="10" borderId="15" xfId="3" applyNumberFormat="1" applyFont="1" applyFill="1" applyBorder="1" applyAlignment="1">
      <alignment horizontal="center" vertical="center"/>
    </xf>
    <xf numFmtId="0" fontId="28" fillId="10" borderId="15" xfId="1" applyFont="1" applyFill="1" applyBorder="1" applyAlignment="1">
      <alignment horizontal="center" vertical="center"/>
    </xf>
    <xf numFmtId="0" fontId="27" fillId="10" borderId="19" xfId="3" applyFont="1" applyFill="1" applyBorder="1" applyAlignment="1">
      <alignment horizontal="center" vertical="center"/>
    </xf>
    <xf numFmtId="0" fontId="27" fillId="10" borderId="20" xfId="3" applyFont="1" applyFill="1" applyBorder="1" applyAlignment="1">
      <alignment horizontal="center" vertical="center"/>
    </xf>
    <xf numFmtId="0" fontId="68" fillId="0" borderId="0" xfId="1" applyFont="1" applyAlignment="1">
      <alignment horizontal="center"/>
    </xf>
    <xf numFmtId="0" fontId="18" fillId="0" borderId="0" xfId="1" applyFont="1" applyAlignment="1">
      <alignment horizontal="left" indent="5"/>
    </xf>
  </cellXfs>
  <cellStyles count="62">
    <cellStyle name="20% - Énfasis1" xfId="21" builtinId="30" customBuiltin="1"/>
    <cellStyle name="20% - Énfasis1 2" xfId="49" xr:uid="{00000000-0005-0000-0000-000001000000}"/>
    <cellStyle name="20% - Énfasis2" xfId="25" builtinId="34" customBuiltin="1"/>
    <cellStyle name="20% - Énfasis2 2" xfId="51" xr:uid="{00000000-0005-0000-0000-000003000000}"/>
    <cellStyle name="20% - Énfasis3" xfId="29" builtinId="38" customBuiltin="1"/>
    <cellStyle name="20% - Énfasis3 2" xfId="53" xr:uid="{00000000-0005-0000-0000-000005000000}"/>
    <cellStyle name="20% - Énfasis4" xfId="33" builtinId="42" customBuiltin="1"/>
    <cellStyle name="20% - Énfasis4 2" xfId="55" xr:uid="{00000000-0005-0000-0000-000007000000}"/>
    <cellStyle name="20% - Énfasis5" xfId="37" builtinId="46" customBuiltin="1"/>
    <cellStyle name="20% - Énfasis5 2" xfId="57" xr:uid="{00000000-0005-0000-0000-000009000000}"/>
    <cellStyle name="20% - Énfasis6" xfId="41" builtinId="50" customBuiltin="1"/>
    <cellStyle name="20% - Énfasis6 2" xfId="59" xr:uid="{00000000-0005-0000-0000-00000B000000}"/>
    <cellStyle name="40% - Énfasis1" xfId="22" builtinId="31" customBuiltin="1"/>
    <cellStyle name="40% - Énfasis1 2" xfId="50" xr:uid="{00000000-0005-0000-0000-00000D000000}"/>
    <cellStyle name="40% - Énfasis2" xfId="26" builtinId="35" customBuiltin="1"/>
    <cellStyle name="40% - Énfasis2 2" xfId="52" xr:uid="{00000000-0005-0000-0000-00000F000000}"/>
    <cellStyle name="40% - Énfasis3" xfId="30" builtinId="39" customBuiltin="1"/>
    <cellStyle name="40% - Énfasis3 2" xfId="54" xr:uid="{00000000-0005-0000-0000-000011000000}"/>
    <cellStyle name="40% - Énfasis4" xfId="34" builtinId="43" customBuiltin="1"/>
    <cellStyle name="40% - Énfasis4 2" xfId="56" xr:uid="{00000000-0005-0000-0000-000013000000}"/>
    <cellStyle name="40% - Énfasis5" xfId="38" builtinId="47" customBuiltin="1"/>
    <cellStyle name="40% - Énfasis5 2" xfId="58" xr:uid="{00000000-0005-0000-0000-000015000000}"/>
    <cellStyle name="40% - Énfasis6" xfId="42" builtinId="51" customBuiltin="1"/>
    <cellStyle name="40% - Énfasis6 2" xfId="60" xr:uid="{00000000-0005-0000-0000-000017000000}"/>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2" builtinId="20" customBuiltin="1"/>
    <cellStyle name="Incorrecto" xfId="10" builtinId="27" customBuiltin="1"/>
    <cellStyle name="Neutral" xfId="11" builtinId="28" customBuiltin="1"/>
    <cellStyle name="Normal" xfId="0" builtinId="0"/>
    <cellStyle name="Normal 2" xfId="1" xr:uid="{00000000-0005-0000-0000-00002D000000}"/>
    <cellStyle name="Normal 2 2" xfId="45" xr:uid="{00000000-0005-0000-0000-00002E000000}"/>
    <cellStyle name="Normal 3" xfId="44" xr:uid="{00000000-0005-0000-0000-00002F000000}"/>
    <cellStyle name="Normal 3 2" xfId="47" xr:uid="{00000000-0005-0000-0000-000030000000}"/>
    <cellStyle name="Normal 4" xfId="61" xr:uid="{D945FCA1-2B78-45B3-A69A-E4D7553DF8EE}"/>
    <cellStyle name="Normal_AFILIADOS INNS_INEM_2002_2005" xfId="2" xr:uid="{00000000-0005-0000-0000-000031000000}"/>
    <cellStyle name="Normal_afiliaultimo" xfId="3" xr:uid="{00000000-0005-0000-0000-000032000000}"/>
    <cellStyle name="Notas 2" xfId="46" xr:uid="{00000000-0005-0000-0000-000033000000}"/>
    <cellStyle name="Notas 3" xfId="48" xr:uid="{00000000-0005-0000-0000-000034000000}"/>
    <cellStyle name="Salida" xfId="13" builtinId="21" customBuiltin="1"/>
    <cellStyle name="Texto de advertencia" xfId="17" builtinId="11" customBuiltin="1"/>
    <cellStyle name="Texto explicativo" xfId="18" builtinId="53" customBuiltin="1"/>
    <cellStyle name="Título" xfId="4" builtinId="15" customBuiltin="1"/>
    <cellStyle name="Título 2" xfId="6" builtinId="17" customBuiltin="1"/>
    <cellStyle name="Título 3" xfId="7" builtinId="18" customBuiltin="1"/>
    <cellStyle name="Total" xfId="19" builtinId="25" customBuiltin="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BF9000"/>
      <color rgb="FFFFC000"/>
      <color rgb="FFDDD9C4"/>
      <color rgb="FFCCCC00"/>
      <color rgb="FF688E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15705850250001"/>
          <c:y val="4.9844287306398914E-2"/>
          <c:w val="0.84937081990920005"/>
          <c:h val="0.92627300577722993"/>
        </c:manualLayout>
      </c:layout>
      <c:barChart>
        <c:barDir val="bar"/>
        <c:grouping val="clustered"/>
        <c:varyColors val="0"/>
        <c:ser>
          <c:idx val="0"/>
          <c:order val="0"/>
          <c:invertIfNegative val="0"/>
          <c:dLbls>
            <c:dLbl>
              <c:idx val="19"/>
              <c:layout>
                <c:manualLayout>
                  <c:xMode val="edge"/>
                  <c:yMode val="edge"/>
                  <c:x val="0.42268082609102381"/>
                  <c:y val="0.992732055519104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85-4E1A-AAC3-0E75853301C0}"/>
                </c:ext>
              </c:extLst>
            </c:dLbl>
            <c:spPr>
              <a:noFill/>
              <a:ln w="25400">
                <a:noFill/>
              </a:ln>
            </c:spPr>
            <c:txPr>
              <a:bodyPr/>
              <a:lstStyle/>
              <a:p>
                <a:pPr>
                  <a:defRPr sz="8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3-7385-4E1A-AAC3-0E75853301C0}"/>
            </c:ext>
          </c:extLst>
        </c:ser>
        <c:dLbls>
          <c:showLegendKey val="0"/>
          <c:showVal val="1"/>
          <c:showCatName val="0"/>
          <c:showSerName val="0"/>
          <c:showPercent val="0"/>
          <c:showBubbleSize val="0"/>
        </c:dLbls>
        <c:gapWidth val="40"/>
        <c:axId val="197754240"/>
        <c:axId val="158233344"/>
      </c:barChart>
      <c:catAx>
        <c:axId val="197754240"/>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s-ES"/>
          </a:p>
        </c:txPr>
        <c:crossAx val="158233344"/>
        <c:crosses val="autoZero"/>
        <c:auto val="1"/>
        <c:lblAlgn val="ctr"/>
        <c:lblOffset val="100"/>
        <c:tickLblSkip val="1"/>
        <c:tickMarkSkip val="1"/>
        <c:noMultiLvlLbl val="0"/>
      </c:catAx>
      <c:valAx>
        <c:axId val="158233344"/>
        <c:scaling>
          <c:orientation val="minMax"/>
          <c:max val="40000"/>
          <c:min val="0"/>
        </c:scaling>
        <c:delete val="1"/>
        <c:axPos val="t"/>
        <c:numFmt formatCode="#,##0" sourceLinked="1"/>
        <c:majorTickMark val="out"/>
        <c:minorTickMark val="none"/>
        <c:tickLblPos val="none"/>
        <c:crossAx val="197754240"/>
        <c:crosses val="autoZero"/>
        <c:crossBetween val="between"/>
        <c:majorUnit val="1000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375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909564225326131"/>
          <c:y val="3.1104199066874092E-2"/>
        </c:manualLayout>
      </c:layout>
      <c:overlay val="0"/>
      <c:spPr>
        <a:noFill/>
        <a:ln w="25400">
          <a:noFill/>
        </a:ln>
      </c:spPr>
      <c:txPr>
        <a:bodyPr/>
        <a:lstStyle/>
        <a:p>
          <a:pPr>
            <a:defRPr sz="1700" b="0" i="0" u="none" strike="noStrike" baseline="0">
              <a:solidFill>
                <a:srgbClr val="000000"/>
              </a:solidFill>
              <a:latin typeface="Arial"/>
              <a:ea typeface="Arial"/>
              <a:cs typeface="Arial"/>
            </a:defRPr>
          </a:pPr>
          <a:endParaRPr lang="es-ES"/>
        </a:p>
      </c:txPr>
    </c:title>
    <c:autoTitleDeleted val="0"/>
    <c:plotArea>
      <c:layout>
        <c:manualLayout>
          <c:layoutTarget val="inner"/>
          <c:xMode val="edge"/>
          <c:yMode val="edge"/>
          <c:x val="0.44598017307005278"/>
          <c:y val="7.931590337095247E-2"/>
          <c:w val="0.29145746521761506"/>
          <c:h val="0.55987696497142858"/>
        </c:manualLayout>
      </c:layout>
      <c:barChart>
        <c:barDir val="bar"/>
        <c:grouping val="clustered"/>
        <c:varyColors val="0"/>
        <c:ser>
          <c:idx val="0"/>
          <c:order val="0"/>
          <c:tx>
            <c:strRef>
              <c:f>'Procesos por CC.AA'!$J$6</c:f>
              <c:strCache>
                <c:ptCount val="1"/>
              </c:strCache>
            </c:strRef>
          </c:tx>
          <c:invertIfNegative val="0"/>
          <c:val>
            <c:numRef>
              <c:f>'Procesos por CC.AA'!$J$7:$J$26</c:f>
            </c:numRef>
          </c:val>
          <c:extLst>
            <c:ext xmlns:c15="http://schemas.microsoft.com/office/drawing/2012/chart" uri="{02D57815-91ED-43cb-92C2-25804820EDAC}">
              <c15:filteredCategoryTitle>
                <c15:cat>
                  <c:multiLvlStrRef>
                    <c:extLst>
                      <c:ext uri="{02D57815-91ED-43cb-92C2-25804820EDAC}">
                        <c15:formulaRef>
                          <c15:sqref>'Procesos por CC.AA'!$I$7:$I$26</c15:sqref>
                        </c15:formulaRef>
                      </c:ext>
                    </c:extLst>
                  </c:multiLvlStrRef>
                </c15:cat>
              </c15:filteredCategoryTitle>
            </c:ext>
            <c:ext xmlns:c16="http://schemas.microsoft.com/office/drawing/2014/chart" uri="{C3380CC4-5D6E-409C-BE32-E72D297353CC}">
              <c16:uniqueId val="{00000000-B044-4C5B-A204-472CE88CAB5C}"/>
            </c:ext>
          </c:extLst>
        </c:ser>
        <c:dLbls>
          <c:showLegendKey val="0"/>
          <c:showVal val="0"/>
          <c:showCatName val="0"/>
          <c:showSerName val="0"/>
          <c:showPercent val="0"/>
          <c:showBubbleSize val="0"/>
        </c:dLbls>
        <c:gapWidth val="150"/>
        <c:axId val="158261632"/>
        <c:axId val="158263168"/>
      </c:barChart>
      <c:catAx>
        <c:axId val="158261632"/>
        <c:scaling>
          <c:orientation val="minMax"/>
        </c:scaling>
        <c:delete val="0"/>
        <c:axPos val="l"/>
        <c:numFmt formatCode="General" sourceLinked="1"/>
        <c:majorTickMark val="out"/>
        <c:minorTickMark val="none"/>
        <c:tickLblPos val="nextTo"/>
        <c:spPr>
          <a:ln w="3175">
            <a:solidFill>
              <a:srgbClr val="000000"/>
            </a:solidFill>
            <a:prstDash val="solid"/>
          </a:ln>
        </c:spPr>
        <c:txPr>
          <a:bodyPr rot="-2700000" vert="horz"/>
          <a:lstStyle/>
          <a:p>
            <a:pPr>
              <a:defRPr sz="2250" b="0" i="0" u="none" strike="noStrike" baseline="0">
                <a:solidFill>
                  <a:srgbClr val="000000"/>
                </a:solidFill>
                <a:latin typeface="Arial"/>
                <a:ea typeface="Arial"/>
                <a:cs typeface="Arial"/>
              </a:defRPr>
            </a:pPr>
            <a:endParaRPr lang="es-ES"/>
          </a:p>
        </c:txPr>
        <c:crossAx val="158263168"/>
        <c:crosses val="autoZero"/>
        <c:auto val="1"/>
        <c:lblAlgn val="ctr"/>
        <c:lblOffset val="100"/>
        <c:tickLblSkip val="4"/>
        <c:tickMarkSkip val="1"/>
        <c:noMultiLvlLbl val="0"/>
      </c:catAx>
      <c:valAx>
        <c:axId val="15826316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250" b="0" i="0" u="none" strike="noStrike" baseline="0">
                <a:solidFill>
                  <a:srgbClr val="000000"/>
                </a:solidFill>
                <a:latin typeface="Arial"/>
                <a:ea typeface="Arial"/>
                <a:cs typeface="Arial"/>
              </a:defRPr>
            </a:pPr>
            <a:endParaRPr lang="es-ES"/>
          </a:p>
        </c:txPr>
        <c:crossAx val="15826163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97312454745374"/>
          <c:y val="4.9317962288329034E-2"/>
          <c:w val="0.74887902625101943"/>
          <c:h val="0.92654810001263488"/>
        </c:manualLayout>
      </c:layout>
      <c:barChart>
        <c:barDir val="bar"/>
        <c:grouping val="clustered"/>
        <c:varyColors val="0"/>
        <c:ser>
          <c:idx val="0"/>
          <c:order val="0"/>
          <c:tx>
            <c:strRef>
              <c:f>'Procesos por CC.AA'!$J$6</c:f>
              <c:strCache>
                <c:ptCount val="1"/>
              </c:strCache>
            </c:strRef>
          </c:tx>
          <c:invertIfNegative val="0"/>
          <c:dLbls>
            <c:dLbl>
              <c:idx val="19"/>
              <c:spPr>
                <a:solidFill>
                  <a:srgbClr val="FFFFFF"/>
                </a:solidFill>
                <a:ln w="25400">
                  <a:noFill/>
                </a:ln>
              </c:spPr>
              <c:txPr>
                <a:bodyPr/>
                <a:lstStyle/>
                <a:p>
                  <a:pPr>
                    <a:defRPr sz="1900" b="0" i="0" u="none" strike="noStrike" baseline="0">
                      <a:solidFill>
                        <a:srgbClr val="000000"/>
                      </a:solidFill>
                      <a:latin typeface="Gill Sans"/>
                      <a:ea typeface="Gill Sans"/>
                      <a:cs typeface="Gill San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6C1-4127-9166-DA33DABD847C}"/>
                </c:ext>
              </c:extLst>
            </c:dLbl>
            <c:spPr>
              <a:solidFill>
                <a:srgbClr val="FFFFFF"/>
              </a:solidFill>
              <a:ln w="25400">
                <a:noFill/>
              </a:ln>
            </c:spPr>
            <c:txPr>
              <a:bodyPr/>
              <a:lstStyle/>
              <a:p>
                <a:pPr>
                  <a:defRPr sz="1000" b="1"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4-66C1-4127-9166-DA33DABD847C}"/>
            </c:ext>
          </c:extLst>
        </c:ser>
        <c:dLbls>
          <c:showLegendKey val="0"/>
          <c:showVal val="1"/>
          <c:showCatName val="0"/>
          <c:showSerName val="0"/>
          <c:showPercent val="0"/>
          <c:showBubbleSize val="0"/>
        </c:dLbls>
        <c:gapWidth val="40"/>
        <c:axId val="158391296"/>
        <c:axId val="158601984"/>
      </c:barChart>
      <c:catAx>
        <c:axId val="158391296"/>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Gill Sans"/>
                <a:ea typeface="Gill Sans"/>
                <a:cs typeface="Gill Sans"/>
              </a:defRPr>
            </a:pPr>
            <a:endParaRPr lang="es-ES"/>
          </a:p>
        </c:txPr>
        <c:crossAx val="158601984"/>
        <c:crosses val="autoZero"/>
        <c:auto val="0"/>
        <c:lblAlgn val="ctr"/>
        <c:lblOffset val="100"/>
        <c:tickLblSkip val="1"/>
        <c:tickMarkSkip val="1"/>
        <c:noMultiLvlLbl val="0"/>
      </c:catAx>
      <c:valAx>
        <c:axId val="158601984"/>
        <c:scaling>
          <c:orientation val="minMax"/>
          <c:max val="70000"/>
          <c:min val="0"/>
        </c:scaling>
        <c:delete val="1"/>
        <c:axPos val="t"/>
        <c:majorGridlines>
          <c:spPr>
            <a:ln w="3175">
              <a:solidFill>
                <a:srgbClr val="000000"/>
              </a:solidFill>
              <a:prstDash val="solid"/>
            </a:ln>
          </c:spPr>
        </c:majorGridlines>
        <c:numFmt formatCode="#,##0" sourceLinked="1"/>
        <c:majorTickMark val="out"/>
        <c:minorTickMark val="none"/>
        <c:tickLblPos val="none"/>
        <c:crossAx val="158391296"/>
        <c:crosses val="autoZero"/>
        <c:crossBetween val="between"/>
      </c:valAx>
      <c:spPr>
        <a:gradFill rotWithShape="0">
          <a:gsLst>
            <a:gs pos="0">
              <a:srgbClr val="C0C0C0">
                <a:gamma/>
                <a:tint val="0"/>
                <a:invGamma/>
              </a:srgbClr>
            </a:gs>
            <a:gs pos="50000">
              <a:srgbClr val="C0C0C0"/>
            </a:gs>
            <a:gs pos="100000">
              <a:srgbClr val="C0C0C0">
                <a:gamma/>
                <a:tint val="0"/>
                <a:invGamma/>
              </a:srgbClr>
            </a:gs>
          </a:gsLst>
          <a:lin ang="0" scaled="1"/>
        </a:gradFill>
        <a:ln w="12700">
          <a:solidFill>
            <a:srgbClr val="000000"/>
          </a:solidFill>
          <a:prstDash val="solid"/>
        </a:ln>
      </c:spPr>
    </c:plotArea>
    <c:plotVisOnly val="1"/>
    <c:dispBlanksAs val="gap"/>
    <c:showDLblsOverMax val="0"/>
  </c:chart>
  <c:spPr>
    <a:noFill/>
    <a:ln w="9525">
      <a:noFill/>
    </a:ln>
  </c:spPr>
  <c:txPr>
    <a:bodyPr/>
    <a:lstStyle/>
    <a:p>
      <a:pPr>
        <a:defRPr sz="1900" b="0" i="0" u="none" strike="noStrike" baseline="0">
          <a:solidFill>
            <a:srgbClr val="000000"/>
          </a:solidFill>
          <a:latin typeface="Gill Sans"/>
          <a:ea typeface="Gill Sans"/>
          <a:cs typeface="Gill Sans"/>
        </a:defRPr>
      </a:pPr>
      <a:endParaRPr lang="es-ES"/>
    </a:p>
  </c:txPr>
  <c:printSettings>
    <c:headerFooter alignWithMargins="0"/>
    <c:pageMargins b="1" l="0.75000000000000722" r="0.75000000000000722"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'Procesos por CC.AA'!$A$7:$A$25</c:f>
              <c:strCache>
                <c:ptCount val="19"/>
                <c:pt idx="0">
                  <c:v>ANDALUCIA</c:v>
                </c:pt>
                <c:pt idx="1">
                  <c:v>ARAGÓN</c:v>
                </c:pt>
                <c:pt idx="2">
                  <c:v>ASTURIAS</c:v>
                </c:pt>
                <c:pt idx="3">
                  <c:v>ILLES BALEARS</c:v>
                </c:pt>
                <c:pt idx="4">
                  <c:v>CANARIAS</c:v>
                </c:pt>
                <c:pt idx="5">
                  <c:v>CANTABRIA</c:v>
                </c:pt>
                <c:pt idx="6">
                  <c:v>CASTILLA Y LEÓN</c:v>
                </c:pt>
                <c:pt idx="7">
                  <c:v>CASTILLA LA MANCHA</c:v>
                </c:pt>
                <c:pt idx="8">
                  <c:v>CATALUÑA</c:v>
                </c:pt>
                <c:pt idx="9">
                  <c:v>EXTREMADURA</c:v>
                </c:pt>
                <c:pt idx="10">
                  <c:v>GALICIA</c:v>
                </c:pt>
                <c:pt idx="11">
                  <c:v>MADRID</c:v>
                </c:pt>
                <c:pt idx="12">
                  <c:v>MURCIA</c:v>
                </c:pt>
                <c:pt idx="13">
                  <c:v>NAVARRA</c:v>
                </c:pt>
                <c:pt idx="14">
                  <c:v>LA RIOJA</c:v>
                </c:pt>
                <c:pt idx="15">
                  <c:v>COM. VALENCIANA</c:v>
                </c:pt>
                <c:pt idx="16">
                  <c:v>PAÍS VASCO</c:v>
                </c:pt>
                <c:pt idx="17">
                  <c:v>CEUTA</c:v>
                </c:pt>
                <c:pt idx="18">
                  <c:v>MELILLA</c:v>
                </c:pt>
              </c:strCache>
            </c:strRef>
          </c:cat>
          <c:val>
            <c:numRef>
              <c:f>'Procesos por CC.AA'!$B$7:$B$25</c:f>
              <c:numCache>
                <c:formatCode>#,##0</c:formatCode>
                <c:ptCount val="19"/>
                <c:pt idx="0">
                  <c:v>22162</c:v>
                </c:pt>
                <c:pt idx="1">
                  <c:v>3403</c:v>
                </c:pt>
                <c:pt idx="2">
                  <c:v>1728</c:v>
                </c:pt>
                <c:pt idx="3">
                  <c:v>3488</c:v>
                </c:pt>
                <c:pt idx="4">
                  <c:v>4178</c:v>
                </c:pt>
                <c:pt idx="5">
                  <c:v>1290</c:v>
                </c:pt>
                <c:pt idx="6">
                  <c:v>4706</c:v>
                </c:pt>
                <c:pt idx="7">
                  <c:v>5300</c:v>
                </c:pt>
                <c:pt idx="8">
                  <c:v>21507</c:v>
                </c:pt>
                <c:pt idx="9">
                  <c:v>2541</c:v>
                </c:pt>
                <c:pt idx="10">
                  <c:v>5098</c:v>
                </c:pt>
                <c:pt idx="11">
                  <c:v>19075</c:v>
                </c:pt>
                <c:pt idx="12">
                  <c:v>4518</c:v>
                </c:pt>
                <c:pt idx="13">
                  <c:v>1767</c:v>
                </c:pt>
                <c:pt idx="14">
                  <c:v>793</c:v>
                </c:pt>
                <c:pt idx="15">
                  <c:v>12274</c:v>
                </c:pt>
                <c:pt idx="16">
                  <c:v>5337</c:v>
                </c:pt>
                <c:pt idx="17">
                  <c:v>156</c:v>
                </c:pt>
                <c:pt idx="18">
                  <c:v>254</c:v>
                </c:pt>
              </c:numCache>
            </c:numRef>
          </c:val>
          <c:extLst>
            <c:ext xmlns:c16="http://schemas.microsoft.com/office/drawing/2014/chart" uri="{C3380CC4-5D6E-409C-BE32-E72D297353CC}">
              <c16:uniqueId val="{00000000-5AFF-4D1A-87CF-6284637319B1}"/>
            </c:ext>
          </c:extLst>
        </c:ser>
        <c:dLbls>
          <c:showLegendKey val="0"/>
          <c:showVal val="0"/>
          <c:showCatName val="0"/>
          <c:showSerName val="0"/>
          <c:showPercent val="0"/>
          <c:showBubbleSize val="0"/>
        </c:dLbls>
        <c:gapWidth val="54"/>
        <c:axId val="158626176"/>
        <c:axId val="158627712"/>
      </c:barChart>
      <c:catAx>
        <c:axId val="158626176"/>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58627712"/>
        <c:crosses val="autoZero"/>
        <c:auto val="1"/>
        <c:lblAlgn val="ctr"/>
        <c:lblOffset val="100"/>
        <c:noMultiLvlLbl val="0"/>
      </c:catAx>
      <c:valAx>
        <c:axId val="158627712"/>
        <c:scaling>
          <c:orientation val="minMax"/>
        </c:scaling>
        <c:delete val="1"/>
        <c:axPos val="t"/>
        <c:numFmt formatCode="#,##0" sourceLinked="1"/>
        <c:majorTickMark val="out"/>
        <c:minorTickMark val="none"/>
        <c:tickLblPos val="nextTo"/>
        <c:crossAx val="158626176"/>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4">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'Excedencias por CC.AA'!$J$7:$J$25</c:f>
              <c:strCache>
                <c:ptCount val="19"/>
                <c:pt idx="0">
                  <c:v>ANDALUCÍA</c:v>
                </c:pt>
                <c:pt idx="1">
                  <c:v>ARAGÓN</c:v>
                </c:pt>
                <c:pt idx="2">
                  <c:v>ASTURIAS</c:v>
                </c:pt>
                <c:pt idx="3">
                  <c:v>ILLES BALEARS</c:v>
                </c:pt>
                <c:pt idx="4">
                  <c:v>CANARIAS</c:v>
                </c:pt>
                <c:pt idx="5">
                  <c:v>CANTABRIA</c:v>
                </c:pt>
                <c:pt idx="6">
                  <c:v>CASTILLA-LEÓN</c:v>
                </c:pt>
                <c:pt idx="7">
                  <c:v>CAST.-LA MANCHA</c:v>
                </c:pt>
                <c:pt idx="8">
                  <c:v>CATALUÑA</c:v>
                </c:pt>
                <c:pt idx="9">
                  <c:v>C. VALENCIANA</c:v>
                </c:pt>
                <c:pt idx="10">
                  <c:v>EXTREMADURA</c:v>
                </c:pt>
                <c:pt idx="11">
                  <c:v>GALICIA</c:v>
                </c:pt>
                <c:pt idx="12">
                  <c:v>C. DE MADRID</c:v>
                </c:pt>
                <c:pt idx="13">
                  <c:v>R. DE MURCIA</c:v>
                </c:pt>
                <c:pt idx="14">
                  <c:v>NAVARRA</c:v>
                </c:pt>
                <c:pt idx="15">
                  <c:v>PAÍS VASCO</c:v>
                </c:pt>
                <c:pt idx="16">
                  <c:v>LA RIOJA</c:v>
                </c:pt>
                <c:pt idx="17">
                  <c:v>CEUTA</c:v>
                </c:pt>
                <c:pt idx="18">
                  <c:v>MELILLA</c:v>
                </c:pt>
              </c:strCache>
            </c:strRef>
          </c:cat>
          <c:val>
            <c:numRef>
              <c:f>'Excedencias por CC.AA'!$K$7:$K$25</c:f>
              <c:numCache>
                <c:formatCode>#,##0</c:formatCode>
                <c:ptCount val="19"/>
                <c:pt idx="0">
                  <c:v>1268</c:v>
                </c:pt>
                <c:pt idx="1">
                  <c:v>421</c:v>
                </c:pt>
                <c:pt idx="2">
                  <c:v>136</c:v>
                </c:pt>
                <c:pt idx="3">
                  <c:v>393</c:v>
                </c:pt>
                <c:pt idx="4">
                  <c:v>248</c:v>
                </c:pt>
                <c:pt idx="5">
                  <c:v>98</c:v>
                </c:pt>
                <c:pt idx="6">
                  <c:v>598</c:v>
                </c:pt>
                <c:pt idx="7">
                  <c:v>490</c:v>
                </c:pt>
                <c:pt idx="8">
                  <c:v>1871</c:v>
                </c:pt>
                <c:pt idx="9">
                  <c:v>1325</c:v>
                </c:pt>
                <c:pt idx="10">
                  <c:v>134</c:v>
                </c:pt>
                <c:pt idx="11">
                  <c:v>369</c:v>
                </c:pt>
                <c:pt idx="12">
                  <c:v>2297</c:v>
                </c:pt>
                <c:pt idx="13">
                  <c:v>429</c:v>
                </c:pt>
                <c:pt idx="14">
                  <c:v>498</c:v>
                </c:pt>
                <c:pt idx="15">
                  <c:v>1036</c:v>
                </c:pt>
                <c:pt idx="16">
                  <c:v>113</c:v>
                </c:pt>
                <c:pt idx="17">
                  <c:v>7</c:v>
                </c:pt>
                <c:pt idx="18">
                  <c:v>10</c:v>
                </c:pt>
              </c:numCache>
            </c:numRef>
          </c:val>
          <c:extLst>
            <c:ext xmlns:c16="http://schemas.microsoft.com/office/drawing/2014/chart" uri="{C3380CC4-5D6E-409C-BE32-E72D297353CC}">
              <c16:uniqueId val="{00000000-BEF9-4256-BB44-28E249C5C6CE}"/>
            </c:ext>
          </c:extLst>
        </c:ser>
        <c:dLbls>
          <c:showLegendKey val="0"/>
          <c:showVal val="0"/>
          <c:showCatName val="0"/>
          <c:showSerName val="0"/>
          <c:showPercent val="0"/>
          <c:showBubbleSize val="0"/>
        </c:dLbls>
        <c:gapWidth val="54"/>
        <c:axId val="158637440"/>
        <c:axId val="198285568"/>
      </c:barChart>
      <c:catAx>
        <c:axId val="158637440"/>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98285568"/>
        <c:crosses val="autoZero"/>
        <c:auto val="1"/>
        <c:lblAlgn val="ctr"/>
        <c:lblOffset val="100"/>
        <c:noMultiLvlLbl val="0"/>
      </c:catAx>
      <c:valAx>
        <c:axId val="198285568"/>
        <c:scaling>
          <c:orientation val="minMax"/>
        </c:scaling>
        <c:delete val="1"/>
        <c:axPos val="t"/>
        <c:numFmt formatCode="#,##0" sourceLinked="1"/>
        <c:majorTickMark val="out"/>
        <c:minorTickMark val="none"/>
        <c:tickLblPos val="nextTo"/>
        <c:crossAx val="158637440"/>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b" anchorCtr="1"/>
          <a:lstStyle/>
          <a:p>
            <a:pPr>
              <a:defRPr/>
            </a:pPr>
            <a:r>
              <a:rPr lang="es-ES" sz="1400"/>
              <a:t>Mujeres                         Hombres                            Total</a:t>
            </a:r>
          </a:p>
        </c:rich>
      </c:tx>
      <c:layout>
        <c:manualLayout>
          <c:xMode val="edge"/>
          <c:yMode val="edge"/>
          <c:x val="0.10850094308553636"/>
          <c:y val="0.77780917541605576"/>
        </c:manualLayout>
      </c:layout>
      <c:overlay val="0"/>
      <c:spPr>
        <a:noFill/>
      </c:spPr>
    </c:title>
    <c:autoTitleDeleted val="0"/>
    <c:plotArea>
      <c:layout>
        <c:manualLayout>
          <c:layoutTarget val="inner"/>
          <c:xMode val="edge"/>
          <c:yMode val="edge"/>
          <c:x val="8.4516232048940668E-2"/>
          <c:y val="2.8882277636956305E-2"/>
          <c:w val="0.84002954003373154"/>
          <c:h val="0.71662782782038559"/>
        </c:manualLayout>
      </c:layout>
      <c:barChart>
        <c:barDir val="col"/>
        <c:grouping val="clustered"/>
        <c:varyColors val="0"/>
        <c:ser>
          <c:idx val="0"/>
          <c:order val="0"/>
          <c:invertIfNegative val="0"/>
          <c:dPt>
            <c:idx val="0"/>
            <c:invertIfNegative val="0"/>
            <c:bubble3D val="0"/>
            <c:spPr>
              <a:solidFill>
                <a:srgbClr val="FFC000"/>
              </a:solidFill>
            </c:spPr>
            <c:extLst>
              <c:ext xmlns:c16="http://schemas.microsoft.com/office/drawing/2014/chart" uri="{C3380CC4-5D6E-409C-BE32-E72D297353CC}">
                <c16:uniqueId val="{00000001-A446-4DAC-BD8E-AA3C4B35476D}"/>
              </c:ext>
            </c:extLst>
          </c:dPt>
          <c:dPt>
            <c:idx val="1"/>
            <c:invertIfNegative val="0"/>
            <c:bubble3D val="0"/>
            <c:spPr>
              <a:solidFill>
                <a:schemeClr val="accent4">
                  <a:lumMod val="75000"/>
                </a:schemeClr>
              </a:solidFill>
            </c:spPr>
            <c:extLst>
              <c:ext xmlns:c16="http://schemas.microsoft.com/office/drawing/2014/chart" uri="{C3380CC4-5D6E-409C-BE32-E72D297353CC}">
                <c16:uniqueId val="{00000003-A446-4DAC-BD8E-AA3C4B35476D}"/>
              </c:ext>
            </c:extLst>
          </c:dPt>
          <c:dPt>
            <c:idx val="3"/>
            <c:invertIfNegative val="0"/>
            <c:bubble3D val="0"/>
            <c:spPr>
              <a:solidFill>
                <a:srgbClr val="FFC000"/>
              </a:solidFill>
            </c:spPr>
            <c:extLst>
              <c:ext xmlns:c16="http://schemas.microsoft.com/office/drawing/2014/chart" uri="{C3380CC4-5D6E-409C-BE32-E72D297353CC}">
                <c16:uniqueId val="{00000005-A446-4DAC-BD8E-AA3C4B35476D}"/>
              </c:ext>
            </c:extLst>
          </c:dPt>
          <c:dPt>
            <c:idx val="4"/>
            <c:invertIfNegative val="0"/>
            <c:bubble3D val="0"/>
            <c:spPr>
              <a:solidFill>
                <a:schemeClr val="accent4">
                  <a:lumMod val="75000"/>
                </a:schemeClr>
              </a:solidFill>
            </c:spPr>
            <c:extLst>
              <c:ext xmlns:c16="http://schemas.microsoft.com/office/drawing/2014/chart" uri="{C3380CC4-5D6E-409C-BE32-E72D297353CC}">
                <c16:uniqueId val="{00000007-A446-4DAC-BD8E-AA3C4B35476D}"/>
              </c:ext>
            </c:extLst>
          </c:dPt>
          <c:dPt>
            <c:idx val="6"/>
            <c:invertIfNegative val="0"/>
            <c:bubble3D val="0"/>
            <c:spPr>
              <a:solidFill>
                <a:srgbClr val="FFC000"/>
              </a:solidFill>
            </c:spPr>
            <c:extLst>
              <c:ext xmlns:c16="http://schemas.microsoft.com/office/drawing/2014/chart" uri="{C3380CC4-5D6E-409C-BE32-E72D297353CC}">
                <c16:uniqueId val="{00000009-A446-4DAC-BD8E-AA3C4B35476D}"/>
              </c:ext>
            </c:extLst>
          </c:dPt>
          <c:dPt>
            <c:idx val="7"/>
            <c:invertIfNegative val="0"/>
            <c:bubble3D val="0"/>
            <c:spPr>
              <a:solidFill>
                <a:schemeClr val="accent4">
                  <a:lumMod val="75000"/>
                </a:schemeClr>
              </a:solidFill>
            </c:spPr>
            <c:extLst>
              <c:ext xmlns:c16="http://schemas.microsoft.com/office/drawing/2014/chart" uri="{C3380CC4-5D6E-409C-BE32-E72D297353CC}">
                <c16:uniqueId val="{0000000B-A446-4DAC-BD8E-AA3C4B35476D}"/>
              </c:ext>
            </c:extLst>
          </c:dPt>
          <c:dLbls>
            <c:spPr>
              <a:noFill/>
              <a:ln>
                <a:noFill/>
              </a:ln>
              <a:effectLst/>
            </c:spPr>
            <c:txPr>
              <a:bodyPr/>
              <a:lstStyle/>
              <a:p>
                <a:pPr>
                  <a:defRPr sz="105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'Excedencias por CC.AA'!$J$59:$J$72</c:f>
              <c:numCache>
                <c:formatCode>General</c:formatCode>
                <c:ptCount val="14"/>
              </c:numCache>
            </c:numRef>
          </c:cat>
          <c:val>
            <c:numRef>
              <c:f>'Excedencias por CC.AA'!$K$63:$K$70</c:f>
              <c:numCache>
                <c:formatCode>#,##0</c:formatCode>
                <c:ptCount val="8"/>
                <c:pt idx="0">
                  <c:v>10300</c:v>
                </c:pt>
                <c:pt idx="1">
                  <c:v>9979</c:v>
                </c:pt>
                <c:pt idx="3">
                  <c:v>1869</c:v>
                </c:pt>
                <c:pt idx="4">
                  <c:v>1762</c:v>
                </c:pt>
                <c:pt idx="6">
                  <c:v>12169</c:v>
                </c:pt>
                <c:pt idx="7">
                  <c:v>11741</c:v>
                </c:pt>
              </c:numCache>
            </c:numRef>
          </c:val>
          <c:extLst>
            <c:ext xmlns:c16="http://schemas.microsoft.com/office/drawing/2014/chart" uri="{C3380CC4-5D6E-409C-BE32-E72D297353CC}">
              <c16:uniqueId val="{0000000C-A446-4DAC-BD8E-AA3C4B35476D}"/>
            </c:ext>
          </c:extLst>
        </c:ser>
        <c:dLbls>
          <c:showLegendKey val="0"/>
          <c:showVal val="0"/>
          <c:showCatName val="0"/>
          <c:showSerName val="0"/>
          <c:showPercent val="0"/>
          <c:showBubbleSize val="0"/>
        </c:dLbls>
        <c:gapWidth val="23"/>
        <c:axId val="190906752"/>
        <c:axId val="190908288"/>
      </c:barChart>
      <c:catAx>
        <c:axId val="190906752"/>
        <c:scaling>
          <c:orientation val="minMax"/>
        </c:scaling>
        <c:delete val="0"/>
        <c:axPos val="b"/>
        <c:numFmt formatCode="General" sourceLinked="1"/>
        <c:majorTickMark val="out"/>
        <c:minorTickMark val="none"/>
        <c:tickLblPos val="nextTo"/>
        <c:crossAx val="190908288"/>
        <c:crosses val="autoZero"/>
        <c:auto val="1"/>
        <c:lblAlgn val="ctr"/>
        <c:lblOffset val="100"/>
        <c:noMultiLvlLbl val="0"/>
      </c:catAx>
      <c:valAx>
        <c:axId val="190908288"/>
        <c:scaling>
          <c:orientation val="minMax"/>
        </c:scaling>
        <c:delete val="1"/>
        <c:axPos val="l"/>
        <c:numFmt formatCode="#,##0" sourceLinked="1"/>
        <c:majorTickMark val="out"/>
        <c:minorTickMark val="none"/>
        <c:tickLblPos val="nextTo"/>
        <c:crossAx val="190906752"/>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diagrams/_rels/data1.xml.rels><?xml version="1.0" encoding="UTF-8" standalone="yes"?>
<Relationships xmlns="http://schemas.openxmlformats.org/package/2006/relationships"><Relationship Id="rId2" Type="http://schemas.openxmlformats.org/officeDocument/2006/relationships/hyperlink" Target="#Excedencias!A1"/><Relationship Id="rId1" Type="http://schemas.openxmlformats.org/officeDocument/2006/relationships/hyperlink" Target="#Prestaciones!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nchor="ctr"/>
        <a:lstStyle/>
        <a:p>
          <a:r>
            <a:rPr lang="es-ES" sz="1800" b="1"/>
            <a:t>PRESTACIÓN DE NACIMIENTO Y</a:t>
          </a:r>
        </a:p>
        <a:p>
          <a:r>
            <a:rPr lang="es-ES" sz="1800" b="1"/>
            <a:t>CUIDADO DE MENOR</a:t>
          </a:r>
        </a:p>
      </dgm:t>
      <dgm:extLst>
        <a:ext uri="{E40237B7-FDA0-4F09-8148-C483321AD2D9}">
          <dgm14:cNvPr xmlns:dgm14="http://schemas.microsoft.com/office/drawing/2010/diagram" id="0" name="">
            <a:hlinkClick xmlns:r="http://schemas.openxmlformats.org/officeDocument/2006/relationships" r:id="rId1"/>
          </dgm14:cNvPr>
        </a:ext>
      </dgm:extLs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A5F5B840-5077-432C-8D9E-8A44A1B1D7EC}">
      <dgm:prSet phldrT="[Texto]" custT="1"/>
      <dgm:spPr>
        <a:solidFill>
          <a:schemeClr val="accent4">
            <a:lumMod val="75000"/>
          </a:schemeClr>
        </a:solidFill>
      </dgm:spPr>
      <dgm:t>
        <a:bodyPr/>
        <a:lstStyle/>
        <a:p>
          <a:r>
            <a:rPr lang="es-ES" sz="1800"/>
            <a:t>EXCEDENCIAS POR CUIDADO DE FAMILIAR</a:t>
          </a:r>
        </a:p>
      </dgm:t>
      <dgm:extLst>
        <a:ext uri="{E40237B7-FDA0-4F09-8148-C483321AD2D9}">
          <dgm14:cNvPr xmlns:dgm14="http://schemas.microsoft.com/office/drawing/2010/diagram" id="0" name="">
            <a:hlinkClick xmlns:r="http://schemas.openxmlformats.org/officeDocument/2006/relationships" r:id="rId2"/>
          </dgm14:cNvPr>
        </a:ext>
      </dgm:extLst>
    </dgm:pt>
    <dgm:pt modelId="{C6D807C5-178C-4CDD-BC52-BE067E5E1AB5}" type="parTrans" cxnId="{DCCFC94B-6736-404D-AB19-D79804117B37}">
      <dgm:prSet/>
      <dgm:spPr/>
      <dgm:t>
        <a:bodyPr/>
        <a:lstStyle/>
        <a:p>
          <a:endParaRPr lang="es-ES"/>
        </a:p>
      </dgm:t>
    </dgm:pt>
    <dgm:pt modelId="{CD5674FF-D80B-45BD-9D11-0DE6656239CF}" type="sibTrans" cxnId="{DCCFC94B-6736-404D-AB19-D79804117B37}">
      <dgm:prSet/>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2"/>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2"/>
      <dgm:spPr/>
    </dgm:pt>
    <dgm:pt modelId="{DAD7C807-1F2A-443A-B287-D77DB991D842}" type="pres">
      <dgm:prSet presAssocID="{1722066D-72FD-4E6E-B719-A01A310EE252}" presName="dstNode" presStyleLbl="node1" presStyleIdx="0" presStyleCnt="2"/>
      <dgm:spPr/>
    </dgm:pt>
    <dgm:pt modelId="{6BF7E54D-8C44-495E-90FA-0B6304E7ED03}" type="pres">
      <dgm:prSet presAssocID="{3688C15E-A6E6-4992-ACAC-D69C32E07199}" presName="text_1" presStyleLbl="node1" presStyleIdx="0" presStyleCnt="2">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2"/>
      <dgm:spPr>
        <a:ln w="25400">
          <a:solidFill>
            <a:srgbClr val="688E4C"/>
          </a:solidFill>
        </a:ln>
      </dgm:spPr>
    </dgm:pt>
    <dgm:pt modelId="{2DEE70FF-E5FC-4E65-9D3A-AD34392B7D58}" type="pres">
      <dgm:prSet presAssocID="{A5F5B840-5077-432C-8D9E-8A44A1B1D7EC}" presName="text_2" presStyleLbl="node1" presStyleIdx="1" presStyleCnt="2">
        <dgm:presLayoutVars>
          <dgm:bulletEnabled val="1"/>
        </dgm:presLayoutVars>
      </dgm:prSet>
      <dgm:spPr/>
    </dgm:pt>
    <dgm:pt modelId="{88F25DCC-9621-4877-BF87-A0D5F3D92E83}" type="pres">
      <dgm:prSet presAssocID="{A5F5B840-5077-432C-8D9E-8A44A1B1D7EC}" presName="accent_2" presStyleCnt="0"/>
      <dgm:spPr/>
    </dgm:pt>
    <dgm:pt modelId="{8F2D84FB-5EC2-4F5F-83A1-E975594B9BB4}" type="pres">
      <dgm:prSet presAssocID="{A5F5B840-5077-432C-8D9E-8A44A1B1D7EC}" presName="accentRepeatNode" presStyleLbl="solidFgAcc1" presStyleIdx="1" presStyleCnt="2"/>
      <dgm:spPr>
        <a:ln w="25400">
          <a:solidFill>
            <a:schemeClr val="accent4">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DCCFC94B-6736-404D-AB19-D79804117B37}" srcId="{1722066D-72FD-4E6E-B719-A01A310EE252}" destId="{A5F5B840-5077-432C-8D9E-8A44A1B1D7EC}" srcOrd="1" destOrd="0" parTransId="{C6D807C5-178C-4CDD-BC52-BE067E5E1AB5}" sibTransId="{CD5674FF-D80B-45BD-9D11-0DE6656239CF}"/>
    <dgm:cxn modelId="{A2E559B0-258D-4453-8E79-D66C942676AD}" type="presOf" srcId="{A5F5B840-5077-432C-8D9E-8A44A1B1D7EC}" destId="{2DEE70FF-E5FC-4E65-9D3A-AD34392B7D58}"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 modelId="{EA5A437F-031A-4303-BDAE-091F033D2C2B}" type="presParOf" srcId="{690AAAE4-DFFD-41EA-9B21-877207FAFAA6}" destId="{2DEE70FF-E5FC-4E65-9D3A-AD34392B7D58}" srcOrd="3" destOrd="0" presId="urn:microsoft.com/office/officeart/2008/layout/VerticalCurvedList"/>
    <dgm:cxn modelId="{A86FBEA6-68CA-46DE-827C-9B165A343254}" type="presParOf" srcId="{690AAAE4-DFFD-41EA-9B21-877207FAFAA6}" destId="{88F25DCC-9621-4877-BF87-A0D5F3D92E83}" srcOrd="4" destOrd="0" presId="urn:microsoft.com/office/officeart/2008/layout/VerticalCurvedList"/>
    <dgm:cxn modelId="{1C7E77F2-3D9D-40C8-8729-7CA8D6CE747B}" type="presParOf" srcId="{88F25DCC-9621-4877-BF87-A0D5F3D92E83}" destId="{8F2D84FB-5EC2-4F5F-83A1-E975594B9BB4}"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lstStyle/>
        <a:p>
          <a:r>
            <a:rPr lang="es-ES" sz="1800" b="1"/>
            <a:t>PRESTACION DE NACIMIENTO Y CUIDADO DE MENOR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rgbClr val="688E4C"/>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chemeClr val="accent4">
            <a:lumMod val="75000"/>
          </a:schemeClr>
        </a:solidFill>
      </dgm:spPr>
      <dgm:t>
        <a:bodyPr/>
        <a:lstStyle/>
        <a:p>
          <a:r>
            <a:rPr lang="es-ES" sz="1800" b="1"/>
            <a:t>EXCEDENCIAS POR CUIDADO DE FAMILIAR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chemeClr val="accent2">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3080151" y="-477230"/>
          <a:ext cx="3697660" cy="3697660"/>
        </a:xfrm>
        <a:prstGeom prst="blockArc">
          <a:avLst>
            <a:gd name="adj1" fmla="val 18900000"/>
            <a:gd name="adj2" fmla="val 2700000"/>
            <a:gd name="adj3" fmla="val 58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504268" y="391893"/>
          <a:ext cx="4053260" cy="783677"/>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PRESTACIÓN DE NACIMIENTO Y</a:t>
          </a:r>
        </a:p>
        <a:p>
          <a:pPr marL="0" lvl="0" indent="0" algn="l" defTabSz="800100">
            <a:lnSpc>
              <a:spcPct val="90000"/>
            </a:lnSpc>
            <a:spcBef>
              <a:spcPct val="0"/>
            </a:spcBef>
            <a:spcAft>
              <a:spcPct val="35000"/>
            </a:spcAft>
            <a:buNone/>
          </a:pPr>
          <a:r>
            <a:rPr lang="es-ES" sz="1800" b="1" kern="1200"/>
            <a:t>CUIDADO DE MENOR</a:t>
          </a:r>
        </a:p>
      </dsp:txBody>
      <dsp:txXfrm>
        <a:off x="504268" y="391893"/>
        <a:ext cx="4053260" cy="783677"/>
      </dsp:txXfrm>
    </dsp:sp>
    <dsp:sp modelId="{D499A129-BAD7-4020-AF70-F140AAC5A5A2}">
      <dsp:nvSpPr>
        <dsp:cNvPr id="0" name=""/>
        <dsp:cNvSpPr/>
      </dsp:nvSpPr>
      <dsp:spPr>
        <a:xfrm>
          <a:off x="14470" y="293933"/>
          <a:ext cx="979596" cy="979596"/>
        </a:xfrm>
        <a:prstGeom prst="ellipse">
          <a:avLst/>
        </a:prstGeom>
        <a:solidFill>
          <a:schemeClr val="lt1">
            <a:hueOff val="0"/>
            <a:satOff val="0"/>
            <a:lumOff val="0"/>
            <a:alphaOff val="0"/>
          </a:schemeClr>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 modelId="{2DEE70FF-E5FC-4E65-9D3A-AD34392B7D58}">
      <dsp:nvSpPr>
        <dsp:cNvPr id="0" name=""/>
        <dsp:cNvSpPr/>
      </dsp:nvSpPr>
      <dsp:spPr>
        <a:xfrm>
          <a:off x="504268" y="1567629"/>
          <a:ext cx="4053260" cy="783677"/>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kern="1200"/>
            <a:t>EXCEDENCIAS POR CUIDADO DE FAMILIAR</a:t>
          </a:r>
        </a:p>
      </dsp:txBody>
      <dsp:txXfrm>
        <a:off x="504268" y="1567629"/>
        <a:ext cx="4053260" cy="783677"/>
      </dsp:txXfrm>
    </dsp:sp>
    <dsp:sp modelId="{8F2D84FB-5EC2-4F5F-83A1-E975594B9BB4}">
      <dsp:nvSpPr>
        <dsp:cNvPr id="0" name=""/>
        <dsp:cNvSpPr/>
      </dsp:nvSpPr>
      <dsp:spPr>
        <a:xfrm>
          <a:off x="14470" y="1469669"/>
          <a:ext cx="979596" cy="979596"/>
        </a:xfrm>
        <a:prstGeom prst="ellipse">
          <a:avLst/>
        </a:prstGeom>
        <a:solidFill>
          <a:schemeClr val="lt1">
            <a:hueOff val="0"/>
            <a:satOff val="0"/>
            <a:lumOff val="0"/>
            <a:alphaOff val="0"/>
          </a:schemeClr>
        </a:solidFill>
        <a:ln w="25400" cap="flat" cmpd="sng" algn="ctr">
          <a:solidFill>
            <a:schemeClr val="accent4">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701"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370" y="696253"/>
          <a:ext cx="4283529" cy="702993"/>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PRESTACION DE NACIMIENTO Y CUIDADO DE MENOR</a:t>
          </a:r>
        </a:p>
      </dsp:txBody>
      <dsp:txXfrm>
        <a:off x="631370" y="696253"/>
        <a:ext cx="4283529" cy="702993"/>
      </dsp:txXfrm>
    </dsp:sp>
    <dsp:sp modelId="{D499A129-BAD7-4020-AF70-F140AAC5A5A2}">
      <dsp:nvSpPr>
        <dsp:cNvPr id="0" name=""/>
        <dsp:cNvSpPr/>
      </dsp:nvSpPr>
      <dsp:spPr>
        <a:xfrm>
          <a:off x="0" y="416379"/>
          <a:ext cx="1262740" cy="1262740"/>
        </a:xfrm>
        <a:prstGeom prst="ellipse">
          <a:avLst/>
        </a:prstGeom>
        <a:solidFill>
          <a:sysClr val="window" lastClr="FFFFFF"/>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679"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402" y="696235"/>
          <a:ext cx="4290539" cy="703029"/>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 DE FAMILIAR</a:t>
          </a:r>
        </a:p>
      </dsp:txBody>
      <dsp:txXfrm>
        <a:off x="631402" y="696235"/>
        <a:ext cx="4290539" cy="703029"/>
      </dsp:txXfrm>
    </dsp:sp>
    <dsp:sp modelId="{D499A129-BAD7-4020-AF70-F140AAC5A5A2}">
      <dsp:nvSpPr>
        <dsp:cNvPr id="0" name=""/>
        <dsp:cNvSpPr/>
      </dsp:nvSpPr>
      <dsp:spPr>
        <a:xfrm>
          <a:off x="0" y="416347"/>
          <a:ext cx="1262805" cy="1262805"/>
        </a:xfrm>
        <a:prstGeom prst="ellipse">
          <a:avLst/>
        </a:prstGeom>
        <a:solidFill>
          <a:sysClr val="window" lastClr="FFFFFF"/>
        </a:solidFill>
        <a:ln w="25400" cap="flat" cmpd="sng" algn="ctr">
          <a:solidFill>
            <a:schemeClr val="accent2">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3.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Prestaciones!A1"/><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3.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microsoft.com/office/2007/relationships/hdphoto" Target="../media/hdphoto2.wdp"/><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4.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299440</xdr:colOff>
      <xdr:row>25</xdr:row>
      <xdr:rowOff>123759</xdr:rowOff>
    </xdr:from>
    <xdr:to>
      <xdr:col>4</xdr:col>
      <xdr:colOff>533400</xdr:colOff>
      <xdr:row>37</xdr:row>
      <xdr:rowOff>38100</xdr:rowOff>
    </xdr:to>
    <xdr:pic>
      <xdr:nvPicPr>
        <xdr:cNvPr id="2" name="4 Imagen" descr="C:\Users\99YU1541\AppData\Local\Microsoft\Windows\INetCache\IE\AMXETHVO\gente_conectada[1].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ass/>
                  </a14:imgEffect>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1975840" y="5686359"/>
          <a:ext cx="2900960" cy="220034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0</xdr:col>
      <xdr:colOff>800100</xdr:colOff>
      <xdr:row>6</xdr:row>
      <xdr:rowOff>175443</xdr:rowOff>
    </xdr:from>
    <xdr:to>
      <xdr:col>5</xdr:col>
      <xdr:colOff>438843</xdr:colOff>
      <xdr:row>21</xdr:row>
      <xdr:rowOff>180650</xdr:rowOff>
    </xdr:to>
    <xdr:sp macro="" textlink="">
      <xdr:nvSpPr>
        <xdr:cNvPr id="3" name="5 CuadroTexto">
          <a:extLst>
            <a:ext uri="{FF2B5EF4-FFF2-40B4-BE49-F238E27FC236}">
              <a16:creationId xmlns:a16="http://schemas.microsoft.com/office/drawing/2014/main" id="{00000000-0008-0000-0000-000003000000}"/>
            </a:ext>
          </a:extLst>
        </xdr:cNvPr>
        <xdr:cNvSpPr txBox="1"/>
      </xdr:nvSpPr>
      <xdr:spPr>
        <a:xfrm>
          <a:off x="800100" y="1318443"/>
          <a:ext cx="5325168" cy="2862707"/>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1000"/>
            </a:spcAft>
          </a:pPr>
          <a:r>
            <a:rPr lang="es-ES" sz="4400" b="1">
              <a:latin typeface="Calibri" panose="020F0502020204030204" pitchFamily="34" charset="0"/>
              <a:cs typeface="Calibri" panose="020F0502020204030204" pitchFamily="34" charset="0"/>
            </a:rPr>
            <a:t>Prestaciones de la </a:t>
          </a:r>
        </a:p>
        <a:p>
          <a:pPr algn="ctr">
            <a:spcAft>
              <a:spcPts val="1000"/>
            </a:spcAft>
          </a:pPr>
          <a:r>
            <a:rPr lang="es-ES" sz="4400" b="1">
              <a:latin typeface="Calibri" panose="020F0502020204030204" pitchFamily="34" charset="0"/>
              <a:cs typeface="Calibri" panose="020F0502020204030204" pitchFamily="34" charset="0"/>
            </a:rPr>
            <a:t>Seguridad Social</a:t>
          </a:r>
        </a:p>
        <a:p>
          <a:pPr algn="ctr">
            <a:lnSpc>
              <a:spcPct val="115000"/>
            </a:lnSpc>
            <a:spcAft>
              <a:spcPts val="1000"/>
            </a:spcAft>
          </a:pPr>
          <a:endParaRPr lang="es-ES" sz="2800" b="1">
            <a:latin typeface="Calibri" panose="020F0502020204030204" pitchFamily="34" charset="0"/>
            <a:cs typeface="Calibri" panose="020F0502020204030204" pitchFamily="34" charset="0"/>
          </a:endParaRPr>
        </a:p>
        <a:p>
          <a:pPr algn="ctr">
            <a:lnSpc>
              <a:spcPct val="115000"/>
            </a:lnSpc>
            <a:spcAft>
              <a:spcPts val="1000"/>
            </a:spcAft>
          </a:pPr>
          <a:r>
            <a:rPr lang="es-ES" sz="2800" b="1">
              <a:latin typeface="Calibri" panose="020F0502020204030204" pitchFamily="34" charset="0"/>
              <a:cs typeface="Calibri" panose="020F0502020204030204" pitchFamily="34" charset="0"/>
            </a:rPr>
            <a:t>Enero - Marzo 2024</a:t>
          </a:r>
        </a:p>
      </xdr:txBody>
    </xdr:sp>
    <xdr:clientData/>
  </xdr:twoCellAnchor>
  <xdr:twoCellAnchor editAs="oneCell">
    <xdr:from>
      <xdr:col>0</xdr:col>
      <xdr:colOff>0</xdr:colOff>
      <xdr:row>0</xdr:row>
      <xdr:rowOff>0</xdr:rowOff>
    </xdr:from>
    <xdr:to>
      <xdr:col>2</xdr:col>
      <xdr:colOff>1439806</xdr:colOff>
      <xdr:row>3</xdr:row>
      <xdr:rowOff>0</xdr:rowOff>
    </xdr:to>
    <xdr:pic>
      <xdr:nvPicPr>
        <xdr:cNvPr id="4" name="6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116206" cy="571500"/>
        </a:xfrm>
        <a:prstGeom prst="rect">
          <a:avLst/>
        </a:prstGeom>
      </xdr:spPr>
    </xdr:pic>
    <xdr:clientData/>
  </xdr:twoCellAnchor>
  <xdr:twoCellAnchor>
    <xdr:from>
      <xdr:col>1</xdr:col>
      <xdr:colOff>268942</xdr:colOff>
      <xdr:row>15</xdr:row>
      <xdr:rowOff>89646</xdr:rowOff>
    </xdr:from>
    <xdr:to>
      <xdr:col>5</xdr:col>
      <xdr:colOff>11206</xdr:colOff>
      <xdr:row>15</xdr:row>
      <xdr:rowOff>89646</xdr:rowOff>
    </xdr:to>
    <xdr:cxnSp macro="">
      <xdr:nvCxnSpPr>
        <xdr:cNvPr id="8" name="Conector recto 7">
          <a:extLst>
            <a:ext uri="{FF2B5EF4-FFF2-40B4-BE49-F238E27FC236}">
              <a16:creationId xmlns:a16="http://schemas.microsoft.com/office/drawing/2014/main" id="{00000000-0008-0000-0000-000008000000}"/>
            </a:ext>
          </a:extLst>
        </xdr:cNvPr>
        <xdr:cNvCxnSpPr/>
      </xdr:nvCxnSpPr>
      <xdr:spPr>
        <a:xfrm>
          <a:off x="1187824" y="3328146"/>
          <a:ext cx="450476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12</xdr:row>
      <xdr:rowOff>0</xdr:rowOff>
    </xdr:from>
    <xdr:to>
      <xdr:col>6</xdr:col>
      <xdr:colOff>0</xdr:colOff>
      <xdr:row>26</xdr:row>
      <xdr:rowOff>76200</xdr:rowOff>
    </xdr:to>
    <xdr:graphicFrame macro="">
      <xdr:nvGraphicFramePr>
        <xdr:cNvPr id="2" name="Diagrama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190499</xdr:colOff>
      <xdr:row>14</xdr:row>
      <xdr:rowOff>142875</xdr:rowOff>
    </xdr:from>
    <xdr:ext cx="638175" cy="311496"/>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190499" y="2809875"/>
          <a:ext cx="63817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ES" sz="1400" b="1"/>
        </a:p>
      </xdr:txBody>
    </xdr:sp>
    <xdr:clientData/>
  </xdr:oneCellAnchor>
  <xdr:twoCellAnchor>
    <xdr:from>
      <xdr:col>4</xdr:col>
      <xdr:colOff>85725</xdr:colOff>
      <xdr:row>6</xdr:row>
      <xdr:rowOff>54910</xdr:rowOff>
    </xdr:from>
    <xdr:to>
      <xdr:col>6</xdr:col>
      <xdr:colOff>0</xdr:colOff>
      <xdr:row>8</xdr:row>
      <xdr:rowOff>169210</xdr:rowOff>
    </xdr:to>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133725" y="1197910"/>
          <a:ext cx="1438275" cy="49530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chemeClr val="bg1"/>
              </a:solidFill>
            </a:rPr>
            <a:t>Índice</a:t>
          </a:r>
        </a:p>
      </xdr:txBody>
    </xdr:sp>
    <xdr:clientData/>
  </xdr:twoCellAnchor>
  <xdr:twoCellAnchor>
    <xdr:from>
      <xdr:col>1</xdr:col>
      <xdr:colOff>257735</xdr:colOff>
      <xdr:row>13</xdr:row>
      <xdr:rowOff>145677</xdr:rowOff>
    </xdr:from>
    <xdr:to>
      <xdr:col>6</xdr:col>
      <xdr:colOff>67235</xdr:colOff>
      <xdr:row>18</xdr:row>
      <xdr:rowOff>100853</xdr:rowOff>
    </xdr:to>
    <xdr:sp macro="" textlink="">
      <xdr:nvSpPr>
        <xdr:cNvPr id="3" name="CuadroTexto 2">
          <a:hlinkClick xmlns:r="http://schemas.openxmlformats.org/officeDocument/2006/relationships" r:id="rId6"/>
          <a:extLst>
            <a:ext uri="{FF2B5EF4-FFF2-40B4-BE49-F238E27FC236}">
              <a16:creationId xmlns:a16="http://schemas.microsoft.com/office/drawing/2014/main" id="{00000000-0008-0000-0100-000003000000}"/>
            </a:ext>
          </a:extLst>
        </xdr:cNvPr>
        <xdr:cNvSpPr txBox="1"/>
      </xdr:nvSpPr>
      <xdr:spPr>
        <a:xfrm>
          <a:off x="1019735" y="2622177"/>
          <a:ext cx="3619500" cy="90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9525</xdr:colOff>
      <xdr:row>11</xdr:row>
      <xdr:rowOff>0</xdr:rowOff>
    </xdr:to>
    <xdr:graphicFrame macro="">
      <xdr:nvGraphicFramePr>
        <xdr:cNvPr id="3" name="Diagrama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1112838</xdr:colOff>
      <xdr:row>9</xdr:row>
      <xdr:rowOff>133009</xdr:rowOff>
    </xdr:from>
    <xdr:to>
      <xdr:col>3</xdr:col>
      <xdr:colOff>265141</xdr:colOff>
      <xdr:row>15</xdr:row>
      <xdr:rowOff>9525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a:stretch>
          <a:fillRect/>
        </a:stretch>
      </xdr:blipFill>
      <xdr:spPr>
        <a:xfrm>
          <a:off x="1874838" y="1847509"/>
          <a:ext cx="1914553" cy="1019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96</xdr:row>
      <xdr:rowOff>64424</xdr:rowOff>
    </xdr:from>
    <xdr:to>
      <xdr:col>8</xdr:col>
      <xdr:colOff>9929</xdr:colOff>
      <xdr:row>140</xdr:row>
      <xdr:rowOff>26324</xdr:rowOff>
    </xdr:to>
    <xdr:graphicFrame macro="">
      <xdr:nvGraphicFramePr>
        <xdr:cNvPr id="3" name="Chart 3">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160020</xdr:rowOff>
    </xdr:from>
    <xdr:to>
      <xdr:col>12</xdr:col>
      <xdr:colOff>0</xdr:colOff>
      <xdr:row>143</xdr:row>
      <xdr:rowOff>30480</xdr:rowOff>
    </xdr:to>
    <xdr:graphicFrame macro="">
      <xdr:nvGraphicFramePr>
        <xdr:cNvPr id="4" name="Chart 5">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251460</xdr:colOff>
      <xdr:row>104</xdr:row>
      <xdr:rowOff>160020</xdr:rowOff>
    </xdr:from>
    <xdr:to>
      <xdr:col>11</xdr:col>
      <xdr:colOff>365760</xdr:colOff>
      <xdr:row>146</xdr:row>
      <xdr:rowOff>38100</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xdr:row>
      <xdr:rowOff>180976</xdr:rowOff>
    </xdr:from>
    <xdr:to>
      <xdr:col>15</xdr:col>
      <xdr:colOff>103909</xdr:colOff>
      <xdr:row>33</xdr:row>
      <xdr:rowOff>63212</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16567</xdr:colOff>
      <xdr:row>11</xdr:row>
      <xdr:rowOff>0</xdr:rowOff>
    </xdr:to>
    <xdr:graphicFrame macro="">
      <xdr:nvGraphicFramePr>
        <xdr:cNvPr id="2" name="Diagrama 1">
          <a:extLst>
            <a:ext uri="{FF2B5EF4-FFF2-40B4-BE49-F238E27FC236}">
              <a16:creationId xmlns:a16="http://schemas.microsoft.com/office/drawing/2014/main" id="{7B3047A1-71A4-4301-B578-33DA7F5F209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1114425</xdr:colOff>
      <xdr:row>9</xdr:row>
      <xdr:rowOff>133350</xdr:rowOff>
    </xdr:from>
    <xdr:to>
      <xdr:col>3</xdr:col>
      <xdr:colOff>266728</xdr:colOff>
      <xdr:row>15</xdr:row>
      <xdr:rowOff>9866</xdr:rowOff>
    </xdr:to>
    <xdr:pic>
      <xdr:nvPicPr>
        <xdr:cNvPr id="3" name="Imagen 2">
          <a:extLst>
            <a:ext uri="{FF2B5EF4-FFF2-40B4-BE49-F238E27FC236}">
              <a16:creationId xmlns:a16="http://schemas.microsoft.com/office/drawing/2014/main" id="{B48273F1-4BA4-427D-BE0A-94F89C3C5780}"/>
            </a:ext>
          </a:extLst>
        </xdr:cNvPr>
        <xdr:cNvPicPr>
          <a:picLocks noChangeAspect="1"/>
        </xdr:cNvPicPr>
      </xdr:nvPicPr>
      <xdr:blipFill>
        <a:blip xmlns:r="http://schemas.openxmlformats.org/officeDocument/2006/relationships" r:embed="rId6">
          <a:duotone>
            <a:schemeClr val="accent2">
              <a:shade val="45000"/>
              <a:satMod val="135000"/>
            </a:schemeClr>
            <a:prstClr val="white"/>
          </a:duotone>
          <a:extLst>
            <a:ext uri="{BEBA8EAE-BF5A-486C-A8C5-ECC9F3942E4B}">
              <a14:imgProps xmlns:a14="http://schemas.microsoft.com/office/drawing/2010/main">
                <a14:imgLayer r:embed="rId7">
                  <a14:imgEffect>
                    <a14:colorTemperature colorTemp="8585"/>
                  </a14:imgEffect>
                </a14:imgLayer>
              </a14:imgProps>
            </a:ext>
          </a:extLst>
        </a:blip>
        <a:stretch>
          <a:fillRect/>
        </a:stretch>
      </xdr:blipFill>
      <xdr:spPr>
        <a:xfrm>
          <a:off x="1876425" y="1847850"/>
          <a:ext cx="1914553" cy="1019516"/>
        </a:xfrm>
        <a:prstGeom prst="rect">
          <a:avLst/>
        </a:prstGeom>
        <a:solidFill>
          <a:schemeClr val="accent4">
            <a:lumMod val="75000"/>
          </a:schemeClr>
        </a:solid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0</xdr:colOff>
      <xdr:row>0</xdr:row>
      <xdr:rowOff>0</xdr:rowOff>
    </xdr:from>
    <xdr:ext cx="76200" cy="121920"/>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3</xdr:col>
      <xdr:colOff>0</xdr:colOff>
      <xdr:row>0</xdr:row>
      <xdr:rowOff>0</xdr:rowOff>
    </xdr:from>
    <xdr:ext cx="76200" cy="121920"/>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6</xdr:col>
      <xdr:colOff>0</xdr:colOff>
      <xdr:row>0</xdr:row>
      <xdr:rowOff>0</xdr:rowOff>
    </xdr:from>
    <xdr:ext cx="76200" cy="121920"/>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344260</xdr:colOff>
      <xdr:row>5</xdr:row>
      <xdr:rowOff>55790</xdr:rowOff>
    </xdr:from>
    <xdr:to>
      <xdr:col>16</xdr:col>
      <xdr:colOff>654998</xdr:colOff>
      <xdr:row>49</xdr:row>
      <xdr:rowOff>131248</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76199</xdr:colOff>
      <xdr:row>56</xdr:row>
      <xdr:rowOff>80962</xdr:rowOff>
    </xdr:from>
    <xdr:to>
      <xdr:col>14</xdr:col>
      <xdr:colOff>847724</xdr:colOff>
      <xdr:row>77</xdr:row>
      <xdr:rowOff>123825</xdr:rowOff>
    </xdr:to>
    <xdr:graphicFrame macro="">
      <xdr:nvGraphicFramePr>
        <xdr:cNvPr id="2" name="1 Gráfico">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0.35532</cdr:x>
      <cdr:y>0.90272</cdr:y>
    </cdr:from>
    <cdr:to>
      <cdr:x>0.653</cdr:x>
      <cdr:y>0.97188</cdr:y>
    </cdr:to>
    <cdr:grpSp>
      <cdr:nvGrpSpPr>
        <cdr:cNvPr id="4" name="Grupo 3">
          <a:extLst xmlns:a="http://schemas.openxmlformats.org/drawingml/2006/main">
            <a:ext uri="{FF2B5EF4-FFF2-40B4-BE49-F238E27FC236}">
              <a16:creationId xmlns:a16="http://schemas.microsoft.com/office/drawing/2014/main" id="{63EDF0F4-74DE-49B0-8490-99D4D68874C9}"/>
            </a:ext>
          </a:extLst>
        </cdr:cNvPr>
        <cdr:cNvGrpSpPr/>
      </cdr:nvGrpSpPr>
      <cdr:grpSpPr>
        <a:xfrm xmlns:a="http://schemas.openxmlformats.org/drawingml/2006/main">
          <a:off x="1898661" y="3108325"/>
          <a:ext cx="1590661" cy="238138"/>
          <a:chOff x="0" y="0"/>
          <a:chExt cx="1590675" cy="238125"/>
        </a:xfrm>
      </cdr:grpSpPr>
      <cdr:sp macro="" textlink="">
        <cdr:nvSpPr>
          <cdr:cNvPr id="5" name="CuadroTexto 3">
            <a:extLst xmlns:a="http://schemas.openxmlformats.org/drawingml/2006/main">
              <a:ext uri="{FF2B5EF4-FFF2-40B4-BE49-F238E27FC236}">
                <a16:creationId xmlns:a16="http://schemas.microsoft.com/office/drawing/2014/main" id="{2CF19702-3DD4-4A6F-9C5A-81272DD8A5EE}"/>
              </a:ext>
            </a:extLst>
          </cdr:cNvPr>
          <cdr:cNvSpPr txBox="1"/>
        </cdr:nvSpPr>
        <cdr:spPr>
          <a:xfrm xmlns:a="http://schemas.openxmlformats.org/drawingml/2006/main">
            <a:off x="0" y="0"/>
            <a:ext cx="1590675" cy="23812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1100"/>
              <a:t>     2023</a:t>
            </a:r>
            <a:r>
              <a:rPr lang="es-ES" sz="1100" baseline="0"/>
              <a:t>           </a:t>
            </a:r>
            <a:r>
              <a:rPr lang="es-ES" sz="1100"/>
              <a:t>2024</a:t>
            </a:r>
          </a:p>
        </cdr:txBody>
      </cdr:sp>
      <cdr:sp macro="" textlink="">
        <cdr:nvSpPr>
          <cdr:cNvPr id="6" name="Rectángulo 5">
            <a:extLst xmlns:a="http://schemas.openxmlformats.org/drawingml/2006/main">
              <a:ext uri="{FF2B5EF4-FFF2-40B4-BE49-F238E27FC236}">
                <a16:creationId xmlns:a16="http://schemas.microsoft.com/office/drawing/2014/main" id="{A0C5B479-9C50-4F0A-993A-ABA9CFF7C856}"/>
              </a:ext>
            </a:extLst>
          </cdr:cNvPr>
          <cdr:cNvSpPr/>
        </cdr:nvSpPr>
        <cdr:spPr>
          <a:xfrm xmlns:a="http://schemas.openxmlformats.org/drawingml/2006/main">
            <a:off x="733425" y="85725"/>
            <a:ext cx="104775" cy="104775"/>
          </a:xfrm>
          <a:prstGeom xmlns:a="http://schemas.openxmlformats.org/drawingml/2006/main" prst="rect">
            <a:avLst/>
          </a:prstGeom>
          <a:solidFill xmlns:a="http://schemas.openxmlformats.org/drawingml/2006/main">
            <a:srgbClr val="BF9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sp macro="" textlink="">
        <cdr:nvSpPr>
          <cdr:cNvPr id="7" name="Rectángulo 6">
            <a:extLst xmlns:a="http://schemas.openxmlformats.org/drawingml/2006/main">
              <a:ext uri="{FF2B5EF4-FFF2-40B4-BE49-F238E27FC236}">
                <a16:creationId xmlns:a16="http://schemas.microsoft.com/office/drawing/2014/main" id="{E06EA7FF-A85B-4153-9B5D-20AF86A67E14}"/>
              </a:ext>
            </a:extLst>
          </cdr:cNvPr>
          <cdr:cNvSpPr/>
        </cdr:nvSpPr>
        <cdr:spPr>
          <a:xfrm xmlns:a="http://schemas.openxmlformats.org/drawingml/2006/main">
            <a:off x="95250" y="85725"/>
            <a:ext cx="104775" cy="104776"/>
          </a:xfrm>
          <a:prstGeom xmlns:a="http://schemas.openxmlformats.org/drawingml/2006/main" prst="rect">
            <a:avLst/>
          </a:prstGeom>
          <a:solidFill xmlns:a="http://schemas.openxmlformats.org/drawingml/2006/main">
            <a:srgbClr val="FFC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EXCELL/CUADERN/2008/cuadern%20MAYO%202008/I.8.1.y%202%20mayo%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RESUP\PRESUPUE\ESTADISTICAS\GENERO\2008\AFILIADOS%20MEDIOS%20GENERO\FICHA%20MEDIOS%20GENERO%20provincia%20y%20REGIMEN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ublicaci&#243;n\Archivos%20Excel\VigototaCCA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GGEPEE/AR_ECO/EASE/INF_MENSUAL/Avances/AVANCE%20MENSU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PETA%20DE%20TRABAJO\ACCESS\codigos%20tramos\Cod_tramos_cuant&#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vance"/>
      <sheetName val="Gráficos"/>
      <sheetName val="Ranking"/>
    </sheetNames>
    <sheetDataSet>
      <sheetData sheetId="0">
        <row r="52">
          <cell r="P52">
            <v>1</v>
          </cell>
        </row>
      </sheetData>
      <sheetData sheetId="1">
        <row r="3">
          <cell r="A3">
            <v>1</v>
          </cell>
        </row>
        <row r="75">
          <cell r="B75" t="str">
            <v>PAÍS VASCO</v>
          </cell>
          <cell r="C75">
            <v>659.17534185000079</v>
          </cell>
          <cell r="D75">
            <v>692.27284647999954</v>
          </cell>
          <cell r="E75">
            <v>3.5755029977999073E-3</v>
          </cell>
          <cell r="F75">
            <v>553.12699999999995</v>
          </cell>
          <cell r="G75">
            <v>560.13300000000004</v>
          </cell>
          <cell r="H75">
            <v>7.2548846208251455E-4</v>
          </cell>
          <cell r="I75">
            <v>1191.7251225306318</v>
          </cell>
          <cell r="J75">
            <v>1235.9079834253641</v>
          </cell>
          <cell r="K75">
            <v>2.7191578091304309E-3</v>
          </cell>
          <cell r="M75">
            <v>15</v>
          </cell>
          <cell r="N75">
            <v>14</v>
          </cell>
          <cell r="O75">
            <v>15</v>
          </cell>
        </row>
        <row r="76">
          <cell r="B76" t="str">
            <v>CATALUÑA</v>
          </cell>
          <cell r="C76">
            <v>1713.1268787099998</v>
          </cell>
          <cell r="D76">
            <v>1791.2920384899999</v>
          </cell>
          <cell r="E76">
            <v>8.4441339684438125E-3</v>
          </cell>
          <cell r="F76">
            <v>1722.059</v>
          </cell>
          <cell r="G76">
            <v>1738.4670000000001</v>
          </cell>
          <cell r="H76">
            <v>1.6990885934698792E-3</v>
          </cell>
          <cell r="I76">
            <v>994.81311541009904</v>
          </cell>
          <cell r="J76">
            <v>1030.3859886267614</v>
          </cell>
          <cell r="K76">
            <v>6.2282962009182451E-3</v>
          </cell>
          <cell r="M76">
            <v>19</v>
          </cell>
          <cell r="N76">
            <v>17</v>
          </cell>
          <cell r="O76">
            <v>19</v>
          </cell>
        </row>
        <row r="77">
          <cell r="B77" t="str">
            <v>GALICIA</v>
          </cell>
          <cell r="C77">
            <v>619.60137154000051</v>
          </cell>
          <cell r="D77">
            <v>646.78519283000014</v>
          </cell>
          <cell r="E77">
            <v>2.9366514364335141E-3</v>
          </cell>
          <cell r="F77">
            <v>763.19799999999998</v>
          </cell>
          <cell r="G77">
            <v>766.30899999999997</v>
          </cell>
          <cell r="H77">
            <v>3.2215167078770307E-4</v>
          </cell>
          <cell r="I77">
            <v>811.84878830919445</v>
          </cell>
          <cell r="J77">
            <v>844.02661697826875</v>
          </cell>
          <cell r="K77">
            <v>2.1365747169739646E-3</v>
          </cell>
          <cell r="M77">
            <v>14</v>
          </cell>
          <cell r="N77">
            <v>11</v>
          </cell>
          <cell r="O77">
            <v>14</v>
          </cell>
        </row>
        <row r="78">
          <cell r="B78" t="str">
            <v>ANDALUCÍA</v>
          </cell>
          <cell r="C78">
            <v>1333.6727502099984</v>
          </cell>
          <cell r="D78">
            <v>1402.5007565000014</v>
          </cell>
          <cell r="E78">
            <v>7.4354470396974237E-3</v>
          </cell>
          <cell r="F78">
            <v>1552.9590000000001</v>
          </cell>
          <cell r="G78">
            <v>1574.6030000000001</v>
          </cell>
          <cell r="H78">
            <v>2.2412892197136518E-3</v>
          </cell>
          <cell r="I78">
            <v>858.79456586426193</v>
          </cell>
          <cell r="J78">
            <v>890.70118404448704</v>
          </cell>
          <cell r="K78">
            <v>5.7005461533764755E-3</v>
          </cell>
          <cell r="M78">
            <v>18</v>
          </cell>
          <cell r="N78">
            <v>19</v>
          </cell>
          <cell r="O78">
            <v>18</v>
          </cell>
        </row>
        <row r="79">
          <cell r="B79" t="str">
            <v>ASTURIAS</v>
          </cell>
          <cell r="C79">
            <v>341.35166653999983</v>
          </cell>
          <cell r="D79">
            <v>354.25112758999995</v>
          </cell>
          <cell r="E79">
            <v>1.3935208158404367E-3</v>
          </cell>
          <cell r="F79">
            <v>301.94</v>
          </cell>
          <cell r="G79">
            <v>302.24299999999999</v>
          </cell>
          <cell r="H79">
            <v>3.1376392236794171E-5</v>
          </cell>
          <cell r="I79">
            <v>1130.5281398291047</v>
          </cell>
          <cell r="J79">
            <v>1172.0738862107639</v>
          </cell>
          <cell r="K79">
            <v>9.5531028911684354E-4</v>
          </cell>
          <cell r="M79">
            <v>9</v>
          </cell>
          <cell r="N79">
            <v>3</v>
          </cell>
          <cell r="O79">
            <v>9</v>
          </cell>
        </row>
        <row r="80">
          <cell r="B80" t="str">
            <v>CANTABRIA</v>
          </cell>
          <cell r="C80">
            <v>141.46988003000007</v>
          </cell>
          <cell r="D80">
            <v>148.37875238000004</v>
          </cell>
          <cell r="E80">
            <v>7.4636121589818547E-4</v>
          </cell>
          <cell r="F80">
            <v>140.142</v>
          </cell>
          <cell r="G80">
            <v>141.566</v>
          </cell>
          <cell r="H80">
            <v>1.4745868826798375E-4</v>
          </cell>
          <cell r="I80">
            <v>1009.4752467497257</v>
          </cell>
          <cell r="J80">
            <v>1048.1242132998041</v>
          </cell>
          <cell r="K80">
            <v>5.6281591096896957E-4</v>
          </cell>
          <cell r="M80">
            <v>4</v>
          </cell>
          <cell r="N80">
            <v>5</v>
          </cell>
          <cell r="O80">
            <v>4</v>
          </cell>
        </row>
        <row r="81">
          <cell r="B81" t="str">
            <v>RIOJA (LA)</v>
          </cell>
          <cell r="C81">
            <v>64.653247779999987</v>
          </cell>
          <cell r="D81">
            <v>68.05951881999998</v>
          </cell>
          <cell r="E81">
            <v>3.6797735814198175E-4</v>
          </cell>
          <cell r="F81">
            <v>69.119</v>
          </cell>
          <cell r="G81">
            <v>70.001999999999995</v>
          </cell>
          <cell r="H81">
            <v>9.1436813020104606E-5</v>
          </cell>
          <cell r="I81">
            <v>935.39038151593616</v>
          </cell>
          <cell r="J81">
            <v>972.25106168395155</v>
          </cell>
          <cell r="K81">
            <v>2.837873718078127E-4</v>
          </cell>
          <cell r="M81">
            <v>3</v>
          </cell>
          <cell r="N81">
            <v>4</v>
          </cell>
          <cell r="O81">
            <v>3</v>
          </cell>
        </row>
        <row r="82">
          <cell r="B82" t="str">
            <v>MURCIA</v>
          </cell>
          <cell r="C82">
            <v>207.28461228999993</v>
          </cell>
          <cell r="D82">
            <v>218.02140475999994</v>
          </cell>
          <cell r="E82">
            <v>1.1598890639158707E-3</v>
          </cell>
          <cell r="F82">
            <v>246.05699999999999</v>
          </cell>
          <cell r="G82">
            <v>248.83600000000001</v>
          </cell>
          <cell r="H82">
            <v>2.8777225751174814E-4</v>
          </cell>
          <cell r="I82">
            <v>842.42517908452078</v>
          </cell>
          <cell r="J82">
            <v>876.16504348245417</v>
          </cell>
          <cell r="K82">
            <v>8.9019542802865287E-4</v>
          </cell>
          <cell r="M82">
            <v>8</v>
          </cell>
          <cell r="N82">
            <v>10</v>
          </cell>
          <cell r="O82">
            <v>8</v>
          </cell>
        </row>
        <row r="83">
          <cell r="B83" t="str">
            <v>C. VALENCIANA</v>
          </cell>
          <cell r="C83">
            <v>868.00701503999971</v>
          </cell>
          <cell r="D83">
            <v>911.83680596000045</v>
          </cell>
          <cell r="E83">
            <v>4.734905261871738E-3</v>
          </cell>
          <cell r="F83">
            <v>983.42700000000002</v>
          </cell>
          <cell r="G83">
            <v>995.97500000000002</v>
          </cell>
          <cell r="H83">
            <v>1.2993761379119866E-3</v>
          </cell>
          <cell r="I83">
            <v>882.63492362930822</v>
          </cell>
          <cell r="J83">
            <v>915.52178112904494</v>
          </cell>
          <cell r="K83">
            <v>3.606958288931884E-3</v>
          </cell>
          <cell r="M83">
            <v>16</v>
          </cell>
          <cell r="N83">
            <v>16</v>
          </cell>
          <cell r="O83">
            <v>16</v>
          </cell>
        </row>
        <row r="84">
          <cell r="B84" t="str">
            <v>ARAGÓN</v>
          </cell>
          <cell r="C84">
            <v>305.64620670999994</v>
          </cell>
          <cell r="D84">
            <v>319.28298206999983</v>
          </cell>
          <cell r="E84">
            <v>1.4731724256882536E-3</v>
          </cell>
          <cell r="F84">
            <v>302.52699999999999</v>
          </cell>
          <cell r="G84">
            <v>304.77999999999997</v>
          </cell>
          <cell r="H84">
            <v>2.3330366900826529E-4</v>
          </cell>
          <cell r="I84">
            <v>1010.3105068638499</v>
          </cell>
          <cell r="J84">
            <v>1047.5850845527918</v>
          </cell>
          <cell r="K84">
            <v>1.0782176807348325E-3</v>
          </cell>
          <cell r="M84">
            <v>10</v>
          </cell>
          <cell r="N84">
            <v>7</v>
          </cell>
          <cell r="O84">
            <v>10</v>
          </cell>
        </row>
        <row r="85">
          <cell r="B85" t="str">
            <v>CASTILLA - LA MANCHA</v>
          </cell>
          <cell r="C85">
            <v>328.17221261999998</v>
          </cell>
          <cell r="D85">
            <v>344.14711903000006</v>
          </cell>
          <cell r="E85">
            <v>1.7257592799536181E-3</v>
          </cell>
          <cell r="F85">
            <v>371.35899999999998</v>
          </cell>
          <cell r="G85">
            <v>374.98700000000002</v>
          </cell>
          <cell r="H85">
            <v>3.7568828724455448E-4</v>
          </cell>
          <cell r="I85">
            <v>883.70609738824157</v>
          </cell>
          <cell r="J85">
            <v>917.75746633883318</v>
          </cell>
          <cell r="K85">
            <v>1.3000474654944593E-3</v>
          </cell>
          <cell r="M85">
            <v>11</v>
          </cell>
          <cell r="N85">
            <v>13</v>
          </cell>
          <cell r="O85">
            <v>11</v>
          </cell>
        </row>
        <row r="86">
          <cell r="B86" t="str">
            <v>CANARIAS</v>
          </cell>
          <cell r="C86">
            <v>280.4332487599998</v>
          </cell>
          <cell r="D86">
            <v>298.93725841999992</v>
          </cell>
          <cell r="E86">
            <v>1.9989767431192406E-3</v>
          </cell>
          <cell r="F86">
            <v>318.78899999999999</v>
          </cell>
          <cell r="G86">
            <v>327.90699999999998</v>
          </cell>
          <cell r="H86">
            <v>9.4419123569345199E-4</v>
          </cell>
          <cell r="I86">
            <v>879.68295254855036</v>
          </cell>
          <cell r="J86">
            <v>911.65256740478219</v>
          </cell>
          <cell r="K86">
            <v>1.6291897664038244E-3</v>
          </cell>
          <cell r="M86">
            <v>12</v>
          </cell>
          <cell r="N86">
            <v>15</v>
          </cell>
          <cell r="O86">
            <v>12</v>
          </cell>
        </row>
        <row r="87">
          <cell r="B87" t="str">
            <v>NAVARRA</v>
          </cell>
          <cell r="C87">
            <v>149.38864190999996</v>
          </cell>
          <cell r="D87">
            <v>156.74695079999995</v>
          </cell>
          <cell r="E87">
            <v>7.9491356792760106E-4</v>
          </cell>
          <cell r="F87">
            <v>135.49299999999999</v>
          </cell>
          <cell r="G87">
            <v>137.215</v>
          </cell>
          <cell r="H87">
            <v>1.783173182566509E-4</v>
          </cell>
          <cell r="I87">
            <v>1102.5561609086812</v>
          </cell>
          <cell r="J87">
            <v>1142.3455948693652</v>
          </cell>
          <cell r="K87">
            <v>6.0101675709830972E-4</v>
          </cell>
          <cell r="M87">
            <v>5</v>
          </cell>
          <cell r="N87">
            <v>6</v>
          </cell>
          <cell r="O87">
            <v>5</v>
          </cell>
        </row>
        <row r="88">
          <cell r="B88" t="str">
            <v>EXTREMADURA</v>
          </cell>
          <cell r="C88">
            <v>180.45130676999997</v>
          </cell>
          <cell r="D88">
            <v>189.52589720999987</v>
          </cell>
          <cell r="E88">
            <v>9.8032240450591493E-4</v>
          </cell>
          <cell r="F88">
            <v>226.489</v>
          </cell>
          <cell r="G88">
            <v>228.89</v>
          </cell>
          <cell r="H88">
            <v>2.48629431552968E-4</v>
          </cell>
          <cell r="I88">
            <v>796.73320457064131</v>
          </cell>
          <cell r="J88">
            <v>828.02174498667432</v>
          </cell>
          <cell r="K88">
            <v>7.4587786283524947E-4</v>
          </cell>
          <cell r="M88">
            <v>6</v>
          </cell>
          <cell r="N88">
            <v>8</v>
          </cell>
          <cell r="O88">
            <v>6</v>
          </cell>
        </row>
        <row r="89">
          <cell r="B89" t="str">
            <v>ILLES BALEARS</v>
          </cell>
          <cell r="C89">
            <v>168.17285493999998</v>
          </cell>
          <cell r="D89">
            <v>177.4475644499999</v>
          </cell>
          <cell r="E89">
            <v>1.0019411441269518E-3</v>
          </cell>
          <cell r="F89">
            <v>189.55500000000001</v>
          </cell>
          <cell r="G89">
            <v>192.93700000000001</v>
          </cell>
          <cell r="H89">
            <v>3.5021438463646157E-4</v>
          </cell>
          <cell r="I89">
            <v>887.1982007332964</v>
          </cell>
          <cell r="J89">
            <v>919.71765109854459</v>
          </cell>
          <cell r="K89">
            <v>7.8243756424434805E-4</v>
          </cell>
          <cell r="M89">
            <v>7</v>
          </cell>
          <cell r="N89">
            <v>12</v>
          </cell>
          <cell r="O89">
            <v>7</v>
          </cell>
        </row>
        <row r="90">
          <cell r="B90" t="str">
            <v>MADRID</v>
          </cell>
          <cell r="C90">
            <v>1301.9799653499999</v>
          </cell>
          <cell r="D90">
            <v>1370.0547302899995</v>
          </cell>
          <cell r="E90">
            <v>7.3540748415480061E-3</v>
          </cell>
          <cell r="F90">
            <v>1151.8779999999999</v>
          </cell>
          <cell r="G90">
            <v>1172.1300000000001</v>
          </cell>
          <cell r="H90">
            <v>2.0971442098337385E-3</v>
          </cell>
          <cell r="I90">
            <v>1130.3106451811736</v>
          </cell>
          <cell r="J90">
            <v>1168.8590261233817</v>
          </cell>
          <cell r="K90">
            <v>5.6593098620124063E-3</v>
          </cell>
          <cell r="M90">
            <v>17</v>
          </cell>
          <cell r="N90">
            <v>18</v>
          </cell>
          <cell r="O90">
            <v>17</v>
          </cell>
        </row>
        <row r="91">
          <cell r="B91" t="str">
            <v>CASTILLA Y LEÓN</v>
          </cell>
          <cell r="C91">
            <v>578.70334654999965</v>
          </cell>
          <cell r="D91">
            <v>604.50932230000012</v>
          </cell>
          <cell r="E91">
            <v>2.7878036331369679E-3</v>
          </cell>
          <cell r="F91">
            <v>612.31600000000003</v>
          </cell>
          <cell r="G91">
            <v>615.04600000000005</v>
          </cell>
          <cell r="H91">
            <v>2.826981874800571E-4</v>
          </cell>
          <cell r="I91">
            <v>945.10570775547217</v>
          </cell>
          <cell r="J91">
            <v>982.86847211428096</v>
          </cell>
          <cell r="K91">
            <v>2.0400223901059309E-3</v>
          </cell>
          <cell r="M91">
            <v>13</v>
          </cell>
          <cell r="N91">
            <v>9</v>
          </cell>
          <cell r="O91">
            <v>13</v>
          </cell>
        </row>
        <row r="92">
          <cell r="B92" t="str">
            <v>CEUTA</v>
          </cell>
          <cell r="C92">
            <v>8.2838594200000024</v>
          </cell>
          <cell r="D92">
            <v>8.7729535399999996</v>
          </cell>
          <cell r="E92">
            <v>5.2836535920634517E-5</v>
          </cell>
          <cell r="F92">
            <v>8.5690000000000008</v>
          </cell>
          <cell r="G92">
            <v>8.7230000000000008</v>
          </cell>
          <cell r="H92">
            <v>1.5947077242464515E-5</v>
          </cell>
          <cell r="I92">
            <v>966.72417084840731</v>
          </cell>
          <cell r="J92">
            <v>1005.7266467958273</v>
          </cell>
          <cell r="K92">
            <v>4.1984345786932938E-5</v>
          </cell>
          <cell r="M92">
            <v>2</v>
          </cell>
          <cell r="N92">
            <v>2</v>
          </cell>
          <cell r="O92">
            <v>2</v>
          </cell>
        </row>
        <row r="93">
          <cell r="B93" t="str">
            <v>MELILLA</v>
          </cell>
          <cell r="C93">
            <v>7.1664348600000007</v>
          </cell>
          <cell r="D93">
            <v>7.5677674000000001</v>
          </cell>
          <cell r="E93">
            <v>4.3355706598618694E-5</v>
          </cell>
          <cell r="F93">
            <v>7.9390000000000001</v>
          </cell>
          <cell r="G93">
            <v>8.0519999999999996</v>
          </cell>
          <cell r="H93">
            <v>1.1701426807782458E-5</v>
          </cell>
          <cell r="I93">
            <v>902.6873485325608</v>
          </cell>
          <cell r="J93">
            <v>939.86182314952805</v>
          </cell>
          <cell r="K93">
            <v>3.3994338122429368E-5</v>
          </cell>
          <cell r="M93">
            <v>1</v>
          </cell>
          <cell r="N93">
            <v>1</v>
          </cell>
          <cell r="O93">
            <v>1</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bla evolución prov"/>
      <sheetName val="Cuadro evolución prov"/>
      <sheetName val="Cuadro evolución prov MEDIA"/>
      <sheetName val="Tabla evolución CA"/>
      <sheetName val="Cuadro evolución CA"/>
      <sheetName val="Tabla cuadro"/>
      <sheetName val="Total"/>
      <sheetName val="RG"/>
      <sheetName val="RETA"/>
      <sheetName val="ACA"/>
      <sheetName val="MAR"/>
      <sheetName val="CARBÓN"/>
      <sheetName val="HOGAR"/>
      <sheetName val="AT"/>
      <sheetName val="EP"/>
      <sheetName val="SOVI"/>
      <sheetName val="Control"/>
      <sheetName val="ACP"/>
      <sheetName val="Tabla evolución"/>
      <sheetName val="Cuadro evolución CCAA"/>
      <sheetName val="Cuadro evolución CCAA MEDIA"/>
    </sheetNames>
    <sheetDataSet>
      <sheetData sheetId="0">
        <row r="2">
          <cell r="A2" t="str">
            <v>Cod_CA</v>
          </cell>
        </row>
      </sheetData>
      <sheetData sheetId="1">
        <row r="3">
          <cell r="A3" t="str">
            <v>Cod_prestación</v>
          </cell>
        </row>
      </sheetData>
      <sheetData sheetId="2">
        <row r="1">
          <cell r="B1" t="str">
            <v>PENSIONES EN VIGOR POR CCAA</v>
          </cell>
        </row>
      </sheetData>
      <sheetData sheetId="3">
        <row r="1">
          <cell r="A1" t="str">
            <v>EVOLUCIÓN DE LA PENSIÓN MEDIA POR CCAA</v>
          </cell>
        </row>
      </sheetData>
      <sheetData sheetId="4">
        <row r="1">
          <cell r="A1" t="str">
            <v>Cod_CA</v>
          </cell>
        </row>
      </sheetData>
      <sheetData sheetId="5">
        <row r="1">
          <cell r="A1">
            <v>40148</v>
          </cell>
        </row>
      </sheetData>
      <sheetData sheetId="6">
        <row r="3">
          <cell r="A3" t="str">
            <v>Fecha_fichero</v>
          </cell>
        </row>
      </sheetData>
      <sheetData sheetId="7">
        <row r="1">
          <cell r="B1" t="str">
            <v>PENSIONES EN VIGOR A 1 DE ENERO DE 2006</v>
          </cell>
        </row>
        <row r="2">
          <cell r="A2" t="str">
            <v>TOTAL SISTEMA</v>
          </cell>
          <cell r="B2" t="str">
            <v>TOTAL SISTEMA</v>
          </cell>
        </row>
        <row r="4">
          <cell r="B4" t="str">
            <v>COMUNIDADES AUTÓNOMAS</v>
          </cell>
          <cell r="D4" t="str">
            <v>INC. PERMANENTE</v>
          </cell>
          <cell r="G4" t="str">
            <v>JUBILACIÓN</v>
          </cell>
          <cell r="J4" t="str">
            <v>VIUDEDAD</v>
          </cell>
          <cell r="M4" t="str">
            <v>ORFANDAD</v>
          </cell>
          <cell r="P4" t="str">
            <v>FAVOR DE FAMILIARES</v>
          </cell>
          <cell r="S4" t="str">
            <v>TOTAL PENSIONES</v>
          </cell>
          <cell r="W4" t="str">
            <v>CONTROL</v>
          </cell>
        </row>
        <row r="5">
          <cell r="D5" t="str">
            <v>Número</v>
          </cell>
          <cell r="E5" t="str">
            <v>Nómina</v>
          </cell>
          <cell r="F5" t="str">
            <v>P.media</v>
          </cell>
          <cell r="G5" t="str">
            <v>Número</v>
          </cell>
          <cell r="H5" t="str">
            <v>Nómina</v>
          </cell>
          <cell r="I5" t="str">
            <v>P.media</v>
          </cell>
          <cell r="J5" t="str">
            <v>Número</v>
          </cell>
          <cell r="K5" t="str">
            <v>Nómina</v>
          </cell>
          <cell r="L5" t="str">
            <v>P.media</v>
          </cell>
          <cell r="M5" t="str">
            <v>Número</v>
          </cell>
          <cell r="N5" t="str">
            <v>Nómina</v>
          </cell>
          <cell r="O5" t="str">
            <v>P.media</v>
          </cell>
          <cell r="P5" t="str">
            <v>Número</v>
          </cell>
          <cell r="Q5" t="str">
            <v>Nómina</v>
          </cell>
          <cell r="R5" t="str">
            <v>P.media</v>
          </cell>
          <cell r="S5" t="str">
            <v>Número</v>
          </cell>
          <cell r="T5" t="str">
            <v>Nómina</v>
          </cell>
          <cell r="U5" t="str">
            <v>P.media</v>
          </cell>
          <cell r="W5" t="str">
            <v>Número</v>
          </cell>
          <cell r="X5" t="str">
            <v>Nómina</v>
          </cell>
        </row>
        <row r="6">
          <cell r="A6">
            <v>4</v>
          </cell>
          <cell r="B6" t="str">
            <v xml:space="preserve">ANDALUCÍA           </v>
          </cell>
          <cell r="D6">
            <v>187693</v>
          </cell>
          <cell r="E6">
            <v>128937333.67000002</v>
          </cell>
          <cell r="F6">
            <v>686.95867011556118</v>
          </cell>
          <cell r="G6">
            <v>685768</v>
          </cell>
          <cell r="H6">
            <v>451864760.75</v>
          </cell>
          <cell r="I6">
            <v>658.9178275305934</v>
          </cell>
          <cell r="J6">
            <v>351893</v>
          </cell>
          <cell r="K6">
            <v>160015754.15000004</v>
          </cell>
          <cell r="L6">
            <v>454.72843776375214</v>
          </cell>
          <cell r="M6">
            <v>53914</v>
          </cell>
          <cell r="N6">
            <v>14225752.18</v>
          </cell>
          <cell r="O6">
            <v>263.86007678896021</v>
          </cell>
          <cell r="P6">
            <v>7810</v>
          </cell>
          <cell r="Q6">
            <v>2725954.81</v>
          </cell>
          <cell r="R6">
            <v>349.03390653008961</v>
          </cell>
          <cell r="S6">
            <v>1287078</v>
          </cell>
          <cell r="T6">
            <v>757769555.55999994</v>
          </cell>
          <cell r="U6">
            <v>588.75185152725783</v>
          </cell>
          <cell r="W6" t="str">
            <v>Bien</v>
          </cell>
          <cell r="X6" t="str">
            <v>Bien</v>
          </cell>
        </row>
        <row r="7">
          <cell r="A7">
            <v>4</v>
          </cell>
          <cell r="C7" t="str">
            <v>Almería</v>
          </cell>
          <cell r="D7">
            <v>8264</v>
          </cell>
          <cell r="E7">
            <v>5036304.38</v>
          </cell>
          <cell r="F7">
            <v>609.42695788964181</v>
          </cell>
          <cell r="G7">
            <v>49945</v>
          </cell>
          <cell r="H7">
            <v>28669679.849999998</v>
          </cell>
          <cell r="I7">
            <v>574.02502452697968</v>
          </cell>
          <cell r="J7">
            <v>24514</v>
          </cell>
          <cell r="K7">
            <v>9863052.75</v>
          </cell>
          <cell r="L7">
            <v>402.34367096353105</v>
          </cell>
          <cell r="M7">
            <v>3649</v>
          </cell>
          <cell r="N7">
            <v>907299.6</v>
          </cell>
          <cell r="O7">
            <v>248.6433543436558</v>
          </cell>
          <cell r="P7">
            <v>338</v>
          </cell>
          <cell r="Q7">
            <v>106926.95</v>
          </cell>
          <cell r="R7">
            <v>316.35192307692307</v>
          </cell>
          <cell r="S7">
            <v>86710</v>
          </cell>
          <cell r="T7">
            <v>44583263.530000001</v>
          </cell>
          <cell r="U7">
            <v>514.16518890554721</v>
          </cell>
          <cell r="W7" t="str">
            <v>Bien</v>
          </cell>
          <cell r="X7" t="str">
            <v>Bien</v>
          </cell>
        </row>
        <row r="8">
          <cell r="A8">
            <v>11</v>
          </cell>
          <cell r="C8" t="str">
            <v>Cádiz</v>
          </cell>
          <cell r="D8">
            <v>25899</v>
          </cell>
          <cell r="E8">
            <v>20766386.829999998</v>
          </cell>
          <cell r="F8">
            <v>801.82195567396423</v>
          </cell>
          <cell r="G8">
            <v>81415</v>
          </cell>
          <cell r="H8">
            <v>61376501.339999989</v>
          </cell>
          <cell r="I8">
            <v>753.87215304305084</v>
          </cell>
          <cell r="J8">
            <v>49714</v>
          </cell>
          <cell r="K8">
            <v>24665154.010000005</v>
          </cell>
          <cell r="L8">
            <v>496.14100675865961</v>
          </cell>
          <cell r="M8">
            <v>8444</v>
          </cell>
          <cell r="N8">
            <v>2290415.88</v>
          </cell>
          <cell r="O8">
            <v>271.24773567029843</v>
          </cell>
          <cell r="P8">
            <v>1581</v>
          </cell>
          <cell r="Q8">
            <v>540151.99</v>
          </cell>
          <cell r="R8">
            <v>341.65211258697025</v>
          </cell>
          <cell r="S8">
            <v>167053</v>
          </cell>
          <cell r="T8">
            <v>109638610.05000001</v>
          </cell>
          <cell r="U8">
            <v>656.31033294822612</v>
          </cell>
          <cell r="W8" t="str">
            <v>Bien</v>
          </cell>
          <cell r="X8" t="str">
            <v>Bien</v>
          </cell>
        </row>
        <row r="9">
          <cell r="A9">
            <v>14</v>
          </cell>
          <cell r="C9" t="str">
            <v>Córdoba</v>
          </cell>
          <cell r="D9">
            <v>13843</v>
          </cell>
          <cell r="E9">
            <v>8558474.4600000009</v>
          </cell>
          <cell r="F9">
            <v>618.2528685978474</v>
          </cell>
          <cell r="G9">
            <v>92402</v>
          </cell>
          <cell r="H9">
            <v>55895543.74000001</v>
          </cell>
          <cell r="I9">
            <v>604.91703361399118</v>
          </cell>
          <cell r="J9">
            <v>41000</v>
          </cell>
          <cell r="K9">
            <v>17357521.120000001</v>
          </cell>
          <cell r="L9">
            <v>423.35417365853664</v>
          </cell>
          <cell r="M9">
            <v>5698</v>
          </cell>
          <cell r="N9">
            <v>1500562.76</v>
          </cell>
          <cell r="O9">
            <v>263.34902772902774</v>
          </cell>
          <cell r="P9">
            <v>972</v>
          </cell>
          <cell r="Q9">
            <v>332003.26</v>
          </cell>
          <cell r="R9">
            <v>341.5671399176955</v>
          </cell>
          <cell r="S9">
            <v>153915</v>
          </cell>
          <cell r="T9">
            <v>83644105.339999974</v>
          </cell>
          <cell r="U9">
            <v>543.44349374654826</v>
          </cell>
          <cell r="W9" t="str">
            <v>Bien</v>
          </cell>
          <cell r="X9" t="str">
            <v>Bien</v>
          </cell>
        </row>
        <row r="10">
          <cell r="A10">
            <v>18</v>
          </cell>
          <cell r="C10" t="str">
            <v>Granada</v>
          </cell>
          <cell r="D10">
            <v>24244</v>
          </cell>
          <cell r="E10">
            <v>15858469.699999999</v>
          </cell>
          <cell r="F10">
            <v>654.11935736677117</v>
          </cell>
          <cell r="G10">
            <v>91015</v>
          </cell>
          <cell r="H10">
            <v>55713133.619999997</v>
          </cell>
          <cell r="I10">
            <v>612.13133681261331</v>
          </cell>
          <cell r="J10">
            <v>41508</v>
          </cell>
          <cell r="K10">
            <v>17655072.120000001</v>
          </cell>
          <cell r="L10">
            <v>425.34143104943627</v>
          </cell>
          <cell r="M10">
            <v>5843</v>
          </cell>
          <cell r="N10">
            <v>1508673.71</v>
          </cell>
          <cell r="O10">
            <v>258.20190142050313</v>
          </cell>
          <cell r="P10">
            <v>805</v>
          </cell>
          <cell r="Q10">
            <v>278460.08</v>
          </cell>
          <cell r="R10">
            <v>345.91314285714287</v>
          </cell>
          <cell r="S10">
            <v>163415</v>
          </cell>
          <cell r="T10">
            <v>91013809.230000004</v>
          </cell>
          <cell r="U10">
            <v>556.94892898448734</v>
          </cell>
          <cell r="W10" t="str">
            <v>Bien</v>
          </cell>
          <cell r="X10" t="str">
            <v>Bien</v>
          </cell>
        </row>
        <row r="11">
          <cell r="A11">
            <v>21</v>
          </cell>
          <cell r="C11" t="str">
            <v>Huelva</v>
          </cell>
          <cell r="D11">
            <v>12899</v>
          </cell>
          <cell r="E11">
            <v>8424577.25</v>
          </cell>
          <cell r="F11">
            <v>653.11863322738202</v>
          </cell>
          <cell r="G11">
            <v>42215</v>
          </cell>
          <cell r="H11">
            <v>29857389.329999998</v>
          </cell>
          <cell r="I11">
            <v>707.26967499703892</v>
          </cell>
          <cell r="J11">
            <v>23775</v>
          </cell>
          <cell r="K11">
            <v>11276813.32</v>
          </cell>
          <cell r="L11">
            <v>474.31391461619347</v>
          </cell>
          <cell r="M11">
            <v>3494</v>
          </cell>
          <cell r="N11">
            <v>926940.15</v>
          </cell>
          <cell r="O11">
            <v>265.29483400114481</v>
          </cell>
          <cell r="P11">
            <v>571</v>
          </cell>
          <cell r="Q11">
            <v>202695.04000000001</v>
          </cell>
          <cell r="R11">
            <v>354.98255691768827</v>
          </cell>
          <cell r="S11">
            <v>82954</v>
          </cell>
          <cell r="T11">
            <v>50688415.089999996</v>
          </cell>
          <cell r="U11">
            <v>611.04244629553727</v>
          </cell>
          <cell r="W11" t="str">
            <v>Bien</v>
          </cell>
          <cell r="X11" t="str">
            <v>Bien</v>
          </cell>
        </row>
        <row r="12">
          <cell r="A12">
            <v>23</v>
          </cell>
          <cell r="C12" t="str">
            <v>Jaén</v>
          </cell>
          <cell r="D12">
            <v>15112</v>
          </cell>
          <cell r="E12">
            <v>9609629.8200000003</v>
          </cell>
          <cell r="F12">
            <v>635.89397961884595</v>
          </cell>
          <cell r="G12">
            <v>69609</v>
          </cell>
          <cell r="H12">
            <v>42513825.849999994</v>
          </cell>
          <cell r="I12">
            <v>610.75185464523258</v>
          </cell>
          <cell r="J12">
            <v>35167</v>
          </cell>
          <cell r="K12">
            <v>15555047.5</v>
          </cell>
          <cell r="L12">
            <v>442.31943299115648</v>
          </cell>
          <cell r="M12">
            <v>4932</v>
          </cell>
          <cell r="N12">
            <v>1265075.6499999999</v>
          </cell>
          <cell r="O12">
            <v>256.50357866991078</v>
          </cell>
          <cell r="P12">
            <v>599</v>
          </cell>
          <cell r="Q12">
            <v>202524.64</v>
          </cell>
          <cell r="R12">
            <v>338.10457429048415</v>
          </cell>
          <cell r="S12">
            <v>125419</v>
          </cell>
          <cell r="T12">
            <v>69146103.459999979</v>
          </cell>
          <cell r="U12">
            <v>551.32080035720253</v>
          </cell>
          <cell r="W12" t="str">
            <v>Bien</v>
          </cell>
          <cell r="X12" t="str">
            <v>Bien</v>
          </cell>
        </row>
        <row r="13">
          <cell r="A13">
            <v>29</v>
          </cell>
          <cell r="C13" t="str">
            <v>Málaga</v>
          </cell>
          <cell r="D13">
            <v>33026</v>
          </cell>
          <cell r="E13">
            <v>24854085.370000005</v>
          </cell>
          <cell r="F13">
            <v>752.56117513474248</v>
          </cell>
          <cell r="G13">
            <v>105645</v>
          </cell>
          <cell r="H13">
            <v>70509328.049999997</v>
          </cell>
          <cell r="I13">
            <v>667.41755927871645</v>
          </cell>
          <cell r="J13">
            <v>55407</v>
          </cell>
          <cell r="K13">
            <v>25140469.940000005</v>
          </cell>
          <cell r="L13">
            <v>453.74176439800033</v>
          </cell>
          <cell r="M13">
            <v>8825</v>
          </cell>
          <cell r="N13">
            <v>2317590.04</v>
          </cell>
          <cell r="O13">
            <v>262.61643512747878</v>
          </cell>
          <cell r="P13">
            <v>1091</v>
          </cell>
          <cell r="Q13">
            <v>388542.58</v>
          </cell>
          <cell r="R13">
            <v>356.13435380384971</v>
          </cell>
          <cell r="S13">
            <v>203994</v>
          </cell>
          <cell r="T13">
            <v>123210015.98</v>
          </cell>
          <cell r="U13">
            <v>603.98843093424318</v>
          </cell>
          <cell r="W13" t="str">
            <v>Bien</v>
          </cell>
          <cell r="X13" t="str">
            <v>Bien</v>
          </cell>
        </row>
        <row r="14">
          <cell r="A14">
            <v>41</v>
          </cell>
          <cell r="C14" t="str">
            <v>Sevilla</v>
          </cell>
          <cell r="D14">
            <v>54406</v>
          </cell>
          <cell r="E14">
            <v>35829405.860000007</v>
          </cell>
          <cell r="F14">
            <v>658.55614932176616</v>
          </cell>
          <cell r="G14">
            <v>153522</v>
          </cell>
          <cell r="H14">
            <v>107329358.97</v>
          </cell>
          <cell r="I14">
            <v>699.11386622112786</v>
          </cell>
          <cell r="J14">
            <v>80808</v>
          </cell>
          <cell r="K14">
            <v>38502623.390000001</v>
          </cell>
          <cell r="L14">
            <v>476.47044092169091</v>
          </cell>
          <cell r="M14">
            <v>13029</v>
          </cell>
          <cell r="N14">
            <v>3509194.39</v>
          </cell>
          <cell r="O14">
            <v>269.33720085962085</v>
          </cell>
          <cell r="P14">
            <v>1853</v>
          </cell>
          <cell r="Q14">
            <v>674650.27</v>
          </cell>
          <cell r="R14">
            <v>364.08541284403668</v>
          </cell>
          <cell r="S14">
            <v>303618</v>
          </cell>
          <cell r="T14">
            <v>185845232.88</v>
          </cell>
          <cell r="U14">
            <v>612.10215757959008</v>
          </cell>
          <cell r="W14" t="str">
            <v>Bien</v>
          </cell>
          <cell r="X14" t="str">
            <v>Bien</v>
          </cell>
        </row>
        <row r="15">
          <cell r="A15">
            <v>10</v>
          </cell>
          <cell r="B15" t="str">
            <v xml:space="preserve">ARAGÓN              </v>
          </cell>
          <cell r="D15">
            <v>22075</v>
          </cell>
          <cell r="E15">
            <v>17727001.73</v>
          </cell>
          <cell r="F15">
            <v>803.03518595696494</v>
          </cell>
          <cell r="G15">
            <v>165498</v>
          </cell>
          <cell r="H15">
            <v>120179179.53999999</v>
          </cell>
          <cell r="I15">
            <v>726.16695996326234</v>
          </cell>
          <cell r="J15">
            <v>72967</v>
          </cell>
          <cell r="K15">
            <v>35421023.57</v>
          </cell>
          <cell r="L15">
            <v>485.43894596187317</v>
          </cell>
          <cell r="M15">
            <v>6819</v>
          </cell>
          <cell r="N15">
            <v>2074516</v>
          </cell>
          <cell r="O15">
            <v>304.22583956591876</v>
          </cell>
          <cell r="P15">
            <v>1209</v>
          </cell>
          <cell r="Q15">
            <v>479179.43999999994</v>
          </cell>
          <cell r="R15">
            <v>396.34362282878408</v>
          </cell>
          <cell r="S15">
            <v>268568</v>
          </cell>
          <cell r="T15">
            <v>175880900.28000003</v>
          </cell>
          <cell r="U15">
            <v>654.88405275386503</v>
          </cell>
          <cell r="W15" t="str">
            <v>Bien</v>
          </cell>
          <cell r="X15" t="str">
            <v>Bien</v>
          </cell>
        </row>
        <row r="16">
          <cell r="A16">
            <v>22</v>
          </cell>
          <cell r="C16" t="str">
            <v>Huesca</v>
          </cell>
          <cell r="D16">
            <v>3649</v>
          </cell>
          <cell r="E16">
            <v>2625339.9</v>
          </cell>
          <cell r="F16">
            <v>719.46832008769525</v>
          </cell>
          <cell r="G16">
            <v>28711</v>
          </cell>
          <cell r="H16">
            <v>19224171.709999997</v>
          </cell>
          <cell r="I16">
            <v>669.57513531399104</v>
          </cell>
          <cell r="J16">
            <v>13616</v>
          </cell>
          <cell r="K16">
            <v>6305778.7000000002</v>
          </cell>
          <cell r="L16">
            <v>463.11535693302</v>
          </cell>
          <cell r="M16">
            <v>1168</v>
          </cell>
          <cell r="N16">
            <v>343425.13</v>
          </cell>
          <cell r="O16">
            <v>294.02836472602741</v>
          </cell>
          <cell r="P16">
            <v>161</v>
          </cell>
          <cell r="Q16">
            <v>62001.07</v>
          </cell>
          <cell r="R16">
            <v>385.0998136645963</v>
          </cell>
          <cell r="S16">
            <v>47305</v>
          </cell>
          <cell r="T16">
            <v>28560716.50999999</v>
          </cell>
          <cell r="U16">
            <v>603.75682295740387</v>
          </cell>
          <cell r="W16" t="str">
            <v>Bien</v>
          </cell>
          <cell r="X16" t="str">
            <v>Bien</v>
          </cell>
        </row>
        <row r="17">
          <cell r="A17">
            <v>44</v>
          </cell>
          <cell r="C17" t="str">
            <v>Teruel</v>
          </cell>
          <cell r="D17">
            <v>2267</v>
          </cell>
          <cell r="E17">
            <v>1615503.06</v>
          </cell>
          <cell r="F17">
            <v>712.61714159682401</v>
          </cell>
          <cell r="G17">
            <v>24658</v>
          </cell>
          <cell r="H17">
            <v>16387221.640000001</v>
          </cell>
          <cell r="I17">
            <v>664.58032443831621</v>
          </cell>
          <cell r="J17">
            <v>9166</v>
          </cell>
          <cell r="K17">
            <v>3921022.45</v>
          </cell>
          <cell r="L17">
            <v>427.77901483744273</v>
          </cell>
          <cell r="M17">
            <v>805</v>
          </cell>
          <cell r="N17">
            <v>244150.29</v>
          </cell>
          <cell r="O17">
            <v>303.2922857142857</v>
          </cell>
          <cell r="P17">
            <v>108</v>
          </cell>
          <cell r="Q17">
            <v>37833.4</v>
          </cell>
          <cell r="R17">
            <v>350.30925925925925</v>
          </cell>
          <cell r="S17">
            <v>37004</v>
          </cell>
          <cell r="T17">
            <v>22205730.840000004</v>
          </cell>
          <cell r="U17">
            <v>600.09001297157079</v>
          </cell>
          <cell r="W17" t="str">
            <v>Bien</v>
          </cell>
          <cell r="X17" t="str">
            <v>Bien</v>
          </cell>
        </row>
        <row r="18">
          <cell r="A18">
            <v>50</v>
          </cell>
          <cell r="C18" t="str">
            <v>Zaragoza</v>
          </cell>
          <cell r="D18">
            <v>16159</v>
          </cell>
          <cell r="E18">
            <v>13486158.770000001</v>
          </cell>
          <cell r="F18">
            <v>834.59117333993447</v>
          </cell>
          <cell r="G18">
            <v>112129</v>
          </cell>
          <cell r="H18">
            <v>84567786.189999998</v>
          </cell>
          <cell r="I18">
            <v>754.20084179828586</v>
          </cell>
          <cell r="J18">
            <v>50185</v>
          </cell>
          <cell r="K18">
            <v>25194222.420000002</v>
          </cell>
          <cell r="L18">
            <v>502.02694868984759</v>
          </cell>
          <cell r="M18">
            <v>4846</v>
          </cell>
          <cell r="N18">
            <v>1486940.58</v>
          </cell>
          <cell r="O18">
            <v>306.83874948411062</v>
          </cell>
          <cell r="P18">
            <v>940</v>
          </cell>
          <cell r="Q18">
            <v>379344.97</v>
          </cell>
          <cell r="R18">
            <v>403.55847872340422</v>
          </cell>
          <cell r="S18">
            <v>184259</v>
          </cell>
          <cell r="T18">
            <v>125114452.93000002</v>
          </cell>
          <cell r="U18">
            <v>679.01406677557145</v>
          </cell>
          <cell r="W18" t="str">
            <v>Bien</v>
          </cell>
          <cell r="X18" t="str">
            <v>Bien</v>
          </cell>
        </row>
        <row r="19">
          <cell r="A19">
            <v>5</v>
          </cell>
          <cell r="B19" t="str">
            <v xml:space="preserve">ASTURIAS            </v>
          </cell>
          <cell r="D19">
            <v>33719</v>
          </cell>
          <cell r="E19">
            <v>30846109.069999997</v>
          </cell>
          <cell r="F19">
            <v>914.79904712476639</v>
          </cell>
          <cell r="G19">
            <v>161025</v>
          </cell>
          <cell r="H19">
            <v>143949315.5</v>
          </cell>
          <cell r="I19">
            <v>893.95631423691975</v>
          </cell>
          <cell r="J19">
            <v>82766</v>
          </cell>
          <cell r="K19">
            <v>43071307.07</v>
          </cell>
          <cell r="L19">
            <v>520.39855822439165</v>
          </cell>
          <cell r="M19">
            <v>7894</v>
          </cell>
          <cell r="N19">
            <v>2666867.9900000002</v>
          </cell>
          <cell r="O19">
            <v>337.83480998226503</v>
          </cell>
          <cell r="P19">
            <v>1660</v>
          </cell>
          <cell r="Q19">
            <v>796124.57</v>
          </cell>
          <cell r="R19">
            <v>479.59311445783129</v>
          </cell>
          <cell r="S19">
            <v>287064</v>
          </cell>
          <cell r="T19">
            <v>221329724.19999999</v>
          </cell>
          <cell r="U19">
            <v>771.01177507454781</v>
          </cell>
          <cell r="W19" t="str">
            <v>Bien</v>
          </cell>
          <cell r="X19" t="str">
            <v>Bien</v>
          </cell>
        </row>
        <row r="20">
          <cell r="A20">
            <v>33</v>
          </cell>
          <cell r="C20" t="str">
            <v>Asturias</v>
          </cell>
          <cell r="D20">
            <v>33719</v>
          </cell>
          <cell r="E20">
            <v>30846109.069999997</v>
          </cell>
          <cell r="F20">
            <v>914.79904712476639</v>
          </cell>
          <cell r="G20">
            <v>161025</v>
          </cell>
          <cell r="H20">
            <v>143949315.5</v>
          </cell>
          <cell r="I20">
            <v>893.95631423691975</v>
          </cell>
          <cell r="J20">
            <v>82766</v>
          </cell>
          <cell r="K20">
            <v>43071307.07</v>
          </cell>
          <cell r="L20">
            <v>520.39855822439165</v>
          </cell>
          <cell r="M20">
            <v>7894</v>
          </cell>
          <cell r="N20">
            <v>2666867.9900000002</v>
          </cell>
          <cell r="O20">
            <v>337.83480998226503</v>
          </cell>
          <cell r="P20">
            <v>1660</v>
          </cell>
          <cell r="Q20">
            <v>796124.57</v>
          </cell>
          <cell r="R20">
            <v>479.59311445783129</v>
          </cell>
          <cell r="S20">
            <v>287064</v>
          </cell>
          <cell r="T20">
            <v>221329724.19999999</v>
          </cell>
          <cell r="U20">
            <v>771.01177507454781</v>
          </cell>
          <cell r="W20" t="str">
            <v>Bien</v>
          </cell>
          <cell r="X20" t="str">
            <v>Bien</v>
          </cell>
        </row>
        <row r="21">
          <cell r="A21">
            <v>15</v>
          </cell>
          <cell r="B21" t="str">
            <v xml:space="preserve">ISLAS BALEARES      </v>
          </cell>
          <cell r="D21">
            <v>18868</v>
          </cell>
          <cell r="E21">
            <v>12539520.719999997</v>
          </cell>
          <cell r="F21">
            <v>664.59193979224062</v>
          </cell>
          <cell r="G21">
            <v>90923</v>
          </cell>
          <cell r="H21">
            <v>58284823.690000005</v>
          </cell>
          <cell r="I21">
            <v>641.03498223771771</v>
          </cell>
          <cell r="J21">
            <v>40855</v>
          </cell>
          <cell r="K21">
            <v>17409956.029999997</v>
          </cell>
          <cell r="L21">
            <v>426.14015493819602</v>
          </cell>
          <cell r="M21">
            <v>4674</v>
          </cell>
          <cell r="N21">
            <v>1168139.3799999999</v>
          </cell>
          <cell r="O21">
            <v>249.92284552845527</v>
          </cell>
          <cell r="P21">
            <v>167</v>
          </cell>
          <cell r="Q21">
            <v>45961.67</v>
          </cell>
          <cell r="R21">
            <v>275.21958083832334</v>
          </cell>
          <cell r="S21">
            <v>155487</v>
          </cell>
          <cell r="T21">
            <v>89448401.489999995</v>
          </cell>
          <cell r="U21">
            <v>575.27897181114815</v>
          </cell>
          <cell r="W21" t="str">
            <v>Bien</v>
          </cell>
          <cell r="X21" t="str">
            <v>Bien</v>
          </cell>
        </row>
        <row r="22">
          <cell r="A22">
            <v>7</v>
          </cell>
          <cell r="C22" t="str">
            <v>Illes Balears</v>
          </cell>
          <cell r="D22">
            <v>18868</v>
          </cell>
          <cell r="E22">
            <v>12539520.719999997</v>
          </cell>
          <cell r="F22">
            <v>664.59193979224062</v>
          </cell>
          <cell r="G22">
            <v>90923</v>
          </cell>
          <cell r="H22">
            <v>58284823.690000005</v>
          </cell>
          <cell r="I22">
            <v>641.03498223771771</v>
          </cell>
          <cell r="J22">
            <v>40855</v>
          </cell>
          <cell r="K22">
            <v>17409956.029999997</v>
          </cell>
          <cell r="L22">
            <v>426.14015493819602</v>
          </cell>
          <cell r="M22">
            <v>4674</v>
          </cell>
          <cell r="N22">
            <v>1168139.3799999999</v>
          </cell>
          <cell r="O22">
            <v>249.92284552845527</v>
          </cell>
          <cell r="P22">
            <v>167</v>
          </cell>
          <cell r="Q22">
            <v>45961.67</v>
          </cell>
          <cell r="R22">
            <v>275.21958083832334</v>
          </cell>
          <cell r="S22">
            <v>155487</v>
          </cell>
          <cell r="T22">
            <v>89448401.489999995</v>
          </cell>
          <cell r="U22">
            <v>575.27897181114815</v>
          </cell>
          <cell r="W22" t="str">
            <v>Bien</v>
          </cell>
          <cell r="X22" t="str">
            <v>Bien</v>
          </cell>
        </row>
        <row r="23">
          <cell r="A23">
            <v>12</v>
          </cell>
          <cell r="B23" t="str">
            <v xml:space="preserve">CANARIAS            </v>
          </cell>
          <cell r="D23">
            <v>26815</v>
          </cell>
          <cell r="E23">
            <v>17283818.589999996</v>
          </cell>
          <cell r="F23">
            <v>644.55784411709851</v>
          </cell>
          <cell r="G23">
            <v>119086</v>
          </cell>
          <cell r="H23">
            <v>83192837.640000015</v>
          </cell>
          <cell r="I23">
            <v>698.59460927397015</v>
          </cell>
          <cell r="J23">
            <v>65385</v>
          </cell>
          <cell r="K23">
            <v>30664562.260000002</v>
          </cell>
          <cell r="L23">
            <v>468.984664066682</v>
          </cell>
          <cell r="M23">
            <v>12702</v>
          </cell>
          <cell r="N23">
            <v>3309733.63</v>
          </cell>
          <cell r="O23">
            <v>260.56791292709806</v>
          </cell>
          <cell r="P23">
            <v>1561</v>
          </cell>
          <cell r="Q23">
            <v>590864.91</v>
          </cell>
          <cell r="R23">
            <v>378.51691864189627</v>
          </cell>
          <cell r="S23">
            <v>225549</v>
          </cell>
          <cell r="T23">
            <v>135041817.03</v>
          </cell>
          <cell r="U23">
            <v>598.72496455315695</v>
          </cell>
          <cell r="W23" t="str">
            <v>Bien</v>
          </cell>
          <cell r="X23" t="str">
            <v>Bien</v>
          </cell>
        </row>
        <row r="24">
          <cell r="A24">
            <v>35</v>
          </cell>
          <cell r="C24" t="str">
            <v>Las Palmas</v>
          </cell>
          <cell r="D24">
            <v>16175</v>
          </cell>
          <cell r="E24">
            <v>10394451.469999997</v>
          </cell>
          <cell r="F24">
            <v>642.62451128284374</v>
          </cell>
          <cell r="G24">
            <v>60402</v>
          </cell>
          <cell r="H24">
            <v>43187594.650000006</v>
          </cell>
          <cell r="I24">
            <v>715.0027259031159</v>
          </cell>
          <cell r="J24">
            <v>33509</v>
          </cell>
          <cell r="K24">
            <v>15804424.110000001</v>
          </cell>
          <cell r="L24">
            <v>471.64714285714291</v>
          </cell>
          <cell r="M24">
            <v>7075</v>
          </cell>
          <cell r="N24">
            <v>1872659.19</v>
          </cell>
          <cell r="O24">
            <v>264.6868113074205</v>
          </cell>
          <cell r="P24">
            <v>842</v>
          </cell>
          <cell r="Q24">
            <v>320414.78000000003</v>
          </cell>
          <cell r="R24">
            <v>380.54011876484566</v>
          </cell>
          <cell r="S24">
            <v>118003</v>
          </cell>
          <cell r="T24">
            <v>71579544.199999988</v>
          </cell>
          <cell r="U24">
            <v>606.59088497750042</v>
          </cell>
          <cell r="W24" t="str">
            <v>Bien</v>
          </cell>
          <cell r="X24" t="str">
            <v>Bien</v>
          </cell>
        </row>
        <row r="25">
          <cell r="A25">
            <v>38</v>
          </cell>
          <cell r="C25" t="str">
            <v>S. C. De Tenerife</v>
          </cell>
          <cell r="D25">
            <v>10640</v>
          </cell>
          <cell r="E25">
            <v>6889367.1199999992</v>
          </cell>
          <cell r="F25">
            <v>647.49690977443606</v>
          </cell>
          <cell r="G25">
            <v>58684</v>
          </cell>
          <cell r="H25">
            <v>40005242.990000002</v>
          </cell>
          <cell r="I25">
            <v>681.70613778883512</v>
          </cell>
          <cell r="J25">
            <v>31876</v>
          </cell>
          <cell r="K25">
            <v>14860138.15</v>
          </cell>
          <cell r="L25">
            <v>466.18578711256117</v>
          </cell>
          <cell r="M25">
            <v>5627</v>
          </cell>
          <cell r="N25">
            <v>1437074.44</v>
          </cell>
          <cell r="O25">
            <v>255.38909543273502</v>
          </cell>
          <cell r="P25">
            <v>719</v>
          </cell>
          <cell r="Q25">
            <v>270450.13</v>
          </cell>
          <cell r="R25">
            <v>376.14760778859528</v>
          </cell>
          <cell r="S25">
            <v>107546</v>
          </cell>
          <cell r="T25">
            <v>63462272.830000013</v>
          </cell>
          <cell r="U25">
            <v>590.09421856693893</v>
          </cell>
          <cell r="W25" t="str">
            <v>Bien</v>
          </cell>
          <cell r="X25" t="str">
            <v>Bien</v>
          </cell>
        </row>
        <row r="26">
          <cell r="A26">
            <v>6</v>
          </cell>
          <cell r="B26" t="str">
            <v xml:space="preserve">CANTABRIA           </v>
          </cell>
          <cell r="D26">
            <v>12656</v>
          </cell>
          <cell r="E26">
            <v>9797794</v>
          </cell>
          <cell r="F26">
            <v>774.16197850821743</v>
          </cell>
          <cell r="G26">
            <v>73783</v>
          </cell>
          <cell r="H26">
            <v>55041721.829999991</v>
          </cell>
          <cell r="I26">
            <v>745.99463060596599</v>
          </cell>
          <cell r="J26">
            <v>33705</v>
          </cell>
          <cell r="K26">
            <v>16066860.949999999</v>
          </cell>
          <cell r="L26">
            <v>476.69072689511938</v>
          </cell>
          <cell r="M26">
            <v>3746</v>
          </cell>
          <cell r="N26">
            <v>1137268.69</v>
          </cell>
          <cell r="O26">
            <v>303.59548585157501</v>
          </cell>
          <cell r="P26">
            <v>960</v>
          </cell>
          <cell r="Q26">
            <v>380536.57</v>
          </cell>
          <cell r="R26">
            <v>396.39226041666666</v>
          </cell>
          <cell r="S26">
            <v>124850</v>
          </cell>
          <cell r="T26">
            <v>82424182.040000007</v>
          </cell>
          <cell r="U26">
            <v>660.18567913496202</v>
          </cell>
          <cell r="W26" t="str">
            <v>Bien</v>
          </cell>
          <cell r="X26" t="str">
            <v>Bien</v>
          </cell>
        </row>
        <row r="27">
          <cell r="A27">
            <v>39</v>
          </cell>
          <cell r="C27" t="str">
            <v>Cantabria</v>
          </cell>
          <cell r="D27">
            <v>12656</v>
          </cell>
          <cell r="E27">
            <v>9797794</v>
          </cell>
          <cell r="F27">
            <v>774.16197850821743</v>
          </cell>
          <cell r="G27">
            <v>73783</v>
          </cell>
          <cell r="H27">
            <v>55041721.829999991</v>
          </cell>
          <cell r="I27">
            <v>745.99463060596599</v>
          </cell>
          <cell r="J27">
            <v>33705</v>
          </cell>
          <cell r="K27">
            <v>16066860.949999999</v>
          </cell>
          <cell r="L27">
            <v>476.69072689511938</v>
          </cell>
          <cell r="M27">
            <v>3746</v>
          </cell>
          <cell r="N27">
            <v>1137268.69</v>
          </cell>
          <cell r="O27">
            <v>303.59548585157501</v>
          </cell>
          <cell r="P27">
            <v>960</v>
          </cell>
          <cell r="Q27">
            <v>380536.57</v>
          </cell>
          <cell r="R27">
            <v>396.39226041666666</v>
          </cell>
          <cell r="S27">
            <v>124850</v>
          </cell>
          <cell r="T27">
            <v>82424182.040000007</v>
          </cell>
          <cell r="U27">
            <v>660.18567913496202</v>
          </cell>
          <cell r="W27" t="str">
            <v>Bien</v>
          </cell>
          <cell r="X27" t="str">
            <v>Bien</v>
          </cell>
        </row>
        <row r="28">
          <cell r="A28">
            <v>17</v>
          </cell>
          <cell r="B28" t="str">
            <v xml:space="preserve">CASTILLA-LEÓN     </v>
          </cell>
          <cell r="D28">
            <v>42400</v>
          </cell>
          <cell r="E28">
            <v>31899669.799999997</v>
          </cell>
          <cell r="F28">
            <v>752.35070283018865</v>
          </cell>
          <cell r="G28">
            <v>355091</v>
          </cell>
          <cell r="H28">
            <v>242900005.71000004</v>
          </cell>
          <cell r="I28">
            <v>684.05002016384549</v>
          </cell>
          <cell r="J28">
            <v>153770</v>
          </cell>
          <cell r="K28">
            <v>70639822.359999999</v>
          </cell>
          <cell r="L28">
            <v>459.38624152955714</v>
          </cell>
          <cell r="M28">
            <v>16908</v>
          </cell>
          <cell r="N28">
            <v>5065362.2300000004</v>
          </cell>
          <cell r="O28">
            <v>299.58376094156614</v>
          </cell>
          <cell r="P28">
            <v>3926</v>
          </cell>
          <cell r="Q28">
            <v>1485888.4599999997</v>
          </cell>
          <cell r="R28">
            <v>378.47388181355063</v>
          </cell>
          <cell r="S28">
            <v>572095</v>
          </cell>
          <cell r="T28">
            <v>351990748.56</v>
          </cell>
          <cell r="U28">
            <v>615.26625570927911</v>
          </cell>
          <cell r="W28" t="str">
            <v>Bien</v>
          </cell>
          <cell r="X28" t="str">
            <v>Bien</v>
          </cell>
        </row>
        <row r="29">
          <cell r="A29">
            <v>5</v>
          </cell>
          <cell r="C29" t="str">
            <v>Ávila</v>
          </cell>
          <cell r="D29">
            <v>2465</v>
          </cell>
          <cell r="E29">
            <v>1502503.11</v>
          </cell>
          <cell r="F29">
            <v>609.5347302231238</v>
          </cell>
          <cell r="G29">
            <v>23482</v>
          </cell>
          <cell r="H29">
            <v>14155660.290000003</v>
          </cell>
          <cell r="I29">
            <v>602.83026530959899</v>
          </cell>
          <cell r="J29">
            <v>10926</v>
          </cell>
          <cell r="K29">
            <v>4832923.76</v>
          </cell>
          <cell r="L29">
            <v>442.33239611934835</v>
          </cell>
          <cell r="M29">
            <v>1186</v>
          </cell>
          <cell r="N29">
            <v>351251.63</v>
          </cell>
          <cell r="O29">
            <v>296.16494940978077</v>
          </cell>
          <cell r="P29">
            <v>250</v>
          </cell>
          <cell r="Q29">
            <v>87172.68</v>
          </cell>
          <cell r="R29">
            <v>348.69072</v>
          </cell>
          <cell r="S29">
            <v>38309</v>
          </cell>
          <cell r="T29">
            <v>20929511.469999999</v>
          </cell>
          <cell r="U29">
            <v>546.33405909838416</v>
          </cell>
          <cell r="W29" t="str">
            <v>Bien</v>
          </cell>
          <cell r="X29" t="str">
            <v>Bien</v>
          </cell>
        </row>
        <row r="30">
          <cell r="A30">
            <v>9</v>
          </cell>
          <cell r="C30" t="str">
            <v>Burgos</v>
          </cell>
          <cell r="D30">
            <v>4453</v>
          </cell>
          <cell r="E30">
            <v>3468311.98</v>
          </cell>
          <cell r="F30">
            <v>778.87086907702667</v>
          </cell>
          <cell r="G30">
            <v>51649</v>
          </cell>
          <cell r="H30">
            <v>36299769.020000011</v>
          </cell>
          <cell r="I30">
            <v>702.81649247807331</v>
          </cell>
          <cell r="J30">
            <v>21045</v>
          </cell>
          <cell r="K30">
            <v>9608863.9799999986</v>
          </cell>
          <cell r="L30">
            <v>456.5865516749821</v>
          </cell>
          <cell r="M30">
            <v>2465</v>
          </cell>
          <cell r="N30">
            <v>754246.23</v>
          </cell>
          <cell r="O30">
            <v>305.98224340770793</v>
          </cell>
          <cell r="P30">
            <v>397</v>
          </cell>
          <cell r="Q30">
            <v>163304.42000000001</v>
          </cell>
          <cell r="R30">
            <v>411.34614609571793</v>
          </cell>
          <cell r="S30">
            <v>80009</v>
          </cell>
          <cell r="T30">
            <v>50294495.629999995</v>
          </cell>
          <cell r="U30">
            <v>628.61047669637162</v>
          </cell>
          <cell r="W30" t="str">
            <v>Bien</v>
          </cell>
          <cell r="X30" t="str">
            <v>Bien</v>
          </cell>
        </row>
        <row r="31">
          <cell r="A31">
            <v>24</v>
          </cell>
          <cell r="C31" t="str">
            <v>León</v>
          </cell>
          <cell r="D31">
            <v>12185</v>
          </cell>
          <cell r="E31">
            <v>9685194.2400000002</v>
          </cell>
          <cell r="F31">
            <v>794.84564956914244</v>
          </cell>
          <cell r="G31">
            <v>87876</v>
          </cell>
          <cell r="H31">
            <v>60955677.530000001</v>
          </cell>
          <cell r="I31">
            <v>693.65557751832125</v>
          </cell>
          <cell r="J31">
            <v>36050</v>
          </cell>
          <cell r="K31">
            <v>16033303.48</v>
          </cell>
          <cell r="L31">
            <v>444.75183023578364</v>
          </cell>
          <cell r="M31">
            <v>3814</v>
          </cell>
          <cell r="N31">
            <v>1155462.07</v>
          </cell>
          <cell r="O31">
            <v>302.95282380702679</v>
          </cell>
          <cell r="P31">
            <v>904</v>
          </cell>
          <cell r="Q31">
            <v>391262.89</v>
          </cell>
          <cell r="R31">
            <v>432.8129314159292</v>
          </cell>
          <cell r="S31">
            <v>140829</v>
          </cell>
          <cell r="T31">
            <v>88220900.209999993</v>
          </cell>
          <cell r="U31">
            <v>626.43986827997071</v>
          </cell>
          <cell r="W31" t="str">
            <v>Bien</v>
          </cell>
          <cell r="X31" t="str">
            <v>Bien</v>
          </cell>
        </row>
        <row r="32">
          <cell r="A32">
            <v>34</v>
          </cell>
          <cell r="C32" t="str">
            <v>Palencia</v>
          </cell>
          <cell r="D32">
            <v>3420</v>
          </cell>
          <cell r="E32">
            <v>2559831.0099999998</v>
          </cell>
          <cell r="F32">
            <v>748.48859941520459</v>
          </cell>
          <cell r="G32">
            <v>23242</v>
          </cell>
          <cell r="H32">
            <v>16327963.799999999</v>
          </cell>
          <cell r="I32">
            <v>702.5197401256346</v>
          </cell>
          <cell r="J32">
            <v>11461</v>
          </cell>
          <cell r="K32">
            <v>5502331.1100000003</v>
          </cell>
          <cell r="L32">
            <v>480.09171189250503</v>
          </cell>
          <cell r="M32">
            <v>1294</v>
          </cell>
          <cell r="N32">
            <v>398403.89</v>
          </cell>
          <cell r="O32">
            <v>307.88554095826896</v>
          </cell>
          <cell r="P32">
            <v>377</v>
          </cell>
          <cell r="Q32">
            <v>142079.12</v>
          </cell>
          <cell r="R32">
            <v>376.86769230769232</v>
          </cell>
          <cell r="S32">
            <v>39794</v>
          </cell>
          <cell r="T32">
            <v>24930608.93</v>
          </cell>
          <cell r="U32">
            <v>626.49165527466448</v>
          </cell>
          <cell r="W32" t="str">
            <v>Bien</v>
          </cell>
          <cell r="X32" t="str">
            <v>Bien</v>
          </cell>
        </row>
        <row r="33">
          <cell r="A33">
            <v>37</v>
          </cell>
          <cell r="C33" t="str">
            <v>Salamanca</v>
          </cell>
          <cell r="D33">
            <v>4019</v>
          </cell>
          <cell r="E33">
            <v>2656843.9</v>
          </cell>
          <cell r="F33">
            <v>661.07088828066685</v>
          </cell>
          <cell r="G33">
            <v>46309</v>
          </cell>
          <cell r="H33">
            <v>29609489.519999996</v>
          </cell>
          <cell r="I33">
            <v>639.38952514629977</v>
          </cell>
          <cell r="J33">
            <v>20264</v>
          </cell>
          <cell r="K33">
            <v>9303674.8299999982</v>
          </cell>
          <cell r="L33">
            <v>459.1233137583892</v>
          </cell>
          <cell r="M33">
            <v>2347</v>
          </cell>
          <cell r="N33">
            <v>683633.97</v>
          </cell>
          <cell r="O33">
            <v>291.27991904559008</v>
          </cell>
          <cell r="P33">
            <v>637</v>
          </cell>
          <cell r="Q33">
            <v>215392.68</v>
          </cell>
          <cell r="R33">
            <v>338.13607535321819</v>
          </cell>
          <cell r="S33">
            <v>73576</v>
          </cell>
          <cell r="T33">
            <v>42469034.899999991</v>
          </cell>
          <cell r="U33">
            <v>577.21315238664772</v>
          </cell>
          <cell r="W33" t="str">
            <v>Bien</v>
          </cell>
          <cell r="X33" t="str">
            <v>Bien</v>
          </cell>
        </row>
        <row r="34">
          <cell r="A34">
            <v>40</v>
          </cell>
          <cell r="C34" t="str">
            <v>Segovia</v>
          </cell>
          <cell r="D34">
            <v>2122</v>
          </cell>
          <cell r="E34">
            <v>1403122.8</v>
          </cell>
          <cell r="F34">
            <v>661.22657869934028</v>
          </cell>
          <cell r="G34">
            <v>19509</v>
          </cell>
          <cell r="H34">
            <v>12950501.9</v>
          </cell>
          <cell r="I34">
            <v>663.82192321492641</v>
          </cell>
          <cell r="J34">
            <v>8956</v>
          </cell>
          <cell r="K34">
            <v>4089063.53</v>
          </cell>
          <cell r="L34">
            <v>456.57252456453773</v>
          </cell>
          <cell r="M34">
            <v>957</v>
          </cell>
          <cell r="N34">
            <v>289034.40999999997</v>
          </cell>
          <cell r="O34">
            <v>302.02132706374084</v>
          </cell>
          <cell r="P34">
            <v>208</v>
          </cell>
          <cell r="Q34">
            <v>70194.39</v>
          </cell>
          <cell r="R34">
            <v>337.47302884615385</v>
          </cell>
          <cell r="S34">
            <v>31752</v>
          </cell>
          <cell r="T34">
            <v>18801917.030000001</v>
          </cell>
          <cell r="U34">
            <v>592.14906242126483</v>
          </cell>
          <cell r="W34" t="str">
            <v>Bien</v>
          </cell>
          <cell r="X34" t="str">
            <v>Bien</v>
          </cell>
        </row>
        <row r="35">
          <cell r="A35">
            <v>42</v>
          </cell>
          <cell r="C35" t="str">
            <v>Soria</v>
          </cell>
          <cell r="D35">
            <v>1227</v>
          </cell>
          <cell r="E35">
            <v>792777.52</v>
          </cell>
          <cell r="F35">
            <v>646.11044824775877</v>
          </cell>
          <cell r="G35">
            <v>14935</v>
          </cell>
          <cell r="H35">
            <v>9600383.0800000019</v>
          </cell>
          <cell r="I35">
            <v>642.8110532306664</v>
          </cell>
          <cell r="J35">
            <v>5738</v>
          </cell>
          <cell r="K35">
            <v>2486449.36</v>
          </cell>
          <cell r="L35">
            <v>433.33031718368767</v>
          </cell>
          <cell r="M35">
            <v>579</v>
          </cell>
          <cell r="N35">
            <v>176248.53</v>
          </cell>
          <cell r="O35">
            <v>304.40160621761657</v>
          </cell>
          <cell r="P35">
            <v>150</v>
          </cell>
          <cell r="Q35">
            <v>50847.75</v>
          </cell>
          <cell r="R35">
            <v>338.98500000000001</v>
          </cell>
          <cell r="S35">
            <v>22629</v>
          </cell>
          <cell r="T35">
            <v>13106706.24</v>
          </cell>
          <cell r="U35">
            <v>579.19953334217155</v>
          </cell>
          <cell r="W35" t="str">
            <v>Bien</v>
          </cell>
          <cell r="X35" t="str">
            <v>Bien</v>
          </cell>
        </row>
        <row r="36">
          <cell r="A36">
            <v>47</v>
          </cell>
          <cell r="C36" t="str">
            <v>Valladolid</v>
          </cell>
          <cell r="D36">
            <v>9096</v>
          </cell>
          <cell r="E36">
            <v>7689144.0999999996</v>
          </cell>
          <cell r="F36">
            <v>845.33246481970093</v>
          </cell>
          <cell r="G36">
            <v>54718</v>
          </cell>
          <cell r="H36">
            <v>43664476.939999983</v>
          </cell>
          <cell r="I36">
            <v>797.99109872436827</v>
          </cell>
          <cell r="J36">
            <v>25095</v>
          </cell>
          <cell r="K36">
            <v>12799610.1</v>
          </cell>
          <cell r="L36">
            <v>510.04622833233708</v>
          </cell>
          <cell r="M36">
            <v>2725</v>
          </cell>
          <cell r="N36">
            <v>819924.43</v>
          </cell>
          <cell r="O36">
            <v>300.88969908256882</v>
          </cell>
          <cell r="P36">
            <v>615</v>
          </cell>
          <cell r="Q36">
            <v>236667.14</v>
          </cell>
          <cell r="R36">
            <v>384.82461788617888</v>
          </cell>
          <cell r="S36">
            <v>92249</v>
          </cell>
          <cell r="T36">
            <v>65209822.709999993</v>
          </cell>
          <cell r="U36">
            <v>706.88920974753103</v>
          </cell>
          <cell r="W36" t="str">
            <v>Bien</v>
          </cell>
          <cell r="X36" t="str">
            <v>Bien</v>
          </cell>
        </row>
        <row r="37">
          <cell r="A37">
            <v>49</v>
          </cell>
          <cell r="C37" t="str">
            <v>Zamora</v>
          </cell>
          <cell r="D37">
            <v>3413</v>
          </cell>
          <cell r="E37">
            <v>2141941.14</v>
          </cell>
          <cell r="F37">
            <v>627.58310577204804</v>
          </cell>
          <cell r="G37">
            <v>33371</v>
          </cell>
          <cell r="H37">
            <v>19336083.630000003</v>
          </cell>
          <cell r="I37">
            <v>579.42775553624415</v>
          </cell>
          <cell r="J37">
            <v>14235</v>
          </cell>
          <cell r="K37">
            <v>5983602.209999999</v>
          </cell>
          <cell r="L37">
            <v>420.3443772391991</v>
          </cell>
          <cell r="M37">
            <v>1541</v>
          </cell>
          <cell r="N37">
            <v>437157.07</v>
          </cell>
          <cell r="O37">
            <v>283.68401687216095</v>
          </cell>
          <cell r="P37">
            <v>388</v>
          </cell>
          <cell r="Q37">
            <v>128967.39</v>
          </cell>
          <cell r="R37">
            <v>332.39018041237114</v>
          </cell>
          <cell r="S37">
            <v>52948</v>
          </cell>
          <cell r="T37">
            <v>28027751.440000005</v>
          </cell>
          <cell r="U37">
            <v>529.34485608521572</v>
          </cell>
          <cell r="W37" t="str">
            <v>Bien</v>
          </cell>
          <cell r="X37" t="str">
            <v>Bien</v>
          </cell>
        </row>
        <row r="38">
          <cell r="A38">
            <v>11</v>
          </cell>
          <cell r="B38" t="str">
            <v>CASTILLA-LA MANCHA</v>
          </cell>
          <cell r="D38">
            <v>30212</v>
          </cell>
          <cell r="E38">
            <v>19813050.350000001</v>
          </cell>
          <cell r="F38">
            <v>655.80068681318687</v>
          </cell>
          <cell r="G38">
            <v>189639</v>
          </cell>
          <cell r="H38">
            <v>123826630.54999998</v>
          </cell>
          <cell r="I38">
            <v>652.95973164802592</v>
          </cell>
          <cell r="J38">
            <v>90703</v>
          </cell>
          <cell r="K38">
            <v>42330680.590000004</v>
          </cell>
          <cell r="L38">
            <v>466.6954851548461</v>
          </cell>
          <cell r="M38">
            <v>11284</v>
          </cell>
          <cell r="N38">
            <v>3159994.9</v>
          </cell>
          <cell r="O38">
            <v>280.04208613966676</v>
          </cell>
          <cell r="P38">
            <v>2259</v>
          </cell>
          <cell r="Q38">
            <v>764395.49</v>
          </cell>
          <cell r="R38">
            <v>338.37781761841524</v>
          </cell>
          <cell r="S38">
            <v>324097</v>
          </cell>
          <cell r="T38">
            <v>189894751.88000003</v>
          </cell>
          <cell r="U38">
            <v>585.91949903886803</v>
          </cell>
          <cell r="W38" t="str">
            <v>Bien</v>
          </cell>
          <cell r="X38" t="str">
            <v>Bien</v>
          </cell>
        </row>
        <row r="39">
          <cell r="A39">
            <v>2</v>
          </cell>
          <cell r="C39" t="str">
            <v>Albacete</v>
          </cell>
          <cell r="D39">
            <v>5493</v>
          </cell>
          <cell r="E39">
            <v>3293960.83</v>
          </cell>
          <cell r="F39">
            <v>599.66517931913347</v>
          </cell>
          <cell r="G39">
            <v>38175</v>
          </cell>
          <cell r="H39">
            <v>23809316.490000002</v>
          </cell>
          <cell r="I39">
            <v>623.68870962671906</v>
          </cell>
          <cell r="J39">
            <v>18134</v>
          </cell>
          <cell r="K39">
            <v>8279130.8699999992</v>
          </cell>
          <cell r="L39">
            <v>456.55293206132126</v>
          </cell>
          <cell r="M39">
            <v>2218</v>
          </cell>
          <cell r="N39">
            <v>599298.78</v>
          </cell>
          <cell r="O39">
            <v>270.19782687105504</v>
          </cell>
          <cell r="P39">
            <v>541</v>
          </cell>
          <cell r="Q39">
            <v>176755.36</v>
          </cell>
          <cell r="R39">
            <v>326.7197042513863</v>
          </cell>
          <cell r="S39">
            <v>64561</v>
          </cell>
          <cell r="T39">
            <v>36158462.329999998</v>
          </cell>
          <cell r="U39">
            <v>560.06663976704203</v>
          </cell>
          <cell r="W39" t="str">
            <v>Bien</v>
          </cell>
          <cell r="X39" t="str">
            <v>Bien</v>
          </cell>
        </row>
        <row r="40">
          <cell r="A40">
            <v>13</v>
          </cell>
          <cell r="C40" t="str">
            <v>Ciudad Real</v>
          </cell>
          <cell r="D40">
            <v>10282</v>
          </cell>
          <cell r="E40">
            <v>6928874.6400000006</v>
          </cell>
          <cell r="F40">
            <v>673.88393697724189</v>
          </cell>
          <cell r="G40">
            <v>48702</v>
          </cell>
          <cell r="H40">
            <v>33450924.719999995</v>
          </cell>
          <cell r="I40">
            <v>686.84909695700367</v>
          </cell>
          <cell r="J40">
            <v>26394</v>
          </cell>
          <cell r="K40">
            <v>12828180.49</v>
          </cell>
          <cell r="L40">
            <v>486.0263881942866</v>
          </cell>
          <cell r="M40">
            <v>3535</v>
          </cell>
          <cell r="N40">
            <v>1009381.08</v>
          </cell>
          <cell r="O40">
            <v>285.53920226308344</v>
          </cell>
          <cell r="P40">
            <v>721</v>
          </cell>
          <cell r="Q40">
            <v>249844.23</v>
          </cell>
          <cell r="R40">
            <v>346.52459084604715</v>
          </cell>
          <cell r="S40">
            <v>89634</v>
          </cell>
          <cell r="T40">
            <v>54467205.159999996</v>
          </cell>
          <cell r="U40">
            <v>607.66232858067247</v>
          </cell>
          <cell r="W40" t="str">
            <v>Bien</v>
          </cell>
          <cell r="X40" t="str">
            <v>Bien</v>
          </cell>
        </row>
        <row r="41">
          <cell r="A41">
            <v>16</v>
          </cell>
          <cell r="C41" t="str">
            <v>Cuenca</v>
          </cell>
          <cell r="D41">
            <v>3387</v>
          </cell>
          <cell r="E41">
            <v>1975665.39</v>
          </cell>
          <cell r="F41">
            <v>583.30835252435782</v>
          </cell>
          <cell r="G41">
            <v>26257</v>
          </cell>
          <cell r="H41">
            <v>15858794.660000002</v>
          </cell>
          <cell r="I41">
            <v>603.98349621053444</v>
          </cell>
          <cell r="J41">
            <v>11602</v>
          </cell>
          <cell r="K41">
            <v>5180615.68</v>
          </cell>
          <cell r="L41">
            <v>446.52781244612993</v>
          </cell>
          <cell r="M41">
            <v>1295</v>
          </cell>
          <cell r="N41">
            <v>359529.85</v>
          </cell>
          <cell r="O41">
            <v>277.62922779922781</v>
          </cell>
          <cell r="P41">
            <v>299</v>
          </cell>
          <cell r="Q41">
            <v>100754.96</v>
          </cell>
          <cell r="R41">
            <v>336.97311036789301</v>
          </cell>
          <cell r="S41">
            <v>42840</v>
          </cell>
          <cell r="T41">
            <v>23475360.539999995</v>
          </cell>
          <cell r="U41">
            <v>547.97760364145643</v>
          </cell>
          <cell r="W41" t="str">
            <v>Bien</v>
          </cell>
          <cell r="X41" t="str">
            <v>Bien</v>
          </cell>
        </row>
        <row r="42">
          <cell r="A42">
            <v>19</v>
          </cell>
          <cell r="C42" t="str">
            <v>Guadalajara</v>
          </cell>
          <cell r="D42">
            <v>3260</v>
          </cell>
          <cell r="E42">
            <v>2599969.5499999998</v>
          </cell>
          <cell r="F42">
            <v>797.5366717791411</v>
          </cell>
          <cell r="G42">
            <v>19203</v>
          </cell>
          <cell r="H42">
            <v>14020180.58</v>
          </cell>
          <cell r="I42">
            <v>730.10365984481587</v>
          </cell>
          <cell r="J42">
            <v>8114</v>
          </cell>
          <cell r="K42">
            <v>3977048.45</v>
          </cell>
          <cell r="L42">
            <v>490.1464690658122</v>
          </cell>
          <cell r="M42">
            <v>1038</v>
          </cell>
          <cell r="N42">
            <v>319571.57</v>
          </cell>
          <cell r="O42">
            <v>307.8724181117534</v>
          </cell>
          <cell r="P42">
            <v>165</v>
          </cell>
          <cell r="Q42">
            <v>58471.5</v>
          </cell>
          <cell r="R42">
            <v>354.37272727272727</v>
          </cell>
          <cell r="S42">
            <v>31780</v>
          </cell>
          <cell r="T42">
            <v>20975241.650000006</v>
          </cell>
          <cell r="U42">
            <v>660.01389710509773</v>
          </cell>
          <cell r="W42" t="str">
            <v>Bien</v>
          </cell>
          <cell r="X42" t="str">
            <v>Bien</v>
          </cell>
        </row>
        <row r="43">
          <cell r="A43">
            <v>45</v>
          </cell>
          <cell r="C43" t="str">
            <v>Toledo</v>
          </cell>
          <cell r="D43">
            <v>7790</v>
          </cell>
          <cell r="E43">
            <v>5014579.9400000004</v>
          </cell>
          <cell r="F43">
            <v>643.72014634146342</v>
          </cell>
          <cell r="G43">
            <v>57302</v>
          </cell>
          <cell r="H43">
            <v>36687414.099999994</v>
          </cell>
          <cell r="I43">
            <v>640.24665980245004</v>
          </cell>
          <cell r="J43">
            <v>26459</v>
          </cell>
          <cell r="K43">
            <v>12065705.100000001</v>
          </cell>
          <cell r="L43">
            <v>456.01515930307272</v>
          </cell>
          <cell r="M43">
            <v>3198</v>
          </cell>
          <cell r="N43">
            <v>872213.62</v>
          </cell>
          <cell r="O43">
            <v>272.73721701063164</v>
          </cell>
          <cell r="P43">
            <v>533</v>
          </cell>
          <cell r="Q43">
            <v>178569.44</v>
          </cell>
          <cell r="R43">
            <v>335.02709193245778</v>
          </cell>
          <cell r="S43">
            <v>95282</v>
          </cell>
          <cell r="T43">
            <v>54818482.20000001</v>
          </cell>
          <cell r="U43">
            <v>575.32883650637064</v>
          </cell>
          <cell r="W43" t="str">
            <v>Bien</v>
          </cell>
          <cell r="X43" t="str">
            <v>Bien</v>
          </cell>
        </row>
        <row r="44">
          <cell r="A44">
            <v>2</v>
          </cell>
          <cell r="B44" t="str">
            <v>COMUNIDADES AUTÓNOMAS</v>
          </cell>
          <cell r="D44" t="str">
            <v>INC. PERMANENTE</v>
          </cell>
          <cell r="E44">
            <v>143548636.63999996</v>
          </cell>
          <cell r="F44">
            <v>873.51225630571673</v>
          </cell>
          <cell r="G44" t="str">
            <v>JUBILACIÓN</v>
          </cell>
          <cell r="H44">
            <v>808860463.22000015</v>
          </cell>
          <cell r="I44">
            <v>863.91149544419034</v>
          </cell>
          <cell r="J44" t="str">
            <v>VIUDEDAD</v>
          </cell>
          <cell r="K44">
            <v>211906063.54999995</v>
          </cell>
          <cell r="L44">
            <v>555.03158416515828</v>
          </cell>
          <cell r="M44" t="str">
            <v>ORFANDAD</v>
          </cell>
          <cell r="N44">
            <v>11713683.329999998</v>
          </cell>
          <cell r="O44">
            <v>336.53240239032374</v>
          </cell>
          <cell r="P44" t="str">
            <v>FAVOR DE FAMILIARES</v>
          </cell>
          <cell r="Q44">
            <v>745326.41</v>
          </cell>
          <cell r="R44">
            <v>430.82451445086707</v>
          </cell>
          <cell r="S44" t="str">
            <v>TOTAL PENSIONES</v>
          </cell>
          <cell r="T44">
            <v>1176774173.1500001</v>
          </cell>
          <cell r="U44">
            <v>774.73380986082407</v>
          </cell>
          <cell r="W44" t="str">
            <v>CONTROL</v>
          </cell>
          <cell r="X44" t="str">
            <v>Bien</v>
          </cell>
        </row>
        <row r="45">
          <cell r="A45">
            <v>8</v>
          </cell>
          <cell r="C45" t="str">
            <v>Barcelona</v>
          </cell>
          <cell r="D45" t="str">
            <v>Número</v>
          </cell>
          <cell r="E45" t="str">
            <v>Nómina</v>
          </cell>
          <cell r="F45" t="str">
            <v>P.media</v>
          </cell>
          <cell r="G45" t="str">
            <v>Número</v>
          </cell>
          <cell r="H45" t="str">
            <v>Nómina</v>
          </cell>
          <cell r="I45" t="str">
            <v>P.media</v>
          </cell>
          <cell r="J45" t="str">
            <v>Número</v>
          </cell>
          <cell r="K45" t="str">
            <v>Nómina</v>
          </cell>
          <cell r="L45" t="str">
            <v>P.media</v>
          </cell>
          <cell r="M45" t="str">
            <v>Número</v>
          </cell>
          <cell r="N45" t="str">
            <v>Nómina</v>
          </cell>
          <cell r="O45" t="str">
            <v>P.media</v>
          </cell>
          <cell r="P45" t="str">
            <v>Número</v>
          </cell>
          <cell r="Q45" t="str">
            <v>Nómina</v>
          </cell>
          <cell r="R45" t="str">
            <v>P.media</v>
          </cell>
          <cell r="S45" t="str">
            <v>Número</v>
          </cell>
          <cell r="T45" t="str">
            <v>Nómina</v>
          </cell>
          <cell r="U45" t="str">
            <v>P.media</v>
          </cell>
          <cell r="W45" t="str">
            <v>Número</v>
          </cell>
          <cell r="X45" t="str">
            <v>Nómina</v>
          </cell>
        </row>
        <row r="46">
          <cell r="A46">
            <v>2</v>
          </cell>
          <cell r="B46" t="str">
            <v xml:space="preserve">CATALUÑA            </v>
          </cell>
          <cell r="C46" t="str">
            <v>Girona</v>
          </cell>
          <cell r="D46">
            <v>11724</v>
          </cell>
          <cell r="E46">
            <v>8830484.2700000014</v>
          </cell>
          <cell r="F46">
            <v>753.19722534971015</v>
          </cell>
          <cell r="G46">
            <v>90114</v>
          </cell>
          <cell r="H46">
            <v>68582332.549999982</v>
          </cell>
          <cell r="I46">
            <v>761.06190547528661</v>
          </cell>
          <cell r="J46">
            <v>35353</v>
          </cell>
          <cell r="K46">
            <v>17287805.249999996</v>
          </cell>
          <cell r="L46">
            <v>489.00532486634785</v>
          </cell>
          <cell r="M46">
            <v>3133</v>
          </cell>
          <cell r="N46">
            <v>942676.87</v>
          </cell>
          <cell r="O46">
            <v>300.88632939674432</v>
          </cell>
          <cell r="P46">
            <v>90</v>
          </cell>
          <cell r="Q46">
            <v>43588.7</v>
          </cell>
          <cell r="R46">
            <v>484.31888888888886</v>
          </cell>
          <cell r="S46">
            <v>140414</v>
          </cell>
          <cell r="T46">
            <v>95686887.639999986</v>
          </cell>
          <cell r="U46">
            <v>681.46258663666003</v>
          </cell>
          <cell r="W46" t="str">
            <v>Bien</v>
          </cell>
          <cell r="X46" t="str">
            <v>Bien</v>
          </cell>
        </row>
        <row r="47">
          <cell r="A47">
            <v>8</v>
          </cell>
          <cell r="C47" t="str">
            <v>Barcelona</v>
          </cell>
          <cell r="D47">
            <v>121585</v>
          </cell>
          <cell r="E47">
            <v>92536880.309999987</v>
          </cell>
          <cell r="F47">
            <v>761.08796570300603</v>
          </cell>
          <cell r="G47">
            <v>661071</v>
          </cell>
          <cell r="H47">
            <v>501884891.25999993</v>
          </cell>
          <cell r="I47">
            <v>759.19967939903574</v>
          </cell>
          <cell r="J47">
            <v>275438</v>
          </cell>
          <cell r="K47">
            <v>137004767.72999999</v>
          </cell>
          <cell r="L47">
            <v>497.40692181180515</v>
          </cell>
          <cell r="M47">
            <v>25326</v>
          </cell>
          <cell r="N47">
            <v>7417883.7299999995</v>
          </cell>
          <cell r="O47">
            <v>292.89598554844821</v>
          </cell>
          <cell r="P47">
            <v>1546</v>
          </cell>
          <cell r="Q47">
            <v>553443.06999999995</v>
          </cell>
          <cell r="R47">
            <v>357.98387451487707</v>
          </cell>
          <cell r="S47">
            <v>1084966</v>
          </cell>
          <cell r="T47">
            <v>739397866.10000014</v>
          </cell>
          <cell r="U47">
            <v>681.49404322347436</v>
          </cell>
          <cell r="W47" t="str">
            <v>Bien</v>
          </cell>
          <cell r="X47" t="str">
            <v>Bien</v>
          </cell>
        </row>
        <row r="48">
          <cell r="A48">
            <v>17</v>
          </cell>
          <cell r="C48" t="str">
            <v>Girona</v>
          </cell>
          <cell r="D48">
            <v>10667</v>
          </cell>
          <cell r="E48">
            <v>6783123.5700000003</v>
          </cell>
          <cell r="F48">
            <v>635.89796287616014</v>
          </cell>
          <cell r="G48">
            <v>85414</v>
          </cell>
          <cell r="H48">
            <v>54126250.179999992</v>
          </cell>
          <cell r="I48">
            <v>633.69295642400539</v>
          </cell>
          <cell r="J48">
            <v>33474</v>
          </cell>
          <cell r="K48">
            <v>13986228.819999998</v>
          </cell>
          <cell r="L48">
            <v>417.82364880205529</v>
          </cell>
          <cell r="M48">
            <v>2795</v>
          </cell>
          <cell r="N48">
            <v>710982.63</v>
          </cell>
          <cell r="O48">
            <v>254.37661180679785</v>
          </cell>
          <cell r="P48">
            <v>108</v>
          </cell>
          <cell r="Q48">
            <v>42298.11</v>
          </cell>
          <cell r="R48">
            <v>391.64916666666664</v>
          </cell>
          <cell r="S48">
            <v>132458</v>
          </cell>
          <cell r="T48">
            <v>75648883.309999987</v>
          </cell>
          <cell r="U48">
            <v>571.11600137402036</v>
          </cell>
          <cell r="W48" t="str">
            <v>Bien</v>
          </cell>
          <cell r="X48" t="str">
            <v>Bien</v>
          </cell>
        </row>
        <row r="49">
          <cell r="A49">
            <v>25</v>
          </cell>
          <cell r="B49" t="str">
            <v xml:space="preserve">CMDAD. VALENCIANA   </v>
          </cell>
          <cell r="C49" t="str">
            <v>Lleida</v>
          </cell>
          <cell r="D49">
            <v>93842</v>
          </cell>
          <cell r="E49">
            <v>73008143.900000006</v>
          </cell>
          <cell r="F49">
            <v>777.99006734724333</v>
          </cell>
          <cell r="G49">
            <v>512682</v>
          </cell>
          <cell r="H49">
            <v>398911261.39999998</v>
          </cell>
          <cell r="I49">
            <v>778.08712106139865</v>
          </cell>
          <cell r="J49">
            <v>232554</v>
          </cell>
          <cell r="K49">
            <v>122816405.79999998</v>
          </cell>
          <cell r="L49">
            <v>528.11994547502934</v>
          </cell>
          <cell r="M49">
            <v>27714</v>
          </cell>
          <cell r="N49">
            <v>8902668.4600000009</v>
          </cell>
          <cell r="O49">
            <v>321.2336169445046</v>
          </cell>
          <cell r="P49">
            <v>2503</v>
          </cell>
          <cell r="Q49">
            <v>1038698.54</v>
          </cell>
          <cell r="R49">
            <v>414.98143827407114</v>
          </cell>
          <cell r="S49">
            <v>869295</v>
          </cell>
          <cell r="T49">
            <v>604677178.10000002</v>
          </cell>
          <cell r="U49">
            <v>695.59491093357269</v>
          </cell>
          <cell r="W49" t="str">
            <v>Bien</v>
          </cell>
          <cell r="X49" t="str">
            <v>Bien</v>
          </cell>
        </row>
        <row r="50">
          <cell r="A50">
            <v>43</v>
          </cell>
          <cell r="C50" t="str">
            <v>Tarragona</v>
          </cell>
          <cell r="D50">
            <v>12091</v>
          </cell>
          <cell r="E50">
            <v>8867989.9600000028</v>
          </cell>
          <cell r="F50">
            <v>733.43726408072143</v>
          </cell>
          <cell r="G50">
            <v>84189</v>
          </cell>
          <cell r="H50">
            <v>55693029.889999993</v>
          </cell>
          <cell r="I50">
            <v>661.52383197329812</v>
          </cell>
          <cell r="J50">
            <v>34736</v>
          </cell>
          <cell r="K50">
            <v>15461765.579999998</v>
          </cell>
          <cell r="L50">
            <v>445.12222420543526</v>
          </cell>
          <cell r="M50">
            <v>3502</v>
          </cell>
          <cell r="N50">
            <v>950714.91</v>
          </cell>
          <cell r="O50">
            <v>271.47770131353514</v>
          </cell>
          <cell r="P50">
            <v>233</v>
          </cell>
          <cell r="Q50">
            <v>82636.52</v>
          </cell>
          <cell r="R50">
            <v>354.66317596566523</v>
          </cell>
          <cell r="S50">
            <v>134751</v>
          </cell>
          <cell r="T50">
            <v>81056136.860000014</v>
          </cell>
          <cell r="U50">
            <v>601.52530860624427</v>
          </cell>
          <cell r="W50" t="str">
            <v>Bien</v>
          </cell>
          <cell r="X50" t="str">
            <v>Bien</v>
          </cell>
        </row>
        <row r="51">
          <cell r="A51">
            <v>9</v>
          </cell>
          <cell r="B51" t="str">
            <v xml:space="preserve">CMDAD. VALENCIANA   </v>
          </cell>
          <cell r="C51" t="str">
            <v>Castellón</v>
          </cell>
          <cell r="D51">
            <v>10885</v>
          </cell>
          <cell r="E51">
            <v>8515268.7700000014</v>
          </cell>
          <cell r="F51">
            <v>782.29386954524591</v>
          </cell>
          <cell r="G51">
            <v>74026</v>
          </cell>
          <cell r="H51">
            <v>53453690.719999999</v>
          </cell>
          <cell r="I51">
            <v>722.09346337773218</v>
          </cell>
          <cell r="J51">
            <v>29512</v>
          </cell>
          <cell r="K51">
            <v>14337299.280000001</v>
          </cell>
          <cell r="L51">
            <v>485.81252642992683</v>
          </cell>
          <cell r="M51">
            <v>3278</v>
          </cell>
          <cell r="N51">
            <v>1064289.28</v>
          </cell>
          <cell r="O51">
            <v>324.67641244661382</v>
          </cell>
          <cell r="P51">
            <v>240</v>
          </cell>
          <cell r="Q51">
            <v>97385.73</v>
          </cell>
          <cell r="R51">
            <v>405.77387499999998</v>
          </cell>
          <cell r="S51">
            <v>117941</v>
          </cell>
          <cell r="T51">
            <v>77467933.779999971</v>
          </cell>
          <cell r="U51">
            <v>656.83633155560813</v>
          </cell>
          <cell r="W51" t="str">
            <v>Bien</v>
          </cell>
          <cell r="X51" t="str">
            <v>Bien</v>
          </cell>
        </row>
        <row r="52">
          <cell r="A52">
            <v>3</v>
          </cell>
          <cell r="C52" t="str">
            <v>Alacant</v>
          </cell>
          <cell r="D52">
            <v>22018</v>
          </cell>
          <cell r="E52">
            <v>13294129.529999999</v>
          </cell>
          <cell r="F52">
            <v>603.78460941048229</v>
          </cell>
          <cell r="G52">
            <v>155063</v>
          </cell>
          <cell r="H52">
            <v>97358623.439999998</v>
          </cell>
          <cell r="I52">
            <v>627.8649545023635</v>
          </cell>
          <cell r="J52">
            <v>69729</v>
          </cell>
          <cell r="K52">
            <v>30657339.530000001</v>
          </cell>
          <cell r="L52">
            <v>439.66412152762842</v>
          </cell>
          <cell r="M52">
            <v>8753</v>
          </cell>
          <cell r="N52">
            <v>2196433.9900000002</v>
          </cell>
          <cell r="O52">
            <v>250.93499257397465</v>
          </cell>
          <cell r="P52">
            <v>1109</v>
          </cell>
          <cell r="Q52">
            <v>383989.43</v>
          </cell>
          <cell r="R52">
            <v>346.24835888187556</v>
          </cell>
          <cell r="S52">
            <v>256672</v>
          </cell>
          <cell r="T52">
            <v>143890515.92000002</v>
          </cell>
          <cell r="U52">
            <v>560.60075084154107</v>
          </cell>
          <cell r="W52" t="str">
            <v>Bien</v>
          </cell>
          <cell r="X52" t="str">
            <v>Bien</v>
          </cell>
        </row>
        <row r="53">
          <cell r="A53">
            <v>12</v>
          </cell>
          <cell r="B53" t="str">
            <v xml:space="preserve">EXTREMADURA         </v>
          </cell>
          <cell r="C53" t="str">
            <v>Castellón</v>
          </cell>
          <cell r="D53">
            <v>21986</v>
          </cell>
          <cell r="E53">
            <v>14956732.25</v>
          </cell>
          <cell r="F53">
            <v>680.28437414718462</v>
          </cell>
          <cell r="G53">
            <v>113138</v>
          </cell>
          <cell r="H53">
            <v>81823430.160000011</v>
          </cell>
          <cell r="I53">
            <v>723.21792996163981</v>
          </cell>
          <cell r="J53">
            <v>60531</v>
          </cell>
          <cell r="K53">
            <v>32324196.089999992</v>
          </cell>
          <cell r="L53">
            <v>534.01060762254042</v>
          </cell>
          <cell r="M53">
            <v>8386</v>
          </cell>
          <cell r="N53">
            <v>2755764.96</v>
          </cell>
          <cell r="O53">
            <v>328.61494872406394</v>
          </cell>
          <cell r="P53">
            <v>1528</v>
          </cell>
          <cell r="Q53">
            <v>645240.47</v>
          </cell>
          <cell r="R53">
            <v>422.27779450261778</v>
          </cell>
          <cell r="S53">
            <v>205569</v>
          </cell>
          <cell r="T53">
            <v>132505363.93000004</v>
          </cell>
          <cell r="U53">
            <v>644.57853046908838</v>
          </cell>
          <cell r="W53" t="str">
            <v>Bien</v>
          </cell>
          <cell r="X53" t="str">
            <v>Bien</v>
          </cell>
        </row>
        <row r="54">
          <cell r="A54">
            <v>46</v>
          </cell>
          <cell r="C54" t="str">
            <v>Valencia</v>
          </cell>
          <cell r="D54">
            <v>50293</v>
          </cell>
          <cell r="E54">
            <v>34895007.120000005</v>
          </cell>
          <cell r="F54">
            <v>693.8342735569563</v>
          </cell>
          <cell r="G54">
            <v>249388</v>
          </cell>
          <cell r="H54">
            <v>168735611.30000001</v>
          </cell>
          <cell r="I54">
            <v>676.59875896193887</v>
          </cell>
          <cell r="J54">
            <v>123763</v>
          </cell>
          <cell r="K54">
            <v>57682713.93</v>
          </cell>
          <cell r="L54">
            <v>466.07397954154311</v>
          </cell>
          <cell r="M54">
            <v>14852</v>
          </cell>
          <cell r="N54">
            <v>4118158.13</v>
          </cell>
          <cell r="O54">
            <v>277.27970172367355</v>
          </cell>
          <cell r="P54">
            <v>1308</v>
          </cell>
          <cell r="Q54">
            <v>438707.06</v>
          </cell>
          <cell r="R54">
            <v>335.40295107033637</v>
          </cell>
          <cell r="S54">
            <v>439604</v>
          </cell>
          <cell r="T54">
            <v>265870197.54000002</v>
          </cell>
          <cell r="U54">
            <v>604.79476424236361</v>
          </cell>
          <cell r="W54" t="str">
            <v>Bien</v>
          </cell>
          <cell r="X54" t="str">
            <v>Bien</v>
          </cell>
        </row>
        <row r="55">
          <cell r="A55">
            <v>14</v>
          </cell>
          <cell r="B55" t="str">
            <v xml:space="preserve">EXTREMADURA         </v>
          </cell>
          <cell r="C55" t="str">
            <v>Cáceres</v>
          </cell>
          <cell r="D55">
            <v>8771</v>
          </cell>
          <cell r="E55">
            <v>5839552.3800000008</v>
          </cell>
          <cell r="F55">
            <v>665.77954395165898</v>
          </cell>
          <cell r="G55">
            <v>50798</v>
          </cell>
          <cell r="H55">
            <v>35667796.930000015</v>
          </cell>
          <cell r="I55">
            <v>702.14963049726396</v>
          </cell>
          <cell r="J55">
            <v>24678</v>
          </cell>
          <cell r="K55">
            <v>12648729.640000001</v>
          </cell>
          <cell r="L55">
            <v>512.55084042466979</v>
          </cell>
          <cell r="M55">
            <v>3026</v>
          </cell>
          <cell r="N55">
            <v>1021463.1</v>
          </cell>
          <cell r="O55">
            <v>337.56216126900199</v>
          </cell>
          <cell r="P55">
            <v>458</v>
          </cell>
          <cell r="Q55">
            <v>199380.07</v>
          </cell>
          <cell r="R55">
            <v>435.3276637554585</v>
          </cell>
          <cell r="S55">
            <v>87731</v>
          </cell>
          <cell r="T55">
            <v>55376922.12000002</v>
          </cell>
          <cell r="U55">
            <v>631.21270839270062</v>
          </cell>
          <cell r="W55" t="str">
            <v>Bien</v>
          </cell>
          <cell r="X55" t="str">
            <v>Bien</v>
          </cell>
        </row>
        <row r="56">
          <cell r="A56">
            <v>6</v>
          </cell>
          <cell r="B56" t="str">
            <v xml:space="preserve">GALICIA             </v>
          </cell>
          <cell r="C56" t="str">
            <v>Badajoz</v>
          </cell>
          <cell r="D56">
            <v>68359</v>
          </cell>
          <cell r="E56">
            <v>49218383.709999993</v>
          </cell>
          <cell r="F56">
            <v>719.99859140712988</v>
          </cell>
          <cell r="G56">
            <v>441836</v>
          </cell>
          <cell r="H56">
            <v>311687576.24000001</v>
          </cell>
          <cell r="I56">
            <v>705.43725780606383</v>
          </cell>
          <cell r="J56">
            <v>181853</v>
          </cell>
          <cell r="K56">
            <v>84805040.770000011</v>
          </cell>
          <cell r="L56">
            <v>466.33842042748819</v>
          </cell>
          <cell r="M56">
            <v>20023</v>
          </cell>
          <cell r="N56">
            <v>6724971.3399999999</v>
          </cell>
          <cell r="O56">
            <v>335.86232532587525</v>
          </cell>
          <cell r="P56">
            <v>5475</v>
          </cell>
          <cell r="Q56">
            <v>2255294.54</v>
          </cell>
          <cell r="R56">
            <v>411.92594337899544</v>
          </cell>
          <cell r="S56">
            <v>717546</v>
          </cell>
          <cell r="T56">
            <v>454691266.60000002</v>
          </cell>
          <cell r="U56">
            <v>633.67542512953878</v>
          </cell>
          <cell r="W56" t="str">
            <v>Bien</v>
          </cell>
          <cell r="X56" t="str">
            <v>Bien</v>
          </cell>
        </row>
        <row r="57">
          <cell r="A57">
            <v>10</v>
          </cell>
          <cell r="C57" t="str">
            <v>Cáceres</v>
          </cell>
          <cell r="D57">
            <v>7550</v>
          </cell>
          <cell r="E57">
            <v>4286988.45</v>
          </cell>
          <cell r="F57">
            <v>567.81303973509932</v>
          </cell>
          <cell r="G57">
            <v>50051</v>
          </cell>
          <cell r="H57">
            <v>29362197.379999995</v>
          </cell>
          <cell r="I57">
            <v>586.64556911949796</v>
          </cell>
          <cell r="J57">
            <v>23903</v>
          </cell>
          <cell r="K57">
            <v>10380398.369999999</v>
          </cell>
          <cell r="L57">
            <v>434.27178052964058</v>
          </cell>
          <cell r="M57">
            <v>3110</v>
          </cell>
          <cell r="N57">
            <v>848383.39</v>
          </cell>
          <cell r="O57">
            <v>272.79208681672026</v>
          </cell>
          <cell r="P57">
            <v>437</v>
          </cell>
          <cell r="Q57">
            <v>158342.87</v>
          </cell>
          <cell r="R57">
            <v>362.34066361556063</v>
          </cell>
          <cell r="S57">
            <v>85051</v>
          </cell>
          <cell r="T57">
            <v>45036310.460000001</v>
          </cell>
          <cell r="U57">
            <v>529.52123384792651</v>
          </cell>
          <cell r="W57" t="str">
            <v>Bien</v>
          </cell>
          <cell r="X57" t="str">
            <v>Bien</v>
          </cell>
        </row>
        <row r="58">
          <cell r="A58">
            <v>3</v>
          </cell>
          <cell r="B58" t="str">
            <v xml:space="preserve">GALICIA             </v>
          </cell>
          <cell r="C58" t="str">
            <v>Lugo</v>
          </cell>
          <cell r="D58">
            <v>9161</v>
          </cell>
          <cell r="E58">
            <v>6403148.790000001</v>
          </cell>
          <cell r="F58">
            <v>698.95740530509784</v>
          </cell>
          <cell r="G58">
            <v>78514</v>
          </cell>
          <cell r="H58">
            <v>49014520.359999999</v>
          </cell>
          <cell r="I58">
            <v>624.27745828769389</v>
          </cell>
          <cell r="J58">
            <v>29960</v>
          </cell>
          <cell r="K58">
            <v>11881082.079999998</v>
          </cell>
          <cell r="L58">
            <v>396.56482242990649</v>
          </cell>
          <cell r="M58">
            <v>2634</v>
          </cell>
          <cell r="N58">
            <v>857699.43</v>
          </cell>
          <cell r="O58">
            <v>325.62620728929386</v>
          </cell>
          <cell r="P58">
            <v>716</v>
          </cell>
          <cell r="Q58">
            <v>276211.89</v>
          </cell>
          <cell r="R58">
            <v>385.7707960893855</v>
          </cell>
          <cell r="S58">
            <v>120985</v>
          </cell>
          <cell r="T58">
            <v>68432662.549999997</v>
          </cell>
          <cell r="U58">
            <v>565.62931396454098</v>
          </cell>
          <cell r="W58" t="str">
            <v>Bien</v>
          </cell>
          <cell r="X58" t="str">
            <v>Bien</v>
          </cell>
        </row>
        <row r="59">
          <cell r="A59">
            <v>15</v>
          </cell>
          <cell r="C59" t="str">
            <v>A Coruña</v>
          </cell>
          <cell r="D59">
            <v>24348</v>
          </cell>
          <cell r="E59">
            <v>15910180.830000002</v>
          </cell>
          <cell r="F59">
            <v>653.44918802365703</v>
          </cell>
          <cell r="G59">
            <v>157019</v>
          </cell>
          <cell r="H59">
            <v>97565131.959999979</v>
          </cell>
          <cell r="I59">
            <v>621.35876524497019</v>
          </cell>
          <cell r="J59">
            <v>67447</v>
          </cell>
          <cell r="K59">
            <v>28931881.329999994</v>
          </cell>
          <cell r="L59">
            <v>428.95727504559125</v>
          </cell>
          <cell r="M59">
            <v>8246</v>
          </cell>
          <cell r="N59">
            <v>2348499.17</v>
          </cell>
          <cell r="O59">
            <v>284.80465316517098</v>
          </cell>
          <cell r="P59">
            <v>1925</v>
          </cell>
          <cell r="Q59">
            <v>684241.8</v>
          </cell>
          <cell r="R59">
            <v>355.45028571428571</v>
          </cell>
          <cell r="S59">
            <v>258985</v>
          </cell>
          <cell r="T59">
            <v>145439935.09</v>
          </cell>
          <cell r="U59">
            <v>561.57667467227839</v>
          </cell>
          <cell r="W59" t="str">
            <v>Bien</v>
          </cell>
          <cell r="X59" t="str">
            <v>Bien</v>
          </cell>
        </row>
        <row r="60">
          <cell r="A60">
            <v>27</v>
          </cell>
          <cell r="C60" t="str">
            <v>Lugo</v>
          </cell>
          <cell r="D60">
            <v>8916</v>
          </cell>
          <cell r="E60">
            <v>5110265.59</v>
          </cell>
          <cell r="F60">
            <v>573.15675078510537</v>
          </cell>
          <cell r="G60">
            <v>80694</v>
          </cell>
          <cell r="H60">
            <v>42482655.999999993</v>
          </cell>
          <cell r="I60">
            <v>526.46610652588788</v>
          </cell>
          <cell r="J60">
            <v>29503</v>
          </cell>
          <cell r="K60">
            <v>9962543.040000001</v>
          </cell>
          <cell r="L60">
            <v>337.67898315425555</v>
          </cell>
          <cell r="M60">
            <v>2674</v>
          </cell>
          <cell r="N60">
            <v>706255.92</v>
          </cell>
          <cell r="O60">
            <v>264.11964098728498</v>
          </cell>
          <cell r="P60">
            <v>653</v>
          </cell>
          <cell r="Q60">
            <v>211439.25</v>
          </cell>
          <cell r="R60">
            <v>323.79670750382849</v>
          </cell>
          <cell r="S60">
            <v>122440</v>
          </cell>
          <cell r="T60">
            <v>58473159.799999997</v>
          </cell>
          <cell r="U60">
            <v>477.56582652727866</v>
          </cell>
          <cell r="W60" t="str">
            <v>Bien</v>
          </cell>
          <cell r="X60" t="str">
            <v>Bien</v>
          </cell>
        </row>
        <row r="61">
          <cell r="A61">
            <v>32</v>
          </cell>
          <cell r="B61" t="str">
            <v xml:space="preserve">CMDAD. DE MADRID    </v>
          </cell>
          <cell r="C61" t="str">
            <v>Ourense</v>
          </cell>
          <cell r="D61">
            <v>72012</v>
          </cell>
          <cell r="E61">
            <v>68294438.849999979</v>
          </cell>
          <cell r="F61">
            <v>948.37581028161947</v>
          </cell>
          <cell r="G61">
            <v>593992</v>
          </cell>
          <cell r="H61">
            <v>614295047.39999998</v>
          </cell>
          <cell r="I61">
            <v>1034.1806748239032</v>
          </cell>
          <cell r="J61">
            <v>253002</v>
          </cell>
          <cell r="K61">
            <v>159740223.75999999</v>
          </cell>
          <cell r="L61">
            <v>631.37929249571141</v>
          </cell>
          <cell r="M61">
            <v>27269</v>
          </cell>
          <cell r="N61">
            <v>10050822.000000002</v>
          </cell>
          <cell r="O61">
            <v>368.58051267006499</v>
          </cell>
          <cell r="P61">
            <v>3431</v>
          </cell>
          <cell r="Q61">
            <v>1541511.07</v>
          </cell>
          <cell r="R61">
            <v>449.28914893617025</v>
          </cell>
          <cell r="S61">
            <v>949706</v>
          </cell>
          <cell r="T61">
            <v>853922043.08000028</v>
          </cell>
          <cell r="U61">
            <v>899.14356977843704</v>
          </cell>
          <cell r="W61" t="str">
            <v>Bien</v>
          </cell>
          <cell r="X61" t="str">
            <v>Bien</v>
          </cell>
        </row>
        <row r="62">
          <cell r="A62">
            <v>36</v>
          </cell>
          <cell r="C62" t="str">
            <v>Pontevedra</v>
          </cell>
          <cell r="D62">
            <v>21154</v>
          </cell>
          <cell r="E62">
            <v>13194471.950000003</v>
          </cell>
          <cell r="F62">
            <v>623.7341377517256</v>
          </cell>
          <cell r="G62">
            <v>122767</v>
          </cell>
          <cell r="H62">
            <v>76528217.469999999</v>
          </cell>
          <cell r="I62">
            <v>623.3614690429838</v>
          </cell>
          <cell r="J62">
            <v>51714</v>
          </cell>
          <cell r="K62">
            <v>21677641.179999996</v>
          </cell>
          <cell r="L62">
            <v>419.18322272498733</v>
          </cell>
          <cell r="M62">
            <v>6804</v>
          </cell>
          <cell r="N62">
            <v>1830122.67</v>
          </cell>
          <cell r="O62">
            <v>268.97746472663141</v>
          </cell>
          <cell r="P62">
            <v>1591</v>
          </cell>
          <cell r="Q62">
            <v>556026.09</v>
          </cell>
          <cell r="R62">
            <v>349.48214330609676</v>
          </cell>
          <cell r="S62">
            <v>204030</v>
          </cell>
          <cell r="T62">
            <v>113786479.36</v>
          </cell>
          <cell r="U62">
            <v>557.69484565995197</v>
          </cell>
          <cell r="W62" t="str">
            <v>Bien</v>
          </cell>
          <cell r="X62" t="str">
            <v>Bien</v>
          </cell>
        </row>
        <row r="63">
          <cell r="A63">
            <v>16</v>
          </cell>
          <cell r="B63" t="str">
            <v xml:space="preserve">CMDAD. DE MADRID    </v>
          </cell>
          <cell r="D63">
            <v>63527</v>
          </cell>
          <cell r="E63">
            <v>53766122.979999982</v>
          </cell>
          <cell r="F63">
            <v>846.3507324444721</v>
          </cell>
          <cell r="G63">
            <v>530298</v>
          </cell>
          <cell r="H63">
            <v>460868540.06</v>
          </cell>
          <cell r="I63">
            <v>869.07463362109604</v>
          </cell>
          <cell r="J63">
            <v>241108</v>
          </cell>
          <cell r="K63">
            <v>130464439.87000002</v>
          </cell>
          <cell r="L63">
            <v>541.10373720490406</v>
          </cell>
          <cell r="M63">
            <v>27083</v>
          </cell>
          <cell r="N63">
            <v>8500665.9899999984</v>
          </cell>
          <cell r="O63">
            <v>313.87460731824387</v>
          </cell>
          <cell r="P63">
            <v>3817</v>
          </cell>
          <cell r="Q63">
            <v>1387858.42</v>
          </cell>
          <cell r="R63">
            <v>363.59927167932932</v>
          </cell>
          <cell r="S63">
            <v>865833</v>
          </cell>
          <cell r="T63">
            <v>654987627.32000017</v>
          </cell>
          <cell r="U63">
            <v>756.48263270168752</v>
          </cell>
          <cell r="W63" t="str">
            <v>Bien</v>
          </cell>
          <cell r="X63" t="str">
            <v>Bien</v>
          </cell>
        </row>
        <row r="64">
          <cell r="A64">
            <v>28</v>
          </cell>
          <cell r="C64" t="str">
            <v>Madrid</v>
          </cell>
          <cell r="D64">
            <v>63527</v>
          </cell>
          <cell r="E64">
            <v>53766122.979999982</v>
          </cell>
          <cell r="F64">
            <v>846.3507324444721</v>
          </cell>
          <cell r="G64">
            <v>530298</v>
          </cell>
          <cell r="H64">
            <v>460868540.06</v>
          </cell>
          <cell r="I64">
            <v>869.07463362109604</v>
          </cell>
          <cell r="J64">
            <v>241108</v>
          </cell>
          <cell r="K64">
            <v>130464439.87000002</v>
          </cell>
          <cell r="L64">
            <v>541.10373720490406</v>
          </cell>
          <cell r="M64">
            <v>27083</v>
          </cell>
          <cell r="N64">
            <v>8500665.9899999984</v>
          </cell>
          <cell r="O64">
            <v>313.87460731824387</v>
          </cell>
          <cell r="P64">
            <v>3817</v>
          </cell>
          <cell r="Q64">
            <v>1387858.42</v>
          </cell>
          <cell r="R64">
            <v>363.59927167932932</v>
          </cell>
          <cell r="S64">
            <v>865833</v>
          </cell>
          <cell r="T64">
            <v>654987627.32000017</v>
          </cell>
          <cell r="U64">
            <v>756.48263270168752</v>
          </cell>
          <cell r="W64" t="str">
            <v>Bien</v>
          </cell>
          <cell r="X64" t="str">
            <v>Bien</v>
          </cell>
        </row>
        <row r="65">
          <cell r="A65">
            <v>8</v>
          </cell>
          <cell r="B65" t="str">
            <v xml:space="preserve">REGIÓN DE MURCIA    </v>
          </cell>
          <cell r="D65">
            <v>28899</v>
          </cell>
          <cell r="E65">
            <v>17272877.620000001</v>
          </cell>
          <cell r="F65">
            <v>597.69810789300675</v>
          </cell>
          <cell r="G65">
            <v>115988</v>
          </cell>
          <cell r="H65">
            <v>73778219.969999984</v>
          </cell>
          <cell r="I65">
            <v>636.0849395627132</v>
          </cell>
          <cell r="J65">
            <v>54633</v>
          </cell>
          <cell r="K65">
            <v>23908016.960000001</v>
          </cell>
          <cell r="L65">
            <v>437.6112781652115</v>
          </cell>
          <cell r="M65">
            <v>7990</v>
          </cell>
          <cell r="N65">
            <v>2102229.2000000002</v>
          </cell>
          <cell r="O65">
            <v>263.10753441802257</v>
          </cell>
          <cell r="P65">
            <v>693</v>
          </cell>
          <cell r="Q65">
            <v>247256.03</v>
          </cell>
          <cell r="R65">
            <v>356.79080808080806</v>
          </cell>
          <cell r="S65">
            <v>208203</v>
          </cell>
          <cell r="T65">
            <v>117308599.78</v>
          </cell>
          <cell r="U65">
            <v>563.43376310619919</v>
          </cell>
          <cell r="W65" t="str">
            <v>Bien</v>
          </cell>
          <cell r="X65" t="str">
            <v>Bien</v>
          </cell>
        </row>
        <row r="66">
          <cell r="A66">
            <v>30</v>
          </cell>
          <cell r="C66" t="str">
            <v>Murcia</v>
          </cell>
          <cell r="D66">
            <v>28899</v>
          </cell>
          <cell r="E66">
            <v>17272877.620000001</v>
          </cell>
          <cell r="F66">
            <v>597.69810789300675</v>
          </cell>
          <cell r="G66">
            <v>115988</v>
          </cell>
          <cell r="H66">
            <v>73778219.969999984</v>
          </cell>
          <cell r="I66">
            <v>636.0849395627132</v>
          </cell>
          <cell r="J66">
            <v>54633</v>
          </cell>
          <cell r="K66">
            <v>23908016.960000001</v>
          </cell>
          <cell r="L66">
            <v>437.6112781652115</v>
          </cell>
          <cell r="M66">
            <v>7990</v>
          </cell>
          <cell r="N66">
            <v>2102229.2000000002</v>
          </cell>
          <cell r="O66">
            <v>263.10753441802257</v>
          </cell>
          <cell r="P66">
            <v>693</v>
          </cell>
          <cell r="Q66">
            <v>247256.03</v>
          </cell>
          <cell r="R66">
            <v>356.79080808080806</v>
          </cell>
          <cell r="S66">
            <v>208203</v>
          </cell>
          <cell r="T66">
            <v>117308599.78</v>
          </cell>
          <cell r="U66">
            <v>563.43376310619919</v>
          </cell>
          <cell r="W66" t="str">
            <v>Bien</v>
          </cell>
          <cell r="X66" t="str">
            <v>Bien</v>
          </cell>
        </row>
        <row r="67">
          <cell r="A67">
            <v>13</v>
          </cell>
          <cell r="B67" t="str">
            <v xml:space="preserve">NAVARRA             </v>
          </cell>
          <cell r="D67">
            <v>10558</v>
          </cell>
          <cell r="E67">
            <v>9262501.2100000009</v>
          </cell>
          <cell r="F67">
            <v>877.29695112710749</v>
          </cell>
          <cell r="G67">
            <v>67615</v>
          </cell>
          <cell r="H67">
            <v>53548506.289999992</v>
          </cell>
          <cell r="I67">
            <v>791.96193581305909</v>
          </cell>
          <cell r="J67">
            <v>27863</v>
          </cell>
          <cell r="K67">
            <v>13972060.02</v>
          </cell>
          <cell r="L67">
            <v>501.45569464881743</v>
          </cell>
          <cell r="M67">
            <v>3191</v>
          </cell>
          <cell r="N67">
            <v>957498.87</v>
          </cell>
          <cell r="O67">
            <v>300.06232215606394</v>
          </cell>
          <cell r="P67">
            <v>555</v>
          </cell>
          <cell r="Q67">
            <v>243376.52</v>
          </cell>
          <cell r="R67">
            <v>438.51625225225223</v>
          </cell>
          <cell r="S67">
            <v>109782</v>
          </cell>
          <cell r="T67">
            <v>77983942.910000011</v>
          </cell>
          <cell r="U67">
            <v>710.35272549233946</v>
          </cell>
          <cell r="W67" t="str">
            <v>Bien</v>
          </cell>
          <cell r="X67" t="str">
            <v>Bien</v>
          </cell>
        </row>
        <row r="68">
          <cell r="A68">
            <v>31</v>
          </cell>
          <cell r="C68" t="str">
            <v>Navarra</v>
          </cell>
          <cell r="D68">
            <v>10558</v>
          </cell>
          <cell r="E68">
            <v>9262501.2100000009</v>
          </cell>
          <cell r="F68">
            <v>877.29695112710749</v>
          </cell>
          <cell r="G68">
            <v>67615</v>
          </cell>
          <cell r="H68">
            <v>53548506.289999992</v>
          </cell>
          <cell r="I68">
            <v>791.96193581305909</v>
          </cell>
          <cell r="J68">
            <v>27863</v>
          </cell>
          <cell r="K68">
            <v>13972060.02</v>
          </cell>
          <cell r="L68">
            <v>501.45569464881743</v>
          </cell>
          <cell r="M68">
            <v>3191</v>
          </cell>
          <cell r="N68">
            <v>957498.87</v>
          </cell>
          <cell r="O68">
            <v>300.06232215606394</v>
          </cell>
          <cell r="P68">
            <v>555</v>
          </cell>
          <cell r="Q68">
            <v>243376.52</v>
          </cell>
          <cell r="R68">
            <v>438.51625225225223</v>
          </cell>
          <cell r="S68">
            <v>109782</v>
          </cell>
          <cell r="T68">
            <v>77983942.910000011</v>
          </cell>
          <cell r="U68">
            <v>710.35272549233946</v>
          </cell>
          <cell r="W68" t="str">
            <v>Bien</v>
          </cell>
          <cell r="X68" t="str">
            <v>Bien</v>
          </cell>
        </row>
        <row r="69">
          <cell r="A69">
            <v>1</v>
          </cell>
          <cell r="B69" t="str">
            <v xml:space="preserve">PAÍS VASCO          </v>
          </cell>
          <cell r="C69" t="str">
            <v>Guipúzcoa</v>
          </cell>
          <cell r="D69">
            <v>15596</v>
          </cell>
          <cell r="E69">
            <v>16597183.690000003</v>
          </cell>
          <cell r="F69">
            <v>1064.1949018979228</v>
          </cell>
          <cell r="G69">
            <v>103789</v>
          </cell>
          <cell r="H69">
            <v>107664602.10999998</v>
          </cell>
          <cell r="I69">
            <v>1037.3411643815816</v>
          </cell>
          <cell r="J69">
            <v>41894</v>
          </cell>
          <cell r="K69">
            <v>27213931.530000001</v>
          </cell>
          <cell r="L69">
            <v>649.59019262901609</v>
          </cell>
          <cell r="M69">
            <v>4075</v>
          </cell>
          <cell r="N69">
            <v>1580477.49</v>
          </cell>
          <cell r="O69">
            <v>387.84723680981597</v>
          </cell>
          <cell r="P69">
            <v>825</v>
          </cell>
          <cell r="Q69">
            <v>452802.51</v>
          </cell>
          <cell r="R69">
            <v>548.85152727272725</v>
          </cell>
          <cell r="S69">
            <v>166179</v>
          </cell>
          <cell r="T69">
            <v>153508997.32999995</v>
          </cell>
          <cell r="U69">
            <v>923.7568966596258</v>
          </cell>
          <cell r="W69" t="str">
            <v>Bien</v>
          </cell>
          <cell r="X69" t="str">
            <v>Bien</v>
          </cell>
        </row>
        <row r="70">
          <cell r="A70">
            <v>1</v>
          </cell>
          <cell r="C70" t="str">
            <v>Álava</v>
          </cell>
          <cell r="D70">
            <v>4939</v>
          </cell>
          <cell r="E70">
            <v>4713998.5599999996</v>
          </cell>
          <cell r="F70">
            <v>954.44392792063161</v>
          </cell>
          <cell r="G70">
            <v>36070</v>
          </cell>
          <cell r="H70">
            <v>31841092.239999995</v>
          </cell>
          <cell r="I70">
            <v>882.75830995286924</v>
          </cell>
          <cell r="J70">
            <v>14282</v>
          </cell>
          <cell r="K70">
            <v>7662565.7800000012</v>
          </cell>
          <cell r="L70">
            <v>536.51909956588725</v>
          </cell>
          <cell r="M70">
            <v>1461</v>
          </cell>
          <cell r="N70">
            <v>476842.5</v>
          </cell>
          <cell r="O70">
            <v>326.38090349075975</v>
          </cell>
          <cell r="P70">
            <v>255</v>
          </cell>
          <cell r="Q70">
            <v>90945.11</v>
          </cell>
          <cell r="R70">
            <v>356.64749019607842</v>
          </cell>
          <cell r="S70">
            <v>57007</v>
          </cell>
          <cell r="T70">
            <v>44785444.18999999</v>
          </cell>
          <cell r="U70">
            <v>785.61306839510917</v>
          </cell>
          <cell r="W70" t="str">
            <v>Bien</v>
          </cell>
          <cell r="X70" t="str">
            <v>Bien</v>
          </cell>
        </row>
        <row r="71">
          <cell r="A71">
            <v>20</v>
          </cell>
          <cell r="B71" t="str">
            <v xml:space="preserve">LA RIOJA            </v>
          </cell>
          <cell r="C71" t="str">
            <v>Guipúzcoa</v>
          </cell>
          <cell r="D71">
            <v>5631</v>
          </cell>
          <cell r="E71">
            <v>4653640.5999999996</v>
          </cell>
          <cell r="F71">
            <v>826.43235659740719</v>
          </cell>
          <cell r="G71">
            <v>40008</v>
          </cell>
          <cell r="H71">
            <v>31942859.159999996</v>
          </cell>
          <cell r="I71">
            <v>798.41179664067181</v>
          </cell>
          <cell r="J71">
            <v>15672</v>
          </cell>
          <cell r="K71">
            <v>8490188.8300000001</v>
          </cell>
          <cell r="L71">
            <v>541.74252360898413</v>
          </cell>
          <cell r="M71">
            <v>1584</v>
          </cell>
          <cell r="N71">
            <v>549785.86</v>
          </cell>
          <cell r="O71">
            <v>347.08703282828282</v>
          </cell>
          <cell r="P71">
            <v>225</v>
          </cell>
          <cell r="Q71">
            <v>97671.05</v>
          </cell>
          <cell r="R71">
            <v>434.09355555555555</v>
          </cell>
          <cell r="S71">
            <v>63120</v>
          </cell>
          <cell r="T71">
            <v>45734145.500000022</v>
          </cell>
          <cell r="U71">
            <v>724.55870564005102</v>
          </cell>
          <cell r="W71" t="str">
            <v>Bien</v>
          </cell>
          <cell r="X71" t="str">
            <v>Bien</v>
          </cell>
        </row>
        <row r="72">
          <cell r="A72">
            <v>48</v>
          </cell>
          <cell r="C72" t="str">
            <v>Vizcaya</v>
          </cell>
          <cell r="D72">
            <v>21866</v>
          </cell>
          <cell r="E72">
            <v>20649689.159999996</v>
          </cell>
          <cell r="F72">
            <v>944.37433275404726</v>
          </cell>
          <cell r="G72">
            <v>145500</v>
          </cell>
          <cell r="H72">
            <v>136086852.11000001</v>
          </cell>
          <cell r="I72">
            <v>935.30482549828184</v>
          </cell>
          <cell r="J72">
            <v>70550</v>
          </cell>
          <cell r="K72">
            <v>40413717.529999994</v>
          </cell>
          <cell r="L72">
            <v>572.8379522324592</v>
          </cell>
          <cell r="M72">
            <v>7336</v>
          </cell>
          <cell r="N72">
            <v>2462575.19</v>
          </cell>
          <cell r="O72">
            <v>335.6836409487459</v>
          </cell>
          <cell r="P72">
            <v>1941</v>
          </cell>
          <cell r="Q72">
            <v>856495.46</v>
          </cell>
          <cell r="R72">
            <v>441.26504894384334</v>
          </cell>
          <cell r="S72">
            <v>247193</v>
          </cell>
          <cell r="T72">
            <v>200469329.45000002</v>
          </cell>
          <cell r="U72">
            <v>810.98303532057957</v>
          </cell>
          <cell r="W72" t="str">
            <v>Bien</v>
          </cell>
          <cell r="X72" t="str">
            <v>Bien</v>
          </cell>
        </row>
        <row r="73">
          <cell r="A73">
            <v>7</v>
          </cell>
          <cell r="B73" t="str">
            <v xml:space="preserve">LA RIOJA            </v>
          </cell>
          <cell r="D73">
            <v>5748</v>
          </cell>
          <cell r="E73">
            <v>4114528.34</v>
          </cell>
          <cell r="F73">
            <v>715.81912665274876</v>
          </cell>
          <cell r="G73">
            <v>37340</v>
          </cell>
          <cell r="H73">
            <v>24785919.230000004</v>
          </cell>
          <cell r="I73">
            <v>663.79001687198729</v>
          </cell>
          <cell r="J73">
            <v>14975</v>
          </cell>
          <cell r="K73">
            <v>6894472.370000001</v>
          </cell>
          <cell r="L73">
            <v>460.39882270450761</v>
          </cell>
          <cell r="M73">
            <v>1495</v>
          </cell>
          <cell r="N73">
            <v>448142.52</v>
          </cell>
          <cell r="O73">
            <v>299.76088294314383</v>
          </cell>
          <cell r="P73">
            <v>258</v>
          </cell>
          <cell r="Q73">
            <v>99088.53</v>
          </cell>
          <cell r="R73">
            <v>384.06406976744188</v>
          </cell>
          <cell r="S73">
            <v>59816</v>
          </cell>
          <cell r="T73">
            <v>36342150.99000001</v>
          </cell>
          <cell r="U73">
            <v>607.56571803530846</v>
          </cell>
          <cell r="W73" t="str">
            <v>Bien</v>
          </cell>
          <cell r="X73" t="str">
            <v>Bien</v>
          </cell>
        </row>
        <row r="74">
          <cell r="A74">
            <v>26</v>
          </cell>
          <cell r="C74" t="str">
            <v>La Rioja</v>
          </cell>
          <cell r="D74">
            <v>5748</v>
          </cell>
          <cell r="E74">
            <v>4114528.34</v>
          </cell>
          <cell r="F74">
            <v>715.81912665274876</v>
          </cell>
          <cell r="G74">
            <v>37340</v>
          </cell>
          <cell r="H74">
            <v>24785919.230000004</v>
          </cell>
          <cell r="I74">
            <v>663.79001687198729</v>
          </cell>
          <cell r="J74">
            <v>14975</v>
          </cell>
          <cell r="K74">
            <v>6894472.370000001</v>
          </cell>
          <cell r="L74">
            <v>460.39882270450761</v>
          </cell>
          <cell r="M74">
            <v>1495</v>
          </cell>
          <cell r="N74">
            <v>448142.52</v>
          </cell>
          <cell r="O74">
            <v>299.76088294314383</v>
          </cell>
          <cell r="P74">
            <v>258</v>
          </cell>
          <cell r="Q74">
            <v>99088.53</v>
          </cell>
          <cell r="R74">
            <v>384.06406976744188</v>
          </cell>
          <cell r="S74">
            <v>59816</v>
          </cell>
          <cell r="T74">
            <v>36342150.99000001</v>
          </cell>
          <cell r="U74">
            <v>607.56571803530846</v>
          </cell>
          <cell r="W74" t="str">
            <v>Bien</v>
          </cell>
          <cell r="X74" t="str">
            <v>Bien</v>
          </cell>
        </row>
        <row r="75">
          <cell r="A75">
            <v>18</v>
          </cell>
          <cell r="B75" t="str">
            <v xml:space="preserve">CEUTA               </v>
          </cell>
          <cell r="D75">
            <v>692</v>
          </cell>
          <cell r="E75">
            <v>639693.77</v>
          </cell>
          <cell r="F75">
            <v>924.4129624277457</v>
          </cell>
          <cell r="G75">
            <v>3729</v>
          </cell>
          <cell r="H75">
            <v>3133903.17</v>
          </cell>
          <cell r="I75">
            <v>840.41382944489135</v>
          </cell>
          <cell r="J75">
            <v>2457</v>
          </cell>
          <cell r="K75">
            <v>1267610.21</v>
          </cell>
          <cell r="L75">
            <v>515.9178713878714</v>
          </cell>
          <cell r="M75">
            <v>450</v>
          </cell>
          <cell r="N75">
            <v>119696.82</v>
          </cell>
          <cell r="O75">
            <v>265.99293333333333</v>
          </cell>
          <cell r="P75">
            <v>63</v>
          </cell>
          <cell r="Q75">
            <v>20963.830000000002</v>
          </cell>
          <cell r="R75">
            <v>332.75920634920635</v>
          </cell>
          <cell r="S75">
            <v>7391</v>
          </cell>
          <cell r="T75">
            <v>5181867.8</v>
          </cell>
          <cell r="U75">
            <v>701.10510079826815</v>
          </cell>
          <cell r="W75" t="str">
            <v>Bien</v>
          </cell>
          <cell r="X75" t="str">
            <v>Bien</v>
          </cell>
        </row>
        <row r="76">
          <cell r="A76">
            <v>51</v>
          </cell>
          <cell r="C76" t="str">
            <v>Ceuta</v>
          </cell>
          <cell r="D76">
            <v>692</v>
          </cell>
          <cell r="E76">
            <v>639693.77</v>
          </cell>
          <cell r="F76">
            <v>924.4129624277457</v>
          </cell>
          <cell r="G76">
            <v>3729</v>
          </cell>
          <cell r="H76">
            <v>3133903.17</v>
          </cell>
          <cell r="I76">
            <v>840.41382944489135</v>
          </cell>
          <cell r="J76">
            <v>2457</v>
          </cell>
          <cell r="K76">
            <v>1267610.21</v>
          </cell>
          <cell r="L76">
            <v>515.9178713878714</v>
          </cell>
          <cell r="M76">
            <v>450</v>
          </cell>
          <cell r="N76">
            <v>119696.82</v>
          </cell>
          <cell r="O76">
            <v>265.99293333333333</v>
          </cell>
          <cell r="P76">
            <v>63</v>
          </cell>
          <cell r="Q76">
            <v>20963.830000000002</v>
          </cell>
          <cell r="R76">
            <v>332.75920634920635</v>
          </cell>
          <cell r="S76">
            <v>7391</v>
          </cell>
          <cell r="T76">
            <v>5181867.8</v>
          </cell>
          <cell r="U76">
            <v>701.10510079826815</v>
          </cell>
          <cell r="W76" t="str">
            <v>Bien</v>
          </cell>
          <cell r="X76" t="str">
            <v>Bien</v>
          </cell>
        </row>
        <row r="77">
          <cell r="A77">
            <v>19</v>
          </cell>
          <cell r="B77" t="str">
            <v xml:space="preserve">MELILLA             </v>
          </cell>
          <cell r="D77">
            <v>1051</v>
          </cell>
          <cell r="E77">
            <v>869639.7</v>
          </cell>
          <cell r="F77">
            <v>827.44024738344433</v>
          </cell>
          <cell r="G77">
            <v>2999</v>
          </cell>
          <cell r="H77">
            <v>2341176.2000000002</v>
          </cell>
          <cell r="I77">
            <v>780.6522840946983</v>
          </cell>
          <cell r="J77">
            <v>2218</v>
          </cell>
          <cell r="K77">
            <v>1064461.99</v>
          </cell>
          <cell r="L77">
            <v>479.91974301172229</v>
          </cell>
          <cell r="M77">
            <v>509</v>
          </cell>
          <cell r="N77">
            <v>126580.4</v>
          </cell>
          <cell r="O77">
            <v>248.68447937131629</v>
          </cell>
          <cell r="P77">
            <v>60</v>
          </cell>
          <cell r="Q77">
            <v>20611.89</v>
          </cell>
          <cell r="R77">
            <v>343.53149999999999</v>
          </cell>
          <cell r="S77">
            <v>6837</v>
          </cell>
          <cell r="T77">
            <v>4422470.18</v>
          </cell>
          <cell r="U77">
            <v>646.84367120081902</v>
          </cell>
          <cell r="W77" t="str">
            <v>Bien</v>
          </cell>
          <cell r="X77" t="str">
            <v>Bien</v>
          </cell>
        </row>
        <row r="78">
          <cell r="A78">
            <v>52</v>
          </cell>
          <cell r="B78" t="str">
            <v>TOTAL</v>
          </cell>
          <cell r="C78" t="str">
            <v>Melilla</v>
          </cell>
          <cell r="D78">
            <v>923844</v>
          </cell>
          <cell r="E78">
            <v>771229834.93999994</v>
          </cell>
          <cell r="F78">
            <v>834.8052646767203</v>
          </cell>
          <cell r="G78">
            <v>5081979</v>
          </cell>
          <cell r="H78">
            <v>4371904133.5100002</v>
          </cell>
          <cell r="I78">
            <v>860.2759148571846</v>
          </cell>
          <cell r="J78">
            <v>2278829</v>
          </cell>
          <cell r="K78">
            <v>1266811703.1400001</v>
          </cell>
          <cell r="L78">
            <v>555.90467873631599</v>
          </cell>
          <cell r="M78">
            <v>265889</v>
          </cell>
          <cell r="N78">
            <v>90639922.38000001</v>
          </cell>
          <cell r="O78">
            <v>340.89384058761368</v>
          </cell>
          <cell r="P78">
            <v>37795</v>
          </cell>
          <cell r="Q78">
            <v>16962851.090000004</v>
          </cell>
          <cell r="R78">
            <v>448.8120410107158</v>
          </cell>
          <cell r="S78">
            <v>8588336</v>
          </cell>
          <cell r="T78">
            <v>6517548445.0600014</v>
          </cell>
          <cell r="U78">
            <v>758.88372847312928</v>
          </cell>
          <cell r="W78" t="str">
            <v>Bien</v>
          </cell>
          <cell r="X78" t="str">
            <v>Bien</v>
          </cell>
        </row>
        <row r="80">
          <cell r="B80" t="str">
            <v>TOTAL</v>
          </cell>
          <cell r="D80">
            <v>845668</v>
          </cell>
          <cell r="E80">
            <v>614470287.22000003</v>
          </cell>
          <cell r="F80">
            <v>726.60936350908401</v>
          </cell>
          <cell r="G80">
            <v>4777953</v>
          </cell>
          <cell r="H80">
            <v>3421664153.27</v>
          </cell>
          <cell r="I80">
            <v>716.13600076643695</v>
          </cell>
          <cell r="J80">
            <v>2183358</v>
          </cell>
          <cell r="K80">
            <v>1036197052.7100003</v>
          </cell>
          <cell r="L80">
            <v>474.58870817795355</v>
          </cell>
          <cell r="M80">
            <v>260720</v>
          </cell>
          <cell r="N80">
            <v>73976608.840000004</v>
          </cell>
          <cell r="O80">
            <v>283.7396779687021</v>
          </cell>
          <cell r="P80">
            <v>39570</v>
          </cell>
          <cell r="Q80">
            <v>14649066.470000001</v>
          </cell>
          <cell r="R80">
            <v>370.20638033864043</v>
          </cell>
          <cell r="S80">
            <v>8107269</v>
          </cell>
          <cell r="T80">
            <v>5160957168.5100002</v>
          </cell>
          <cell r="U80">
            <v>636.58393085390412</v>
          </cell>
          <cell r="W80" t="str">
            <v>Bien</v>
          </cell>
          <cell r="X80" t="str">
            <v>Bien</v>
          </cell>
        </row>
      </sheetData>
      <sheetData sheetId="8">
        <row r="1">
          <cell r="B1" t="str">
            <v>PENSIONES EN VIGOR A 1 DE NOVIEMBRE DE 2009</v>
          </cell>
        </row>
      </sheetData>
      <sheetData sheetId="9">
        <row r="1">
          <cell r="B1" t="str">
            <v>PENSIONES EN VIGOR A 1 DE NOVIEMBRE DE 2009</v>
          </cell>
        </row>
      </sheetData>
      <sheetData sheetId="10">
        <row r="1">
          <cell r="B1" t="str">
            <v>PENSIONES EN VIGOR A 1 DE NOVIEMBRE DE 2009</v>
          </cell>
        </row>
      </sheetData>
      <sheetData sheetId="11">
        <row r="1">
          <cell r="B1" t="str">
            <v>PENSIONES EN VIGOR A 1 DE NOVIEMBRE DE 2009</v>
          </cell>
        </row>
      </sheetData>
      <sheetData sheetId="12">
        <row r="1">
          <cell r="B1" t="str">
            <v>PENSIONES EN VIGOR A 1 DE NOVIEMBRE DE 2009</v>
          </cell>
        </row>
      </sheetData>
      <sheetData sheetId="13">
        <row r="1">
          <cell r="B1" t="str">
            <v>PENSIONES EN VIGOR A 1 DE NOVIEMBRE DE 2009</v>
          </cell>
        </row>
      </sheetData>
      <sheetData sheetId="14">
        <row r="1">
          <cell r="B1" t="str">
            <v>PENSIONES EN VIGOR A 1 DE NOVIEMBRE DE 2009</v>
          </cell>
        </row>
      </sheetData>
      <sheetData sheetId="15">
        <row r="1">
          <cell r="B1" t="str">
            <v>PENSIONES EN VIGOR A 1 DE NOVIEMBRE DE 2009</v>
          </cell>
        </row>
      </sheetData>
      <sheetData sheetId="16">
        <row r="1">
          <cell r="B1" t="str">
            <v>PENSIONES EN VIGOR A 1 DE NOVIEMBRE DE 2009</v>
          </cell>
        </row>
      </sheetData>
      <sheetData sheetId="17">
        <row r="1">
          <cell r="A1">
            <v>1</v>
          </cell>
        </row>
      </sheetData>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sheetName val="Nº Pens. Clases"/>
      <sheetName val="Importe €"/>
      <sheetName val="P. Media €"/>
      <sheetName val="Regím y altas"/>
      <sheetName val="Gráfico"/>
      <sheetName val="Gráfico (NOM)"/>
      <sheetName val="Gráfico (MEDIA)"/>
      <sheetName val="Rangos"/>
      <sheetName val="Datos 2001 publicados"/>
      <sheetName val="Variación núm"/>
      <sheetName val="Variación nóm"/>
      <sheetName val="Variación media"/>
      <sheetName val="Tabla movire"/>
      <sheetName val="Tabla vigotota"/>
      <sheetName val="Tabla vigotota (2)"/>
      <sheetName val="Avance"/>
      <sheetName val="Avance 2 final ejercicio"/>
      <sheetName val="Gráficos"/>
      <sheetName val="Ranking"/>
      <sheetName val="Serie MircroStratPV"/>
      <sheetName val="Hoja3"/>
      <sheetName val="graf1"/>
      <sheetName val="graf2 2017"/>
      <sheetName val="graf3 2017"/>
      <sheetName val="Mapa"/>
      <sheetName val="Número pensionistas"/>
      <sheetName val="Tabla vigotota (sexo)"/>
      <sheetName val="Gráficos1"/>
      <sheetName val="Datos_Gráficos1"/>
      <sheetName val="Datos edadsexo(2010-2017)"/>
      <sheetName val="meses"/>
      <sheetName val="PARA MAPAS"/>
      <sheetName val="ESPAÑA"/>
      <sheetName val="tabla-9663"/>
      <sheetName val="tabla-9675"/>
      <sheetName val="Hoja1"/>
    </sheetNames>
    <sheetDataSet>
      <sheetData sheetId="0"/>
      <sheetData sheetId="1"/>
      <sheetData sheetId="2"/>
      <sheetData sheetId="3"/>
      <sheetData sheetId="4"/>
      <sheetData sheetId="5"/>
      <sheetData sheetId="6"/>
      <sheetData sheetId="7"/>
      <sheetData sheetId="8"/>
      <sheetData sheetId="9">
        <row r="3">
          <cell r="C3" t="str">
            <v>IP</v>
          </cell>
        </row>
      </sheetData>
      <sheetData sheetId="10"/>
      <sheetData sheetId="11"/>
      <sheetData sheetId="12"/>
      <sheetData sheetId="13"/>
      <sheetData sheetId="14"/>
      <sheetData sheetId="15"/>
      <sheetData sheetId="16"/>
      <sheetData sheetId="17">
        <row r="52">
          <cell r="P52">
            <v>1</v>
          </cell>
          <cell r="Q52" t="str">
            <v>25 de enero de 2019</v>
          </cell>
        </row>
        <row r="53">
          <cell r="P53">
            <v>2</v>
          </cell>
          <cell r="Q53" t="str">
            <v>26 de febrero de 2019</v>
          </cell>
        </row>
        <row r="54">
          <cell r="P54">
            <v>3</v>
          </cell>
          <cell r="Q54" t="str">
            <v>26 de marzo de 2019</v>
          </cell>
        </row>
        <row r="55">
          <cell r="P55">
            <v>4</v>
          </cell>
          <cell r="Q55" t="str">
            <v>26 de abril de 2019</v>
          </cell>
        </row>
        <row r="56">
          <cell r="P56">
            <v>5</v>
          </cell>
          <cell r="Q56" t="str">
            <v>24 de mayo de 2019</v>
          </cell>
        </row>
        <row r="57">
          <cell r="P57">
            <v>6</v>
          </cell>
          <cell r="Q57" t="str">
            <v>25 de junio de 2019</v>
          </cell>
        </row>
        <row r="58">
          <cell r="P58">
            <v>7</v>
          </cell>
          <cell r="Q58" t="str">
            <v>26 de julio de 2019</v>
          </cell>
        </row>
        <row r="59">
          <cell r="P59">
            <v>8</v>
          </cell>
          <cell r="Q59" t="str">
            <v>27 de agosto de 2019</v>
          </cell>
        </row>
        <row r="60">
          <cell r="P60">
            <v>9</v>
          </cell>
          <cell r="Q60" t="str">
            <v>24 de septiembre de 2019</v>
          </cell>
        </row>
        <row r="61">
          <cell r="P61">
            <v>10</v>
          </cell>
          <cell r="Q61" t="str">
            <v>25 de octubre de 2019</v>
          </cell>
        </row>
        <row r="62">
          <cell r="P62">
            <v>11</v>
          </cell>
          <cell r="Q62" t="str">
            <v>26 de noviembre de 2019</v>
          </cell>
        </row>
        <row r="63">
          <cell r="P63">
            <v>12</v>
          </cell>
          <cell r="Q63" t="str">
            <v>27 de diciembre de 2019</v>
          </cell>
        </row>
      </sheetData>
      <sheetData sheetId="18"/>
      <sheetData sheetId="19">
        <row r="2">
          <cell r="D2" t="str">
            <v>Variación</v>
          </cell>
        </row>
        <row r="3">
          <cell r="A3">
            <v>1</v>
          </cell>
          <cell r="B3" t="str">
            <v>PAÍS VASCO</v>
          </cell>
          <cell r="C3">
            <v>681.80292735000035</v>
          </cell>
          <cell r="D3">
            <v>7.4416516215981554E-2</v>
          </cell>
          <cell r="E3">
            <v>7.1484613885957504E-2</v>
          </cell>
        </row>
        <row r="4">
          <cell r="A4">
            <v>2</v>
          </cell>
          <cell r="B4" t="str">
            <v>CATALUÑA</v>
          </cell>
          <cell r="C4">
            <v>1767.9178350400023</v>
          </cell>
          <cell r="D4">
            <v>6.8214159615582304E-2</v>
          </cell>
          <cell r="E4">
            <v>7.1484613885957504E-2</v>
          </cell>
        </row>
        <row r="5">
          <cell r="A5">
            <v>3</v>
          </cell>
          <cell r="B5" t="str">
            <v>GALICIA</v>
          </cell>
          <cell r="C5">
            <v>638.96238666999977</v>
          </cell>
          <cell r="D5">
            <v>6.553781979980422E-2</v>
          </cell>
          <cell r="E5">
            <v>7.1484613885957504E-2</v>
          </cell>
        </row>
        <row r="6">
          <cell r="A6">
            <v>4</v>
          </cell>
          <cell r="B6" t="str">
            <v>ANDALUCÍA</v>
          </cell>
          <cell r="C6">
            <v>1376.7238666399974</v>
          </cell>
          <cell r="D6">
            <v>7.1808845771524688E-2</v>
          </cell>
          <cell r="E6">
            <v>7.1484613885957504E-2</v>
          </cell>
        </row>
        <row r="7">
          <cell r="A7">
            <v>5</v>
          </cell>
          <cell r="B7" t="str">
            <v>ASTURIAS</v>
          </cell>
          <cell r="C7">
            <v>352.19324090000003</v>
          </cell>
          <cell r="D7">
            <v>6.4733657821171908E-2</v>
          </cell>
          <cell r="E7">
            <v>7.1484613885957504E-2</v>
          </cell>
        </row>
        <row r="8">
          <cell r="A8">
            <v>6</v>
          </cell>
          <cell r="B8" t="str">
            <v>CANTABRIA</v>
          </cell>
          <cell r="C8">
            <v>146.40206040000001</v>
          </cell>
          <cell r="D8">
            <v>7.2561191959845672E-2</v>
          </cell>
          <cell r="E8">
            <v>7.1484613885957504E-2</v>
          </cell>
        </row>
        <row r="9">
          <cell r="A9">
            <v>7</v>
          </cell>
          <cell r="B9" t="str">
            <v>RIOJA (LA)</v>
          </cell>
          <cell r="C9">
            <v>67.005292660000009</v>
          </cell>
          <cell r="D9">
            <v>7.4364769608595394E-2</v>
          </cell>
          <cell r="E9">
            <v>7.1484613885957504E-2</v>
          </cell>
        </row>
        <row r="10">
          <cell r="A10">
            <v>8</v>
          </cell>
          <cell r="B10" t="str">
            <v>MURCIA</v>
          </cell>
          <cell r="C10">
            <v>214.25278317000004</v>
          </cell>
          <cell r="D10">
            <v>7.0014358966677737E-2</v>
          </cell>
          <cell r="E10">
            <v>7.1484613885957504E-2</v>
          </cell>
        </row>
        <row r="11">
          <cell r="A11">
            <v>9</v>
          </cell>
          <cell r="B11" t="str">
            <v>C. VALENCIANA</v>
          </cell>
          <cell r="C11">
            <v>897.43443418000061</v>
          </cell>
          <cell r="D11">
            <v>7.2851810277189566E-2</v>
          </cell>
          <cell r="E11">
            <v>7.1484613885957504E-2</v>
          </cell>
        </row>
        <row r="12">
          <cell r="A12">
            <v>10</v>
          </cell>
          <cell r="B12" t="str">
            <v>ARAGÓN</v>
          </cell>
          <cell r="C12">
            <v>316.01383162999997</v>
          </cell>
          <cell r="D12">
            <v>7.1860718158440529E-2</v>
          </cell>
          <cell r="E12">
            <v>7.1484613885957504E-2</v>
          </cell>
        </row>
        <row r="13">
          <cell r="A13">
            <v>11</v>
          </cell>
          <cell r="B13" t="str">
            <v>CASTILLA - LA MANCHA</v>
          </cell>
          <cell r="C13">
            <v>338.91355976</v>
          </cell>
          <cell r="D13">
            <v>6.9105445617744454E-2</v>
          </cell>
          <cell r="E13">
            <v>7.1484613885957504E-2</v>
          </cell>
        </row>
        <row r="14">
          <cell r="A14">
            <v>12</v>
          </cell>
          <cell r="B14" t="str">
            <v>CANARIAS</v>
          </cell>
          <cell r="C14">
            <v>291.01588427999974</v>
          </cell>
          <cell r="D14">
            <v>8.4294703156899242E-2</v>
          </cell>
          <cell r="E14">
            <v>7.1484613885957504E-2</v>
          </cell>
        </row>
        <row r="15">
          <cell r="A15">
            <v>13</v>
          </cell>
          <cell r="B15" t="str">
            <v>NAVARRA</v>
          </cell>
          <cell r="C15">
            <v>154.64963965999993</v>
          </cell>
          <cell r="D15">
            <v>7.6916409019525123E-2</v>
          </cell>
          <cell r="E15">
            <v>7.1484613885957504E-2</v>
          </cell>
        </row>
        <row r="16">
          <cell r="A16">
            <v>14</v>
          </cell>
          <cell r="B16" t="str">
            <v>EXTREMADURA</v>
          </cell>
          <cell r="C16">
            <v>186.57685795999996</v>
          </cell>
          <cell r="D16">
            <v>7.2605182708289195E-2</v>
          </cell>
          <cell r="E16">
            <v>7.1484613885957504E-2</v>
          </cell>
        </row>
        <row r="17">
          <cell r="A17">
            <v>15</v>
          </cell>
          <cell r="B17" t="str">
            <v>ILLES BALEARS</v>
          </cell>
          <cell r="C17">
            <v>174.17846751000002</v>
          </cell>
          <cell r="D17">
            <v>7.2839954710921084E-2</v>
          </cell>
          <cell r="E17">
            <v>7.1484613885957504E-2</v>
          </cell>
        </row>
        <row r="18">
          <cell r="A18">
            <v>16</v>
          </cell>
          <cell r="B18" t="str">
            <v>MADRID</v>
          </cell>
          <cell r="C18">
            <v>1345.5672145199992</v>
          </cell>
          <cell r="D18">
            <v>7.6371453517189547E-2</v>
          </cell>
          <cell r="E18">
            <v>7.1484613885957504E-2</v>
          </cell>
        </row>
        <row r="19">
          <cell r="A19">
            <v>17</v>
          </cell>
          <cell r="B19" t="str">
            <v>CASTILLA Y LEÓN</v>
          </cell>
          <cell r="C19">
            <v>597.50354551999976</v>
          </cell>
          <cell r="D19">
            <v>6.7134846632786127E-2</v>
          </cell>
          <cell r="E19">
            <v>7.1484613885957504E-2</v>
          </cell>
        </row>
        <row r="20">
          <cell r="A20">
            <v>18</v>
          </cell>
          <cell r="B20" t="str">
            <v>CEUTA</v>
          </cell>
          <cell r="C20">
            <v>8.593396000000002</v>
          </cell>
          <cell r="D20">
            <v>8.2928450950479515E-2</v>
          </cell>
          <cell r="E20">
            <v>7.1484613885957504E-2</v>
          </cell>
        </row>
        <row r="21">
          <cell r="A21">
            <v>19</v>
          </cell>
          <cell r="B21" t="str">
            <v>MELILLA</v>
          </cell>
          <cell r="C21">
            <v>7.4217633799999989</v>
          </cell>
          <cell r="D21">
            <v>7.2188167204063403E-2</v>
          </cell>
          <cell r="E21">
            <v>7.1484613885957504E-2</v>
          </cell>
        </row>
        <row r="26">
          <cell r="A26">
            <v>1</v>
          </cell>
          <cell r="B26" t="str">
            <v>PAÍS VASCO</v>
          </cell>
          <cell r="C26">
            <v>556425</v>
          </cell>
          <cell r="D26">
            <v>1.5129567330496974E-2</v>
          </cell>
          <cell r="E26">
            <v>1.3982456591167036E-2</v>
          </cell>
        </row>
        <row r="27">
          <cell r="A27">
            <v>2</v>
          </cell>
          <cell r="B27" t="str">
            <v>CATALUÑA</v>
          </cell>
          <cell r="C27">
            <v>1731069</v>
          </cell>
          <cell r="D27">
            <v>1.2993419608921641E-2</v>
          </cell>
          <cell r="E27">
            <v>1.3982456591167036E-2</v>
          </cell>
        </row>
        <row r="28">
          <cell r="A28">
            <v>3</v>
          </cell>
          <cell r="B28" t="str">
            <v>GALICIA</v>
          </cell>
          <cell r="C28">
            <v>765303</v>
          </cell>
          <cell r="D28">
            <v>6.2851485096440118E-3</v>
          </cell>
          <cell r="E28">
            <v>1.3982456591167036E-2</v>
          </cell>
        </row>
        <row r="29">
          <cell r="A29">
            <v>4</v>
          </cell>
          <cell r="B29" t="str">
            <v>ANDALUCÍA</v>
          </cell>
          <cell r="C29">
            <v>1559302</v>
          </cell>
          <cell r="D29">
            <v>1.4851449706895448E-2</v>
          </cell>
          <cell r="E29">
            <v>1.3982456591167036E-2</v>
          </cell>
        </row>
        <row r="30">
          <cell r="A30">
            <v>5</v>
          </cell>
          <cell r="B30" t="str">
            <v>ASTURIAS</v>
          </cell>
          <cell r="C30">
            <v>302830</v>
          </cell>
          <cell r="D30">
            <v>5.9527368637846134E-3</v>
          </cell>
          <cell r="E30">
            <v>1.3982456591167036E-2</v>
          </cell>
        </row>
        <row r="31">
          <cell r="A31">
            <v>6</v>
          </cell>
          <cell r="B31" t="str">
            <v>CANTABRIA</v>
          </cell>
          <cell r="C31">
            <v>140968</v>
          </cell>
          <cell r="D31">
            <v>1.2163074227781179E-2</v>
          </cell>
          <cell r="E31">
            <v>1.3982456591167036E-2</v>
          </cell>
        </row>
        <row r="32">
          <cell r="A32">
            <v>7</v>
          </cell>
          <cell r="B32" t="str">
            <v>RIOJA (LA)</v>
          </cell>
          <cell r="C32">
            <v>69634</v>
          </cell>
          <cell r="D32">
            <v>1.396432471787401E-2</v>
          </cell>
          <cell r="E32">
            <v>1.3982456591167036E-2</v>
          </cell>
        </row>
        <row r="33">
          <cell r="A33">
            <v>8</v>
          </cell>
          <cell r="B33" t="str">
            <v>MURCIA</v>
          </cell>
          <cell r="C33">
            <v>247282</v>
          </cell>
          <cell r="D33">
            <v>1.1638990823811479E-2</v>
          </cell>
          <cell r="E33">
            <v>1.3982456591167036E-2</v>
          </cell>
        </row>
        <row r="34">
          <cell r="A34">
            <v>9</v>
          </cell>
          <cell r="B34" t="str">
            <v>C. VALENCIANA</v>
          </cell>
          <cell r="C34">
            <v>988539</v>
          </cell>
          <cell r="D34">
            <v>1.4886467584973584E-2</v>
          </cell>
          <cell r="E34">
            <v>1.3982456591167036E-2</v>
          </cell>
        </row>
        <row r="35">
          <cell r="A35">
            <v>10</v>
          </cell>
          <cell r="B35" t="str">
            <v>ARAGÓN</v>
          </cell>
          <cell r="C35">
            <v>304269</v>
          </cell>
          <cell r="D35">
            <v>1.2323457488396805E-2</v>
          </cell>
          <cell r="E35">
            <v>1.3982456591167036E-2</v>
          </cell>
        </row>
        <row r="36">
          <cell r="A36">
            <v>11</v>
          </cell>
          <cell r="B36" t="str">
            <v>CASTILLA - LA MANCHA</v>
          </cell>
          <cell r="C36">
            <v>372938</v>
          </cell>
          <cell r="D36">
            <v>1.1200980458613952E-2</v>
          </cell>
          <cell r="E36">
            <v>1.3982456591167036E-2</v>
          </cell>
        </row>
        <row r="37">
          <cell r="A37">
            <v>12</v>
          </cell>
          <cell r="B37" t="str">
            <v>CANARIAS</v>
          </cell>
          <cell r="C37">
            <v>321956</v>
          </cell>
          <cell r="D37">
            <v>2.7963141527085122E-2</v>
          </cell>
          <cell r="E37">
            <v>1.3982456591167036E-2</v>
          </cell>
        </row>
        <row r="38">
          <cell r="A38">
            <v>13</v>
          </cell>
          <cell r="B38" t="str">
            <v>NAVARRA</v>
          </cell>
          <cell r="C38">
            <v>136557</v>
          </cell>
          <cell r="D38">
            <v>1.840568577586521E-2</v>
          </cell>
          <cell r="E38">
            <v>1.3982456591167036E-2</v>
          </cell>
        </row>
        <row r="39">
          <cell r="A39">
            <v>14</v>
          </cell>
          <cell r="B39" t="str">
            <v>EXTREMADURA</v>
          </cell>
          <cell r="C39">
            <v>227486</v>
          </cell>
          <cell r="D39">
            <v>1.2763835650590583E-2</v>
          </cell>
          <cell r="E39">
            <v>1.3982456591167036E-2</v>
          </cell>
        </row>
        <row r="40">
          <cell r="A40">
            <v>15</v>
          </cell>
          <cell r="B40" t="str">
            <v>ILLES BALEARS</v>
          </cell>
          <cell r="C40">
            <v>191128</v>
          </cell>
          <cell r="D40">
            <v>1.6481500194118981E-2</v>
          </cell>
          <cell r="E40">
            <v>1.3982456591167036E-2</v>
          </cell>
        </row>
        <row r="41">
          <cell r="A41">
            <v>16</v>
          </cell>
          <cell r="B41" t="str">
            <v>MADRID</v>
          </cell>
          <cell r="C41">
            <v>1160663</v>
          </cell>
          <cell r="D41">
            <v>2.1603370773660258E-2</v>
          </cell>
          <cell r="E41">
            <v>1.3982456591167036E-2</v>
          </cell>
        </row>
        <row r="42">
          <cell r="A42">
            <v>17</v>
          </cell>
          <cell r="B42" t="str">
            <v>CASTILLA Y LEÓN</v>
          </cell>
          <cell r="C42">
            <v>614151</v>
          </cell>
          <cell r="D42">
            <v>6.7801611435784892E-3</v>
          </cell>
          <cell r="E42">
            <v>1.3982456591167036E-2</v>
          </cell>
        </row>
        <row r="43">
          <cell r="A43">
            <v>18</v>
          </cell>
          <cell r="B43" t="str">
            <v>CEUTA</v>
          </cell>
          <cell r="C43">
            <v>8640</v>
          </cell>
          <cell r="D43">
            <v>2.0311761927255478E-2</v>
          </cell>
          <cell r="E43">
            <v>1.3982456591167036E-2</v>
          </cell>
        </row>
        <row r="44">
          <cell r="A44">
            <v>19</v>
          </cell>
          <cell r="B44" t="str">
            <v>MELILLA</v>
          </cell>
          <cell r="C44">
            <v>8000</v>
          </cell>
          <cell r="D44">
            <v>1.1761730112558544E-2</v>
          </cell>
          <cell r="E44">
            <v>1.3982456591167036E-2</v>
          </cell>
        </row>
        <row r="49">
          <cell r="A49">
            <v>1</v>
          </cell>
          <cell r="B49" t="str">
            <v>PAÍS VASCO</v>
          </cell>
          <cell r="C49">
            <v>1225.3276314867239</v>
          </cell>
          <cell r="D49">
            <v>5.8403331745515485E-2</v>
          </cell>
          <cell r="E49">
            <v>5.6709223045241508E-2</v>
          </cell>
        </row>
        <row r="50">
          <cell r="A50">
            <v>2</v>
          </cell>
          <cell r="B50" t="str">
            <v>CATALUÑA</v>
          </cell>
          <cell r="C50">
            <v>1021.286751157812</v>
          </cell>
          <cell r="D50">
            <v>5.4512437038316763E-2</v>
          </cell>
          <cell r="E50">
            <v>5.6709223045241508E-2</v>
          </cell>
        </row>
        <row r="51">
          <cell r="A51">
            <v>3</v>
          </cell>
          <cell r="B51" t="str">
            <v>GALICIA</v>
          </cell>
          <cell r="C51">
            <v>834.91425836564053</v>
          </cell>
          <cell r="D51">
            <v>5.8882585495688033E-2</v>
          </cell>
          <cell r="E51">
            <v>5.6709223045241508E-2</v>
          </cell>
        </row>
        <row r="52">
          <cell r="A52">
            <v>4</v>
          </cell>
          <cell r="B52" t="str">
            <v>ANDALUCÍA</v>
          </cell>
          <cell r="C52">
            <v>882.9103449107339</v>
          </cell>
          <cell r="D52">
            <v>5.6123875155402292E-2</v>
          </cell>
          <cell r="E52">
            <v>5.6709223045241508E-2</v>
          </cell>
        </row>
        <row r="53">
          <cell r="A53">
            <v>5</v>
          </cell>
          <cell r="B53" t="str">
            <v>ASTURIAS</v>
          </cell>
          <cell r="C53">
            <v>1163.0064422283131</v>
          </cell>
          <cell r="D53">
            <v>5.8433084183105999E-2</v>
          </cell>
          <cell r="E53">
            <v>5.6709223045241508E-2</v>
          </cell>
        </row>
        <row r="54">
          <cell r="A54">
            <v>6</v>
          </cell>
          <cell r="B54" t="str">
            <v>CANTABRIA</v>
          </cell>
          <cell r="C54">
            <v>1038.5481839850179</v>
          </cell>
          <cell r="D54">
            <v>5.9672318888084774E-2</v>
          </cell>
          <cell r="E54">
            <v>5.6709223045241508E-2</v>
          </cell>
        </row>
        <row r="55">
          <cell r="A55">
            <v>7</v>
          </cell>
          <cell r="B55" t="str">
            <v>RIOJA (LA)</v>
          </cell>
          <cell r="C55">
            <v>962.24965763851003</v>
          </cell>
          <cell r="D55">
            <v>5.9568609484882185E-2</v>
          </cell>
          <cell r="E55">
            <v>5.6709223045241508E-2</v>
          </cell>
        </row>
        <row r="56">
          <cell r="A56">
            <v>8</v>
          </cell>
          <cell r="B56" t="str">
            <v>MURCIA</v>
          </cell>
          <cell r="C56">
            <v>866.43097018788285</v>
          </cell>
          <cell r="D56">
            <v>5.7703754671742269E-2</v>
          </cell>
          <cell r="E56">
            <v>5.6709223045241508E-2</v>
          </cell>
        </row>
        <row r="57">
          <cell r="A57">
            <v>9</v>
          </cell>
          <cell r="B57" t="str">
            <v>C. VALENCIANA</v>
          </cell>
          <cell r="C57">
            <v>907.83917901064149</v>
          </cell>
          <cell r="D57">
            <v>5.71151005985433E-2</v>
          </cell>
          <cell r="E57">
            <v>5.6709223045241508E-2</v>
          </cell>
        </row>
        <row r="58">
          <cell r="A58">
            <v>10</v>
          </cell>
          <cell r="B58" t="str">
            <v>ARAGÓN</v>
          </cell>
          <cell r="C58">
            <v>1038.6001585110544</v>
          </cell>
          <cell r="D58">
            <v>5.8812487480787379E-2</v>
          </cell>
          <cell r="E58">
            <v>5.6709223045241508E-2</v>
          </cell>
        </row>
        <row r="59">
          <cell r="A59">
            <v>11</v>
          </cell>
          <cell r="B59" t="str">
            <v>CASTILLA - LA MANCHA</v>
          </cell>
          <cell r="C59">
            <v>908.76649673672296</v>
          </cell>
          <cell r="D59">
            <v>5.7263062712685331E-2</v>
          </cell>
          <cell r="E59">
            <v>5.6709223045241508E-2</v>
          </cell>
        </row>
        <row r="60">
          <cell r="A60">
            <v>12</v>
          </cell>
          <cell r="B60" t="str">
            <v>CANARIAS</v>
          </cell>
          <cell r="C60">
            <v>903.89955236119158</v>
          </cell>
          <cell r="D60">
            <v>5.4799203740059532E-2</v>
          </cell>
          <cell r="E60">
            <v>5.6709223045241508E-2</v>
          </cell>
        </row>
        <row r="61">
          <cell r="A61">
            <v>13</v>
          </cell>
          <cell r="B61" t="str">
            <v>NAVARRA</v>
          </cell>
          <cell r="C61">
            <v>1132.4914845815297</v>
          </cell>
          <cell r="D61">
            <v>5.7453256654870444E-2</v>
          </cell>
          <cell r="E61">
            <v>5.6709223045241508E-2</v>
          </cell>
        </row>
        <row r="62">
          <cell r="A62">
            <v>14</v>
          </cell>
          <cell r="B62" t="str">
            <v>EXTREMADURA</v>
          </cell>
          <cell r="C62">
            <v>820.16852887650225</v>
          </cell>
          <cell r="D62">
            <v>5.9087168154318137E-2</v>
          </cell>
          <cell r="E62">
            <v>5.6709223045241508E-2</v>
          </cell>
        </row>
        <row r="63">
          <cell r="A63">
            <v>15</v>
          </cell>
          <cell r="B63" t="str">
            <v>ILLES BALEARS</v>
          </cell>
          <cell r="C63">
            <v>911.31842278473073</v>
          </cell>
          <cell r="D63">
            <v>5.5444643612342359E-2</v>
          </cell>
          <cell r="E63">
            <v>5.6709223045241508E-2</v>
          </cell>
        </row>
        <row r="64">
          <cell r="A64">
            <v>16</v>
          </cell>
          <cell r="B64" t="str">
            <v>MADRID</v>
          </cell>
          <cell r="C64">
            <v>1159.3091315222414</v>
          </cell>
          <cell r="D64">
            <v>5.3609927600428264E-2</v>
          </cell>
          <cell r="E64">
            <v>5.6709223045241508E-2</v>
          </cell>
        </row>
        <row r="65">
          <cell r="A65">
            <v>17</v>
          </cell>
          <cell r="B65" t="str">
            <v>CASTILLA Y LEÓN</v>
          </cell>
          <cell r="C65">
            <v>972.89354819905827</v>
          </cell>
          <cell r="D65">
            <v>5.9948226850886854E-2</v>
          </cell>
          <cell r="E65">
            <v>5.6709223045241508E-2</v>
          </cell>
        </row>
        <row r="66">
          <cell r="A66">
            <v>18</v>
          </cell>
          <cell r="B66" t="str">
            <v>CEUTA</v>
          </cell>
          <cell r="C66">
            <v>994.60601851851868</v>
          </cell>
          <cell r="D66">
            <v>6.1370153084335577E-2</v>
          </cell>
          <cell r="E66">
            <v>5.6709223045241508E-2</v>
          </cell>
        </row>
        <row r="67">
          <cell r="A67">
            <v>19</v>
          </cell>
          <cell r="B67" t="str">
            <v>MELILLA</v>
          </cell>
          <cell r="C67">
            <v>927.72042249999981</v>
          </cell>
          <cell r="D67">
            <v>5.9723979760316181E-2</v>
          </cell>
          <cell r="E67">
            <v>5.6709223045241508E-2</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base"/>
      <sheetName val="2016"/>
      <sheetName val="2015"/>
      <sheetName val="2014"/>
      <sheetName val="2013"/>
      <sheetName val="2012"/>
      <sheetName val="2011"/>
      <sheetName val="2010"/>
      <sheetName val="2009"/>
      <sheetName val="2008"/>
      <sheetName val="2007"/>
      <sheetName val="2006"/>
      <sheetName val="2005"/>
      <sheetName val="2004 (julio a diciembre)"/>
      <sheetName val="2004 (enero a junio)"/>
      <sheetName val="2003"/>
      <sheetName val="Rango"/>
      <sheetName val="Formato para SIRIA"/>
    </sheetNames>
    <sheetDataSet>
      <sheetData sheetId="0"/>
      <sheetData sheetId="1">
        <row r="5">
          <cell r="A5" t="str">
            <v>E101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Q2">
            <v>0</v>
          </cell>
          <cell r="R2" t="str">
            <v>Hasta 150,00 euros</v>
          </cell>
          <cell r="S2">
            <v>150</v>
          </cell>
          <cell r="AO2">
            <v>0</v>
          </cell>
          <cell r="AP2" t="str">
            <v>Hasta 150,00 euros</v>
          </cell>
        </row>
        <row r="3">
          <cell r="Q3">
            <v>150.01</v>
          </cell>
          <cell r="R3" t="str">
            <v>De 150,01 a 250,00</v>
          </cell>
          <cell r="S3">
            <v>250</v>
          </cell>
          <cell r="AO3">
            <v>150.01</v>
          </cell>
          <cell r="AP3" t="str">
            <v>De 150,01 a 250,00</v>
          </cell>
        </row>
        <row r="4">
          <cell r="Q4">
            <v>250.01</v>
          </cell>
          <cell r="R4" t="str">
            <v>De 250,01 a 300,00</v>
          </cell>
          <cell r="S4">
            <v>300</v>
          </cell>
          <cell r="AO4">
            <v>250.01</v>
          </cell>
          <cell r="AP4" t="str">
            <v>De 250,01 a 300,00</v>
          </cell>
        </row>
        <row r="5">
          <cell r="Q5">
            <v>300.01</v>
          </cell>
          <cell r="R5" t="str">
            <v>De 300,01 a 350,00</v>
          </cell>
          <cell r="S5">
            <v>350</v>
          </cell>
          <cell r="AO5">
            <v>300.01</v>
          </cell>
          <cell r="AP5" t="str">
            <v>De 300,01 a 350,00</v>
          </cell>
        </row>
        <row r="6">
          <cell r="Q6">
            <v>350.01</v>
          </cell>
          <cell r="R6" t="str">
            <v>De 350,01 a 400,00</v>
          </cell>
          <cell r="S6">
            <v>400</v>
          </cell>
          <cell r="AO6">
            <v>350.01</v>
          </cell>
          <cell r="AP6" t="str">
            <v>De 350,01 a 400,00</v>
          </cell>
        </row>
        <row r="7">
          <cell r="Q7">
            <v>400.01</v>
          </cell>
          <cell r="R7" t="str">
            <v>De 400,01 a 450,00</v>
          </cell>
          <cell r="S7">
            <v>450</v>
          </cell>
          <cell r="AO7">
            <v>400.01</v>
          </cell>
          <cell r="AP7" t="str">
            <v>De 400,01 a 450,00</v>
          </cell>
        </row>
        <row r="8">
          <cell r="Q8">
            <v>450.01</v>
          </cell>
          <cell r="R8" t="str">
            <v>De 450,01 a 500,00</v>
          </cell>
          <cell r="S8">
            <v>500</v>
          </cell>
          <cell r="AO8">
            <v>450.01</v>
          </cell>
          <cell r="AP8" t="str">
            <v>De 450,01 a 500,00</v>
          </cell>
        </row>
        <row r="9">
          <cell r="Q9">
            <v>500.01</v>
          </cell>
          <cell r="R9" t="str">
            <v>De 500,01 a 550,00</v>
          </cell>
          <cell r="S9">
            <v>550</v>
          </cell>
          <cell r="AO9">
            <v>500.01</v>
          </cell>
          <cell r="AP9" t="str">
            <v>De 500,01 a 550,00</v>
          </cell>
        </row>
        <row r="10">
          <cell r="Q10">
            <v>550.01</v>
          </cell>
          <cell r="R10" t="str">
            <v>De 550,01 a 600,00</v>
          </cell>
          <cell r="S10">
            <v>600</v>
          </cell>
          <cell r="AO10">
            <v>550.01</v>
          </cell>
          <cell r="AP10" t="str">
            <v>De 550,01 a 600,00</v>
          </cell>
        </row>
        <row r="11">
          <cell r="Q11">
            <v>600.01</v>
          </cell>
          <cell r="R11" t="str">
            <v>De 600,01 a 623,99</v>
          </cell>
          <cell r="S11">
            <v>623.99</v>
          </cell>
          <cell r="AO11">
            <v>600.01</v>
          </cell>
          <cell r="AP11" t="str">
            <v>De 600,01 a 648,59</v>
          </cell>
        </row>
        <row r="12">
          <cell r="Q12">
            <v>624</v>
          </cell>
          <cell r="R12" t="str">
            <v>De 624,00 a 700,00</v>
          </cell>
          <cell r="S12">
            <v>700</v>
          </cell>
          <cell r="AO12">
            <v>648.6</v>
          </cell>
          <cell r="AP12" t="str">
            <v>De 648,60 a 700,00</v>
          </cell>
        </row>
        <row r="13">
          <cell r="Q13">
            <v>700.01</v>
          </cell>
          <cell r="R13" t="str">
            <v>De 700,01 a 800,00</v>
          </cell>
          <cell r="S13">
            <v>800</v>
          </cell>
          <cell r="AO13">
            <v>700.01</v>
          </cell>
          <cell r="AP13" t="str">
            <v>De 700,01 a 800,00</v>
          </cell>
        </row>
        <row r="14">
          <cell r="Q14">
            <v>800.01</v>
          </cell>
          <cell r="R14" t="str">
            <v>De 800,01 a 900,00</v>
          </cell>
          <cell r="S14">
            <v>900</v>
          </cell>
          <cell r="AO14">
            <v>800.01</v>
          </cell>
          <cell r="AP14" t="str">
            <v>De 800,01 a 900,00</v>
          </cell>
        </row>
        <row r="15">
          <cell r="Q15">
            <v>900.01</v>
          </cell>
          <cell r="R15" t="str">
            <v>De 900,01 a 1.000,00</v>
          </cell>
          <cell r="S15">
            <v>1000</v>
          </cell>
          <cell r="AO15">
            <v>900.01</v>
          </cell>
          <cell r="AP15" t="str">
            <v>De 900,01 a 1.000,00</v>
          </cell>
        </row>
        <row r="16">
          <cell r="Q16">
            <v>1000.01</v>
          </cell>
          <cell r="R16" t="str">
            <v>De 1.000,01 a 1.100,00</v>
          </cell>
          <cell r="S16">
            <v>1100</v>
          </cell>
          <cell r="AO16">
            <v>1000.01</v>
          </cell>
          <cell r="AP16" t="str">
            <v>De 1.000,01 a 1.100,00</v>
          </cell>
        </row>
        <row r="17">
          <cell r="Q17">
            <v>1100.01</v>
          </cell>
          <cell r="R17" t="str">
            <v>De 1.100,01 a 1.200,00</v>
          </cell>
          <cell r="S17">
            <v>1200</v>
          </cell>
          <cell r="AO17">
            <v>1100.01</v>
          </cell>
          <cell r="AP17" t="str">
            <v>De 1.100,01 a 1.200,00</v>
          </cell>
        </row>
        <row r="18">
          <cell r="Q18">
            <v>1200.01</v>
          </cell>
          <cell r="R18" t="str">
            <v>De 1.200,01 a 1.300,00</v>
          </cell>
          <cell r="S18">
            <v>1300</v>
          </cell>
          <cell r="AO18">
            <v>1200.01</v>
          </cell>
          <cell r="AP18" t="str">
            <v>De 1.200,01 a 1.300,00</v>
          </cell>
        </row>
        <row r="19">
          <cell r="Q19">
            <v>1300.01</v>
          </cell>
          <cell r="R19" t="str">
            <v>De 1.300,01 a 1.400,00</v>
          </cell>
          <cell r="S19">
            <v>1400</v>
          </cell>
          <cell r="AO19">
            <v>1300.01</v>
          </cell>
          <cell r="AP19" t="str">
            <v>De 1.300,01 a 1.400,00</v>
          </cell>
        </row>
        <row r="20">
          <cell r="Q20">
            <v>1400.01</v>
          </cell>
          <cell r="R20" t="str">
            <v>De 1.400,01 a 1.500,00</v>
          </cell>
          <cell r="S20">
            <v>1500</v>
          </cell>
          <cell r="AO20">
            <v>1400.01</v>
          </cell>
          <cell r="AP20" t="str">
            <v>De 1.400,01 a 1.500,00</v>
          </cell>
        </row>
        <row r="21">
          <cell r="Q21">
            <v>1500.01</v>
          </cell>
          <cell r="R21" t="str">
            <v>De 1.500,01 a 1.600,00</v>
          </cell>
          <cell r="S21">
            <v>1600</v>
          </cell>
          <cell r="AO21">
            <v>1500.01</v>
          </cell>
          <cell r="AP21" t="str">
            <v>De 1.500,01 a 1.600,00</v>
          </cell>
        </row>
        <row r="22">
          <cell r="Q22">
            <v>1600.01</v>
          </cell>
          <cell r="R22" t="str">
            <v>De 1.600,01 a 1.700,00</v>
          </cell>
          <cell r="S22">
            <v>1700</v>
          </cell>
          <cell r="AO22">
            <v>1600.01</v>
          </cell>
          <cell r="AP22" t="str">
            <v>De 1.600,01 a 1.700,00</v>
          </cell>
        </row>
        <row r="23">
          <cell r="Q23">
            <v>1700.01</v>
          </cell>
          <cell r="R23" t="str">
            <v>De 1.700,01 a 1.800,00</v>
          </cell>
          <cell r="S23">
            <v>1800</v>
          </cell>
          <cell r="AO23">
            <v>1700.01</v>
          </cell>
          <cell r="AP23" t="str">
            <v>De 1.700,01 a 1.800,00</v>
          </cell>
        </row>
        <row r="24">
          <cell r="Q24">
            <v>1800.01</v>
          </cell>
          <cell r="R24" t="str">
            <v>De 1.800,01 a 1.900,00</v>
          </cell>
          <cell r="S24">
            <v>1900</v>
          </cell>
          <cell r="AO24">
            <v>1800.01</v>
          </cell>
          <cell r="AP24" t="str">
            <v>De 1.800,01 a 1.900,00</v>
          </cell>
        </row>
        <row r="25">
          <cell r="Q25">
            <v>1900.01</v>
          </cell>
          <cell r="R25" t="str">
            <v>De 1.900,01 a 2.000,00</v>
          </cell>
          <cell r="S25">
            <v>2000</v>
          </cell>
          <cell r="AO25">
            <v>1900.01</v>
          </cell>
          <cell r="AP25" t="str">
            <v>De 1.900,01 a 2.000,00</v>
          </cell>
        </row>
        <row r="26">
          <cell r="Q26">
            <v>2000.01</v>
          </cell>
          <cell r="R26" t="str">
            <v>De 2.000,01 a 2.100,00</v>
          </cell>
          <cell r="S26">
            <v>2100</v>
          </cell>
          <cell r="AO26">
            <v>2000.01</v>
          </cell>
          <cell r="AP26" t="str">
            <v>De 2.000,01 a 2.100,00</v>
          </cell>
        </row>
        <row r="27">
          <cell r="Q27">
            <v>2100.0100000000002</v>
          </cell>
          <cell r="R27" t="str">
            <v>De 2.100,01 a 2.200,00</v>
          </cell>
          <cell r="S27">
            <v>2200</v>
          </cell>
          <cell r="AO27">
            <v>2100.0100000000002</v>
          </cell>
          <cell r="AP27" t="str">
            <v>De 2.100,01 a 2.200,00</v>
          </cell>
        </row>
        <row r="28">
          <cell r="Q28">
            <v>2200.0100000000002</v>
          </cell>
          <cell r="R28" t="str">
            <v>De 2.200,01 a 2.300,00</v>
          </cell>
          <cell r="S28">
            <v>2300</v>
          </cell>
          <cell r="AO28">
            <v>2200.0100000000002</v>
          </cell>
          <cell r="AP28" t="str">
            <v>De 2.200,01 a 2.300,00</v>
          </cell>
        </row>
        <row r="29">
          <cell r="Q29">
            <v>2300.0100000000002</v>
          </cell>
          <cell r="R29" t="str">
            <v>De 2.300,01 a 2.400,00</v>
          </cell>
          <cell r="S29">
            <v>2400</v>
          </cell>
          <cell r="AO29">
            <v>2300.0100000000002</v>
          </cell>
          <cell r="AP29" t="str">
            <v>De 2.300,01 a 2.400,00</v>
          </cell>
        </row>
        <row r="30">
          <cell r="Q30">
            <v>2400.0100000000002</v>
          </cell>
          <cell r="R30" t="str">
            <v>De 2.400,01 a 2.441,73</v>
          </cell>
          <cell r="S30">
            <v>2441.73</v>
          </cell>
          <cell r="AO30">
            <v>2400.0100000000002</v>
          </cell>
          <cell r="AP30" t="str">
            <v>De 2.400,01 a 2.560,86</v>
          </cell>
        </row>
        <row r="31">
          <cell r="Q31">
            <v>2441.7400000000002</v>
          </cell>
          <cell r="R31" t="str">
            <v>De 2.441,74 a 2.441,76</v>
          </cell>
          <cell r="S31">
            <v>2441.7600000000002</v>
          </cell>
          <cell r="AO31">
            <v>2560.88</v>
          </cell>
          <cell r="AP31" t="str">
            <v>De 2.560,87 a 2.560,89</v>
          </cell>
        </row>
        <row r="32">
          <cell r="Q32">
            <v>2441.7700000000004</v>
          </cell>
          <cell r="R32" t="str">
            <v>Mas de 2.441,76</v>
          </cell>
          <cell r="S32">
            <v>2443.7399999999998</v>
          </cell>
          <cell r="AO32">
            <v>2560.9000000000005</v>
          </cell>
          <cell r="AP32" t="str">
            <v>Mas de 2.560,89</v>
          </cell>
        </row>
      </sheetData>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G56"/>
  <sheetViews>
    <sheetView showGridLines="0" showRowColHeaders="0" tabSelected="1" zoomScaleNormal="100" workbookViewId="0">
      <selection activeCell="F12" sqref="F12"/>
    </sheetView>
  </sheetViews>
  <sheetFormatPr baseColWidth="10" defaultRowHeight="15"/>
  <cols>
    <col min="1" max="1" width="13.85546875" customWidth="1"/>
    <col min="3" max="3" width="26.28515625" customWidth="1"/>
    <col min="4" max="4" width="13.7109375" customWidth="1"/>
    <col min="5" max="5" width="20" customWidth="1"/>
  </cols>
  <sheetData>
    <row r="1" spans="1:5">
      <c r="A1" s="1"/>
      <c r="B1" s="1"/>
      <c r="C1" s="1"/>
      <c r="D1" s="1"/>
      <c r="E1" s="1"/>
    </row>
    <row r="2" spans="1:5">
      <c r="A2" s="1"/>
      <c r="B2" s="1"/>
      <c r="C2" s="1"/>
      <c r="D2" s="1"/>
      <c r="E2" s="1"/>
    </row>
    <row r="3" spans="1:5">
      <c r="A3" s="1"/>
      <c r="B3" s="1"/>
      <c r="C3" s="1"/>
      <c r="D3" s="1"/>
      <c r="E3" s="1"/>
    </row>
    <row r="4" spans="1:5">
      <c r="A4" s="1"/>
      <c r="B4" s="1"/>
      <c r="C4" s="1"/>
      <c r="D4" s="1"/>
      <c r="E4" s="1"/>
    </row>
    <row r="5" spans="1:5">
      <c r="A5" s="1"/>
      <c r="B5" s="1"/>
      <c r="C5" s="1"/>
      <c r="D5" s="1"/>
      <c r="E5" s="1"/>
    </row>
    <row r="6" spans="1:5">
      <c r="A6" s="1"/>
      <c r="B6" s="1"/>
      <c r="C6" s="1"/>
      <c r="D6" s="1"/>
      <c r="E6" s="1"/>
    </row>
    <row r="7" spans="1:5">
      <c r="A7" s="1"/>
      <c r="B7" s="1"/>
      <c r="C7" s="1"/>
      <c r="D7" s="1"/>
      <c r="E7" s="1"/>
    </row>
    <row r="8" spans="1:5">
      <c r="A8" s="1"/>
      <c r="B8" s="1"/>
      <c r="C8" s="1"/>
      <c r="D8" s="1"/>
      <c r="E8" s="1"/>
    </row>
    <row r="9" spans="1:5">
      <c r="A9" s="1"/>
      <c r="B9" s="1"/>
      <c r="C9" s="1"/>
      <c r="D9" s="1"/>
      <c r="E9" s="1"/>
    </row>
    <row r="10" spans="1:5">
      <c r="A10" s="1"/>
      <c r="B10" s="1"/>
      <c r="C10" s="1"/>
      <c r="D10" s="1"/>
      <c r="E10" s="1"/>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5">
      <c r="A17" s="1"/>
      <c r="B17" s="1"/>
      <c r="C17" s="1"/>
      <c r="D17" s="1"/>
      <c r="E17" s="1"/>
    </row>
    <row r="18" spans="1:5">
      <c r="A18" s="1"/>
      <c r="B18" s="1"/>
      <c r="C18" s="1"/>
      <c r="D18" s="1"/>
      <c r="E18" s="1"/>
    </row>
    <row r="19" spans="1:5">
      <c r="A19" s="1"/>
      <c r="B19" s="1"/>
      <c r="C19" s="1"/>
      <c r="D19" s="1"/>
      <c r="E19" s="1"/>
    </row>
    <row r="20" spans="1:5">
      <c r="A20" s="1"/>
      <c r="B20" s="1"/>
      <c r="C20" s="1"/>
      <c r="D20" s="1"/>
      <c r="E20" s="1"/>
    </row>
    <row r="21" spans="1:5">
      <c r="A21" s="1"/>
      <c r="B21" s="1"/>
      <c r="C21" s="1"/>
      <c r="D21" s="1"/>
      <c r="E21" s="1"/>
    </row>
    <row r="22" spans="1:5">
      <c r="A22" s="1"/>
      <c r="B22" s="1"/>
      <c r="C22" s="1"/>
      <c r="D22" s="1"/>
      <c r="E22" s="1"/>
    </row>
    <row r="23" spans="1:5" ht="1.35" customHeight="1">
      <c r="A23" s="1"/>
      <c r="B23" s="1"/>
      <c r="C23" s="1"/>
      <c r="D23" s="1"/>
      <c r="E23" s="1"/>
    </row>
    <row r="24" spans="1:5">
      <c r="A24" s="1"/>
      <c r="B24" s="1"/>
      <c r="C24" s="1"/>
      <c r="D24" s="1"/>
      <c r="E24" s="1"/>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2" spans="1:5">
      <c r="A32" s="1"/>
      <c r="B32" s="1"/>
      <c r="C32" s="1"/>
      <c r="D32" s="1"/>
      <c r="E32" s="1"/>
    </row>
    <row r="33" spans="1:5">
      <c r="A33" s="1"/>
      <c r="B33" s="1"/>
      <c r="C33" s="1"/>
      <c r="D33" s="1"/>
      <c r="E33" s="1"/>
    </row>
    <row r="34" spans="1:5">
      <c r="A34" s="1"/>
      <c r="B34" s="1"/>
      <c r="C34" s="1"/>
      <c r="D34" s="1"/>
      <c r="E34" s="1"/>
    </row>
    <row r="35" spans="1:5">
      <c r="A35" s="1"/>
      <c r="B35" s="1"/>
      <c r="C35" s="1"/>
      <c r="D35" s="1"/>
      <c r="E35" s="1"/>
    </row>
    <row r="36" spans="1:5">
      <c r="A36" s="1"/>
      <c r="B36" s="1"/>
      <c r="C36" s="1"/>
      <c r="D36" s="1"/>
      <c r="E36" s="1"/>
    </row>
    <row r="37" spans="1:5">
      <c r="A37" s="1"/>
      <c r="B37" s="1"/>
      <c r="C37" s="1"/>
      <c r="D37" s="1"/>
      <c r="E37" s="1"/>
    </row>
    <row r="38" spans="1:5">
      <c r="A38" s="1"/>
      <c r="B38" s="1"/>
      <c r="C38" s="1"/>
      <c r="D38" s="1"/>
      <c r="E38" s="1"/>
    </row>
    <row r="39" spans="1:5">
      <c r="A39" s="1"/>
      <c r="B39" s="1"/>
      <c r="C39" s="1"/>
      <c r="D39" s="1"/>
      <c r="E39" s="1"/>
    </row>
    <row r="40" spans="1:5">
      <c r="A40" s="1"/>
      <c r="B40" s="1"/>
      <c r="C40" s="1"/>
      <c r="D40" s="1"/>
      <c r="E40" s="1"/>
    </row>
    <row r="41" spans="1:5">
      <c r="A41" s="1"/>
      <c r="B41" s="1"/>
      <c r="C41" s="1"/>
      <c r="D41" s="1"/>
      <c r="E41" s="1"/>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row r="49" spans="1:7">
      <c r="A49" s="1"/>
      <c r="B49" s="1"/>
      <c r="C49" s="1"/>
      <c r="D49" s="1"/>
      <c r="E49" s="1"/>
    </row>
    <row r="50" spans="1:7">
      <c r="A50" s="1"/>
      <c r="B50" s="1"/>
      <c r="C50" s="1"/>
      <c r="D50" s="1"/>
      <c r="E50" s="1"/>
    </row>
    <row r="51" spans="1:7">
      <c r="A51" s="1"/>
      <c r="B51" s="1"/>
      <c r="C51" s="1"/>
      <c r="D51" s="1"/>
      <c r="E51" s="1"/>
    </row>
    <row r="52" spans="1:7">
      <c r="A52" s="1"/>
      <c r="B52" s="1"/>
      <c r="C52" s="1"/>
      <c r="D52" s="1"/>
      <c r="E52" s="1"/>
    </row>
    <row r="53" spans="1:7" ht="15.75">
      <c r="A53" s="1"/>
      <c r="B53" s="1"/>
      <c r="C53" s="1"/>
      <c r="D53" s="1"/>
      <c r="E53" s="1"/>
      <c r="G53" s="2"/>
    </row>
    <row r="54" spans="1:7">
      <c r="A54" s="1"/>
      <c r="B54" s="1"/>
      <c r="C54" s="1"/>
      <c r="D54" s="1"/>
      <c r="E54" s="1"/>
    </row>
    <row r="55" spans="1:7" ht="15.75">
      <c r="A55" s="1"/>
      <c r="B55" s="1"/>
      <c r="C55" s="1"/>
      <c r="D55" s="1"/>
      <c r="E55" s="1"/>
      <c r="G55" s="2"/>
    </row>
    <row r="56" spans="1:7" ht="31.5" customHeight="1">
      <c r="A56" s="1"/>
      <c r="B56" s="1"/>
      <c r="C56" s="1"/>
      <c r="D56" s="1"/>
      <c r="E56" s="1"/>
    </row>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
  <sheetViews>
    <sheetView showGridLines="0" showRowColHeaders="0" zoomScaleNormal="100" workbookViewId="0">
      <selection activeCell="F37" sqref="F37"/>
    </sheetView>
  </sheetViews>
  <sheetFormatPr baseColWidth="10" defaultRowHeight="15"/>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22:E26"/>
  <sheetViews>
    <sheetView showGridLines="0" showRowColHeaders="0" zoomScaleNormal="100" workbookViewId="0"/>
  </sheetViews>
  <sheetFormatPr baseColWidth="10" defaultRowHeight="15"/>
  <cols>
    <col min="2" max="4" width="20.7109375" customWidth="1"/>
  </cols>
  <sheetData>
    <row r="22" spans="2:5" ht="26.25" customHeight="1">
      <c r="B22" s="140" t="s">
        <v>79</v>
      </c>
      <c r="C22" s="140"/>
      <c r="D22" s="140"/>
      <c r="E22" s="6"/>
    </row>
    <row r="23" spans="2:5" ht="26.25" customHeight="1">
      <c r="B23" s="141">
        <f>'Totales y gasto'!$E$75</f>
        <v>119575</v>
      </c>
      <c r="C23" s="141"/>
      <c r="D23" s="141"/>
      <c r="E23" s="7"/>
    </row>
    <row r="24" spans="2:5" ht="14.25" customHeight="1">
      <c r="B24" s="3"/>
      <c r="C24" s="3"/>
      <c r="D24" s="3"/>
    </row>
    <row r="25" spans="2:5" ht="26.25">
      <c r="B25" s="4" t="s">
        <v>0</v>
      </c>
      <c r="C25" s="3"/>
      <c r="D25" s="5">
        <f>'Totales y gasto'!$F$75</f>
        <v>55973</v>
      </c>
    </row>
    <row r="26" spans="2:5" ht="26.25">
      <c r="B26" s="4" t="s">
        <v>1</v>
      </c>
      <c r="C26" s="3"/>
      <c r="D26" s="5">
        <f>'Totales y gasto'!$G$75</f>
        <v>63602</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W83"/>
  <sheetViews>
    <sheetView showGridLines="0" showRowColHeaders="0" topLeftCell="B6" zoomScaleNormal="100" workbookViewId="0">
      <pane ySplit="7" topLeftCell="A51" activePane="bottomLeft" state="frozen"/>
      <selection activeCell="C25" sqref="C25"/>
      <selection pane="bottomLeft" activeCell="Y68" sqref="Y68"/>
    </sheetView>
  </sheetViews>
  <sheetFormatPr baseColWidth="10" defaultRowHeight="12.75"/>
  <cols>
    <col min="1" max="1" width="0" style="11" hidden="1" customWidth="1"/>
    <col min="2" max="2" width="1.42578125" style="11" customWidth="1"/>
    <col min="3" max="3" width="7.28515625" style="11" customWidth="1"/>
    <col min="4" max="4" width="25.85546875" style="11" customWidth="1"/>
    <col min="5" max="5" width="19" style="11" customWidth="1"/>
    <col min="6" max="6" width="20.5703125" style="11" customWidth="1"/>
    <col min="7" max="7" width="19.85546875" style="11" customWidth="1"/>
    <col min="8" max="8" width="24.42578125" style="11" customWidth="1"/>
    <col min="9" max="9" width="9.5703125" style="11" hidden="1" customWidth="1"/>
    <col min="10" max="10" width="7.140625" style="16" hidden="1" customWidth="1"/>
    <col min="11" max="11" width="0" style="11" hidden="1" customWidth="1"/>
    <col min="12" max="14" width="15.85546875" style="11" hidden="1" customWidth="1"/>
    <col min="15" max="15" width="0" style="11" hidden="1" customWidth="1"/>
    <col min="16" max="17" width="11.42578125" style="11"/>
    <col min="18" max="19" width="0" style="11" hidden="1" customWidth="1"/>
    <col min="20" max="16384" width="11.42578125" style="11"/>
  </cols>
  <sheetData>
    <row r="1" spans="1:23" hidden="1"/>
    <row r="2" spans="1:23" hidden="1"/>
    <row r="3" spans="1:23" hidden="1"/>
    <row r="4" spans="1:23" hidden="1"/>
    <row r="5" spans="1:23" hidden="1"/>
    <row r="6" spans="1:23" ht="18.75">
      <c r="D6" s="144" t="s">
        <v>4</v>
      </c>
      <c r="E6" s="144"/>
      <c r="F6" s="144"/>
      <c r="G6" s="144"/>
      <c r="H6" s="145"/>
      <c r="I6" s="17"/>
      <c r="J6" s="18"/>
    </row>
    <row r="7" spans="1:23" ht="20.100000000000001" customHeight="1">
      <c r="D7" s="146" t="s">
        <v>108</v>
      </c>
      <c r="E7" s="146"/>
      <c r="F7" s="146"/>
      <c r="G7" s="146"/>
      <c r="H7" s="147"/>
      <c r="I7" s="17"/>
      <c r="J7" s="18"/>
    </row>
    <row r="8" spans="1:23" ht="5.25" customHeight="1">
      <c r="D8" s="19"/>
      <c r="E8" s="20"/>
      <c r="F8" s="20"/>
      <c r="G8" s="20"/>
      <c r="H8" s="20"/>
      <c r="I8" s="20"/>
      <c r="J8" s="21"/>
    </row>
    <row r="9" spans="1:23" ht="3" customHeight="1">
      <c r="D9" s="22"/>
      <c r="E9" s="20"/>
      <c r="F9" s="20"/>
      <c r="G9" s="20"/>
      <c r="H9" s="20"/>
      <c r="I9" s="20"/>
      <c r="J9" s="21"/>
    </row>
    <row r="10" spans="1:23" s="23" customFormat="1" ht="24.95" hidden="1" customHeight="1" thickTop="1">
      <c r="D10" s="24"/>
      <c r="E10" s="148" t="s">
        <v>5</v>
      </c>
      <c r="F10" s="149"/>
      <c r="G10" s="150"/>
      <c r="H10" s="25"/>
      <c r="I10" s="26"/>
      <c r="J10" s="27"/>
    </row>
    <row r="11" spans="1:23" s="28" customFormat="1" ht="21.4" customHeight="1">
      <c r="C11" s="143" t="s">
        <v>74</v>
      </c>
      <c r="D11" s="151" t="s">
        <v>80</v>
      </c>
      <c r="E11" s="151" t="s">
        <v>77</v>
      </c>
      <c r="F11" s="151" t="s">
        <v>6</v>
      </c>
      <c r="G11" s="151" t="s">
        <v>7</v>
      </c>
      <c r="H11" s="151" t="s">
        <v>109</v>
      </c>
      <c r="I11" s="29"/>
      <c r="J11" s="30"/>
      <c r="M11" s="31"/>
    </row>
    <row r="12" spans="1:23" s="28" customFormat="1" ht="24.75" customHeight="1">
      <c r="C12" s="143"/>
      <c r="D12" s="151"/>
      <c r="E12" s="151"/>
      <c r="F12" s="151"/>
      <c r="G12" s="151"/>
      <c r="H12" s="151"/>
      <c r="I12" s="29"/>
      <c r="J12" s="30"/>
      <c r="M12" s="31"/>
    </row>
    <row r="13" spans="1:23" s="23" customFormat="1" ht="16.149999999999999" customHeight="1">
      <c r="A13" s="32"/>
      <c r="B13" s="32"/>
      <c r="C13" s="99"/>
      <c r="D13" s="99" t="s">
        <v>91</v>
      </c>
      <c r="E13" s="100">
        <v>22162</v>
      </c>
      <c r="F13" s="100">
        <v>10452</v>
      </c>
      <c r="G13" s="100">
        <v>11710</v>
      </c>
      <c r="H13" s="101">
        <v>140681823.66999999</v>
      </c>
      <c r="I13" s="33"/>
      <c r="J13" s="34">
        <f>K13-E13</f>
        <v>0</v>
      </c>
      <c r="K13" s="35">
        <f>SUM(F13:G13)</f>
        <v>22162</v>
      </c>
      <c r="L13" s="36">
        <f>SUM(H14:H21)</f>
        <v>140681823.67000002</v>
      </c>
      <c r="M13" s="37">
        <f>L13-H13</f>
        <v>0</v>
      </c>
      <c r="T13" s="86"/>
      <c r="U13" s="86"/>
      <c r="V13" s="86"/>
      <c r="W13" s="87"/>
    </row>
    <row r="14" spans="1:23" ht="16.149999999999999" customHeight="1">
      <c r="A14" s="32"/>
      <c r="B14" s="32"/>
      <c r="C14" s="102">
        <v>4</v>
      </c>
      <c r="D14" s="103" t="s">
        <v>16</v>
      </c>
      <c r="E14" s="104">
        <v>2520</v>
      </c>
      <c r="F14" s="104">
        <v>1044</v>
      </c>
      <c r="G14" s="104">
        <v>1476</v>
      </c>
      <c r="H14" s="105">
        <v>14010109.130000001</v>
      </c>
      <c r="I14" s="38"/>
      <c r="J14" s="34">
        <f t="shared" ref="J14:J75" si="0">K14-E14</f>
        <v>0</v>
      </c>
      <c r="K14" s="35">
        <f t="shared" ref="K14:K75" si="1">SUM(F14:G14)</f>
        <v>2520</v>
      </c>
      <c r="M14" s="37"/>
      <c r="T14" s="88"/>
      <c r="U14" s="88"/>
      <c r="V14" s="88"/>
      <c r="W14" s="89"/>
    </row>
    <row r="15" spans="1:23" ht="16.149999999999999" customHeight="1">
      <c r="A15" s="32"/>
      <c r="B15" s="32"/>
      <c r="C15" s="102">
        <v>11</v>
      </c>
      <c r="D15" s="103" t="s">
        <v>17</v>
      </c>
      <c r="E15" s="104">
        <v>2666</v>
      </c>
      <c r="F15" s="104">
        <v>1300</v>
      </c>
      <c r="G15" s="104">
        <v>1366</v>
      </c>
      <c r="H15" s="105">
        <v>17119126.539999999</v>
      </c>
      <c r="I15" s="38"/>
      <c r="J15" s="34">
        <f t="shared" si="0"/>
        <v>0</v>
      </c>
      <c r="K15" s="35">
        <f t="shared" si="1"/>
        <v>2666</v>
      </c>
      <c r="M15" s="37"/>
      <c r="T15" s="88"/>
      <c r="U15" s="88"/>
      <c r="V15" s="88"/>
      <c r="W15" s="89"/>
    </row>
    <row r="16" spans="1:23" ht="16.149999999999999" customHeight="1">
      <c r="A16" s="32"/>
      <c r="B16" s="32"/>
      <c r="C16" s="102">
        <v>14</v>
      </c>
      <c r="D16" s="103" t="s">
        <v>18</v>
      </c>
      <c r="E16" s="104">
        <v>2220</v>
      </c>
      <c r="F16" s="104">
        <v>1065</v>
      </c>
      <c r="G16" s="104">
        <v>1155</v>
      </c>
      <c r="H16" s="105">
        <v>13418054.630000001</v>
      </c>
      <c r="I16" s="38"/>
      <c r="J16" s="34">
        <f t="shared" si="0"/>
        <v>0</v>
      </c>
      <c r="K16" s="35">
        <f t="shared" si="1"/>
        <v>2220</v>
      </c>
      <c r="M16" s="37"/>
      <c r="T16" s="88"/>
      <c r="U16" s="88"/>
      <c r="V16" s="88"/>
      <c r="W16" s="89"/>
    </row>
    <row r="17" spans="1:23" ht="16.149999999999999" customHeight="1">
      <c r="A17" s="32"/>
      <c r="B17" s="32"/>
      <c r="C17" s="102">
        <v>18</v>
      </c>
      <c r="D17" s="103" t="s">
        <v>19</v>
      </c>
      <c r="E17" s="104">
        <v>2337</v>
      </c>
      <c r="F17" s="104">
        <v>1091</v>
      </c>
      <c r="G17" s="104">
        <v>1246</v>
      </c>
      <c r="H17" s="105">
        <v>14401557.82</v>
      </c>
      <c r="I17" s="38"/>
      <c r="J17" s="34">
        <f t="shared" si="0"/>
        <v>0</v>
      </c>
      <c r="K17" s="35">
        <f t="shared" si="1"/>
        <v>2337</v>
      </c>
      <c r="M17" s="37"/>
      <c r="T17" s="88"/>
      <c r="U17" s="88"/>
      <c r="V17" s="88"/>
      <c r="W17" s="89"/>
    </row>
    <row r="18" spans="1:23" ht="16.149999999999999" customHeight="1">
      <c r="A18" s="32"/>
      <c r="B18" s="32"/>
      <c r="C18" s="102">
        <v>21</v>
      </c>
      <c r="D18" s="103" t="s">
        <v>20</v>
      </c>
      <c r="E18" s="104">
        <v>1558</v>
      </c>
      <c r="F18" s="104">
        <v>740</v>
      </c>
      <c r="G18" s="104">
        <v>818</v>
      </c>
      <c r="H18" s="105">
        <v>8800423.6500000004</v>
      </c>
      <c r="I18" s="38"/>
      <c r="J18" s="34">
        <f t="shared" si="0"/>
        <v>0</v>
      </c>
      <c r="K18" s="35">
        <f t="shared" si="1"/>
        <v>1558</v>
      </c>
      <c r="M18" s="37"/>
      <c r="T18" s="88"/>
      <c r="U18" s="88"/>
      <c r="V18" s="88"/>
      <c r="W18" s="89"/>
    </row>
    <row r="19" spans="1:23" ht="16.149999999999999" customHeight="1">
      <c r="A19" s="32"/>
      <c r="B19" s="32"/>
      <c r="C19" s="102">
        <v>23</v>
      </c>
      <c r="D19" s="103" t="s">
        <v>21</v>
      </c>
      <c r="E19" s="104">
        <v>1585</v>
      </c>
      <c r="F19" s="104">
        <v>724</v>
      </c>
      <c r="G19" s="104">
        <v>861</v>
      </c>
      <c r="H19" s="105">
        <v>9700840.0600000005</v>
      </c>
      <c r="I19" s="38"/>
      <c r="J19" s="34">
        <f t="shared" si="0"/>
        <v>0</v>
      </c>
      <c r="K19" s="35">
        <f t="shared" si="1"/>
        <v>1585</v>
      </c>
      <c r="M19" s="37"/>
      <c r="S19" s="39"/>
      <c r="T19" s="88"/>
      <c r="U19" s="88"/>
      <c r="V19" s="88"/>
      <c r="W19" s="89"/>
    </row>
    <row r="20" spans="1:23" ht="16.149999999999999" customHeight="1">
      <c r="A20" s="32"/>
      <c r="B20" s="32"/>
      <c r="C20" s="102">
        <v>29</v>
      </c>
      <c r="D20" s="103" t="s">
        <v>22</v>
      </c>
      <c r="E20" s="104">
        <v>4021</v>
      </c>
      <c r="F20" s="104">
        <v>1945</v>
      </c>
      <c r="G20" s="104">
        <v>2076</v>
      </c>
      <c r="H20" s="105">
        <v>27656288.170000002</v>
      </c>
      <c r="I20" s="38"/>
      <c r="J20" s="34">
        <f t="shared" si="0"/>
        <v>0</v>
      </c>
      <c r="K20" s="35">
        <f t="shared" si="1"/>
        <v>4021</v>
      </c>
      <c r="M20" s="37"/>
      <c r="T20" s="88"/>
      <c r="U20" s="88"/>
      <c r="V20" s="88"/>
      <c r="W20" s="89"/>
    </row>
    <row r="21" spans="1:23" ht="16.149999999999999" customHeight="1">
      <c r="A21" s="32"/>
      <c r="B21" s="32"/>
      <c r="C21" s="102">
        <v>41</v>
      </c>
      <c r="D21" s="103" t="s">
        <v>23</v>
      </c>
      <c r="E21" s="104">
        <v>5255</v>
      </c>
      <c r="F21" s="104">
        <v>2543</v>
      </c>
      <c r="G21" s="104">
        <v>2712</v>
      </c>
      <c r="H21" s="105">
        <v>35575423.670000002</v>
      </c>
      <c r="I21" s="38"/>
      <c r="J21" s="34">
        <f t="shared" si="0"/>
        <v>0</v>
      </c>
      <c r="K21" s="35">
        <f t="shared" si="1"/>
        <v>5255</v>
      </c>
      <c r="M21" s="37"/>
      <c r="T21" s="88"/>
      <c r="U21" s="88"/>
      <c r="V21" s="88"/>
      <c r="W21" s="89"/>
    </row>
    <row r="22" spans="1:23" s="23" customFormat="1" ht="16.149999999999999" customHeight="1">
      <c r="A22" s="32"/>
      <c r="B22" s="32"/>
      <c r="C22" s="106"/>
      <c r="D22" s="99" t="s">
        <v>92</v>
      </c>
      <c r="E22" s="100">
        <v>3403</v>
      </c>
      <c r="F22" s="100">
        <v>1498</v>
      </c>
      <c r="G22" s="100">
        <v>1905</v>
      </c>
      <c r="H22" s="101">
        <v>24855806</v>
      </c>
      <c r="I22" s="33"/>
      <c r="J22" s="34">
        <f t="shared" si="0"/>
        <v>0</v>
      </c>
      <c r="K22" s="35">
        <f t="shared" si="1"/>
        <v>3403</v>
      </c>
      <c r="L22" s="36">
        <f>SUM(H23:H25)</f>
        <v>24855806</v>
      </c>
      <c r="M22" s="37">
        <f t="shared" ref="M22:M75" si="2">L22-H22</f>
        <v>0</v>
      </c>
      <c r="T22" s="86"/>
      <c r="U22" s="86"/>
      <c r="V22" s="86"/>
      <c r="W22" s="87"/>
    </row>
    <row r="23" spans="1:23" ht="16.149999999999999" customHeight="1">
      <c r="A23" s="32"/>
      <c r="B23" s="32"/>
      <c r="C23" s="107">
        <v>22</v>
      </c>
      <c r="D23" s="103" t="s">
        <v>24</v>
      </c>
      <c r="E23" s="104">
        <v>658</v>
      </c>
      <c r="F23" s="104">
        <v>262</v>
      </c>
      <c r="G23" s="104">
        <v>396</v>
      </c>
      <c r="H23" s="105">
        <v>4333601.93</v>
      </c>
      <c r="I23" s="38"/>
      <c r="J23" s="34">
        <f t="shared" si="0"/>
        <v>0</v>
      </c>
      <c r="K23" s="35">
        <f t="shared" si="1"/>
        <v>658</v>
      </c>
      <c r="M23" s="37"/>
      <c r="T23" s="88"/>
      <c r="U23" s="88"/>
      <c r="V23" s="88"/>
      <c r="W23" s="89"/>
    </row>
    <row r="24" spans="1:23" ht="16.149999999999999" customHeight="1">
      <c r="A24" s="32"/>
      <c r="B24" s="32"/>
      <c r="C24" s="107">
        <v>44</v>
      </c>
      <c r="D24" s="103" t="s">
        <v>25</v>
      </c>
      <c r="E24" s="104">
        <v>342</v>
      </c>
      <c r="F24" s="104">
        <v>141</v>
      </c>
      <c r="G24" s="104">
        <v>201</v>
      </c>
      <c r="H24" s="105">
        <v>2422974.69</v>
      </c>
      <c r="I24" s="38"/>
      <c r="J24" s="34">
        <f t="shared" si="0"/>
        <v>0</v>
      </c>
      <c r="K24" s="35">
        <f t="shared" si="1"/>
        <v>342</v>
      </c>
      <c r="M24" s="37"/>
      <c r="T24" s="88"/>
      <c r="U24" s="88"/>
      <c r="V24" s="88"/>
      <c r="W24" s="89"/>
    </row>
    <row r="25" spans="1:23" ht="16.149999999999999" customHeight="1">
      <c r="A25" s="32"/>
      <c r="B25" s="32"/>
      <c r="C25" s="107">
        <v>50</v>
      </c>
      <c r="D25" s="103" t="s">
        <v>26</v>
      </c>
      <c r="E25" s="104">
        <v>2403</v>
      </c>
      <c r="F25" s="104">
        <v>1095</v>
      </c>
      <c r="G25" s="104">
        <v>1308</v>
      </c>
      <c r="H25" s="105">
        <v>18099229.379999999</v>
      </c>
      <c r="I25" s="38"/>
      <c r="J25" s="34">
        <f t="shared" si="0"/>
        <v>0</v>
      </c>
      <c r="K25" s="35">
        <f t="shared" si="1"/>
        <v>2403</v>
      </c>
      <c r="M25" s="37"/>
      <c r="T25" s="88"/>
      <c r="U25" s="88"/>
      <c r="V25" s="88"/>
      <c r="W25" s="89"/>
    </row>
    <row r="26" spans="1:23" s="23" customFormat="1" ht="16.149999999999999" customHeight="1">
      <c r="A26" s="32"/>
      <c r="B26" s="32"/>
      <c r="C26" s="106">
        <v>33</v>
      </c>
      <c r="D26" s="99" t="s">
        <v>93</v>
      </c>
      <c r="E26" s="100">
        <v>1728</v>
      </c>
      <c r="F26" s="100">
        <v>854</v>
      </c>
      <c r="G26" s="100">
        <v>874</v>
      </c>
      <c r="H26" s="101">
        <v>12832802.140000001</v>
      </c>
      <c r="I26" s="33"/>
      <c r="J26" s="34">
        <f t="shared" si="0"/>
        <v>0</v>
      </c>
      <c r="K26" s="35">
        <f t="shared" si="1"/>
        <v>1728</v>
      </c>
      <c r="L26" s="36">
        <f>SUM(H26)</f>
        <v>12832802.140000001</v>
      </c>
      <c r="M26" s="37">
        <f t="shared" si="2"/>
        <v>0</v>
      </c>
      <c r="T26" s="86"/>
      <c r="U26" s="86"/>
      <c r="V26" s="86"/>
      <c r="W26" s="87"/>
    </row>
    <row r="27" spans="1:23" s="23" customFormat="1" ht="16.149999999999999" customHeight="1">
      <c r="A27" s="32"/>
      <c r="B27" s="32"/>
      <c r="C27" s="106">
        <v>7</v>
      </c>
      <c r="D27" s="99" t="s">
        <v>94</v>
      </c>
      <c r="E27" s="100">
        <v>3488</v>
      </c>
      <c r="F27" s="100">
        <v>1649</v>
      </c>
      <c r="G27" s="100">
        <v>1839</v>
      </c>
      <c r="H27" s="101">
        <v>25249894.030000001</v>
      </c>
      <c r="I27" s="33"/>
      <c r="J27" s="34">
        <f t="shared" si="0"/>
        <v>0</v>
      </c>
      <c r="K27" s="35">
        <f t="shared" si="1"/>
        <v>3488</v>
      </c>
      <c r="L27" s="36">
        <f>SUM(H27)</f>
        <v>25249894.030000001</v>
      </c>
      <c r="M27" s="37">
        <f t="shared" si="2"/>
        <v>0</v>
      </c>
      <c r="T27" s="86"/>
      <c r="U27" s="86"/>
      <c r="V27" s="86"/>
      <c r="W27" s="87"/>
    </row>
    <row r="28" spans="1:23" s="23" customFormat="1" ht="16.149999999999999" customHeight="1">
      <c r="A28" s="32"/>
      <c r="B28" s="32"/>
      <c r="C28" s="106"/>
      <c r="D28" s="99" t="s">
        <v>96</v>
      </c>
      <c r="E28" s="100">
        <v>4178</v>
      </c>
      <c r="F28" s="100">
        <v>2007</v>
      </c>
      <c r="G28" s="100">
        <v>2171</v>
      </c>
      <c r="H28" s="101">
        <v>28464778.25</v>
      </c>
      <c r="I28" s="33"/>
      <c r="J28" s="34">
        <f t="shared" si="0"/>
        <v>0</v>
      </c>
      <c r="K28" s="35">
        <f t="shared" si="1"/>
        <v>4178</v>
      </c>
      <c r="L28" s="36">
        <f>SUM(H29:H30)</f>
        <v>28464778.25</v>
      </c>
      <c r="M28" s="37">
        <f t="shared" si="2"/>
        <v>0</v>
      </c>
      <c r="T28" s="86"/>
      <c r="U28" s="86"/>
      <c r="V28" s="86"/>
      <c r="W28" s="87"/>
    </row>
    <row r="29" spans="1:23" ht="16.149999999999999" customHeight="1">
      <c r="A29" s="32"/>
      <c r="B29" s="32"/>
      <c r="C29" s="107">
        <v>35</v>
      </c>
      <c r="D29" s="103" t="s">
        <v>27</v>
      </c>
      <c r="E29" s="104">
        <v>2200</v>
      </c>
      <c r="F29" s="104">
        <v>1050</v>
      </c>
      <c r="G29" s="104">
        <v>1150</v>
      </c>
      <c r="H29" s="105">
        <v>15376838.17</v>
      </c>
      <c r="I29" s="38"/>
      <c r="J29" s="34">
        <f t="shared" si="0"/>
        <v>0</v>
      </c>
      <c r="K29" s="35">
        <f t="shared" si="1"/>
        <v>2200</v>
      </c>
      <c r="M29" s="37"/>
      <c r="T29" s="88"/>
      <c r="U29" s="88"/>
      <c r="V29" s="88"/>
      <c r="W29" s="89"/>
    </row>
    <row r="30" spans="1:23" ht="16.149999999999999" customHeight="1">
      <c r="A30" s="32"/>
      <c r="B30" s="32"/>
      <c r="C30" s="107">
        <v>38</v>
      </c>
      <c r="D30" s="103" t="s">
        <v>28</v>
      </c>
      <c r="E30" s="104">
        <v>1978</v>
      </c>
      <c r="F30" s="104">
        <v>957</v>
      </c>
      <c r="G30" s="104">
        <v>1021</v>
      </c>
      <c r="H30" s="105">
        <v>13087940.08</v>
      </c>
      <c r="I30" s="38"/>
      <c r="J30" s="34">
        <f t="shared" si="0"/>
        <v>0</v>
      </c>
      <c r="K30" s="35">
        <f t="shared" si="1"/>
        <v>1978</v>
      </c>
      <c r="M30" s="37"/>
      <c r="T30" s="88"/>
      <c r="U30" s="88"/>
      <c r="V30" s="88"/>
      <c r="W30" s="89"/>
    </row>
    <row r="31" spans="1:23" s="23" customFormat="1" ht="16.149999999999999" customHeight="1">
      <c r="A31" s="32"/>
      <c r="B31" s="32"/>
      <c r="C31" s="106">
        <v>39</v>
      </c>
      <c r="D31" s="99" t="s">
        <v>97</v>
      </c>
      <c r="E31" s="100">
        <v>1290</v>
      </c>
      <c r="F31" s="100">
        <v>623</v>
      </c>
      <c r="G31" s="100">
        <v>667</v>
      </c>
      <c r="H31" s="101">
        <v>9341704.5399999991</v>
      </c>
      <c r="I31" s="33"/>
      <c r="J31" s="34">
        <f t="shared" si="0"/>
        <v>0</v>
      </c>
      <c r="K31" s="35">
        <f t="shared" si="1"/>
        <v>1290</v>
      </c>
      <c r="L31" s="36">
        <f>SUM(H31)</f>
        <v>9341704.5399999991</v>
      </c>
      <c r="M31" s="37">
        <f t="shared" si="2"/>
        <v>0</v>
      </c>
      <c r="T31" s="86"/>
      <c r="U31" s="86"/>
      <c r="V31" s="86"/>
      <c r="W31" s="87"/>
    </row>
    <row r="32" spans="1:23" s="23" customFormat="1" ht="16.149999999999999" customHeight="1">
      <c r="A32" s="32"/>
      <c r="B32" s="32"/>
      <c r="C32" s="106"/>
      <c r="D32" s="99" t="s">
        <v>98</v>
      </c>
      <c r="E32" s="100">
        <v>4706</v>
      </c>
      <c r="F32" s="100">
        <v>2222</v>
      </c>
      <c r="G32" s="100">
        <v>2484</v>
      </c>
      <c r="H32" s="101">
        <v>34122015.630000003</v>
      </c>
      <c r="I32" s="33"/>
      <c r="J32" s="34">
        <f t="shared" si="0"/>
        <v>0</v>
      </c>
      <c r="K32" s="35">
        <f t="shared" si="1"/>
        <v>4706</v>
      </c>
      <c r="L32" s="36">
        <f>SUM(H33:H41)</f>
        <v>34122015.630000003</v>
      </c>
      <c r="M32" s="37">
        <f t="shared" si="2"/>
        <v>0</v>
      </c>
      <c r="T32" s="86"/>
      <c r="U32" s="86"/>
      <c r="V32" s="86"/>
      <c r="W32" s="87"/>
    </row>
    <row r="33" spans="1:23" ht="16.149999999999999" customHeight="1">
      <c r="A33" s="32"/>
      <c r="B33" s="32"/>
      <c r="C33" s="107">
        <v>5</v>
      </c>
      <c r="D33" s="108" t="s">
        <v>29</v>
      </c>
      <c r="E33" s="104">
        <v>318</v>
      </c>
      <c r="F33" s="104">
        <v>143</v>
      </c>
      <c r="G33" s="104">
        <v>175</v>
      </c>
      <c r="H33" s="105">
        <v>2042058.38</v>
      </c>
      <c r="I33" s="38"/>
      <c r="J33" s="34">
        <f t="shared" si="0"/>
        <v>0</v>
      </c>
      <c r="K33" s="35">
        <f t="shared" si="1"/>
        <v>318</v>
      </c>
      <c r="M33" s="37"/>
      <c r="T33" s="88"/>
      <c r="U33" s="88"/>
      <c r="V33" s="88"/>
      <c r="W33" s="89"/>
    </row>
    <row r="34" spans="1:23" ht="16.149999999999999" customHeight="1">
      <c r="A34" s="32"/>
      <c r="B34" s="32"/>
      <c r="C34" s="107">
        <v>9</v>
      </c>
      <c r="D34" s="108" t="s">
        <v>30</v>
      </c>
      <c r="E34" s="104">
        <v>741</v>
      </c>
      <c r="F34" s="104">
        <v>344</v>
      </c>
      <c r="G34" s="104">
        <v>397</v>
      </c>
      <c r="H34" s="105">
        <v>5661546.9800000004</v>
      </c>
      <c r="I34" s="38"/>
      <c r="J34" s="34">
        <f t="shared" si="0"/>
        <v>0</v>
      </c>
      <c r="K34" s="35">
        <f t="shared" si="1"/>
        <v>741</v>
      </c>
      <c r="M34" s="37"/>
      <c r="T34" s="88"/>
      <c r="U34" s="88"/>
      <c r="V34" s="88"/>
      <c r="W34" s="89"/>
    </row>
    <row r="35" spans="1:23" ht="16.149999999999999" customHeight="1">
      <c r="A35" s="32"/>
      <c r="B35" s="32"/>
      <c r="C35" s="107">
        <v>24</v>
      </c>
      <c r="D35" s="103" t="s">
        <v>31</v>
      </c>
      <c r="E35" s="104">
        <v>772</v>
      </c>
      <c r="F35" s="104">
        <v>374</v>
      </c>
      <c r="G35" s="104">
        <v>398</v>
      </c>
      <c r="H35" s="105">
        <v>5677067.5</v>
      </c>
      <c r="I35" s="38"/>
      <c r="J35" s="34">
        <f t="shared" si="0"/>
        <v>0</v>
      </c>
      <c r="K35" s="35">
        <f t="shared" si="1"/>
        <v>772</v>
      </c>
      <c r="M35" s="37"/>
      <c r="T35" s="88"/>
      <c r="U35" s="88"/>
      <c r="V35" s="88"/>
      <c r="W35" s="89"/>
    </row>
    <row r="36" spans="1:23" ht="16.149999999999999" customHeight="1">
      <c r="A36" s="32"/>
      <c r="B36" s="32"/>
      <c r="C36" s="107">
        <v>34</v>
      </c>
      <c r="D36" s="103" t="s">
        <v>32</v>
      </c>
      <c r="E36" s="104">
        <v>287</v>
      </c>
      <c r="F36" s="104">
        <v>133</v>
      </c>
      <c r="G36" s="104">
        <v>154</v>
      </c>
      <c r="H36" s="105">
        <v>2164516.09</v>
      </c>
      <c r="I36" s="38"/>
      <c r="J36" s="34">
        <f t="shared" si="0"/>
        <v>0</v>
      </c>
      <c r="K36" s="35">
        <f t="shared" si="1"/>
        <v>287</v>
      </c>
      <c r="M36" s="37"/>
      <c r="T36" s="88"/>
      <c r="U36" s="88"/>
      <c r="V36" s="88"/>
      <c r="W36" s="89"/>
    </row>
    <row r="37" spans="1:23" ht="16.149999999999999" customHeight="1">
      <c r="A37" s="32"/>
      <c r="B37" s="32"/>
      <c r="C37" s="107">
        <v>37</v>
      </c>
      <c r="D37" s="103" t="s">
        <v>33</v>
      </c>
      <c r="E37" s="104">
        <v>683</v>
      </c>
      <c r="F37" s="104">
        <v>338</v>
      </c>
      <c r="G37" s="104">
        <v>345</v>
      </c>
      <c r="H37" s="105">
        <v>4595709.1500000004</v>
      </c>
      <c r="I37" s="38"/>
      <c r="J37" s="34">
        <f t="shared" si="0"/>
        <v>0</v>
      </c>
      <c r="K37" s="35">
        <f t="shared" si="1"/>
        <v>683</v>
      </c>
      <c r="M37" s="37"/>
      <c r="T37" s="88"/>
      <c r="U37" s="88"/>
      <c r="V37" s="88"/>
      <c r="W37" s="89"/>
    </row>
    <row r="38" spans="1:23" ht="16.149999999999999" customHeight="1">
      <c r="A38" s="32"/>
      <c r="B38" s="32"/>
      <c r="C38" s="107">
        <v>40</v>
      </c>
      <c r="D38" s="103" t="s">
        <v>34</v>
      </c>
      <c r="E38" s="104">
        <v>352</v>
      </c>
      <c r="F38" s="104">
        <v>162</v>
      </c>
      <c r="G38" s="104">
        <v>190</v>
      </c>
      <c r="H38" s="105">
        <v>2416409.54</v>
      </c>
      <c r="I38" s="38"/>
      <c r="J38" s="34">
        <f t="shared" si="0"/>
        <v>0</v>
      </c>
      <c r="K38" s="35">
        <f t="shared" si="1"/>
        <v>352</v>
      </c>
      <c r="M38" s="37"/>
      <c r="R38" s="39"/>
      <c r="T38" s="88"/>
      <c r="U38" s="88"/>
      <c r="V38" s="88"/>
      <c r="W38" s="89"/>
    </row>
    <row r="39" spans="1:23" ht="16.149999999999999" customHeight="1">
      <c r="A39" s="32"/>
      <c r="B39" s="32"/>
      <c r="C39" s="107">
        <v>42</v>
      </c>
      <c r="D39" s="103" t="s">
        <v>35</v>
      </c>
      <c r="E39" s="104">
        <v>183</v>
      </c>
      <c r="F39" s="104">
        <v>74</v>
      </c>
      <c r="G39" s="104">
        <v>109</v>
      </c>
      <c r="H39" s="105">
        <v>1426587.6</v>
      </c>
      <c r="I39" s="38"/>
      <c r="J39" s="34">
        <f t="shared" si="0"/>
        <v>0</v>
      </c>
      <c r="K39" s="35">
        <f t="shared" si="1"/>
        <v>183</v>
      </c>
      <c r="M39" s="37"/>
      <c r="T39" s="88"/>
      <c r="U39" s="88"/>
      <c r="V39" s="88"/>
      <c r="W39" s="89"/>
    </row>
    <row r="40" spans="1:23" ht="16.149999999999999" customHeight="1">
      <c r="A40" s="32"/>
      <c r="B40" s="32"/>
      <c r="C40" s="107">
        <v>47</v>
      </c>
      <c r="D40" s="103" t="s">
        <v>36</v>
      </c>
      <c r="E40" s="104">
        <v>1072</v>
      </c>
      <c r="F40" s="104">
        <v>518</v>
      </c>
      <c r="G40" s="104">
        <v>554</v>
      </c>
      <c r="H40" s="105">
        <v>8230245.1699999999</v>
      </c>
      <c r="I40" s="38"/>
      <c r="J40" s="34">
        <f t="shared" si="0"/>
        <v>0</v>
      </c>
      <c r="K40" s="35">
        <f t="shared" si="1"/>
        <v>1072</v>
      </c>
      <c r="M40" s="37"/>
      <c r="T40" s="88"/>
      <c r="U40" s="88"/>
      <c r="V40" s="88"/>
      <c r="W40" s="89"/>
    </row>
    <row r="41" spans="1:23" ht="16.149999999999999" customHeight="1">
      <c r="A41" s="32"/>
      <c r="B41" s="32"/>
      <c r="C41" s="107">
        <v>49</v>
      </c>
      <c r="D41" s="103" t="s">
        <v>37</v>
      </c>
      <c r="E41" s="104">
        <v>298</v>
      </c>
      <c r="F41" s="104">
        <v>136</v>
      </c>
      <c r="G41" s="104">
        <v>162</v>
      </c>
      <c r="H41" s="105">
        <v>1907875.22</v>
      </c>
      <c r="I41" s="38"/>
      <c r="J41" s="34">
        <f t="shared" si="0"/>
        <v>0</v>
      </c>
      <c r="K41" s="35">
        <f t="shared" si="1"/>
        <v>298</v>
      </c>
      <c r="M41" s="37"/>
      <c r="T41" s="88"/>
      <c r="U41" s="88"/>
      <c r="V41" s="88"/>
      <c r="W41" s="89"/>
    </row>
    <row r="42" spans="1:23" s="23" customFormat="1" ht="16.149999999999999" customHeight="1">
      <c r="A42" s="32"/>
      <c r="B42" s="32"/>
      <c r="C42" s="106"/>
      <c r="D42" s="99" t="s">
        <v>99</v>
      </c>
      <c r="E42" s="100">
        <v>5300</v>
      </c>
      <c r="F42" s="100">
        <v>2361</v>
      </c>
      <c r="G42" s="100">
        <v>2939</v>
      </c>
      <c r="H42" s="101">
        <v>35936722.520000003</v>
      </c>
      <c r="I42" s="33"/>
      <c r="J42" s="34">
        <f t="shared" si="0"/>
        <v>0</v>
      </c>
      <c r="K42" s="35">
        <f t="shared" si="1"/>
        <v>5300</v>
      </c>
      <c r="L42" s="36">
        <f>SUM(H43:H47)</f>
        <v>35936722.520000003</v>
      </c>
      <c r="M42" s="37">
        <f t="shared" si="2"/>
        <v>0</v>
      </c>
      <c r="T42" s="86"/>
      <c r="U42" s="86"/>
      <c r="V42" s="86"/>
      <c r="W42" s="87"/>
    </row>
    <row r="43" spans="1:23" ht="16.149999999999999" customHeight="1">
      <c r="A43" s="32"/>
      <c r="B43" s="32"/>
      <c r="C43" s="107">
        <v>2</v>
      </c>
      <c r="D43" s="103" t="s">
        <v>38</v>
      </c>
      <c r="E43" s="104">
        <v>1028</v>
      </c>
      <c r="F43" s="104">
        <v>459</v>
      </c>
      <c r="G43" s="104">
        <v>569</v>
      </c>
      <c r="H43" s="105">
        <v>6756636.5899999999</v>
      </c>
      <c r="I43" s="38"/>
      <c r="J43" s="34">
        <f t="shared" si="0"/>
        <v>0</v>
      </c>
      <c r="K43" s="35">
        <f t="shared" si="1"/>
        <v>1028</v>
      </c>
      <c r="M43" s="37"/>
      <c r="T43" s="88"/>
      <c r="U43" s="88"/>
      <c r="V43" s="88"/>
      <c r="W43" s="89"/>
    </row>
    <row r="44" spans="1:23" ht="16.149999999999999" customHeight="1">
      <c r="A44" s="32"/>
      <c r="B44" s="32"/>
      <c r="C44" s="107">
        <v>13</v>
      </c>
      <c r="D44" s="103" t="s">
        <v>39</v>
      </c>
      <c r="E44" s="104">
        <v>1209</v>
      </c>
      <c r="F44" s="104">
        <v>540</v>
      </c>
      <c r="G44" s="104">
        <v>669</v>
      </c>
      <c r="H44" s="105">
        <v>8015176.2400000002</v>
      </c>
      <c r="I44" s="38"/>
      <c r="J44" s="34">
        <f t="shared" si="0"/>
        <v>0</v>
      </c>
      <c r="K44" s="35">
        <f t="shared" si="1"/>
        <v>1209</v>
      </c>
      <c r="M44" s="37"/>
      <c r="T44" s="88"/>
      <c r="U44" s="88"/>
      <c r="V44" s="88"/>
      <c r="W44" s="89"/>
    </row>
    <row r="45" spans="1:23" ht="16.149999999999999" customHeight="1">
      <c r="A45" s="32"/>
      <c r="B45" s="32"/>
      <c r="C45" s="107">
        <v>16</v>
      </c>
      <c r="D45" s="103" t="s">
        <v>40</v>
      </c>
      <c r="E45" s="104">
        <v>475</v>
      </c>
      <c r="F45" s="104">
        <v>226</v>
      </c>
      <c r="G45" s="104">
        <v>249</v>
      </c>
      <c r="H45" s="105">
        <v>3047976.41</v>
      </c>
      <c r="I45" s="38"/>
      <c r="J45" s="34">
        <f t="shared" si="0"/>
        <v>0</v>
      </c>
      <c r="K45" s="35">
        <f t="shared" si="1"/>
        <v>475</v>
      </c>
      <c r="M45" s="37"/>
      <c r="T45" s="88"/>
      <c r="U45" s="88"/>
      <c r="V45" s="88"/>
      <c r="W45" s="89"/>
    </row>
    <row r="46" spans="1:23" ht="16.149999999999999" customHeight="1">
      <c r="A46" s="32"/>
      <c r="B46" s="32"/>
      <c r="C46" s="107">
        <v>19</v>
      </c>
      <c r="D46" s="103" t="s">
        <v>41</v>
      </c>
      <c r="E46" s="104">
        <v>671</v>
      </c>
      <c r="F46" s="104">
        <v>294</v>
      </c>
      <c r="G46" s="104">
        <v>377</v>
      </c>
      <c r="H46" s="105">
        <v>5124666.54</v>
      </c>
      <c r="I46" s="38"/>
      <c r="J46" s="34">
        <f t="shared" si="0"/>
        <v>0</v>
      </c>
      <c r="K46" s="35">
        <f t="shared" si="1"/>
        <v>671</v>
      </c>
      <c r="M46" s="37"/>
      <c r="T46" s="88"/>
      <c r="U46" s="88"/>
      <c r="V46" s="88"/>
      <c r="W46" s="89"/>
    </row>
    <row r="47" spans="1:23" ht="16.149999999999999" customHeight="1">
      <c r="A47" s="32"/>
      <c r="B47" s="32"/>
      <c r="C47" s="107">
        <v>45</v>
      </c>
      <c r="D47" s="103" t="s">
        <v>42</v>
      </c>
      <c r="E47" s="104">
        <v>1917</v>
      </c>
      <c r="F47" s="104">
        <v>842</v>
      </c>
      <c r="G47" s="104">
        <v>1075</v>
      </c>
      <c r="H47" s="105">
        <v>12992266.74</v>
      </c>
      <c r="I47" s="38"/>
      <c r="J47" s="34">
        <f t="shared" si="0"/>
        <v>0</v>
      </c>
      <c r="K47" s="35">
        <f t="shared" si="1"/>
        <v>1917</v>
      </c>
      <c r="M47" s="37"/>
      <c r="T47" s="88"/>
      <c r="U47" s="88"/>
      <c r="V47" s="88"/>
      <c r="W47" s="89"/>
    </row>
    <row r="48" spans="1:23" s="23" customFormat="1" ht="16.149999999999999" customHeight="1">
      <c r="A48" s="32"/>
      <c r="B48" s="32"/>
      <c r="C48" s="106"/>
      <c r="D48" s="99" t="s">
        <v>58</v>
      </c>
      <c r="E48" s="100">
        <v>21507</v>
      </c>
      <c r="F48" s="100">
        <v>9735</v>
      </c>
      <c r="G48" s="100">
        <v>11772</v>
      </c>
      <c r="H48" s="101">
        <v>169247184.13999999</v>
      </c>
      <c r="I48" s="33"/>
      <c r="J48" s="34">
        <f t="shared" si="0"/>
        <v>0</v>
      </c>
      <c r="K48" s="35">
        <f t="shared" si="1"/>
        <v>21507</v>
      </c>
      <c r="L48" s="36">
        <f>SUM(H49:H52)</f>
        <v>169247184.14000002</v>
      </c>
      <c r="M48" s="37">
        <f t="shared" si="2"/>
        <v>0</v>
      </c>
      <c r="T48" s="86"/>
      <c r="U48" s="86"/>
      <c r="V48" s="86"/>
      <c r="W48" s="87"/>
    </row>
    <row r="49" spans="1:23" ht="16.149999999999999" customHeight="1">
      <c r="A49" s="32"/>
      <c r="B49" s="32"/>
      <c r="C49" s="107">
        <v>8</v>
      </c>
      <c r="D49" s="103" t="s">
        <v>43</v>
      </c>
      <c r="E49" s="104">
        <v>15832</v>
      </c>
      <c r="F49" s="104">
        <v>7344</v>
      </c>
      <c r="G49" s="104">
        <v>8488</v>
      </c>
      <c r="H49" s="105">
        <v>128063157.26000001</v>
      </c>
      <c r="I49" s="38"/>
      <c r="J49" s="34">
        <f t="shared" si="0"/>
        <v>0</v>
      </c>
      <c r="K49" s="35">
        <f t="shared" si="1"/>
        <v>15832</v>
      </c>
      <c r="M49" s="37"/>
      <c r="T49" s="88"/>
      <c r="U49" s="88"/>
      <c r="V49" s="88"/>
      <c r="W49" s="89"/>
    </row>
    <row r="50" spans="1:23" ht="16.149999999999999" customHeight="1">
      <c r="A50" s="32"/>
      <c r="B50" s="32"/>
      <c r="C50" s="107">
        <v>17</v>
      </c>
      <c r="D50" s="103" t="s">
        <v>82</v>
      </c>
      <c r="E50" s="104">
        <v>2351</v>
      </c>
      <c r="F50" s="104">
        <v>973</v>
      </c>
      <c r="G50" s="104">
        <v>1378</v>
      </c>
      <c r="H50" s="105">
        <v>16636345.140000001</v>
      </c>
      <c r="I50" s="38"/>
      <c r="J50" s="34">
        <f t="shared" si="0"/>
        <v>0</v>
      </c>
      <c r="K50" s="35">
        <f t="shared" si="1"/>
        <v>2351</v>
      </c>
      <c r="M50" s="37"/>
      <c r="T50" s="88"/>
      <c r="U50" s="88"/>
      <c r="V50" s="88"/>
      <c r="W50" s="89"/>
    </row>
    <row r="51" spans="1:23" ht="16.149999999999999" customHeight="1">
      <c r="A51" s="32"/>
      <c r="B51" s="32"/>
      <c r="C51" s="107">
        <v>25</v>
      </c>
      <c r="D51" s="103" t="s">
        <v>83</v>
      </c>
      <c r="E51" s="104">
        <v>1225</v>
      </c>
      <c r="F51" s="104">
        <v>487</v>
      </c>
      <c r="G51" s="104">
        <v>738</v>
      </c>
      <c r="H51" s="105">
        <v>8690113.25</v>
      </c>
      <c r="I51" s="38"/>
      <c r="J51" s="34">
        <f t="shared" si="0"/>
        <v>0</v>
      </c>
      <c r="K51" s="35">
        <f t="shared" si="1"/>
        <v>1225</v>
      </c>
      <c r="M51" s="37"/>
      <c r="T51" s="88"/>
      <c r="U51" s="88"/>
      <c r="V51" s="88"/>
      <c r="W51" s="89"/>
    </row>
    <row r="52" spans="1:23" ht="16.149999999999999" customHeight="1">
      <c r="A52" s="32"/>
      <c r="B52" s="32"/>
      <c r="C52" s="107">
        <v>43</v>
      </c>
      <c r="D52" s="103" t="s">
        <v>44</v>
      </c>
      <c r="E52" s="104">
        <v>2099</v>
      </c>
      <c r="F52" s="104">
        <v>931</v>
      </c>
      <c r="G52" s="104">
        <v>1168</v>
      </c>
      <c r="H52" s="105">
        <v>15857568.49</v>
      </c>
      <c r="I52" s="38"/>
      <c r="J52" s="34">
        <f t="shared" si="0"/>
        <v>0</v>
      </c>
      <c r="K52" s="35">
        <f t="shared" si="1"/>
        <v>2099</v>
      </c>
      <c r="M52" s="37"/>
      <c r="T52" s="88"/>
      <c r="U52" s="88"/>
      <c r="V52" s="88"/>
      <c r="W52" s="89"/>
    </row>
    <row r="53" spans="1:23" s="23" customFormat="1" ht="16.149999999999999" customHeight="1">
      <c r="A53" s="32"/>
      <c r="B53" s="32"/>
      <c r="C53" s="106"/>
      <c r="D53" s="99" t="s">
        <v>60</v>
      </c>
      <c r="E53" s="100">
        <v>2541</v>
      </c>
      <c r="F53" s="100">
        <v>1224</v>
      </c>
      <c r="G53" s="100">
        <v>1317</v>
      </c>
      <c r="H53" s="101">
        <v>14755436.18</v>
      </c>
      <c r="I53" s="33"/>
      <c r="J53" s="34">
        <f t="shared" si="0"/>
        <v>0</v>
      </c>
      <c r="K53" s="35">
        <f t="shared" si="1"/>
        <v>2541</v>
      </c>
      <c r="L53" s="36">
        <f>SUM(H54:H55)</f>
        <v>14755436.18</v>
      </c>
      <c r="M53" s="37">
        <f t="shared" si="2"/>
        <v>0</v>
      </c>
      <c r="T53" s="86"/>
      <c r="U53" s="86"/>
      <c r="V53" s="86"/>
      <c r="W53" s="87"/>
    </row>
    <row r="54" spans="1:23" ht="16.149999999999999" customHeight="1">
      <c r="A54" s="32"/>
      <c r="B54" s="32"/>
      <c r="C54" s="107">
        <v>6</v>
      </c>
      <c r="D54" s="103" t="s">
        <v>45</v>
      </c>
      <c r="E54" s="104">
        <v>1662</v>
      </c>
      <c r="F54" s="104">
        <v>809</v>
      </c>
      <c r="G54" s="104">
        <v>853</v>
      </c>
      <c r="H54" s="105">
        <v>9767485.6799999997</v>
      </c>
      <c r="I54" s="38"/>
      <c r="J54" s="34">
        <f t="shared" si="0"/>
        <v>0</v>
      </c>
      <c r="K54" s="35">
        <f t="shared" si="1"/>
        <v>1662</v>
      </c>
      <c r="M54" s="37"/>
      <c r="T54" s="88"/>
      <c r="U54" s="88"/>
      <c r="V54" s="88"/>
      <c r="W54" s="89"/>
    </row>
    <row r="55" spans="1:23" ht="16.149999999999999" customHeight="1">
      <c r="A55" s="32"/>
      <c r="B55" s="32"/>
      <c r="C55" s="107">
        <v>10</v>
      </c>
      <c r="D55" s="103" t="s">
        <v>46</v>
      </c>
      <c r="E55" s="104">
        <v>879</v>
      </c>
      <c r="F55" s="104">
        <v>415</v>
      </c>
      <c r="G55" s="104">
        <v>464</v>
      </c>
      <c r="H55" s="105">
        <v>4987950.5</v>
      </c>
      <c r="I55" s="38"/>
      <c r="J55" s="34">
        <f t="shared" si="0"/>
        <v>0</v>
      </c>
      <c r="K55" s="35">
        <f t="shared" si="1"/>
        <v>879</v>
      </c>
      <c r="M55" s="37"/>
      <c r="T55" s="88"/>
      <c r="U55" s="88"/>
      <c r="V55" s="88"/>
      <c r="W55" s="89"/>
    </row>
    <row r="56" spans="1:23" s="23" customFormat="1" ht="16.149999999999999" customHeight="1">
      <c r="A56" s="32"/>
      <c r="B56" s="32"/>
      <c r="C56" s="106"/>
      <c r="D56" s="99" t="s">
        <v>61</v>
      </c>
      <c r="E56" s="100">
        <v>5098</v>
      </c>
      <c r="F56" s="100">
        <v>2483</v>
      </c>
      <c r="G56" s="100">
        <v>2615</v>
      </c>
      <c r="H56" s="101">
        <v>36300633.240000002</v>
      </c>
      <c r="I56" s="33"/>
      <c r="J56" s="34">
        <f t="shared" si="0"/>
        <v>0</v>
      </c>
      <c r="K56" s="35">
        <f t="shared" si="1"/>
        <v>5098</v>
      </c>
      <c r="L56" s="36">
        <f>SUM(H57:H60)</f>
        <v>36300633.240000002</v>
      </c>
      <c r="M56" s="37">
        <f t="shared" si="2"/>
        <v>0</v>
      </c>
      <c r="T56" s="86"/>
      <c r="U56" s="86"/>
      <c r="V56" s="86"/>
      <c r="W56" s="87"/>
    </row>
    <row r="57" spans="1:23" ht="16.149999999999999" customHeight="1">
      <c r="A57" s="32"/>
      <c r="B57" s="32"/>
      <c r="C57" s="107">
        <v>15</v>
      </c>
      <c r="D57" s="103" t="s">
        <v>86</v>
      </c>
      <c r="E57" s="104">
        <v>2292</v>
      </c>
      <c r="F57" s="104">
        <v>1130</v>
      </c>
      <c r="G57" s="104">
        <v>1162</v>
      </c>
      <c r="H57" s="105">
        <v>16318589.720000001</v>
      </c>
      <c r="I57" s="38"/>
      <c r="J57" s="34">
        <f t="shared" si="0"/>
        <v>0</v>
      </c>
      <c r="K57" s="35">
        <f t="shared" si="1"/>
        <v>2292</v>
      </c>
      <c r="M57" s="37"/>
      <c r="T57" s="88"/>
      <c r="U57" s="88"/>
      <c r="V57" s="88"/>
      <c r="W57" s="89"/>
    </row>
    <row r="58" spans="1:23" ht="16.149999999999999" customHeight="1">
      <c r="A58" s="32"/>
      <c r="B58" s="32"/>
      <c r="C58" s="107">
        <v>27</v>
      </c>
      <c r="D58" s="103" t="s">
        <v>47</v>
      </c>
      <c r="E58" s="104">
        <v>579</v>
      </c>
      <c r="F58" s="104">
        <v>271</v>
      </c>
      <c r="G58" s="104">
        <v>308</v>
      </c>
      <c r="H58" s="105">
        <v>3960528.07</v>
      </c>
      <c r="I58" s="38"/>
      <c r="J58" s="34">
        <f t="shared" si="0"/>
        <v>0</v>
      </c>
      <c r="K58" s="35">
        <f t="shared" si="1"/>
        <v>579</v>
      </c>
      <c r="M58" s="37"/>
      <c r="T58" s="88"/>
      <c r="U58" s="88"/>
      <c r="V58" s="88"/>
      <c r="W58" s="89"/>
    </row>
    <row r="59" spans="1:23" ht="16.149999999999999" customHeight="1">
      <c r="A59" s="32"/>
      <c r="B59" s="32"/>
      <c r="C59" s="107">
        <v>32</v>
      </c>
      <c r="D59" s="103" t="s">
        <v>87</v>
      </c>
      <c r="E59" s="104">
        <v>466</v>
      </c>
      <c r="F59" s="104">
        <v>219</v>
      </c>
      <c r="G59" s="104">
        <v>247</v>
      </c>
      <c r="H59" s="105">
        <v>3107950.48</v>
      </c>
      <c r="I59" s="38"/>
      <c r="J59" s="34">
        <f t="shared" si="0"/>
        <v>0</v>
      </c>
      <c r="K59" s="35">
        <f t="shared" si="1"/>
        <v>466</v>
      </c>
      <c r="M59" s="37"/>
      <c r="T59" s="88"/>
      <c r="U59" s="88"/>
      <c r="V59" s="88"/>
      <c r="W59" s="89"/>
    </row>
    <row r="60" spans="1:23" ht="16.149999999999999" customHeight="1">
      <c r="A60" s="32"/>
      <c r="B60" s="32"/>
      <c r="C60" s="107">
        <v>36</v>
      </c>
      <c r="D60" s="103" t="s">
        <v>48</v>
      </c>
      <c r="E60" s="104">
        <v>1761</v>
      </c>
      <c r="F60" s="104">
        <v>863</v>
      </c>
      <c r="G60" s="104">
        <v>898</v>
      </c>
      <c r="H60" s="105">
        <v>12913564.970000001</v>
      </c>
      <c r="I60" s="38"/>
      <c r="J60" s="34">
        <f t="shared" si="0"/>
        <v>0</v>
      </c>
      <c r="K60" s="35">
        <f t="shared" si="1"/>
        <v>1761</v>
      </c>
      <c r="M60" s="37"/>
      <c r="T60" s="88"/>
      <c r="U60" s="88"/>
      <c r="V60" s="88"/>
      <c r="W60" s="89"/>
    </row>
    <row r="61" spans="1:23" s="23" customFormat="1" ht="16.149999999999999" customHeight="1">
      <c r="A61" s="32"/>
      <c r="B61" s="32"/>
      <c r="C61" s="106">
        <v>28</v>
      </c>
      <c r="D61" s="99" t="s">
        <v>100</v>
      </c>
      <c r="E61" s="100">
        <v>19075</v>
      </c>
      <c r="F61" s="100">
        <v>9352</v>
      </c>
      <c r="G61" s="100">
        <v>9723</v>
      </c>
      <c r="H61" s="101">
        <v>169643726.62</v>
      </c>
      <c r="I61" s="33"/>
      <c r="J61" s="34">
        <f t="shared" si="0"/>
        <v>0</v>
      </c>
      <c r="K61" s="35">
        <f t="shared" si="1"/>
        <v>19075</v>
      </c>
      <c r="L61" s="36">
        <f>SUM(H61)</f>
        <v>169643726.62</v>
      </c>
      <c r="M61" s="37">
        <f t="shared" si="2"/>
        <v>0</v>
      </c>
      <c r="T61" s="86"/>
      <c r="U61" s="86"/>
      <c r="V61" s="86"/>
      <c r="W61" s="87"/>
    </row>
    <row r="62" spans="1:23" s="23" customFormat="1" ht="16.149999999999999" customHeight="1">
      <c r="A62" s="32"/>
      <c r="B62" s="32"/>
      <c r="C62" s="106">
        <v>30</v>
      </c>
      <c r="D62" s="99" t="s">
        <v>101</v>
      </c>
      <c r="E62" s="100">
        <v>4518</v>
      </c>
      <c r="F62" s="100">
        <v>1929</v>
      </c>
      <c r="G62" s="100">
        <v>2589</v>
      </c>
      <c r="H62" s="101">
        <v>29642327.329999998</v>
      </c>
      <c r="I62" s="33"/>
      <c r="J62" s="34">
        <f t="shared" si="0"/>
        <v>0</v>
      </c>
      <c r="K62" s="35">
        <f t="shared" si="1"/>
        <v>4518</v>
      </c>
      <c r="L62" s="36">
        <f>SUM(H62)</f>
        <v>29642327.329999998</v>
      </c>
      <c r="M62" s="37">
        <f t="shared" si="2"/>
        <v>0</v>
      </c>
      <c r="T62" s="86"/>
      <c r="U62" s="86"/>
      <c r="V62" s="86"/>
      <c r="W62" s="87"/>
    </row>
    <row r="63" spans="1:23" s="23" customFormat="1" ht="16.149999999999999" customHeight="1">
      <c r="A63" s="32"/>
      <c r="B63" s="32"/>
      <c r="C63" s="106">
        <v>31</v>
      </c>
      <c r="D63" s="99" t="s">
        <v>64</v>
      </c>
      <c r="E63" s="100">
        <v>1767</v>
      </c>
      <c r="F63" s="100">
        <v>816</v>
      </c>
      <c r="G63" s="100">
        <v>951</v>
      </c>
      <c r="H63" s="101">
        <v>14455135.08</v>
      </c>
      <c r="I63" s="33"/>
      <c r="J63" s="34">
        <f t="shared" si="0"/>
        <v>0</v>
      </c>
      <c r="K63" s="35">
        <f t="shared" si="1"/>
        <v>1767</v>
      </c>
      <c r="L63" s="36">
        <f>SUM(H63)</f>
        <v>14455135.08</v>
      </c>
      <c r="M63" s="37">
        <f t="shared" si="2"/>
        <v>0</v>
      </c>
      <c r="T63" s="86"/>
      <c r="U63" s="86"/>
      <c r="V63" s="86"/>
      <c r="W63" s="87"/>
    </row>
    <row r="64" spans="1:23" s="23" customFormat="1" ht="16.149999999999999" customHeight="1">
      <c r="A64" s="32"/>
      <c r="B64" s="32"/>
      <c r="C64" s="106">
        <v>26</v>
      </c>
      <c r="D64" s="99" t="s">
        <v>66</v>
      </c>
      <c r="E64" s="100">
        <v>793</v>
      </c>
      <c r="F64" s="100">
        <v>353</v>
      </c>
      <c r="G64" s="100">
        <v>440</v>
      </c>
      <c r="H64" s="101">
        <v>5340184.71</v>
      </c>
      <c r="I64" s="33"/>
      <c r="J64" s="34">
        <f t="shared" si="0"/>
        <v>0</v>
      </c>
      <c r="K64" s="35">
        <f t="shared" si="1"/>
        <v>793</v>
      </c>
      <c r="L64" s="36">
        <f>SUM(H64)</f>
        <v>5340184.71</v>
      </c>
      <c r="M64" s="37">
        <f t="shared" si="2"/>
        <v>0</v>
      </c>
      <c r="T64" s="86"/>
      <c r="U64" s="86"/>
      <c r="V64" s="86"/>
      <c r="W64" s="87"/>
    </row>
    <row r="65" spans="1:23" s="23" customFormat="1" ht="16.149999999999999" customHeight="1">
      <c r="A65" s="32"/>
      <c r="B65" s="32"/>
      <c r="C65" s="106"/>
      <c r="D65" s="99" t="s">
        <v>102</v>
      </c>
      <c r="E65" s="100">
        <v>12274</v>
      </c>
      <c r="F65" s="100">
        <v>5643</v>
      </c>
      <c r="G65" s="100">
        <v>6631</v>
      </c>
      <c r="H65" s="101">
        <v>85604135.170000002</v>
      </c>
      <c r="I65" s="33"/>
      <c r="J65" s="34">
        <f t="shared" si="0"/>
        <v>0</v>
      </c>
      <c r="K65" s="35">
        <f t="shared" si="1"/>
        <v>12274</v>
      </c>
      <c r="L65" s="36">
        <f>SUM(H66:H68)</f>
        <v>85604135.170000002</v>
      </c>
      <c r="M65" s="37">
        <f t="shared" si="2"/>
        <v>0</v>
      </c>
      <c r="T65" s="86"/>
      <c r="U65" s="86"/>
      <c r="V65" s="86"/>
      <c r="W65" s="87"/>
    </row>
    <row r="66" spans="1:23" ht="16.149999999999999" customHeight="1">
      <c r="A66" s="32"/>
      <c r="B66" s="32"/>
      <c r="C66" s="107">
        <v>3</v>
      </c>
      <c r="D66" s="103" t="s">
        <v>84</v>
      </c>
      <c r="E66" s="104">
        <v>4294</v>
      </c>
      <c r="F66" s="104">
        <v>2004</v>
      </c>
      <c r="G66" s="104">
        <v>2290</v>
      </c>
      <c r="H66" s="105">
        <v>27933664.07</v>
      </c>
      <c r="I66" s="38"/>
      <c r="J66" s="34">
        <f t="shared" si="0"/>
        <v>0</v>
      </c>
      <c r="K66" s="35">
        <f t="shared" si="1"/>
        <v>4294</v>
      </c>
      <c r="M66" s="37"/>
      <c r="T66" s="88"/>
      <c r="U66" s="88"/>
      <c r="V66" s="88"/>
      <c r="W66" s="89"/>
    </row>
    <row r="67" spans="1:23" ht="16.149999999999999" customHeight="1">
      <c r="A67" s="32"/>
      <c r="B67" s="32"/>
      <c r="C67" s="107">
        <v>12</v>
      </c>
      <c r="D67" s="103" t="s">
        <v>85</v>
      </c>
      <c r="E67" s="104">
        <v>1422</v>
      </c>
      <c r="F67" s="104">
        <v>629</v>
      </c>
      <c r="G67" s="104">
        <v>793</v>
      </c>
      <c r="H67" s="105">
        <v>10258591.529999999</v>
      </c>
      <c r="I67" s="38"/>
      <c r="J67" s="34">
        <f t="shared" si="0"/>
        <v>0</v>
      </c>
      <c r="K67" s="35">
        <f t="shared" si="1"/>
        <v>1422</v>
      </c>
      <c r="M67" s="37"/>
      <c r="T67" s="88"/>
      <c r="U67" s="88"/>
      <c r="V67" s="88"/>
      <c r="W67" s="89"/>
    </row>
    <row r="68" spans="1:23" ht="16.149999999999999" customHeight="1">
      <c r="A68" s="32"/>
      <c r="B68" s="32"/>
      <c r="C68" s="107">
        <v>46</v>
      </c>
      <c r="D68" s="103" t="s">
        <v>49</v>
      </c>
      <c r="E68" s="104">
        <v>6558</v>
      </c>
      <c r="F68" s="104">
        <v>3010</v>
      </c>
      <c r="G68" s="104">
        <v>3548</v>
      </c>
      <c r="H68" s="105">
        <v>47411879.57</v>
      </c>
      <c r="I68" s="38"/>
      <c r="J68" s="34">
        <f t="shared" si="0"/>
        <v>0</v>
      </c>
      <c r="K68" s="35">
        <f t="shared" si="1"/>
        <v>6558</v>
      </c>
      <c r="M68" s="37"/>
      <c r="T68" s="88"/>
      <c r="U68" s="88"/>
      <c r="V68" s="88"/>
      <c r="W68" s="89"/>
    </row>
    <row r="69" spans="1:23" s="23" customFormat="1" ht="16.149999999999999" customHeight="1">
      <c r="A69" s="32"/>
      <c r="B69" s="32"/>
      <c r="C69" s="106"/>
      <c r="D69" s="99" t="s">
        <v>65</v>
      </c>
      <c r="E69" s="100">
        <v>5337</v>
      </c>
      <c r="F69" s="100">
        <v>2585</v>
      </c>
      <c r="G69" s="100">
        <v>2752</v>
      </c>
      <c r="H69" s="101">
        <v>49093456.609999999</v>
      </c>
      <c r="I69" s="33"/>
      <c r="J69" s="34">
        <f t="shared" si="0"/>
        <v>0</v>
      </c>
      <c r="K69" s="35">
        <f t="shared" si="1"/>
        <v>5337</v>
      </c>
      <c r="L69" s="36">
        <f>SUM(H70:H72)</f>
        <v>49093456.609999999</v>
      </c>
      <c r="M69" s="37">
        <f t="shared" si="2"/>
        <v>0</v>
      </c>
      <c r="T69" s="86"/>
      <c r="U69" s="86"/>
      <c r="V69" s="86"/>
      <c r="W69" s="87"/>
    </row>
    <row r="70" spans="1:23" ht="16.149999999999999" customHeight="1">
      <c r="A70" s="32"/>
      <c r="B70" s="32"/>
      <c r="C70" s="107">
        <v>1</v>
      </c>
      <c r="D70" s="103" t="s">
        <v>88</v>
      </c>
      <c r="E70" s="104">
        <v>736</v>
      </c>
      <c r="F70" s="104">
        <v>344</v>
      </c>
      <c r="G70" s="104">
        <v>392</v>
      </c>
      <c r="H70" s="105">
        <v>7034315.5499999998</v>
      </c>
      <c r="I70" s="38"/>
      <c r="J70" s="34">
        <f t="shared" si="0"/>
        <v>0</v>
      </c>
      <c r="K70" s="35">
        <f t="shared" si="1"/>
        <v>736</v>
      </c>
      <c r="M70" s="37"/>
      <c r="T70" s="88"/>
      <c r="U70" s="88"/>
      <c r="V70" s="88"/>
      <c r="W70" s="89"/>
    </row>
    <row r="71" spans="1:23" ht="16.149999999999999" customHeight="1">
      <c r="A71" s="32"/>
      <c r="B71" s="32"/>
      <c r="C71" s="107">
        <v>20</v>
      </c>
      <c r="D71" s="103" t="s">
        <v>89</v>
      </c>
      <c r="E71" s="104">
        <v>2058</v>
      </c>
      <c r="F71" s="104">
        <v>1005</v>
      </c>
      <c r="G71" s="104">
        <v>1053</v>
      </c>
      <c r="H71" s="105">
        <v>18071501.09</v>
      </c>
      <c r="I71" s="38"/>
      <c r="J71" s="34">
        <f t="shared" si="0"/>
        <v>0</v>
      </c>
      <c r="K71" s="35">
        <f t="shared" si="1"/>
        <v>2058</v>
      </c>
      <c r="M71" s="37"/>
      <c r="T71" s="88"/>
      <c r="U71" s="88"/>
      <c r="V71" s="88"/>
      <c r="W71" s="89"/>
    </row>
    <row r="72" spans="1:23" ht="16.149999999999999" customHeight="1">
      <c r="A72" s="32"/>
      <c r="B72" s="32"/>
      <c r="C72" s="107">
        <v>48</v>
      </c>
      <c r="D72" s="103" t="s">
        <v>90</v>
      </c>
      <c r="E72" s="104">
        <v>2543</v>
      </c>
      <c r="F72" s="104">
        <v>1236</v>
      </c>
      <c r="G72" s="104">
        <v>1307</v>
      </c>
      <c r="H72" s="105">
        <v>23987639.969999999</v>
      </c>
      <c r="I72" s="38"/>
      <c r="J72" s="34">
        <f t="shared" si="0"/>
        <v>0</v>
      </c>
      <c r="K72" s="35">
        <f t="shared" si="1"/>
        <v>2543</v>
      </c>
      <c r="M72" s="37"/>
      <c r="N72" s="40"/>
      <c r="T72" s="88"/>
      <c r="U72" s="88"/>
      <c r="V72" s="88"/>
      <c r="W72" s="89"/>
    </row>
    <row r="73" spans="1:23" s="23" customFormat="1" ht="16.149999999999999" customHeight="1">
      <c r="A73" s="32"/>
      <c r="B73" s="32"/>
      <c r="C73" s="106">
        <v>51</v>
      </c>
      <c r="D73" s="99" t="s">
        <v>67</v>
      </c>
      <c r="E73" s="100">
        <v>156</v>
      </c>
      <c r="F73" s="100">
        <v>81</v>
      </c>
      <c r="G73" s="100">
        <v>75</v>
      </c>
      <c r="H73" s="101">
        <v>1025881.81</v>
      </c>
      <c r="I73" s="33"/>
      <c r="J73" s="34">
        <f t="shared" si="0"/>
        <v>0</v>
      </c>
      <c r="K73" s="35">
        <f t="shared" si="1"/>
        <v>156</v>
      </c>
      <c r="L73" s="36">
        <f>SUM(H73)</f>
        <v>1025881.81</v>
      </c>
      <c r="M73" s="37">
        <f t="shared" si="2"/>
        <v>0</v>
      </c>
      <c r="T73" s="86"/>
      <c r="U73" s="86"/>
      <c r="V73" s="86"/>
      <c r="W73" s="87"/>
    </row>
    <row r="74" spans="1:23" s="23" customFormat="1" ht="16.149999999999999" customHeight="1">
      <c r="A74" s="32"/>
      <c r="B74" s="32"/>
      <c r="C74" s="106">
        <v>52</v>
      </c>
      <c r="D74" s="99" t="s">
        <v>68</v>
      </c>
      <c r="E74" s="100">
        <v>254</v>
      </c>
      <c r="F74" s="100">
        <v>106</v>
      </c>
      <c r="G74" s="100">
        <v>148</v>
      </c>
      <c r="H74" s="101">
        <v>1498786.78</v>
      </c>
      <c r="I74" s="33"/>
      <c r="J74" s="34">
        <f t="shared" si="0"/>
        <v>0</v>
      </c>
      <c r="K74" s="35">
        <f t="shared" si="1"/>
        <v>254</v>
      </c>
      <c r="L74" s="36">
        <f>SUM(H74)</f>
        <v>1498786.78</v>
      </c>
      <c r="M74" s="37">
        <f t="shared" si="2"/>
        <v>0</v>
      </c>
      <c r="T74" s="86"/>
      <c r="U74" s="86"/>
      <c r="V74" s="86"/>
      <c r="W74" s="87"/>
    </row>
    <row r="75" spans="1:23" ht="18.600000000000001" customHeight="1">
      <c r="A75" s="32"/>
      <c r="B75" s="32"/>
      <c r="C75" s="109"/>
      <c r="D75" s="109" t="s">
        <v>8</v>
      </c>
      <c r="E75" s="110">
        <v>119575</v>
      </c>
      <c r="F75" s="110">
        <v>55973</v>
      </c>
      <c r="G75" s="110">
        <v>63602</v>
      </c>
      <c r="H75" s="111">
        <v>888092434.45000005</v>
      </c>
      <c r="I75" s="33"/>
      <c r="J75" s="34">
        <f t="shared" si="0"/>
        <v>0</v>
      </c>
      <c r="K75" s="35">
        <f t="shared" si="1"/>
        <v>119575</v>
      </c>
      <c r="L75" s="40">
        <f>SUM(L13:L74)</f>
        <v>888092434.45000005</v>
      </c>
      <c r="M75" s="37">
        <f t="shared" si="2"/>
        <v>0</v>
      </c>
      <c r="T75" s="86"/>
      <c r="U75" s="86"/>
      <c r="V75" s="86"/>
      <c r="W75" s="87"/>
    </row>
    <row r="76" spans="1:23" ht="19.7" customHeight="1">
      <c r="A76" s="32"/>
      <c r="B76" s="32"/>
      <c r="C76" s="112" t="s">
        <v>9</v>
      </c>
      <c r="D76" s="113"/>
      <c r="E76" s="113"/>
      <c r="F76" s="113"/>
      <c r="G76" s="114"/>
      <c r="H76" s="114"/>
      <c r="I76" s="41"/>
      <c r="J76" s="42"/>
    </row>
    <row r="77" spans="1:23" ht="19.7" customHeight="1">
      <c r="C77" s="142" t="s">
        <v>10</v>
      </c>
      <c r="D77" s="142"/>
      <c r="E77" s="142"/>
      <c r="F77" s="142"/>
      <c r="G77" s="142"/>
      <c r="H77" s="142"/>
      <c r="I77" s="43"/>
      <c r="J77" s="44"/>
    </row>
    <row r="78" spans="1:23" ht="19.7" customHeight="1">
      <c r="C78" s="142"/>
      <c r="D78" s="142"/>
      <c r="E78" s="142"/>
      <c r="F78" s="142"/>
      <c r="G78" s="142"/>
      <c r="H78" s="142"/>
      <c r="I78" s="43"/>
      <c r="J78" s="44"/>
    </row>
    <row r="79" spans="1:23">
      <c r="E79" s="45"/>
      <c r="F79" s="45"/>
      <c r="G79" s="46"/>
      <c r="H79" s="46"/>
      <c r="I79" s="46"/>
    </row>
    <row r="80" spans="1:23" hidden="1"/>
    <row r="81" spans="5:10" hidden="1">
      <c r="E81" s="47">
        <f t="shared" ref="E81:H81" si="3">E74+E73+E69+E65+E64+E63+E62+E61+E56+E53+E48+E42+E32+E31+E28+E27+E26+E22+E13</f>
        <v>119575</v>
      </c>
      <c r="F81" s="47">
        <f t="shared" si="3"/>
        <v>55973</v>
      </c>
      <c r="G81" s="47">
        <f t="shared" si="3"/>
        <v>63602</v>
      </c>
      <c r="H81" s="47">
        <f t="shared" si="3"/>
        <v>888092434.44999993</v>
      </c>
      <c r="I81" s="47"/>
      <c r="J81" s="42"/>
    </row>
    <row r="82" spans="5:10" hidden="1">
      <c r="G82" s="48"/>
      <c r="H82" s="48"/>
      <c r="I82" s="48"/>
    </row>
    <row r="83" spans="5:10" hidden="1"/>
  </sheetData>
  <mergeCells count="10">
    <mergeCell ref="C77:H78"/>
    <mergeCell ref="C11:C12"/>
    <mergeCell ref="D6:H6"/>
    <mergeCell ref="D7:H7"/>
    <mergeCell ref="E10:G10"/>
    <mergeCell ref="E11:E12"/>
    <mergeCell ref="F11:F12"/>
    <mergeCell ref="G11:G12"/>
    <mergeCell ref="H11:H12"/>
    <mergeCell ref="D11:D12"/>
  </mergeCells>
  <conditionalFormatting sqref="E81:J81">
    <cfRule type="cellIs" dxfId="3" priority="1" operator="equal">
      <formula>E75</formula>
    </cfRule>
  </conditionalFormatting>
  <printOptions horizontalCentered="1" verticalCentered="1"/>
  <pageMargins left="0.39370078740157483" right="0.39370078740157483" top="0.39370078740157483" bottom="0.78740157480314965" header="0.31496062992125984" footer="0.31496062992125984"/>
  <pageSetup paperSize="9" scale="66" orientation="portrait" horizontalDpi="300" verticalDpi="300" r:id="rId1"/>
  <headerFooter differentFirst="1">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P159"/>
  <sheetViews>
    <sheetView showGridLines="0" showRowColHeaders="0" zoomScaleNormal="100" workbookViewId="0">
      <pane ySplit="3" topLeftCell="A4" activePane="bottomLeft" state="frozen"/>
      <selection activeCell="C25" sqref="C25"/>
      <selection pane="bottomLeft" activeCell="R14" sqref="R14"/>
    </sheetView>
  </sheetViews>
  <sheetFormatPr baseColWidth="10" defaultColWidth="11.42578125" defaultRowHeight="12.75"/>
  <cols>
    <col min="1" max="1" width="24" style="11" customWidth="1"/>
    <col min="2" max="2" width="11.42578125" style="11"/>
    <col min="3" max="3" width="29.140625" style="11" customWidth="1"/>
    <col min="4" max="4" width="11.42578125" style="11"/>
    <col min="5" max="5" width="5.42578125" style="11" customWidth="1"/>
    <col min="6" max="6" width="13.140625" style="11" customWidth="1"/>
    <col min="7" max="7" width="0.5703125" style="11" customWidth="1"/>
    <col min="8" max="8" width="11.42578125" style="11" hidden="1" customWidth="1"/>
    <col min="9" max="9" width="17.42578125" style="11" hidden="1" customWidth="1"/>
    <col min="10" max="11" width="14.42578125" style="11" hidden="1" customWidth="1"/>
    <col min="12" max="14" width="11.5703125" style="11" hidden="1" customWidth="1"/>
    <col min="15" max="15" width="0" style="11" hidden="1" customWidth="1"/>
    <col min="16" max="16384" width="11.42578125" style="11"/>
  </cols>
  <sheetData>
    <row r="1" spans="1:16" ht="18.75" customHeight="1">
      <c r="A1" s="144" t="s">
        <v>4</v>
      </c>
      <c r="B1" s="144"/>
      <c r="C1" s="144"/>
      <c r="D1" s="144"/>
      <c r="E1" s="144"/>
      <c r="F1" s="144"/>
      <c r="G1" s="144"/>
      <c r="H1" s="144"/>
      <c r="I1" s="144"/>
      <c r="J1" s="144"/>
      <c r="K1" s="144"/>
      <c r="L1" s="144"/>
      <c r="M1" s="144"/>
      <c r="N1" s="144"/>
      <c r="O1" s="144"/>
      <c r="P1" s="144"/>
    </row>
    <row r="2" spans="1:16" ht="20.100000000000001" customHeight="1">
      <c r="A2" s="146" t="s">
        <v>108</v>
      </c>
      <c r="B2" s="146"/>
      <c r="C2" s="146"/>
      <c r="D2" s="146"/>
      <c r="E2" s="146"/>
      <c r="F2" s="146"/>
      <c r="G2" s="146"/>
      <c r="H2" s="146"/>
      <c r="I2" s="146"/>
      <c r="J2" s="146"/>
      <c r="K2" s="146"/>
      <c r="L2" s="146"/>
      <c r="M2" s="146"/>
      <c r="N2" s="146"/>
      <c r="O2" s="146"/>
      <c r="P2" s="146"/>
    </row>
    <row r="3" spans="1:16" s="61" customFormat="1" ht="21.4" customHeight="1">
      <c r="A3" s="146" t="s">
        <v>11</v>
      </c>
      <c r="B3" s="146"/>
      <c r="C3" s="146"/>
      <c r="D3" s="146"/>
      <c r="E3" s="146"/>
      <c r="F3" s="146"/>
      <c r="G3" s="146"/>
      <c r="H3" s="146"/>
      <c r="I3" s="146"/>
      <c r="J3" s="146"/>
      <c r="K3" s="146"/>
      <c r="L3" s="146"/>
      <c r="M3" s="146"/>
      <c r="N3" s="146"/>
      <c r="O3" s="146"/>
      <c r="P3" s="146"/>
    </row>
    <row r="4" spans="1:16" ht="23.25" customHeight="1">
      <c r="A4" s="62"/>
      <c r="B4" s="63"/>
      <c r="C4" s="146"/>
      <c r="D4" s="146"/>
      <c r="E4" s="146"/>
      <c r="F4" s="146"/>
      <c r="G4" s="147"/>
    </row>
    <row r="5" spans="1:16" ht="15" customHeight="1">
      <c r="I5" s="64"/>
      <c r="J5" s="64"/>
    </row>
    <row r="6" spans="1:16" ht="20.25" customHeight="1">
      <c r="I6" s="65"/>
      <c r="J6" s="66"/>
      <c r="K6" s="67"/>
      <c r="L6" s="67"/>
    </row>
    <row r="7" spans="1:16" ht="20.25" customHeight="1">
      <c r="A7" s="97" t="str">
        <f>'Totales y gasto'!$D$13</f>
        <v>ANDALUCIA</v>
      </c>
      <c r="B7" s="45">
        <f>'Totales y gasto'!$E$13</f>
        <v>22162</v>
      </c>
      <c r="I7" s="68"/>
      <c r="J7" s="69"/>
      <c r="K7" s="69"/>
      <c r="L7" s="69"/>
    </row>
    <row r="8" spans="1:16" ht="20.25" customHeight="1">
      <c r="A8" s="97" t="str">
        <f>'Totales y gasto'!$D$22</f>
        <v>ARAGÓN</v>
      </c>
      <c r="B8" s="45">
        <f>'Totales y gasto'!$E$22</f>
        <v>3403</v>
      </c>
      <c r="I8" s="68"/>
      <c r="J8" s="69"/>
      <c r="K8" s="69"/>
      <c r="L8" s="69"/>
    </row>
    <row r="9" spans="1:16" ht="20.25" customHeight="1">
      <c r="A9" s="97" t="str">
        <f>'Totales y gasto'!$D$26</f>
        <v>ASTURIAS</v>
      </c>
      <c r="B9" s="45">
        <f>'Totales y gasto'!$E$26</f>
        <v>1728</v>
      </c>
      <c r="I9" s="68"/>
      <c r="J9" s="69"/>
      <c r="K9" s="69"/>
      <c r="L9" s="69"/>
    </row>
    <row r="10" spans="1:16" ht="20.25" customHeight="1">
      <c r="A10" s="97" t="str">
        <f>'Totales y gasto'!$D$27</f>
        <v>ILLES BALEARS</v>
      </c>
      <c r="B10" s="45">
        <f>'Totales y gasto'!$E$27</f>
        <v>3488</v>
      </c>
      <c r="I10" s="68"/>
      <c r="J10" s="69"/>
      <c r="K10" s="69"/>
      <c r="L10" s="69"/>
    </row>
    <row r="11" spans="1:16" ht="20.25" customHeight="1">
      <c r="A11" s="97" t="str">
        <f>'Totales y gasto'!$D$28</f>
        <v>CANARIAS</v>
      </c>
      <c r="B11" s="45">
        <f>'Totales y gasto'!$E$28</f>
        <v>4178</v>
      </c>
      <c r="I11" s="68"/>
      <c r="J11" s="69"/>
      <c r="K11" s="69"/>
      <c r="L11" s="69"/>
    </row>
    <row r="12" spans="1:16" ht="20.25" customHeight="1">
      <c r="A12" s="97" t="str">
        <f>'Totales y gasto'!$D$31</f>
        <v>CANTABRIA</v>
      </c>
      <c r="B12" s="45">
        <f>'Totales y gasto'!$E$31</f>
        <v>1290</v>
      </c>
      <c r="I12" s="68"/>
      <c r="J12" s="69"/>
      <c r="K12" s="69"/>
      <c r="L12" s="69"/>
    </row>
    <row r="13" spans="1:16" ht="20.25" customHeight="1">
      <c r="A13" s="97" t="str">
        <f>'Totales y gasto'!$D$32</f>
        <v>CASTILLA Y LEÓN</v>
      </c>
      <c r="B13" s="45">
        <f>'Totales y gasto'!$E$32</f>
        <v>4706</v>
      </c>
      <c r="I13" s="68"/>
      <c r="J13" s="69"/>
      <c r="K13" s="69"/>
      <c r="L13" s="69"/>
    </row>
    <row r="14" spans="1:16" ht="20.25" customHeight="1">
      <c r="A14" s="97" t="str">
        <f>'Totales y gasto'!$D$42</f>
        <v>CASTILLA LA MANCHA</v>
      </c>
      <c r="B14" s="45">
        <f>'Totales y gasto'!$E$42</f>
        <v>5300</v>
      </c>
      <c r="I14" s="68"/>
      <c r="J14" s="69"/>
      <c r="K14" s="69"/>
      <c r="L14" s="69"/>
    </row>
    <row r="15" spans="1:16" ht="20.25" customHeight="1">
      <c r="A15" s="97" t="str">
        <f>'Totales y gasto'!$D$48</f>
        <v>CATALUÑA</v>
      </c>
      <c r="B15" s="45">
        <f>'Totales y gasto'!$E$48</f>
        <v>21507</v>
      </c>
      <c r="I15" s="68"/>
      <c r="J15" s="69"/>
      <c r="K15" s="69"/>
      <c r="L15" s="69"/>
    </row>
    <row r="16" spans="1:16" ht="20.25" customHeight="1">
      <c r="A16" s="97" t="str">
        <f>'Totales y gasto'!$D$53</f>
        <v>EXTREMADURA</v>
      </c>
      <c r="B16" s="45">
        <f>'Totales y gasto'!$E$53</f>
        <v>2541</v>
      </c>
      <c r="I16" s="68"/>
      <c r="J16" s="69"/>
      <c r="K16" s="69"/>
      <c r="L16" s="69"/>
    </row>
    <row r="17" spans="1:12" ht="20.25" customHeight="1">
      <c r="A17" s="97" t="str">
        <f>'Totales y gasto'!$D$56</f>
        <v>GALICIA</v>
      </c>
      <c r="B17" s="45">
        <f>'Totales y gasto'!$E$56</f>
        <v>5098</v>
      </c>
      <c r="I17" s="68"/>
      <c r="J17" s="69"/>
      <c r="K17" s="69"/>
      <c r="L17" s="69"/>
    </row>
    <row r="18" spans="1:12" ht="20.25" customHeight="1">
      <c r="A18" s="97" t="str">
        <f>'Totales y gasto'!$D$61</f>
        <v>MADRID</v>
      </c>
      <c r="B18" s="45">
        <f>'Totales y gasto'!$E$61</f>
        <v>19075</v>
      </c>
      <c r="I18" s="68"/>
      <c r="J18" s="69"/>
      <c r="K18" s="69"/>
      <c r="L18" s="69"/>
    </row>
    <row r="19" spans="1:12" ht="20.25" customHeight="1">
      <c r="A19" s="97" t="str">
        <f>'Totales y gasto'!$D$62</f>
        <v>MURCIA</v>
      </c>
      <c r="B19" s="45">
        <f>'Totales y gasto'!$E$62</f>
        <v>4518</v>
      </c>
      <c r="I19" s="68"/>
      <c r="J19" s="69"/>
      <c r="K19" s="69"/>
      <c r="L19" s="69"/>
    </row>
    <row r="20" spans="1:12" ht="20.25" customHeight="1">
      <c r="A20" s="97" t="str">
        <f>'Totales y gasto'!$D$63</f>
        <v>NAVARRA</v>
      </c>
      <c r="B20" s="45">
        <f>'Totales y gasto'!$E$63</f>
        <v>1767</v>
      </c>
      <c r="I20" s="68"/>
      <c r="J20" s="69"/>
      <c r="K20" s="69"/>
      <c r="L20" s="69"/>
    </row>
    <row r="21" spans="1:12" ht="20.25" customHeight="1">
      <c r="A21" s="97" t="str">
        <f>'Totales y gasto'!$D$64</f>
        <v>LA RIOJA</v>
      </c>
      <c r="B21" s="45">
        <f>'Totales y gasto'!$E$64</f>
        <v>793</v>
      </c>
      <c r="I21" s="68"/>
      <c r="J21" s="69"/>
      <c r="K21" s="69"/>
      <c r="L21" s="69"/>
    </row>
    <row r="22" spans="1:12" ht="20.25" customHeight="1">
      <c r="A22" s="97" t="str">
        <f>'Totales y gasto'!$D$65</f>
        <v>COM. VALENCIANA</v>
      </c>
      <c r="B22" s="45">
        <f>'Totales y gasto'!$E$65</f>
        <v>12274</v>
      </c>
      <c r="I22" s="68"/>
      <c r="J22" s="69"/>
      <c r="K22" s="69"/>
      <c r="L22" s="69"/>
    </row>
    <row r="23" spans="1:12" ht="20.25" customHeight="1">
      <c r="A23" s="97" t="str">
        <f>'Totales y gasto'!$D$69</f>
        <v>PAÍS VASCO</v>
      </c>
      <c r="B23" s="45">
        <f>'Totales y gasto'!$E$69</f>
        <v>5337</v>
      </c>
      <c r="I23" s="68"/>
      <c r="J23" s="69"/>
      <c r="K23" s="69"/>
      <c r="L23" s="69"/>
    </row>
    <row r="24" spans="1:12" ht="20.25" customHeight="1">
      <c r="A24" s="97" t="str">
        <f>'Totales y gasto'!$D$73</f>
        <v>CEUTA</v>
      </c>
      <c r="B24" s="45">
        <f>'Totales y gasto'!$E$73</f>
        <v>156</v>
      </c>
      <c r="I24" s="68"/>
      <c r="J24" s="69"/>
      <c r="K24" s="69"/>
      <c r="L24" s="69"/>
    </row>
    <row r="25" spans="1:12" ht="20.25" customHeight="1">
      <c r="A25" s="97" t="str">
        <f>'Totales y gasto'!$D$74</f>
        <v>MELILLA</v>
      </c>
      <c r="B25" s="45">
        <f>'Totales y gasto'!$E$74</f>
        <v>254</v>
      </c>
      <c r="I25" s="68"/>
      <c r="J25" s="69"/>
      <c r="K25" s="69"/>
      <c r="L25" s="69"/>
    </row>
    <row r="26" spans="1:12" ht="20.25" customHeight="1">
      <c r="I26" s="70"/>
      <c r="J26" s="71"/>
      <c r="K26" s="71"/>
      <c r="L26" s="71"/>
    </row>
    <row r="27" spans="1:12" ht="20.25" customHeight="1">
      <c r="B27" s="45">
        <f>'Totales y gasto'!$E$75</f>
        <v>119575</v>
      </c>
    </row>
    <row r="28" spans="1:12" ht="20.25" customHeight="1">
      <c r="J28" s="59"/>
      <c r="K28" s="59"/>
      <c r="L28" s="59"/>
    </row>
    <row r="29" spans="1:12" ht="20.25" customHeight="1"/>
    <row r="30" spans="1:12" ht="20.25" customHeight="1"/>
    <row r="31" spans="1:12" ht="20.25" customHeight="1"/>
    <row r="32" spans="1:12" ht="20.25" customHeight="1"/>
    <row r="33" spans="1:16" ht="20.25" customHeight="1"/>
    <row r="36" spans="1:16" s="12" customFormat="1" ht="21.75" customHeight="1">
      <c r="B36" s="72" t="s">
        <v>8</v>
      </c>
      <c r="C36" s="73">
        <f>B27</f>
        <v>119575</v>
      </c>
      <c r="D36" s="11"/>
      <c r="F36" s="11"/>
    </row>
    <row r="37" spans="1:16" ht="19.7" customHeight="1">
      <c r="D37" s="41"/>
      <c r="E37" s="41"/>
      <c r="F37" s="41"/>
      <c r="G37" s="42"/>
    </row>
    <row r="38" spans="1:16" s="61" customFormat="1" ht="19.7" customHeight="1">
      <c r="A38" s="14" t="s">
        <v>9</v>
      </c>
      <c r="B38" s="14"/>
      <c r="C38" s="14"/>
      <c r="D38" s="74"/>
      <c r="E38" s="74"/>
      <c r="F38" s="74"/>
      <c r="G38" s="75"/>
    </row>
    <row r="39" spans="1:16" s="61" customFormat="1" ht="19.7" customHeight="1">
      <c r="A39" s="152" t="s">
        <v>10</v>
      </c>
      <c r="B39" s="152"/>
      <c r="C39" s="152"/>
      <c r="D39" s="152"/>
      <c r="E39" s="152"/>
      <c r="F39" s="152"/>
      <c r="G39" s="152"/>
      <c r="H39" s="152"/>
      <c r="I39" s="152"/>
      <c r="J39" s="152"/>
      <c r="K39" s="152"/>
      <c r="L39" s="152"/>
      <c r="M39" s="152"/>
      <c r="N39" s="152"/>
      <c r="O39" s="152"/>
      <c r="P39" s="152"/>
    </row>
    <row r="40" spans="1:16" s="61" customFormat="1" ht="19.7" customHeight="1">
      <c r="A40" s="152"/>
      <c r="B40" s="152"/>
      <c r="C40" s="152"/>
      <c r="D40" s="152"/>
      <c r="E40" s="152"/>
      <c r="F40" s="152"/>
      <c r="G40" s="152"/>
      <c r="H40" s="152"/>
      <c r="I40" s="152"/>
      <c r="J40" s="152"/>
      <c r="K40" s="152"/>
      <c r="L40" s="152"/>
      <c r="M40" s="152"/>
      <c r="N40" s="152"/>
      <c r="O40" s="152"/>
      <c r="P40" s="152"/>
    </row>
    <row r="41" spans="1:16" s="61" customFormat="1" ht="15">
      <c r="A41" s="14"/>
      <c r="B41" s="14"/>
      <c r="C41" s="14"/>
      <c r="D41" s="14"/>
      <c r="E41" s="14"/>
      <c r="F41" s="14"/>
      <c r="G41" s="14"/>
    </row>
    <row r="42" spans="1:16" ht="19.7" customHeight="1">
      <c r="A42" s="153"/>
      <c r="B42" s="153"/>
      <c r="C42" s="153"/>
      <c r="D42" s="153"/>
      <c r="E42" s="153"/>
      <c r="F42" s="153"/>
      <c r="G42" s="44"/>
    </row>
    <row r="43" spans="1:16" ht="19.7" customHeight="1">
      <c r="A43" s="153"/>
      <c r="B43" s="153"/>
      <c r="C43" s="153"/>
      <c r="D43" s="153"/>
      <c r="E43" s="153"/>
      <c r="F43" s="153"/>
      <c r="G43" s="44"/>
    </row>
    <row r="159" spans="3:3" ht="42">
      <c r="C159" s="76"/>
    </row>
  </sheetData>
  <mergeCells count="6">
    <mergeCell ref="A1:P1"/>
    <mergeCell ref="A2:P2"/>
    <mergeCell ref="A3:P3"/>
    <mergeCell ref="A39:P40"/>
    <mergeCell ref="A42:F43"/>
    <mergeCell ref="C4:G4"/>
  </mergeCells>
  <conditionalFormatting sqref="J28:L28">
    <cfRule type="cellIs" dxfId="2" priority="1" operator="equal">
      <formula>J26</formula>
    </cfRule>
  </conditionalFormatting>
  <printOptions horizontalCentered="1" verticalCentered="1"/>
  <pageMargins left="0.39370078740157483" right="0.39370078740157483" top="0.39370078740157483" bottom="0.78740157480314965" header="0.31496062992125984" footer="0.31496062992125984"/>
  <pageSetup paperSize="9" scale="97" orientation="portrait" horizontalDpi="300" verticalDpi="300" r:id="rId1"/>
  <headerFooter differentFirst="1">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T89"/>
  <sheetViews>
    <sheetView showGridLines="0" showRowColHeaders="0" topLeftCell="A4" zoomScale="90" zoomScaleNormal="90" workbookViewId="0">
      <pane ySplit="6" topLeftCell="A10" activePane="bottomLeft" state="frozen"/>
      <selection activeCell="C25" sqref="C25"/>
      <selection pane="bottomLeft" activeCell="K36" sqref="K36"/>
    </sheetView>
  </sheetViews>
  <sheetFormatPr baseColWidth="10" defaultColWidth="11.42578125" defaultRowHeight="12.75"/>
  <cols>
    <col min="1" max="1" width="16.5703125" style="11" hidden="1" customWidth="1"/>
    <col min="2" max="2" width="1.5703125" style="11" customWidth="1"/>
    <col min="3" max="3" width="7.28515625" style="11" customWidth="1"/>
    <col min="4" max="4" width="25.5703125" style="11" customWidth="1"/>
    <col min="5" max="8" width="22.7109375" style="11" customWidth="1"/>
    <col min="9" max="9" width="11.42578125" style="11"/>
    <col min="10" max="10" width="14" style="11" customWidth="1"/>
    <col min="11" max="12" width="11.42578125" style="11"/>
    <col min="13" max="13" width="11.42578125" style="11" customWidth="1"/>
    <col min="14" max="16384" width="11.42578125" style="11"/>
  </cols>
  <sheetData>
    <row r="1" spans="1:20" ht="15.75" hidden="1" customHeight="1"/>
    <row r="2" spans="1:20" ht="15.75" hidden="1" customHeight="1"/>
    <row r="3" spans="1:20" hidden="1"/>
    <row r="4" spans="1:20" s="49" customFormat="1" ht="18.95" customHeight="1">
      <c r="C4" s="160" t="s">
        <v>104</v>
      </c>
      <c r="D4" s="160"/>
      <c r="E4" s="160"/>
      <c r="F4" s="160"/>
      <c r="G4" s="160"/>
      <c r="H4" s="160"/>
      <c r="I4" s="50"/>
    </row>
    <row r="5" spans="1:20" s="49" customFormat="1" ht="19.7" customHeight="1">
      <c r="C5" s="161" t="s">
        <v>12</v>
      </c>
      <c r="D5" s="161"/>
      <c r="E5" s="161"/>
      <c r="F5" s="161"/>
      <c r="G5" s="161"/>
      <c r="H5" s="161"/>
      <c r="I5" s="51"/>
    </row>
    <row r="6" spans="1:20" ht="18.600000000000001" customHeight="1">
      <c r="D6" s="156" t="s">
        <v>105</v>
      </c>
      <c r="E6" s="147"/>
      <c r="F6" s="147"/>
      <c r="G6" s="147"/>
      <c r="H6" s="147"/>
      <c r="I6" s="52"/>
    </row>
    <row r="7" spans="1:20" ht="13.5" customHeight="1">
      <c r="E7" s="53"/>
      <c r="F7" s="53"/>
      <c r="G7" s="53"/>
      <c r="H7" s="53"/>
    </row>
    <row r="8" spans="1:20" s="23" customFormat="1" ht="24.75" customHeight="1">
      <c r="C8" s="143" t="s">
        <v>74</v>
      </c>
      <c r="D8" s="158" t="s">
        <v>80</v>
      </c>
      <c r="E8" s="151" t="s">
        <v>13</v>
      </c>
      <c r="F8" s="157"/>
      <c r="G8" s="151" t="s">
        <v>14</v>
      </c>
      <c r="H8" s="157"/>
    </row>
    <row r="9" spans="1:20" s="54" customFormat="1" ht="40.9" customHeight="1">
      <c r="C9" s="143"/>
      <c r="D9" s="159"/>
      <c r="E9" s="139" t="s">
        <v>103</v>
      </c>
      <c r="F9" s="139" t="s">
        <v>15</v>
      </c>
      <c r="G9" s="139" t="s">
        <v>103</v>
      </c>
      <c r="H9" s="139" t="s">
        <v>15</v>
      </c>
    </row>
    <row r="10" spans="1:20" s="23" customFormat="1" ht="15.75" customHeight="1">
      <c r="A10" s="54"/>
      <c r="B10" s="54"/>
      <c r="C10" s="99"/>
      <c r="D10" s="115" t="s">
        <v>91</v>
      </c>
      <c r="E10" s="100">
        <v>10549</v>
      </c>
      <c r="F10" s="116">
        <v>110.01848516447056</v>
      </c>
      <c r="G10" s="100">
        <v>15</v>
      </c>
      <c r="H10" s="116">
        <v>41.666666666666664</v>
      </c>
      <c r="I10" s="35"/>
      <c r="J10" s="55"/>
      <c r="K10" s="32"/>
      <c r="L10" s="32"/>
      <c r="M10" s="32"/>
      <c r="N10" s="32"/>
    </row>
    <row r="11" spans="1:20" ht="15.75">
      <c r="A11" s="54"/>
      <c r="B11" s="54"/>
      <c r="C11" s="102">
        <v>4</v>
      </c>
      <c r="D11" s="117" t="s">
        <v>16</v>
      </c>
      <c r="E11" s="118">
        <v>1069</v>
      </c>
      <c r="F11" s="119">
        <v>110.29934518241348</v>
      </c>
      <c r="G11" s="118">
        <v>3</v>
      </c>
      <c r="H11" s="119">
        <v>42</v>
      </c>
      <c r="I11" s="45"/>
      <c r="J11" s="48"/>
      <c r="K11" s="32"/>
      <c r="L11" s="32"/>
      <c r="M11" s="32"/>
      <c r="N11" s="32"/>
    </row>
    <row r="12" spans="1:20" ht="15.75">
      <c r="A12" s="54"/>
      <c r="B12" s="54"/>
      <c r="C12" s="102">
        <v>11</v>
      </c>
      <c r="D12" s="117" t="s">
        <v>17</v>
      </c>
      <c r="E12" s="118">
        <v>1306</v>
      </c>
      <c r="F12" s="119">
        <v>110.17304747320061</v>
      </c>
      <c r="G12" s="118"/>
      <c r="H12" s="119"/>
      <c r="I12" s="45"/>
      <c r="J12" s="48"/>
      <c r="K12" s="32"/>
      <c r="L12" s="32"/>
      <c r="M12" s="32"/>
      <c r="N12" s="32"/>
    </row>
    <row r="13" spans="1:20" ht="15.75">
      <c r="A13" s="54"/>
      <c r="B13" s="54"/>
      <c r="C13" s="102">
        <v>14</v>
      </c>
      <c r="D13" s="117" t="s">
        <v>18</v>
      </c>
      <c r="E13" s="118">
        <v>1033</v>
      </c>
      <c r="F13" s="119">
        <v>108.96030977734753</v>
      </c>
      <c r="G13" s="118">
        <v>1</v>
      </c>
      <c r="H13" s="119">
        <v>42</v>
      </c>
      <c r="I13" s="45"/>
      <c r="J13" s="48"/>
      <c r="K13" s="90"/>
      <c r="L13" s="91"/>
      <c r="M13" s="90"/>
      <c r="N13" s="91"/>
      <c r="O13" s="90"/>
      <c r="P13" s="91"/>
      <c r="Q13" s="90"/>
      <c r="R13" s="91"/>
      <c r="S13" s="90"/>
      <c r="T13" s="91"/>
    </row>
    <row r="14" spans="1:20" ht="15.75">
      <c r="A14" s="54"/>
      <c r="B14" s="54"/>
      <c r="C14" s="102">
        <v>18</v>
      </c>
      <c r="D14" s="117" t="s">
        <v>19</v>
      </c>
      <c r="E14" s="118">
        <v>1067</v>
      </c>
      <c r="F14" s="119">
        <v>109.40487347703842</v>
      </c>
      <c r="G14" s="118">
        <v>1</v>
      </c>
      <c r="H14" s="119">
        <v>42</v>
      </c>
      <c r="I14" s="45"/>
      <c r="J14" s="48"/>
      <c r="K14" s="92"/>
      <c r="L14" s="93"/>
      <c r="M14" s="92"/>
      <c r="N14" s="93"/>
      <c r="O14" s="92"/>
      <c r="P14" s="93"/>
      <c r="Q14" s="92"/>
      <c r="R14" s="93"/>
      <c r="S14" s="92"/>
      <c r="T14" s="93"/>
    </row>
    <row r="15" spans="1:20" ht="15.75">
      <c r="A15" s="54"/>
      <c r="B15" s="54"/>
      <c r="C15" s="102">
        <v>21</v>
      </c>
      <c r="D15" s="117" t="s">
        <v>20</v>
      </c>
      <c r="E15" s="118">
        <v>668</v>
      </c>
      <c r="F15" s="119">
        <v>111.11526946107784</v>
      </c>
      <c r="G15" s="118">
        <v>2</v>
      </c>
      <c r="H15" s="119">
        <v>39.5</v>
      </c>
      <c r="I15" s="45"/>
      <c r="J15" s="48"/>
      <c r="K15" s="92"/>
      <c r="L15" s="93"/>
      <c r="M15" s="92"/>
      <c r="N15" s="93"/>
      <c r="O15" s="92"/>
      <c r="P15" s="93"/>
      <c r="Q15" s="92"/>
      <c r="R15" s="93"/>
      <c r="S15" s="92"/>
      <c r="T15" s="93"/>
    </row>
    <row r="16" spans="1:20" ht="15.75">
      <c r="A16" s="54"/>
      <c r="B16" s="54"/>
      <c r="C16" s="102">
        <v>23</v>
      </c>
      <c r="D16" s="117" t="s">
        <v>21</v>
      </c>
      <c r="E16" s="118">
        <v>727</v>
      </c>
      <c r="F16" s="119">
        <v>109.29436038514443</v>
      </c>
      <c r="G16" s="118">
        <v>3</v>
      </c>
      <c r="H16" s="119">
        <v>42</v>
      </c>
      <c r="I16" s="45"/>
      <c r="J16" s="48"/>
      <c r="K16" s="92"/>
      <c r="L16" s="93"/>
      <c r="M16" s="92"/>
      <c r="N16" s="93"/>
      <c r="O16" s="92"/>
      <c r="P16" s="93"/>
      <c r="Q16" s="92"/>
      <c r="R16" s="93"/>
      <c r="S16" s="92"/>
      <c r="T16" s="93"/>
    </row>
    <row r="17" spans="1:20" ht="15.75">
      <c r="A17" s="54"/>
      <c r="B17" s="54"/>
      <c r="C17" s="102">
        <v>29</v>
      </c>
      <c r="D17" s="117" t="s">
        <v>22</v>
      </c>
      <c r="E17" s="118">
        <v>2036</v>
      </c>
      <c r="F17" s="119">
        <v>110.22445972495089</v>
      </c>
      <c r="G17" s="118">
        <v>3</v>
      </c>
      <c r="H17" s="119">
        <v>42</v>
      </c>
      <c r="I17" s="45"/>
      <c r="J17" s="48"/>
      <c r="K17" s="92"/>
      <c r="L17" s="93"/>
      <c r="M17" s="92"/>
      <c r="N17" s="93"/>
      <c r="O17" s="92"/>
      <c r="P17" s="93"/>
      <c r="Q17" s="92"/>
      <c r="R17" s="93"/>
      <c r="S17" s="92"/>
      <c r="T17" s="93"/>
    </row>
    <row r="18" spans="1:20" ht="15.75">
      <c r="A18" s="54"/>
      <c r="B18" s="54"/>
      <c r="C18" s="102">
        <v>41</v>
      </c>
      <c r="D18" s="117" t="s">
        <v>23</v>
      </c>
      <c r="E18" s="118">
        <v>2643</v>
      </c>
      <c r="F18" s="119">
        <v>110.25312145289443</v>
      </c>
      <c r="G18" s="118">
        <v>2</v>
      </c>
      <c r="H18" s="119">
        <v>42</v>
      </c>
      <c r="I18" s="45"/>
      <c r="J18" s="48"/>
      <c r="K18" s="92"/>
      <c r="L18" s="93"/>
      <c r="M18" s="92"/>
      <c r="N18" s="93"/>
      <c r="O18" s="92"/>
      <c r="P18" s="93"/>
      <c r="Q18" s="92"/>
      <c r="R18" s="93"/>
      <c r="S18" s="92"/>
      <c r="T18" s="93"/>
    </row>
    <row r="19" spans="1:20" s="23" customFormat="1" ht="15.75">
      <c r="A19" s="54"/>
      <c r="B19" s="54"/>
      <c r="C19" s="106"/>
      <c r="D19" s="115" t="s">
        <v>92</v>
      </c>
      <c r="E19" s="100">
        <v>1529</v>
      </c>
      <c r="F19" s="116">
        <v>106.73446697187704</v>
      </c>
      <c r="G19" s="100">
        <v>3</v>
      </c>
      <c r="H19" s="116">
        <v>42</v>
      </c>
      <c r="I19" s="35"/>
      <c r="J19" s="55"/>
      <c r="K19" s="92"/>
      <c r="L19" s="93"/>
      <c r="M19" s="92"/>
      <c r="N19" s="93"/>
      <c r="O19" s="92"/>
      <c r="P19" s="93"/>
      <c r="Q19" s="92"/>
      <c r="R19" s="93"/>
      <c r="S19" s="92"/>
      <c r="T19" s="93"/>
    </row>
    <row r="20" spans="1:20" ht="15.75">
      <c r="A20" s="54"/>
      <c r="B20" s="54"/>
      <c r="C20" s="107">
        <v>22</v>
      </c>
      <c r="D20" s="117" t="s">
        <v>24</v>
      </c>
      <c r="E20" s="118">
        <v>228</v>
      </c>
      <c r="F20" s="119">
        <v>105.49122807017544</v>
      </c>
      <c r="G20" s="118"/>
      <c r="H20" s="119"/>
      <c r="I20" s="45"/>
      <c r="J20" s="48"/>
      <c r="K20" s="92"/>
      <c r="L20" s="93"/>
      <c r="M20" s="92"/>
      <c r="N20" s="93"/>
      <c r="O20" s="92"/>
      <c r="P20" s="93"/>
      <c r="Q20" s="92"/>
      <c r="R20" s="93"/>
      <c r="S20" s="92"/>
      <c r="T20" s="93"/>
    </row>
    <row r="21" spans="1:20" ht="15.75">
      <c r="A21" s="54"/>
      <c r="B21" s="54"/>
      <c r="C21" s="107">
        <v>44</v>
      </c>
      <c r="D21" s="117" t="s">
        <v>25</v>
      </c>
      <c r="E21" s="118">
        <v>162</v>
      </c>
      <c r="F21" s="119">
        <v>106.45061728395062</v>
      </c>
      <c r="G21" s="118">
        <v>2</v>
      </c>
      <c r="H21" s="119">
        <v>42</v>
      </c>
      <c r="I21" s="45"/>
      <c r="J21" s="48"/>
      <c r="K21" s="92"/>
      <c r="L21" s="93"/>
      <c r="M21" s="92"/>
      <c r="N21" s="93"/>
      <c r="O21" s="92"/>
      <c r="P21" s="93"/>
      <c r="Q21" s="92"/>
      <c r="R21" s="93"/>
      <c r="S21" s="92"/>
      <c r="T21" s="93"/>
    </row>
    <row r="22" spans="1:20" ht="15.75">
      <c r="A22" s="54"/>
      <c r="B22" s="54"/>
      <c r="C22" s="107">
        <v>50</v>
      </c>
      <c r="D22" s="117" t="s">
        <v>26</v>
      </c>
      <c r="E22" s="118">
        <v>1139</v>
      </c>
      <c r="F22" s="119">
        <v>107.02370500438981</v>
      </c>
      <c r="G22" s="118">
        <v>1</v>
      </c>
      <c r="H22" s="119">
        <v>42</v>
      </c>
      <c r="I22" s="45"/>
      <c r="J22" s="48"/>
      <c r="K22" s="90"/>
      <c r="L22" s="91"/>
      <c r="M22" s="90"/>
      <c r="N22" s="91"/>
      <c r="O22" s="90"/>
      <c r="P22" s="91"/>
      <c r="Q22" s="90"/>
      <c r="R22" s="91"/>
      <c r="S22" s="90"/>
      <c r="T22" s="91"/>
    </row>
    <row r="23" spans="1:20" s="23" customFormat="1" ht="15.75">
      <c r="A23" s="54"/>
      <c r="B23" s="54"/>
      <c r="C23" s="106">
        <v>33</v>
      </c>
      <c r="D23" s="115" t="s">
        <v>93</v>
      </c>
      <c r="E23" s="100">
        <v>821</v>
      </c>
      <c r="F23" s="116">
        <v>106.94031668696711</v>
      </c>
      <c r="G23" s="100">
        <v>2</v>
      </c>
      <c r="H23" s="116">
        <v>42</v>
      </c>
      <c r="I23" s="35"/>
      <c r="J23" s="55"/>
      <c r="K23" s="92"/>
      <c r="L23" s="93"/>
      <c r="M23" s="92"/>
      <c r="N23" s="93"/>
      <c r="O23" s="92"/>
      <c r="P23" s="93"/>
      <c r="Q23" s="92"/>
      <c r="R23" s="93"/>
      <c r="S23" s="92"/>
      <c r="T23" s="93"/>
    </row>
    <row r="24" spans="1:20" s="23" customFormat="1" ht="15.75">
      <c r="A24" s="54"/>
      <c r="B24" s="54"/>
      <c r="C24" s="106">
        <v>7</v>
      </c>
      <c r="D24" s="115" t="s">
        <v>94</v>
      </c>
      <c r="E24" s="100">
        <v>1613</v>
      </c>
      <c r="F24" s="116">
        <v>107.28332300061996</v>
      </c>
      <c r="G24" s="100">
        <v>1</v>
      </c>
      <c r="H24" s="116">
        <v>42</v>
      </c>
      <c r="I24" s="35"/>
      <c r="J24" s="55"/>
      <c r="K24" s="92"/>
      <c r="L24" s="93"/>
      <c r="M24" s="92"/>
      <c r="N24" s="93"/>
      <c r="O24" s="92"/>
      <c r="P24" s="93"/>
      <c r="Q24" s="92"/>
      <c r="R24" s="93"/>
      <c r="S24" s="92"/>
      <c r="T24" s="93"/>
    </row>
    <row r="25" spans="1:20" s="23" customFormat="1" ht="15.75">
      <c r="A25" s="54"/>
      <c r="B25" s="54"/>
      <c r="C25" s="106"/>
      <c r="D25" s="115" t="s">
        <v>96</v>
      </c>
      <c r="E25" s="100">
        <v>2172</v>
      </c>
      <c r="F25" s="116">
        <v>110.54742173112339</v>
      </c>
      <c r="G25" s="100">
        <v>1</v>
      </c>
      <c r="H25" s="116">
        <v>42</v>
      </c>
      <c r="I25" s="35"/>
      <c r="J25" s="55"/>
      <c r="K25" s="92"/>
      <c r="L25" s="93"/>
      <c r="M25" s="92"/>
      <c r="N25" s="93"/>
      <c r="O25" s="92"/>
      <c r="P25" s="93"/>
      <c r="Q25" s="92"/>
      <c r="R25" s="93"/>
      <c r="S25" s="92"/>
      <c r="T25" s="93"/>
    </row>
    <row r="26" spans="1:20" ht="15.75">
      <c r="A26" s="54"/>
      <c r="B26" s="54"/>
      <c r="C26" s="107">
        <v>35</v>
      </c>
      <c r="D26" s="117" t="s">
        <v>27</v>
      </c>
      <c r="E26" s="118">
        <v>1190</v>
      </c>
      <c r="F26" s="119">
        <v>110.3781512605042</v>
      </c>
      <c r="G26" s="118">
        <v>1</v>
      </c>
      <c r="H26" s="119">
        <v>42</v>
      </c>
      <c r="I26" s="45"/>
      <c r="J26" s="48"/>
      <c r="K26" s="90"/>
      <c r="L26" s="91"/>
      <c r="M26" s="90"/>
      <c r="N26" s="91"/>
      <c r="O26" s="90"/>
      <c r="P26" s="91"/>
      <c r="Q26" s="90"/>
      <c r="R26" s="91"/>
      <c r="S26" s="90"/>
      <c r="T26" s="91"/>
    </row>
    <row r="27" spans="1:20" ht="15.75">
      <c r="A27" s="54"/>
      <c r="B27" s="54"/>
      <c r="C27" s="107">
        <v>38</v>
      </c>
      <c r="D27" s="117" t="s">
        <v>28</v>
      </c>
      <c r="E27" s="118">
        <v>982</v>
      </c>
      <c r="F27" s="119">
        <v>110.75254582484725</v>
      </c>
      <c r="G27" s="118"/>
      <c r="H27" s="119"/>
      <c r="I27" s="45"/>
      <c r="J27" s="48"/>
      <c r="K27" s="90"/>
      <c r="L27" s="91"/>
      <c r="M27" s="90"/>
      <c r="N27" s="91"/>
      <c r="O27" s="90"/>
      <c r="P27" s="91"/>
      <c r="Q27" s="90"/>
      <c r="R27" s="91"/>
      <c r="S27" s="90"/>
      <c r="T27" s="91"/>
    </row>
    <row r="28" spans="1:20" s="23" customFormat="1" ht="15.75">
      <c r="A28" s="54"/>
      <c r="B28" s="54"/>
      <c r="C28" s="106">
        <v>39</v>
      </c>
      <c r="D28" s="115" t="s">
        <v>97</v>
      </c>
      <c r="E28" s="100">
        <v>560</v>
      </c>
      <c r="F28" s="116">
        <v>104.95892857142857</v>
      </c>
      <c r="G28" s="100"/>
      <c r="H28" s="116"/>
      <c r="I28" s="35"/>
      <c r="J28" s="55"/>
      <c r="K28" s="90"/>
      <c r="L28" s="91"/>
      <c r="M28" s="90"/>
      <c r="N28" s="91"/>
      <c r="O28" s="90"/>
      <c r="P28" s="91"/>
      <c r="Q28" s="90"/>
      <c r="R28" s="91"/>
      <c r="S28" s="90"/>
      <c r="T28" s="91"/>
    </row>
    <row r="29" spans="1:20" s="23" customFormat="1" ht="15.75">
      <c r="A29" s="54"/>
      <c r="B29" s="54"/>
      <c r="C29" s="106"/>
      <c r="D29" s="115" t="s">
        <v>98</v>
      </c>
      <c r="E29" s="100">
        <v>2279</v>
      </c>
      <c r="F29" s="116">
        <v>106.05484861781483</v>
      </c>
      <c r="G29" s="100">
        <v>2</v>
      </c>
      <c r="H29" s="116">
        <v>49</v>
      </c>
      <c r="I29" s="35"/>
      <c r="J29" s="55"/>
      <c r="K29" s="92"/>
      <c r="L29" s="93"/>
      <c r="M29" s="92"/>
      <c r="N29" s="93"/>
      <c r="O29" s="92"/>
      <c r="P29" s="93"/>
      <c r="Q29" s="92"/>
      <c r="R29" s="93"/>
      <c r="S29" s="92"/>
      <c r="T29" s="93"/>
    </row>
    <row r="30" spans="1:20" ht="15.75">
      <c r="A30" s="54"/>
      <c r="B30" s="54"/>
      <c r="C30" s="107">
        <v>5</v>
      </c>
      <c r="D30" s="120" t="s">
        <v>29</v>
      </c>
      <c r="E30" s="118">
        <v>140</v>
      </c>
      <c r="F30" s="119">
        <v>106.14285714285714</v>
      </c>
      <c r="G30" s="118"/>
      <c r="H30" s="119"/>
      <c r="I30" s="45"/>
      <c r="J30" s="48"/>
      <c r="K30" s="92"/>
      <c r="L30" s="93"/>
      <c r="M30" s="92"/>
      <c r="N30" s="93"/>
      <c r="O30" s="92"/>
      <c r="P30" s="93"/>
      <c r="Q30" s="92"/>
      <c r="R30" s="93"/>
      <c r="S30" s="92"/>
      <c r="T30" s="93"/>
    </row>
    <row r="31" spans="1:20" ht="15.75">
      <c r="A31" s="54"/>
      <c r="B31" s="54"/>
      <c r="C31" s="107">
        <v>9</v>
      </c>
      <c r="D31" s="120" t="s">
        <v>30</v>
      </c>
      <c r="E31" s="118">
        <v>367</v>
      </c>
      <c r="F31" s="119">
        <v>103.88283378746594</v>
      </c>
      <c r="G31" s="118"/>
      <c r="H31" s="119"/>
      <c r="I31" s="45"/>
      <c r="J31" s="48"/>
      <c r="K31" s="90"/>
      <c r="L31" s="91"/>
      <c r="M31" s="90"/>
      <c r="N31" s="91"/>
      <c r="O31" s="90"/>
      <c r="P31" s="91"/>
      <c r="Q31" s="90"/>
      <c r="R31" s="91"/>
      <c r="S31" s="90"/>
      <c r="T31" s="91"/>
    </row>
    <row r="32" spans="1:20" ht="15.75">
      <c r="A32" s="54"/>
      <c r="B32" s="54"/>
      <c r="C32" s="107">
        <v>24</v>
      </c>
      <c r="D32" s="117" t="s">
        <v>31</v>
      </c>
      <c r="E32" s="118">
        <v>383</v>
      </c>
      <c r="F32" s="119">
        <v>106.10182767624021</v>
      </c>
      <c r="G32" s="118">
        <v>1</v>
      </c>
      <c r="H32" s="119">
        <v>56</v>
      </c>
      <c r="I32" s="45"/>
      <c r="J32" s="48"/>
      <c r="K32" s="90"/>
      <c r="L32" s="91"/>
      <c r="M32" s="90"/>
      <c r="N32" s="91"/>
      <c r="O32" s="90"/>
      <c r="P32" s="91"/>
      <c r="Q32" s="90"/>
      <c r="R32" s="91"/>
      <c r="S32" s="90"/>
      <c r="T32" s="91"/>
    </row>
    <row r="33" spans="1:20" ht="15.75">
      <c r="A33" s="54"/>
      <c r="B33" s="54"/>
      <c r="C33" s="107">
        <v>34</v>
      </c>
      <c r="D33" s="117" t="s">
        <v>32</v>
      </c>
      <c r="E33" s="118">
        <v>148</v>
      </c>
      <c r="F33" s="119">
        <v>105.75675675675676</v>
      </c>
      <c r="G33" s="118"/>
      <c r="H33" s="119"/>
      <c r="I33" s="45"/>
      <c r="J33" s="48"/>
      <c r="K33" s="92"/>
      <c r="L33" s="93"/>
      <c r="M33" s="92"/>
      <c r="N33" s="93"/>
      <c r="O33" s="92"/>
      <c r="P33" s="93"/>
      <c r="Q33" s="92"/>
      <c r="R33" s="93"/>
      <c r="S33" s="92"/>
      <c r="T33" s="93"/>
    </row>
    <row r="34" spans="1:20" ht="15.75">
      <c r="A34" s="54"/>
      <c r="B34" s="54"/>
      <c r="C34" s="107">
        <v>37</v>
      </c>
      <c r="D34" s="117" t="s">
        <v>33</v>
      </c>
      <c r="E34" s="118">
        <v>325</v>
      </c>
      <c r="F34" s="119">
        <v>108.07076923076923</v>
      </c>
      <c r="G34" s="118"/>
      <c r="H34" s="119"/>
      <c r="I34" s="45"/>
      <c r="J34" s="48"/>
      <c r="K34" s="92"/>
      <c r="L34" s="93"/>
      <c r="M34" s="92"/>
      <c r="N34" s="93"/>
      <c r="O34" s="92"/>
      <c r="P34" s="93"/>
      <c r="Q34" s="92"/>
      <c r="R34" s="93"/>
      <c r="S34" s="92"/>
      <c r="T34" s="93"/>
    </row>
    <row r="35" spans="1:20" ht="15.75">
      <c r="A35" s="54"/>
      <c r="B35" s="54"/>
      <c r="C35" s="107">
        <v>40</v>
      </c>
      <c r="D35" s="117" t="s">
        <v>34</v>
      </c>
      <c r="E35" s="118">
        <v>179</v>
      </c>
      <c r="F35" s="119">
        <v>105.30167597765363</v>
      </c>
      <c r="G35" s="118"/>
      <c r="H35" s="119"/>
      <c r="I35" s="45"/>
      <c r="J35" s="48"/>
      <c r="K35" s="92"/>
      <c r="L35" s="93"/>
      <c r="M35" s="92"/>
      <c r="N35" s="93"/>
      <c r="O35" s="92"/>
      <c r="P35" s="93"/>
      <c r="Q35" s="92"/>
      <c r="R35" s="93"/>
      <c r="S35" s="92"/>
      <c r="T35" s="93"/>
    </row>
    <row r="36" spans="1:20" ht="15.75">
      <c r="A36" s="54"/>
      <c r="B36" s="54"/>
      <c r="C36" s="107">
        <v>42</v>
      </c>
      <c r="D36" s="117" t="s">
        <v>35</v>
      </c>
      <c r="E36" s="118">
        <v>88</v>
      </c>
      <c r="F36" s="119">
        <v>103.19318181818181</v>
      </c>
      <c r="G36" s="118"/>
      <c r="H36" s="119"/>
      <c r="I36" s="45"/>
      <c r="J36" s="48"/>
      <c r="K36" s="92"/>
      <c r="L36" s="93"/>
      <c r="M36" s="92"/>
      <c r="N36" s="93"/>
      <c r="O36" s="92"/>
      <c r="P36" s="93"/>
      <c r="Q36" s="92"/>
      <c r="R36" s="93"/>
      <c r="S36" s="92"/>
      <c r="T36" s="93"/>
    </row>
    <row r="37" spans="1:20" ht="15.75">
      <c r="A37" s="54"/>
      <c r="B37" s="54"/>
      <c r="C37" s="107">
        <v>47</v>
      </c>
      <c r="D37" s="117" t="s">
        <v>36</v>
      </c>
      <c r="E37" s="118">
        <v>519</v>
      </c>
      <c r="F37" s="119">
        <v>106.8111753371869</v>
      </c>
      <c r="G37" s="118">
        <v>1</v>
      </c>
      <c r="H37" s="119">
        <v>42</v>
      </c>
      <c r="I37" s="45"/>
      <c r="J37" s="48"/>
      <c r="K37" s="92"/>
      <c r="L37" s="93"/>
      <c r="M37" s="92"/>
      <c r="N37" s="93"/>
      <c r="O37" s="92"/>
      <c r="P37" s="93"/>
      <c r="Q37" s="92"/>
      <c r="R37" s="93"/>
      <c r="S37" s="92"/>
      <c r="T37" s="93"/>
    </row>
    <row r="38" spans="1:20" ht="15.75">
      <c r="A38" s="54"/>
      <c r="B38" s="54"/>
      <c r="C38" s="107">
        <v>49</v>
      </c>
      <c r="D38" s="117" t="s">
        <v>37</v>
      </c>
      <c r="E38" s="118">
        <v>130</v>
      </c>
      <c r="F38" s="119">
        <v>107.20769230769231</v>
      </c>
      <c r="G38" s="118"/>
      <c r="H38" s="119"/>
      <c r="I38" s="45"/>
      <c r="J38" s="48"/>
      <c r="K38" s="92"/>
      <c r="L38" s="93"/>
      <c r="M38" s="92"/>
      <c r="N38" s="93"/>
      <c r="O38" s="92"/>
      <c r="P38" s="93"/>
      <c r="Q38" s="92"/>
      <c r="R38" s="93"/>
      <c r="S38" s="92"/>
      <c r="T38" s="93"/>
    </row>
    <row r="39" spans="1:20" s="23" customFormat="1" ht="15.75">
      <c r="A39" s="54"/>
      <c r="B39" s="54"/>
      <c r="C39" s="106"/>
      <c r="D39" s="115" t="s">
        <v>99</v>
      </c>
      <c r="E39" s="100">
        <v>2304</v>
      </c>
      <c r="F39" s="116">
        <v>109.12065972222223</v>
      </c>
      <c r="G39" s="100">
        <v>7</v>
      </c>
      <c r="H39" s="116">
        <v>42</v>
      </c>
      <c r="I39" s="35"/>
      <c r="J39" s="55"/>
      <c r="K39" s="92"/>
      <c r="L39" s="93"/>
      <c r="M39" s="92"/>
      <c r="N39" s="93"/>
      <c r="O39" s="92"/>
      <c r="P39" s="93"/>
      <c r="Q39" s="92"/>
      <c r="R39" s="93"/>
      <c r="S39" s="92"/>
      <c r="T39" s="93"/>
    </row>
    <row r="40" spans="1:20" ht="15.75">
      <c r="A40" s="54"/>
      <c r="B40" s="54"/>
      <c r="C40" s="107">
        <v>2</v>
      </c>
      <c r="D40" s="117" t="s">
        <v>38</v>
      </c>
      <c r="E40" s="118">
        <v>434</v>
      </c>
      <c r="F40" s="119">
        <v>109.46082949308756</v>
      </c>
      <c r="G40" s="118">
        <v>1</v>
      </c>
      <c r="H40" s="119">
        <v>42</v>
      </c>
      <c r="I40" s="45"/>
      <c r="J40" s="48"/>
      <c r="K40" s="92"/>
      <c r="L40" s="93"/>
      <c r="M40" s="92"/>
      <c r="N40" s="93"/>
      <c r="O40" s="92"/>
      <c r="P40" s="93"/>
      <c r="Q40" s="92"/>
      <c r="R40" s="93"/>
      <c r="S40" s="92"/>
      <c r="T40" s="93"/>
    </row>
    <row r="41" spans="1:20" ht="15.75">
      <c r="A41" s="54"/>
      <c r="B41" s="54"/>
      <c r="C41" s="107">
        <v>13</v>
      </c>
      <c r="D41" s="117" t="s">
        <v>39</v>
      </c>
      <c r="E41" s="118">
        <v>529</v>
      </c>
      <c r="F41" s="119">
        <v>110.3194706994329</v>
      </c>
      <c r="G41" s="118">
        <v>1</v>
      </c>
      <c r="H41" s="119">
        <v>42</v>
      </c>
      <c r="I41" s="45"/>
      <c r="J41" s="48"/>
      <c r="K41" s="92"/>
      <c r="L41" s="93"/>
      <c r="M41" s="92"/>
      <c r="N41" s="93"/>
      <c r="O41" s="92"/>
      <c r="P41" s="93"/>
      <c r="Q41" s="92"/>
      <c r="R41" s="93"/>
      <c r="S41" s="92"/>
      <c r="T41" s="93"/>
    </row>
    <row r="42" spans="1:20" ht="15.75">
      <c r="A42" s="54"/>
      <c r="B42" s="54"/>
      <c r="C42" s="107">
        <v>16</v>
      </c>
      <c r="D42" s="117" t="s">
        <v>40</v>
      </c>
      <c r="E42" s="118">
        <v>205</v>
      </c>
      <c r="F42" s="118">
        <v>109.1170731707317</v>
      </c>
      <c r="G42" s="118"/>
      <c r="H42" s="119"/>
      <c r="I42" s="45"/>
      <c r="J42" s="48"/>
      <c r="K42" s="90"/>
      <c r="L42" s="91"/>
      <c r="M42" s="90"/>
      <c r="N42" s="91"/>
      <c r="O42" s="90"/>
      <c r="P42" s="91"/>
      <c r="Q42" s="90"/>
      <c r="R42" s="91"/>
      <c r="S42" s="90"/>
      <c r="T42" s="91"/>
    </row>
    <row r="43" spans="1:20" ht="15.75">
      <c r="A43" s="54"/>
      <c r="B43" s="54"/>
      <c r="C43" s="107">
        <v>19</v>
      </c>
      <c r="D43" s="117" t="s">
        <v>41</v>
      </c>
      <c r="E43" s="118">
        <v>289</v>
      </c>
      <c r="F43" s="119">
        <v>108.1280276816609</v>
      </c>
      <c r="G43" s="118">
        <v>1</v>
      </c>
      <c r="H43" s="119">
        <v>42</v>
      </c>
      <c r="I43" s="45"/>
      <c r="J43" s="48"/>
      <c r="K43" s="92"/>
      <c r="L43" s="93"/>
      <c r="M43" s="92"/>
      <c r="N43" s="93"/>
      <c r="O43" s="92"/>
      <c r="P43" s="93"/>
      <c r="Q43" s="92"/>
      <c r="R43" s="93"/>
      <c r="S43" s="92"/>
      <c r="T43" s="93"/>
    </row>
    <row r="44" spans="1:20" ht="15.75">
      <c r="A44" s="54"/>
      <c r="B44" s="54"/>
      <c r="C44" s="107">
        <v>45</v>
      </c>
      <c r="D44" s="117" t="s">
        <v>42</v>
      </c>
      <c r="E44" s="118">
        <v>847</v>
      </c>
      <c r="F44" s="119">
        <v>108.53719008264463</v>
      </c>
      <c r="G44" s="118">
        <v>4</v>
      </c>
      <c r="H44" s="119">
        <v>42</v>
      </c>
      <c r="I44" s="45"/>
      <c r="J44" s="48"/>
      <c r="K44" s="92"/>
      <c r="L44" s="93"/>
      <c r="M44" s="92"/>
      <c r="N44" s="93"/>
      <c r="O44" s="92"/>
      <c r="P44" s="93"/>
      <c r="Q44" s="92"/>
      <c r="R44" s="93"/>
      <c r="S44" s="92"/>
      <c r="T44" s="93"/>
    </row>
    <row r="45" spans="1:20" s="23" customFormat="1" ht="15.75">
      <c r="A45" s="54"/>
      <c r="B45" s="54"/>
      <c r="C45" s="106"/>
      <c r="D45" s="115" t="s">
        <v>58</v>
      </c>
      <c r="E45" s="100">
        <v>9459</v>
      </c>
      <c r="F45" s="116">
        <v>108.43566973252986</v>
      </c>
      <c r="G45" s="100">
        <v>14</v>
      </c>
      <c r="H45" s="116">
        <v>43</v>
      </c>
      <c r="I45" s="35"/>
      <c r="J45" s="55"/>
      <c r="K45" s="92"/>
      <c r="L45" s="93"/>
      <c r="M45" s="92"/>
      <c r="N45" s="93"/>
      <c r="O45" s="92"/>
      <c r="P45" s="93"/>
      <c r="Q45" s="92"/>
      <c r="R45" s="93"/>
      <c r="S45" s="92"/>
      <c r="T45" s="93"/>
    </row>
    <row r="46" spans="1:20" ht="15.75">
      <c r="A46" s="54"/>
      <c r="B46" s="54"/>
      <c r="C46" s="107">
        <v>8</v>
      </c>
      <c r="D46" s="117" t="s">
        <v>43</v>
      </c>
      <c r="E46" s="118">
        <v>7065</v>
      </c>
      <c r="F46" s="119">
        <v>108.62958244869073</v>
      </c>
      <c r="G46" s="118">
        <v>8</v>
      </c>
      <c r="H46" s="119">
        <v>42</v>
      </c>
      <c r="I46" s="45"/>
      <c r="J46" s="48"/>
      <c r="K46" s="92"/>
      <c r="L46" s="93"/>
      <c r="M46" s="92"/>
      <c r="N46" s="93"/>
      <c r="O46" s="92"/>
      <c r="P46" s="93"/>
      <c r="Q46" s="92"/>
      <c r="R46" s="93"/>
      <c r="S46" s="92"/>
      <c r="T46" s="93"/>
    </row>
    <row r="47" spans="1:20" ht="15.75">
      <c r="A47" s="54"/>
      <c r="B47" s="54"/>
      <c r="C47" s="107">
        <v>17</v>
      </c>
      <c r="D47" s="117" t="s">
        <v>82</v>
      </c>
      <c r="E47" s="118">
        <v>957</v>
      </c>
      <c r="F47" s="119">
        <v>107.61024033437826</v>
      </c>
      <c r="G47" s="118">
        <v>3</v>
      </c>
      <c r="H47" s="119">
        <v>42</v>
      </c>
      <c r="I47" s="45"/>
      <c r="J47" s="48"/>
      <c r="K47" s="92"/>
      <c r="L47" s="93"/>
      <c r="M47" s="92"/>
      <c r="N47" s="93"/>
      <c r="O47" s="92"/>
      <c r="P47" s="93"/>
      <c r="Q47" s="92"/>
      <c r="R47" s="93"/>
      <c r="S47" s="92"/>
      <c r="T47" s="93"/>
    </row>
    <row r="48" spans="1:20" ht="15.75">
      <c r="A48" s="54"/>
      <c r="B48" s="54"/>
      <c r="C48" s="107">
        <v>25</v>
      </c>
      <c r="D48" s="117" t="s">
        <v>83</v>
      </c>
      <c r="E48" s="118">
        <v>504</v>
      </c>
      <c r="F48" s="119">
        <v>108.23015873015873</v>
      </c>
      <c r="G48" s="118">
        <v>1</v>
      </c>
      <c r="H48" s="119">
        <v>56</v>
      </c>
      <c r="I48" s="45"/>
      <c r="J48" s="48"/>
      <c r="K48" s="90"/>
      <c r="L48" s="91"/>
      <c r="M48" s="90"/>
      <c r="N48" s="91"/>
      <c r="O48" s="90"/>
      <c r="P48" s="91"/>
      <c r="Q48" s="90"/>
      <c r="R48" s="91"/>
      <c r="S48" s="90"/>
      <c r="T48" s="91"/>
    </row>
    <row r="49" spans="1:20" ht="15.75">
      <c r="A49" s="54"/>
      <c r="B49" s="54"/>
      <c r="C49" s="107">
        <v>43</v>
      </c>
      <c r="D49" s="117" t="s">
        <v>44</v>
      </c>
      <c r="E49" s="118">
        <v>933</v>
      </c>
      <c r="F49" s="119">
        <v>107.92497320471597</v>
      </c>
      <c r="G49" s="118">
        <v>2</v>
      </c>
      <c r="H49" s="119">
        <v>42</v>
      </c>
      <c r="I49" s="45"/>
      <c r="J49" s="48"/>
      <c r="K49" s="92"/>
      <c r="L49" s="93"/>
      <c r="M49" s="92"/>
      <c r="N49" s="93"/>
      <c r="O49" s="92"/>
      <c r="P49" s="93"/>
      <c r="Q49" s="92"/>
      <c r="R49" s="93"/>
      <c r="S49" s="92"/>
      <c r="T49" s="93"/>
    </row>
    <row r="50" spans="1:20" s="23" customFormat="1" ht="15.75">
      <c r="A50" s="54"/>
      <c r="B50" s="54"/>
      <c r="C50" s="106"/>
      <c r="D50" s="115" t="s">
        <v>60</v>
      </c>
      <c r="E50" s="100">
        <v>1247</v>
      </c>
      <c r="F50" s="116">
        <v>109.8981555733761</v>
      </c>
      <c r="G50" s="100"/>
      <c r="H50" s="116"/>
      <c r="I50" s="35"/>
      <c r="J50" s="55"/>
      <c r="K50" s="92"/>
      <c r="L50" s="93"/>
      <c r="M50" s="92"/>
      <c r="N50" s="93"/>
      <c r="O50" s="92"/>
      <c r="P50" s="93"/>
      <c r="Q50" s="92"/>
      <c r="R50" s="93"/>
      <c r="S50" s="92"/>
      <c r="T50" s="93"/>
    </row>
    <row r="51" spans="1:20" ht="15.75">
      <c r="A51" s="54"/>
      <c r="B51" s="54"/>
      <c r="C51" s="107">
        <v>6</v>
      </c>
      <c r="D51" s="117" t="s">
        <v>45</v>
      </c>
      <c r="E51" s="118">
        <v>836</v>
      </c>
      <c r="F51" s="119">
        <v>110.52870813397129</v>
      </c>
      <c r="G51" s="118"/>
      <c r="H51" s="119"/>
      <c r="I51" s="45"/>
      <c r="J51" s="48"/>
      <c r="K51" s="92"/>
      <c r="L51" s="93"/>
      <c r="M51" s="92"/>
      <c r="N51" s="93"/>
      <c r="O51" s="92"/>
      <c r="P51" s="93"/>
      <c r="Q51" s="92"/>
      <c r="R51" s="93"/>
      <c r="S51" s="92"/>
      <c r="T51" s="93"/>
    </row>
    <row r="52" spans="1:20" ht="15.75">
      <c r="A52" s="54"/>
      <c r="B52" s="54"/>
      <c r="C52" s="107">
        <v>10</v>
      </c>
      <c r="D52" s="117" t="s">
        <v>46</v>
      </c>
      <c r="E52" s="118">
        <v>411</v>
      </c>
      <c r="F52" s="119">
        <v>108.61557177615572</v>
      </c>
      <c r="G52" s="118"/>
      <c r="H52" s="119"/>
      <c r="I52" s="45"/>
      <c r="J52" s="48"/>
      <c r="K52" s="92"/>
      <c r="L52" s="93"/>
      <c r="M52" s="92"/>
      <c r="N52" s="93"/>
      <c r="O52" s="92"/>
      <c r="P52" s="93"/>
      <c r="Q52" s="92"/>
      <c r="R52" s="93"/>
      <c r="S52" s="92"/>
      <c r="T52" s="93"/>
    </row>
    <row r="53" spans="1:20" s="23" customFormat="1" ht="15.75">
      <c r="A53" s="54"/>
      <c r="B53" s="54"/>
      <c r="C53" s="106"/>
      <c r="D53" s="115" t="s">
        <v>61</v>
      </c>
      <c r="E53" s="100">
        <v>2636</v>
      </c>
      <c r="F53" s="116">
        <v>106.66350531107739</v>
      </c>
      <c r="G53" s="100">
        <v>1</v>
      </c>
      <c r="H53" s="116">
        <v>42</v>
      </c>
      <c r="I53" s="35"/>
      <c r="J53" s="55"/>
      <c r="K53" s="90"/>
      <c r="L53" s="91"/>
      <c r="M53" s="90"/>
      <c r="N53" s="91"/>
      <c r="O53" s="90"/>
      <c r="P53" s="91"/>
      <c r="Q53" s="90"/>
      <c r="R53" s="91"/>
      <c r="S53" s="90"/>
      <c r="T53" s="91"/>
    </row>
    <row r="54" spans="1:20" ht="15.75">
      <c r="A54" s="54"/>
      <c r="B54" s="54"/>
      <c r="C54" s="107">
        <v>15</v>
      </c>
      <c r="D54" s="117" t="s">
        <v>86</v>
      </c>
      <c r="E54" s="118">
        <v>1096</v>
      </c>
      <c r="F54" s="119">
        <v>106.03649635036497</v>
      </c>
      <c r="G54" s="118"/>
      <c r="H54" s="119"/>
      <c r="I54" s="45"/>
      <c r="J54" s="48"/>
      <c r="K54" s="92"/>
      <c r="L54" s="93"/>
      <c r="M54" s="92"/>
      <c r="N54" s="93"/>
      <c r="O54" s="92"/>
      <c r="P54" s="93"/>
      <c r="Q54" s="92"/>
      <c r="R54" s="93"/>
      <c r="S54" s="92"/>
      <c r="T54" s="93"/>
    </row>
    <row r="55" spans="1:20" ht="15.75">
      <c r="A55" s="54"/>
      <c r="B55" s="54"/>
      <c r="C55" s="107">
        <v>27</v>
      </c>
      <c r="D55" s="117" t="s">
        <v>47</v>
      </c>
      <c r="E55" s="118">
        <v>310</v>
      </c>
      <c r="F55" s="119">
        <v>105.68064516129033</v>
      </c>
      <c r="G55" s="118">
        <v>1</v>
      </c>
      <c r="H55" s="119">
        <v>42</v>
      </c>
      <c r="I55" s="45"/>
      <c r="J55" s="48"/>
      <c r="K55" s="92"/>
      <c r="L55" s="93"/>
      <c r="M55" s="92"/>
      <c r="N55" s="93"/>
      <c r="O55" s="92"/>
      <c r="P55" s="93"/>
      <c r="Q55" s="92"/>
      <c r="R55" s="93"/>
      <c r="S55" s="92"/>
      <c r="T55" s="93"/>
    </row>
    <row r="56" spans="1:20" ht="15.75">
      <c r="A56" s="54"/>
      <c r="B56" s="54"/>
      <c r="C56" s="107">
        <v>32</v>
      </c>
      <c r="D56" s="117" t="s">
        <v>87</v>
      </c>
      <c r="E56" s="118">
        <v>223</v>
      </c>
      <c r="F56" s="119">
        <v>108.81614349775785</v>
      </c>
      <c r="G56" s="118"/>
      <c r="H56" s="119"/>
      <c r="I56" s="45"/>
      <c r="J56" s="48"/>
      <c r="K56" s="90"/>
      <c r="L56" s="91"/>
      <c r="M56" s="90"/>
      <c r="N56" s="91"/>
      <c r="O56" s="90"/>
      <c r="P56" s="91"/>
      <c r="Q56" s="90"/>
      <c r="R56" s="91"/>
      <c r="S56" s="90"/>
      <c r="T56" s="91"/>
    </row>
    <row r="57" spans="1:20" ht="15.75">
      <c r="A57" s="54"/>
      <c r="B57" s="54"/>
      <c r="C57" s="107">
        <v>36</v>
      </c>
      <c r="D57" s="117" t="s">
        <v>48</v>
      </c>
      <c r="E57" s="118">
        <v>1007</v>
      </c>
      <c r="F57" s="119">
        <v>107.17179741807348</v>
      </c>
      <c r="G57" s="118"/>
      <c r="H57" s="119"/>
      <c r="I57" s="45"/>
      <c r="J57" s="48"/>
      <c r="K57" s="92"/>
      <c r="L57" s="93"/>
      <c r="M57" s="92"/>
      <c r="N57" s="93"/>
      <c r="O57" s="92"/>
      <c r="P57" s="93"/>
      <c r="Q57" s="92"/>
      <c r="R57" s="93"/>
      <c r="S57" s="92"/>
      <c r="T57" s="93"/>
    </row>
    <row r="58" spans="1:20" s="23" customFormat="1" ht="15.75">
      <c r="A58" s="54"/>
      <c r="B58" s="54"/>
      <c r="C58" s="106">
        <v>28</v>
      </c>
      <c r="D58" s="115" t="s">
        <v>100</v>
      </c>
      <c r="E58" s="100">
        <v>9447</v>
      </c>
      <c r="F58" s="116">
        <v>107.91933947284852</v>
      </c>
      <c r="G58" s="100">
        <v>14</v>
      </c>
      <c r="H58" s="116">
        <v>41.714285714285715</v>
      </c>
      <c r="I58" s="35"/>
      <c r="J58" s="55"/>
      <c r="K58" s="92"/>
      <c r="L58" s="93"/>
      <c r="M58" s="92"/>
      <c r="N58" s="93"/>
      <c r="O58" s="92"/>
      <c r="P58" s="93"/>
      <c r="Q58" s="92"/>
      <c r="R58" s="93"/>
      <c r="S58" s="92"/>
      <c r="T58" s="93"/>
    </row>
    <row r="59" spans="1:20" s="23" customFormat="1" ht="15.75">
      <c r="A59" s="54"/>
      <c r="B59" s="54"/>
      <c r="C59" s="106">
        <v>30</v>
      </c>
      <c r="D59" s="115" t="s">
        <v>101</v>
      </c>
      <c r="E59" s="100">
        <v>2130</v>
      </c>
      <c r="F59" s="116">
        <v>109.46103286384977</v>
      </c>
      <c r="G59" s="100">
        <v>6</v>
      </c>
      <c r="H59" s="116">
        <v>42</v>
      </c>
      <c r="I59" s="35"/>
      <c r="J59" s="55"/>
      <c r="K59" s="92"/>
      <c r="L59" s="93"/>
      <c r="M59" s="92"/>
      <c r="N59" s="93"/>
      <c r="O59" s="92"/>
      <c r="P59" s="93"/>
      <c r="Q59" s="92"/>
      <c r="R59" s="93"/>
      <c r="S59" s="92"/>
      <c r="T59" s="93"/>
    </row>
    <row r="60" spans="1:20" s="23" customFormat="1" ht="15.75">
      <c r="A60" s="54"/>
      <c r="B60" s="54"/>
      <c r="C60" s="106">
        <v>31</v>
      </c>
      <c r="D60" s="115" t="s">
        <v>64</v>
      </c>
      <c r="E60" s="100">
        <v>823</v>
      </c>
      <c r="F60" s="116">
        <v>104.90279465370595</v>
      </c>
      <c r="G60" s="100">
        <v>2</v>
      </c>
      <c r="H60" s="116">
        <v>42</v>
      </c>
      <c r="I60" s="35"/>
      <c r="J60" s="55"/>
      <c r="K60" s="92"/>
      <c r="L60" s="93"/>
      <c r="M60" s="92"/>
      <c r="N60" s="93"/>
      <c r="O60" s="92"/>
      <c r="P60" s="93"/>
      <c r="Q60" s="92"/>
      <c r="R60" s="93"/>
      <c r="S60" s="92"/>
      <c r="T60" s="93"/>
    </row>
    <row r="61" spans="1:20" s="23" customFormat="1" ht="15.75">
      <c r="A61" s="54"/>
      <c r="B61" s="54"/>
      <c r="C61" s="106">
        <v>26</v>
      </c>
      <c r="D61" s="115" t="s">
        <v>66</v>
      </c>
      <c r="E61" s="100">
        <v>354</v>
      </c>
      <c r="F61" s="116">
        <v>105.99435028248588</v>
      </c>
      <c r="G61" s="100">
        <v>2</v>
      </c>
      <c r="H61" s="116">
        <v>42</v>
      </c>
      <c r="I61" s="35"/>
      <c r="J61" s="55"/>
      <c r="K61" s="90"/>
      <c r="L61" s="91"/>
      <c r="M61" s="90"/>
      <c r="N61" s="91"/>
      <c r="O61" s="90"/>
      <c r="P61" s="91"/>
      <c r="Q61" s="90"/>
      <c r="R61" s="91"/>
      <c r="S61" s="90"/>
      <c r="T61" s="91"/>
    </row>
    <row r="62" spans="1:20" s="23" customFormat="1" ht="15.75">
      <c r="A62" s="54"/>
      <c r="B62" s="54"/>
      <c r="C62" s="106"/>
      <c r="D62" s="115" t="s">
        <v>102</v>
      </c>
      <c r="E62" s="100">
        <v>5639</v>
      </c>
      <c r="F62" s="116">
        <v>108.04114204646214</v>
      </c>
      <c r="G62" s="100">
        <v>14</v>
      </c>
      <c r="H62" s="116">
        <v>42</v>
      </c>
      <c r="I62" s="35"/>
      <c r="J62" s="55"/>
      <c r="K62" s="90"/>
      <c r="L62" s="91"/>
      <c r="M62" s="90"/>
      <c r="N62" s="91"/>
      <c r="O62" s="90"/>
      <c r="P62" s="91"/>
      <c r="Q62" s="90"/>
      <c r="R62" s="91"/>
      <c r="S62" s="90"/>
      <c r="T62" s="91"/>
    </row>
    <row r="63" spans="1:20" ht="15.75">
      <c r="A63" s="54"/>
      <c r="B63" s="54"/>
      <c r="C63" s="107">
        <v>3</v>
      </c>
      <c r="D63" s="117" t="s">
        <v>84</v>
      </c>
      <c r="E63" s="118">
        <v>2020</v>
      </c>
      <c r="F63" s="119">
        <v>108.68564356435644</v>
      </c>
      <c r="G63" s="118">
        <v>4</v>
      </c>
      <c r="H63" s="119">
        <v>42</v>
      </c>
      <c r="I63" s="45"/>
      <c r="J63" s="48"/>
      <c r="K63" s="90"/>
      <c r="L63" s="91"/>
      <c r="M63" s="90"/>
      <c r="N63" s="91"/>
      <c r="O63" s="90"/>
      <c r="P63" s="91"/>
      <c r="Q63" s="90"/>
      <c r="R63" s="91"/>
      <c r="S63" s="90"/>
      <c r="T63" s="91"/>
    </row>
    <row r="64" spans="1:20" ht="15.75" customHeight="1">
      <c r="A64" s="54"/>
      <c r="B64" s="54"/>
      <c r="C64" s="107">
        <v>12</v>
      </c>
      <c r="D64" s="117" t="s">
        <v>85</v>
      </c>
      <c r="E64" s="118">
        <v>673</v>
      </c>
      <c r="F64" s="119">
        <v>108.72956909361069</v>
      </c>
      <c r="G64" s="118"/>
      <c r="H64" s="119"/>
      <c r="I64" s="45"/>
      <c r="J64" s="48"/>
      <c r="K64" s="90"/>
      <c r="L64" s="91"/>
      <c r="M64" s="90"/>
      <c r="N64" s="91"/>
      <c r="O64" s="90"/>
      <c r="P64" s="91"/>
      <c r="Q64" s="90"/>
      <c r="R64" s="91"/>
      <c r="S64" s="90"/>
      <c r="T64" s="91"/>
    </row>
    <row r="65" spans="1:20" ht="15.75">
      <c r="A65" s="54"/>
      <c r="B65" s="54"/>
      <c r="C65" s="107">
        <v>46</v>
      </c>
      <c r="D65" s="117" t="s">
        <v>49</v>
      </c>
      <c r="E65" s="118">
        <v>2946</v>
      </c>
      <c r="F65" s="119">
        <v>107.44195519348268</v>
      </c>
      <c r="G65" s="118">
        <v>10</v>
      </c>
      <c r="H65" s="119">
        <v>42</v>
      </c>
      <c r="I65" s="45"/>
      <c r="J65" s="48"/>
      <c r="K65" s="90"/>
      <c r="L65" s="91"/>
      <c r="M65" s="90"/>
      <c r="N65" s="91"/>
      <c r="O65" s="90"/>
      <c r="P65" s="91"/>
      <c r="Q65" s="90"/>
      <c r="R65" s="91"/>
      <c r="S65" s="90"/>
      <c r="T65" s="91"/>
    </row>
    <row r="66" spans="1:20" s="23" customFormat="1" ht="15.75">
      <c r="A66" s="54"/>
      <c r="B66" s="54"/>
      <c r="C66" s="106"/>
      <c r="D66" s="115" t="s">
        <v>65</v>
      </c>
      <c r="E66" s="100">
        <v>2631</v>
      </c>
      <c r="F66" s="116">
        <v>103.32231090839984</v>
      </c>
      <c r="G66" s="100">
        <v>5</v>
      </c>
      <c r="H66" s="116">
        <v>44.8</v>
      </c>
      <c r="I66" s="35"/>
      <c r="J66" s="55"/>
      <c r="K66" s="92"/>
      <c r="L66" s="93"/>
      <c r="M66" s="92"/>
      <c r="N66" s="93"/>
      <c r="O66" s="92"/>
      <c r="P66" s="93"/>
      <c r="Q66" s="92"/>
      <c r="R66" s="93"/>
      <c r="S66" s="92"/>
      <c r="T66" s="93"/>
    </row>
    <row r="67" spans="1:20" ht="15.75">
      <c r="A67" s="54"/>
      <c r="B67" s="54"/>
      <c r="C67" s="107">
        <v>1</v>
      </c>
      <c r="D67" s="117" t="s">
        <v>88</v>
      </c>
      <c r="E67" s="118">
        <v>370</v>
      </c>
      <c r="F67" s="119">
        <v>103.84864864864865</v>
      </c>
      <c r="G67" s="118">
        <v>1</v>
      </c>
      <c r="H67" s="119">
        <v>56</v>
      </c>
      <c r="I67" s="45"/>
      <c r="J67" s="48"/>
      <c r="K67" s="92"/>
      <c r="L67" s="93"/>
      <c r="M67" s="92"/>
      <c r="N67" s="93"/>
      <c r="O67" s="92"/>
      <c r="P67" s="93"/>
      <c r="Q67" s="92"/>
      <c r="R67" s="93"/>
      <c r="S67" s="92"/>
      <c r="T67" s="93"/>
    </row>
    <row r="68" spans="1:20" ht="15.75">
      <c r="A68" s="54"/>
      <c r="B68" s="54"/>
      <c r="C68" s="107">
        <v>20</v>
      </c>
      <c r="D68" s="117" t="s">
        <v>89</v>
      </c>
      <c r="E68" s="118">
        <v>992</v>
      </c>
      <c r="F68" s="119">
        <v>104.21572580645162</v>
      </c>
      <c r="G68" s="118"/>
      <c r="H68" s="119"/>
      <c r="I68" s="45"/>
      <c r="J68" s="48"/>
      <c r="K68" s="92"/>
      <c r="L68" s="93"/>
      <c r="M68" s="92"/>
      <c r="N68" s="93"/>
      <c r="O68" s="92"/>
      <c r="P68" s="93"/>
      <c r="Q68" s="92"/>
      <c r="R68" s="93"/>
      <c r="S68" s="92"/>
      <c r="T68" s="93"/>
    </row>
    <row r="69" spans="1:20" ht="15.75">
      <c r="A69" s="54"/>
      <c r="B69" s="54"/>
      <c r="C69" s="107">
        <v>48</v>
      </c>
      <c r="D69" s="117" t="s">
        <v>90</v>
      </c>
      <c r="E69" s="118">
        <v>1269</v>
      </c>
      <c r="F69" s="119">
        <v>102.47044917257683</v>
      </c>
      <c r="G69" s="118">
        <v>4</v>
      </c>
      <c r="H69" s="119">
        <v>42</v>
      </c>
      <c r="I69" s="45"/>
      <c r="J69" s="48"/>
      <c r="K69" s="90"/>
      <c r="L69" s="91"/>
      <c r="M69" s="90"/>
      <c r="N69" s="91"/>
      <c r="O69" s="90"/>
      <c r="P69" s="91"/>
      <c r="Q69" s="90"/>
      <c r="R69" s="91"/>
      <c r="S69" s="90"/>
      <c r="T69" s="91"/>
    </row>
    <row r="70" spans="1:20" s="23" customFormat="1" ht="15.75">
      <c r="A70" s="54"/>
      <c r="B70" s="54"/>
      <c r="C70" s="106">
        <v>51</v>
      </c>
      <c r="D70" s="115" t="s">
        <v>67</v>
      </c>
      <c r="E70" s="100">
        <v>75</v>
      </c>
      <c r="F70" s="116">
        <v>109.41333333333333</v>
      </c>
      <c r="G70" s="100">
        <v>1</v>
      </c>
      <c r="H70" s="116">
        <v>42</v>
      </c>
      <c r="I70" s="35"/>
      <c r="J70" s="55"/>
      <c r="K70" s="92"/>
      <c r="L70" s="93"/>
      <c r="M70" s="92"/>
      <c r="N70" s="93"/>
      <c r="O70" s="92"/>
      <c r="P70" s="93"/>
      <c r="Q70" s="92"/>
      <c r="R70" s="93"/>
      <c r="S70" s="92"/>
      <c r="T70" s="93"/>
    </row>
    <row r="71" spans="1:20" s="23" customFormat="1" ht="15.75">
      <c r="A71" s="54"/>
      <c r="B71" s="54"/>
      <c r="C71" s="106">
        <v>52</v>
      </c>
      <c r="D71" s="115" t="s">
        <v>68</v>
      </c>
      <c r="E71" s="100">
        <v>88</v>
      </c>
      <c r="F71" s="116">
        <v>109.09090909090909</v>
      </c>
      <c r="G71" s="100"/>
      <c r="H71" s="116"/>
      <c r="I71" s="35"/>
      <c r="J71" s="55"/>
      <c r="K71" s="92"/>
      <c r="L71" s="93"/>
      <c r="M71" s="92"/>
      <c r="N71" s="93"/>
      <c r="O71" s="92"/>
      <c r="P71" s="93"/>
      <c r="Q71" s="92"/>
      <c r="R71" s="93"/>
      <c r="S71" s="92"/>
      <c r="T71" s="93"/>
    </row>
    <row r="72" spans="1:20" ht="24" customHeight="1">
      <c r="A72" s="54"/>
      <c r="B72" s="54"/>
      <c r="C72" s="109"/>
      <c r="D72" s="109" t="s">
        <v>8</v>
      </c>
      <c r="E72" s="110">
        <v>56356</v>
      </c>
      <c r="F72" s="121">
        <v>108.16846475974164</v>
      </c>
      <c r="G72" s="110">
        <v>90</v>
      </c>
      <c r="H72" s="121">
        <v>42.37</v>
      </c>
      <c r="I72" s="35"/>
      <c r="J72" s="55"/>
      <c r="K72" s="92"/>
      <c r="L72" s="93"/>
      <c r="M72" s="92"/>
      <c r="N72" s="93"/>
      <c r="O72" s="92"/>
      <c r="P72" s="93"/>
      <c r="Q72" s="92"/>
      <c r="R72" s="93"/>
      <c r="S72" s="92"/>
      <c r="T72" s="93"/>
    </row>
    <row r="73" spans="1:20" ht="3.2" customHeight="1">
      <c r="A73" s="54"/>
      <c r="B73" s="54"/>
      <c r="C73" s="54"/>
      <c r="D73" s="41"/>
      <c r="E73" s="41"/>
      <c r="F73" s="41"/>
      <c r="G73" s="41"/>
      <c r="H73" s="41"/>
      <c r="I73" s="35"/>
      <c r="J73" s="55"/>
      <c r="K73" s="90"/>
      <c r="L73" s="91"/>
      <c r="M73" s="90"/>
      <c r="N73" s="91"/>
      <c r="O73" s="90"/>
      <c r="P73" s="91"/>
      <c r="Q73" s="90"/>
      <c r="R73" s="91"/>
      <c r="S73" s="90"/>
      <c r="T73" s="91"/>
    </row>
    <row r="74" spans="1:20" s="57" customFormat="1" ht="15.6" customHeight="1">
      <c r="A74" s="56"/>
      <c r="B74" s="56"/>
      <c r="C74" s="56"/>
      <c r="D74" s="162" t="s">
        <v>75</v>
      </c>
      <c r="E74" s="163"/>
      <c r="F74" s="163"/>
      <c r="G74" s="163"/>
      <c r="H74" s="163"/>
      <c r="I74" s="35"/>
      <c r="J74" s="55"/>
      <c r="K74" s="90"/>
      <c r="L74" s="91"/>
      <c r="M74" s="90"/>
      <c r="N74" s="91"/>
      <c r="O74" s="90"/>
      <c r="P74" s="91"/>
      <c r="Q74" s="90"/>
      <c r="R74" s="91"/>
      <c r="S74" s="90"/>
      <c r="T74" s="91"/>
    </row>
    <row r="75" spans="1:20" s="57" customFormat="1" ht="27.6" customHeight="1">
      <c r="A75" s="56"/>
      <c r="B75" s="56"/>
      <c r="C75" s="56"/>
      <c r="D75" s="154" t="s">
        <v>76</v>
      </c>
      <c r="E75" s="155"/>
      <c r="F75" s="155"/>
      <c r="G75" s="155"/>
      <c r="H75" s="155"/>
      <c r="I75" s="58"/>
      <c r="K75" s="90"/>
      <c r="L75" s="91"/>
      <c r="M75" s="90"/>
      <c r="N75" s="91"/>
      <c r="O75" s="90"/>
      <c r="P75" s="91"/>
      <c r="Q75" s="90"/>
      <c r="R75" s="91"/>
      <c r="S75" s="90"/>
      <c r="T75" s="91"/>
    </row>
    <row r="76" spans="1:20" s="57" customFormat="1" ht="13.9" customHeight="1">
      <c r="A76" s="56"/>
      <c r="B76" s="56"/>
      <c r="C76" s="56"/>
      <c r="D76" s="154"/>
      <c r="E76" s="155"/>
      <c r="F76" s="155"/>
      <c r="G76" s="155"/>
      <c r="H76" s="155"/>
      <c r="I76" s="58"/>
    </row>
    <row r="77" spans="1:20" s="57" customFormat="1" ht="24.2" customHeight="1">
      <c r="A77" s="56"/>
      <c r="B77" s="56"/>
      <c r="C77" s="56"/>
      <c r="D77" s="154"/>
      <c r="E77" s="155"/>
      <c r="F77" s="155"/>
      <c r="G77" s="155"/>
      <c r="H77" s="155"/>
      <c r="I77" s="58"/>
    </row>
    <row r="79" spans="1:20" hidden="1"/>
    <row r="80" spans="1:20" s="49" customFormat="1" hidden="1">
      <c r="E80" s="59">
        <f>E71+E70+E66+E62+E61+E60+E58++E53+E50+E45+E39+E29+E28+E25+E24+E23+E19+E10+E59</f>
        <v>56356</v>
      </c>
      <c r="F80" s="59"/>
      <c r="G80" s="59">
        <f>G71+G70+G66+G62+G61+G60+G58++G53+G50+G45+G39+G29+G28+G25+G24+G23+G19+G10+G59</f>
        <v>90</v>
      </c>
      <c r="H80" s="60"/>
    </row>
    <row r="81" spans="8:8" hidden="1"/>
    <row r="82" spans="8:8" hidden="1">
      <c r="H82" s="11" t="s">
        <v>50</v>
      </c>
    </row>
    <row r="83" spans="8:8" hidden="1"/>
    <row r="84" spans="8:8" hidden="1"/>
    <row r="85" spans="8:8" hidden="1"/>
    <row r="86" spans="8:8" hidden="1"/>
    <row r="87" spans="8:8" hidden="1"/>
    <row r="88" spans="8:8" hidden="1"/>
    <row r="89" spans="8:8" hidden="1"/>
  </sheetData>
  <mergeCells count="11">
    <mergeCell ref="C4:H4"/>
    <mergeCell ref="C5:H5"/>
    <mergeCell ref="C8:C9"/>
    <mergeCell ref="D74:H74"/>
    <mergeCell ref="D75:H75"/>
    <mergeCell ref="D76:H76"/>
    <mergeCell ref="D77:H77"/>
    <mergeCell ref="D6:H6"/>
    <mergeCell ref="E8:F8"/>
    <mergeCell ref="G8:H8"/>
    <mergeCell ref="D8:D9"/>
  </mergeCells>
  <conditionalFormatting sqref="E80">
    <cfRule type="cellIs" dxfId="1" priority="5" operator="equal">
      <formula>E72</formula>
    </cfRule>
  </conditionalFormatting>
  <conditionalFormatting sqref="G80">
    <cfRule type="cellIs" dxfId="0" priority="3" operator="equal">
      <formula>G72</formula>
    </cfRule>
  </conditionalFormatting>
  <printOptions horizontalCentered="1" verticalCentered="1"/>
  <pageMargins left="0.39370078740157483" right="0.39370078740157483" top="0.39370078740157483" bottom="0.78740157480314965" header="0.31496062992125984" footer="0.31496062992125984"/>
  <pageSetup paperSize="9" scale="62" orientation="portrait" horizontalDpi="300" verticalDpi="300" r:id="rId1"/>
  <headerFooter differentFirst="1">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37AE7-363C-4530-BE70-B0711E5633FF}">
  <sheetPr>
    <pageSetUpPr autoPageBreaks="0" fitToPage="1"/>
  </sheetPr>
  <dimension ref="B22:E26"/>
  <sheetViews>
    <sheetView showGridLines="0" showRowColHeaders="0" zoomScaleNormal="100" zoomScaleSheetLayoutView="100" workbookViewId="0"/>
  </sheetViews>
  <sheetFormatPr baseColWidth="10" defaultRowHeight="15"/>
  <cols>
    <col min="2" max="4" width="20.7109375" customWidth="1"/>
  </cols>
  <sheetData>
    <row r="22" spans="2:5" ht="26.25" customHeight="1">
      <c r="B22" s="164" t="s">
        <v>78</v>
      </c>
      <c r="C22" s="164"/>
      <c r="D22" s="164"/>
      <c r="E22" s="6"/>
    </row>
    <row r="23" spans="2:5" ht="26.25" customHeight="1">
      <c r="B23" s="165">
        <f>'Total y Variación interanual'!$I$68</f>
        <v>11741</v>
      </c>
      <c r="C23" s="165"/>
      <c r="D23" s="165"/>
      <c r="E23" s="7"/>
    </row>
    <row r="24" spans="2:5" ht="14.25" customHeight="1">
      <c r="B24" s="8"/>
      <c r="C24" s="8"/>
      <c r="D24" s="8"/>
    </row>
    <row r="25" spans="2:5" ht="26.25">
      <c r="B25" s="9" t="s">
        <v>2</v>
      </c>
      <c r="C25" s="8"/>
      <c r="D25" s="98">
        <f>'Total y Variación interanual'!$G$68</f>
        <v>9979</v>
      </c>
    </row>
    <row r="26" spans="2:5" ht="26.25">
      <c r="B26" s="9" t="s">
        <v>3</v>
      </c>
      <c r="C26" s="8"/>
      <c r="D26" s="98">
        <f>'Total y Variación interanual'!$H$68</f>
        <v>1762</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1:P69"/>
  <sheetViews>
    <sheetView showGridLines="0" showRowColHeaders="0" zoomScale="70" zoomScaleNormal="70" workbookViewId="0">
      <pane ySplit="5" topLeftCell="A59" activePane="bottomLeft" state="frozen"/>
      <selection activeCell="C25" sqref="C25"/>
      <selection pane="bottomLeft" activeCell="M27" sqref="M27"/>
    </sheetView>
  </sheetViews>
  <sheetFormatPr baseColWidth="10" defaultColWidth="11.42578125" defaultRowHeight="12.75"/>
  <cols>
    <col min="1" max="1" width="2.5703125" style="82" customWidth="1"/>
    <col min="2" max="2" width="7.42578125" style="82" customWidth="1"/>
    <col min="3" max="3" width="20" style="79" customWidth="1"/>
    <col min="4" max="4" width="12.85546875" style="84" hidden="1" customWidth="1"/>
    <col min="5" max="5" width="12.28515625" style="84" hidden="1" customWidth="1"/>
    <col min="6" max="6" width="14.85546875" style="85" hidden="1" customWidth="1"/>
    <col min="7" max="7" width="16.5703125" style="84" customWidth="1"/>
    <col min="8" max="8" width="16" style="84" customWidth="1"/>
    <col min="9" max="9" width="13.42578125" style="85" customWidth="1"/>
    <col min="10" max="10" width="14" style="85" customWidth="1"/>
    <col min="11" max="11" width="12.85546875" style="85" customWidth="1"/>
    <col min="12" max="16384" width="11.42578125" style="82"/>
  </cols>
  <sheetData>
    <row r="1" spans="2:16" s="79" customFormat="1" ht="24.6" customHeight="1">
      <c r="C1" s="167" t="s">
        <v>51</v>
      </c>
      <c r="D1" s="168"/>
      <c r="E1" s="168"/>
      <c r="F1" s="168"/>
      <c r="G1" s="168"/>
      <c r="H1" s="168"/>
      <c r="I1" s="168"/>
      <c r="J1" s="168"/>
      <c r="K1" s="168"/>
    </row>
    <row r="2" spans="2:16" s="79" customFormat="1" ht="19.149999999999999" customHeight="1">
      <c r="C2" s="169" t="s">
        <v>105</v>
      </c>
      <c r="D2" s="170"/>
      <c r="E2" s="170"/>
      <c r="F2" s="170"/>
      <c r="G2" s="170"/>
      <c r="H2" s="170"/>
      <c r="I2" s="170"/>
      <c r="J2" s="170"/>
      <c r="K2" s="170"/>
    </row>
    <row r="3" spans="2:16" s="79" customFormat="1" ht="14.25" customHeight="1">
      <c r="C3" s="171"/>
      <c r="D3" s="172"/>
      <c r="E3" s="172"/>
      <c r="F3" s="172"/>
      <c r="G3" s="172"/>
      <c r="H3" s="172"/>
      <c r="I3" s="172"/>
      <c r="J3" s="172"/>
      <c r="K3" s="172"/>
    </row>
    <row r="4" spans="2:16" ht="18.600000000000001" customHeight="1">
      <c r="B4" s="166" t="s">
        <v>74</v>
      </c>
      <c r="C4" s="175" t="s">
        <v>80</v>
      </c>
      <c r="D4" s="173" t="s">
        <v>81</v>
      </c>
      <c r="E4" s="174"/>
      <c r="F4" s="174"/>
      <c r="G4" s="173" t="s">
        <v>2</v>
      </c>
      <c r="H4" s="173" t="s">
        <v>3</v>
      </c>
      <c r="I4" s="173" t="s">
        <v>52</v>
      </c>
      <c r="J4" s="173" t="s">
        <v>107</v>
      </c>
      <c r="K4" s="174"/>
      <c r="L4" s="122"/>
    </row>
    <row r="5" spans="2:16" s="83" customFormat="1" ht="16.350000000000001" customHeight="1">
      <c r="B5" s="166"/>
      <c r="C5" s="176"/>
      <c r="D5" s="123" t="s">
        <v>2</v>
      </c>
      <c r="E5" s="123" t="s">
        <v>3</v>
      </c>
      <c r="F5" s="123" t="s">
        <v>52</v>
      </c>
      <c r="G5" s="174"/>
      <c r="H5" s="174"/>
      <c r="I5" s="174"/>
      <c r="J5" s="123" t="s">
        <v>53</v>
      </c>
      <c r="K5" s="123" t="s">
        <v>54</v>
      </c>
      <c r="L5" s="124"/>
    </row>
    <row r="6" spans="2:16" s="80" customFormat="1" ht="15.75">
      <c r="B6" s="125">
        <v>4</v>
      </c>
      <c r="C6" s="125" t="s">
        <v>16</v>
      </c>
      <c r="D6" s="126">
        <v>82</v>
      </c>
      <c r="E6" s="126">
        <v>11</v>
      </c>
      <c r="F6" s="127">
        <v>93</v>
      </c>
      <c r="G6" s="126">
        <v>104</v>
      </c>
      <c r="H6" s="126">
        <v>14</v>
      </c>
      <c r="I6" s="127">
        <f>G6+H6</f>
        <v>118</v>
      </c>
      <c r="J6" s="126">
        <f>I6-F6</f>
        <v>25</v>
      </c>
      <c r="K6" s="128">
        <f>I6/F6-1</f>
        <v>0.26881720430107525</v>
      </c>
      <c r="L6" s="129"/>
      <c r="N6" s="94"/>
      <c r="O6" s="94"/>
      <c r="P6" s="95"/>
    </row>
    <row r="7" spans="2:16" s="80" customFormat="1" ht="15.75">
      <c r="B7" s="125">
        <v>11</v>
      </c>
      <c r="C7" s="125" t="s">
        <v>17</v>
      </c>
      <c r="D7" s="126">
        <v>146</v>
      </c>
      <c r="E7" s="126">
        <v>19</v>
      </c>
      <c r="F7" s="127">
        <v>165</v>
      </c>
      <c r="G7" s="126">
        <v>142</v>
      </c>
      <c r="H7" s="126">
        <v>19</v>
      </c>
      <c r="I7" s="127">
        <f t="shared" ref="I7:I68" si="0">G7+H7</f>
        <v>161</v>
      </c>
      <c r="J7" s="126">
        <f>I7-F7</f>
        <v>-4</v>
      </c>
      <c r="K7" s="128">
        <f>I7/F7-1</f>
        <v>-2.4242424242424288E-2</v>
      </c>
      <c r="L7" s="129"/>
      <c r="N7" s="94"/>
      <c r="O7" s="94"/>
      <c r="P7" s="95"/>
    </row>
    <row r="8" spans="2:16" s="80" customFormat="1" ht="15.75">
      <c r="B8" s="125">
        <v>14</v>
      </c>
      <c r="C8" s="125" t="s">
        <v>18</v>
      </c>
      <c r="D8" s="126">
        <v>96</v>
      </c>
      <c r="E8" s="126">
        <v>21</v>
      </c>
      <c r="F8" s="127">
        <v>117</v>
      </c>
      <c r="G8" s="126">
        <v>84</v>
      </c>
      <c r="H8" s="126">
        <v>15</v>
      </c>
      <c r="I8" s="127">
        <f t="shared" si="0"/>
        <v>99</v>
      </c>
      <c r="J8" s="126">
        <f t="shared" ref="J8:J68" si="1">I8-F8</f>
        <v>-18</v>
      </c>
      <c r="K8" s="128">
        <f t="shared" ref="K8:K68" si="2">I8/F8-1</f>
        <v>-0.15384615384615385</v>
      </c>
      <c r="L8" s="129"/>
      <c r="N8" s="94"/>
      <c r="O8" s="94"/>
      <c r="P8" s="95"/>
    </row>
    <row r="9" spans="2:16" s="80" customFormat="1" ht="15.75">
      <c r="B9" s="125">
        <v>18</v>
      </c>
      <c r="C9" s="125" t="s">
        <v>19</v>
      </c>
      <c r="D9" s="126">
        <v>119</v>
      </c>
      <c r="E9" s="126">
        <v>29</v>
      </c>
      <c r="F9" s="127">
        <v>148</v>
      </c>
      <c r="G9" s="126">
        <v>119</v>
      </c>
      <c r="H9" s="126">
        <v>13</v>
      </c>
      <c r="I9" s="127">
        <f t="shared" si="0"/>
        <v>132</v>
      </c>
      <c r="J9" s="126">
        <f t="shared" si="1"/>
        <v>-16</v>
      </c>
      <c r="K9" s="128">
        <f t="shared" si="2"/>
        <v>-0.10810810810810811</v>
      </c>
      <c r="L9" s="129"/>
      <c r="N9" s="94"/>
      <c r="O9" s="94"/>
      <c r="P9" s="95"/>
    </row>
    <row r="10" spans="2:16" s="80" customFormat="1" ht="15.75">
      <c r="B10" s="125">
        <v>21</v>
      </c>
      <c r="C10" s="125" t="s">
        <v>20</v>
      </c>
      <c r="D10" s="126">
        <v>38</v>
      </c>
      <c r="E10" s="126">
        <v>6</v>
      </c>
      <c r="F10" s="127">
        <v>44</v>
      </c>
      <c r="G10" s="126">
        <v>48</v>
      </c>
      <c r="H10" s="126">
        <v>13</v>
      </c>
      <c r="I10" s="127">
        <f t="shared" si="0"/>
        <v>61</v>
      </c>
      <c r="J10" s="126">
        <f t="shared" si="1"/>
        <v>17</v>
      </c>
      <c r="K10" s="128">
        <f t="shared" si="2"/>
        <v>0.38636363636363646</v>
      </c>
      <c r="L10" s="129"/>
      <c r="N10" s="94"/>
      <c r="O10" s="94"/>
      <c r="P10" s="95"/>
    </row>
    <row r="11" spans="2:16" s="80" customFormat="1" ht="15.75">
      <c r="B11" s="125">
        <v>23</v>
      </c>
      <c r="C11" s="125" t="s">
        <v>21</v>
      </c>
      <c r="D11" s="126">
        <v>53</v>
      </c>
      <c r="E11" s="126">
        <v>11</v>
      </c>
      <c r="F11" s="127">
        <v>64</v>
      </c>
      <c r="G11" s="126">
        <v>55</v>
      </c>
      <c r="H11" s="126">
        <v>9</v>
      </c>
      <c r="I11" s="127">
        <f t="shared" si="0"/>
        <v>64</v>
      </c>
      <c r="J11" s="126">
        <f t="shared" si="1"/>
        <v>0</v>
      </c>
      <c r="K11" s="128">
        <f t="shared" si="2"/>
        <v>0</v>
      </c>
      <c r="L11" s="129"/>
      <c r="N11" s="94"/>
      <c r="O11" s="94"/>
      <c r="P11" s="95"/>
    </row>
    <row r="12" spans="2:16" s="80" customFormat="1" ht="15.75">
      <c r="B12" s="125">
        <v>29</v>
      </c>
      <c r="C12" s="125" t="s">
        <v>22</v>
      </c>
      <c r="D12" s="126">
        <v>288</v>
      </c>
      <c r="E12" s="126">
        <v>94</v>
      </c>
      <c r="F12" s="127">
        <v>382</v>
      </c>
      <c r="G12" s="126">
        <v>283</v>
      </c>
      <c r="H12" s="126">
        <v>65</v>
      </c>
      <c r="I12" s="127">
        <f t="shared" si="0"/>
        <v>348</v>
      </c>
      <c r="J12" s="126">
        <f t="shared" si="1"/>
        <v>-34</v>
      </c>
      <c r="K12" s="128">
        <f t="shared" si="2"/>
        <v>-8.9005235602094279E-2</v>
      </c>
      <c r="L12" s="129"/>
      <c r="N12" s="94"/>
      <c r="O12" s="94"/>
      <c r="P12" s="95"/>
    </row>
    <row r="13" spans="2:16" s="80" customFormat="1" ht="15.75">
      <c r="B13" s="125">
        <v>41</v>
      </c>
      <c r="C13" s="125" t="s">
        <v>23</v>
      </c>
      <c r="D13" s="126">
        <v>246</v>
      </c>
      <c r="E13" s="126">
        <v>48</v>
      </c>
      <c r="F13" s="127">
        <v>294</v>
      </c>
      <c r="G13" s="126">
        <v>243</v>
      </c>
      <c r="H13" s="126">
        <v>42</v>
      </c>
      <c r="I13" s="127">
        <f t="shared" si="0"/>
        <v>285</v>
      </c>
      <c r="J13" s="126">
        <f t="shared" si="1"/>
        <v>-9</v>
      </c>
      <c r="K13" s="128">
        <f t="shared" si="2"/>
        <v>-3.0612244897959218E-2</v>
      </c>
      <c r="L13" s="129"/>
      <c r="N13" s="94"/>
      <c r="O13" s="94"/>
      <c r="P13" s="95"/>
    </row>
    <row r="14" spans="2:16" s="81" customFormat="1" ht="15.75">
      <c r="B14" s="130"/>
      <c r="C14" s="130" t="s">
        <v>95</v>
      </c>
      <c r="D14" s="131">
        <v>1068</v>
      </c>
      <c r="E14" s="131">
        <v>239</v>
      </c>
      <c r="F14" s="131">
        <v>1307</v>
      </c>
      <c r="G14" s="131">
        <v>1078</v>
      </c>
      <c r="H14" s="131">
        <v>190</v>
      </c>
      <c r="I14" s="131">
        <f t="shared" si="0"/>
        <v>1268</v>
      </c>
      <c r="J14" s="131">
        <f t="shared" si="1"/>
        <v>-39</v>
      </c>
      <c r="K14" s="132">
        <f t="shared" si="2"/>
        <v>-2.9839326702371882E-2</v>
      </c>
      <c r="L14" s="133"/>
      <c r="N14" s="96"/>
      <c r="O14" s="96"/>
      <c r="P14" s="96"/>
    </row>
    <row r="15" spans="2:16" s="80" customFormat="1" ht="15.75">
      <c r="B15" s="125">
        <v>22</v>
      </c>
      <c r="C15" s="125" t="s">
        <v>24</v>
      </c>
      <c r="D15" s="126">
        <v>57</v>
      </c>
      <c r="E15" s="126">
        <v>13</v>
      </c>
      <c r="F15" s="127">
        <v>70</v>
      </c>
      <c r="G15" s="126">
        <v>68</v>
      </c>
      <c r="H15" s="126">
        <v>12</v>
      </c>
      <c r="I15" s="127">
        <f t="shared" si="0"/>
        <v>80</v>
      </c>
      <c r="J15" s="126">
        <f t="shared" si="1"/>
        <v>10</v>
      </c>
      <c r="K15" s="128">
        <f t="shared" si="2"/>
        <v>0.14285714285714279</v>
      </c>
      <c r="L15" s="129"/>
      <c r="N15" s="94"/>
      <c r="O15" s="94"/>
      <c r="P15" s="95"/>
    </row>
    <row r="16" spans="2:16" s="80" customFormat="1" ht="15.75">
      <c r="B16" s="125">
        <v>44</v>
      </c>
      <c r="C16" s="125" t="s">
        <v>25</v>
      </c>
      <c r="D16" s="126">
        <v>49</v>
      </c>
      <c r="E16" s="126">
        <v>12</v>
      </c>
      <c r="F16" s="127">
        <v>61</v>
      </c>
      <c r="G16" s="126">
        <v>30</v>
      </c>
      <c r="H16" s="126">
        <v>10</v>
      </c>
      <c r="I16" s="127">
        <f t="shared" si="0"/>
        <v>40</v>
      </c>
      <c r="J16" s="126">
        <f t="shared" si="1"/>
        <v>-21</v>
      </c>
      <c r="K16" s="128">
        <f t="shared" si="2"/>
        <v>-0.34426229508196726</v>
      </c>
      <c r="L16" s="129"/>
      <c r="N16" s="94"/>
      <c r="O16" s="94"/>
      <c r="P16" s="95"/>
    </row>
    <row r="17" spans="2:16" s="80" customFormat="1" ht="15.75">
      <c r="B17" s="125">
        <v>50</v>
      </c>
      <c r="C17" s="125" t="s">
        <v>26</v>
      </c>
      <c r="D17" s="126">
        <v>282</v>
      </c>
      <c r="E17" s="126">
        <v>45</v>
      </c>
      <c r="F17" s="127">
        <v>327</v>
      </c>
      <c r="G17" s="126">
        <v>261</v>
      </c>
      <c r="H17" s="126">
        <v>40</v>
      </c>
      <c r="I17" s="127">
        <f t="shared" si="0"/>
        <v>301</v>
      </c>
      <c r="J17" s="126">
        <f t="shared" si="1"/>
        <v>-26</v>
      </c>
      <c r="K17" s="128">
        <f t="shared" si="2"/>
        <v>-7.9510703363914415E-2</v>
      </c>
      <c r="L17" s="129"/>
      <c r="N17" s="94"/>
      <c r="O17" s="94"/>
      <c r="P17" s="95"/>
    </row>
    <row r="18" spans="2:16" s="81" customFormat="1" ht="15.75">
      <c r="B18" s="130"/>
      <c r="C18" s="130" t="s">
        <v>92</v>
      </c>
      <c r="D18" s="131">
        <v>388</v>
      </c>
      <c r="E18" s="131">
        <v>70</v>
      </c>
      <c r="F18" s="131">
        <v>458</v>
      </c>
      <c r="G18" s="131">
        <v>359</v>
      </c>
      <c r="H18" s="131">
        <v>62</v>
      </c>
      <c r="I18" s="131">
        <f t="shared" si="0"/>
        <v>421</v>
      </c>
      <c r="J18" s="131">
        <f t="shared" si="1"/>
        <v>-37</v>
      </c>
      <c r="K18" s="132">
        <f t="shared" si="2"/>
        <v>-8.0786026200873384E-2</v>
      </c>
      <c r="L18" s="133"/>
      <c r="N18" s="96"/>
      <c r="O18" s="96"/>
      <c r="P18" s="96"/>
    </row>
    <row r="19" spans="2:16" s="81" customFormat="1" ht="15.75">
      <c r="B19" s="130">
        <v>33</v>
      </c>
      <c r="C19" s="130" t="s">
        <v>93</v>
      </c>
      <c r="D19" s="131">
        <v>134</v>
      </c>
      <c r="E19" s="131">
        <v>15</v>
      </c>
      <c r="F19" s="131">
        <v>149</v>
      </c>
      <c r="G19" s="131">
        <v>118</v>
      </c>
      <c r="H19" s="131">
        <v>18</v>
      </c>
      <c r="I19" s="131">
        <f t="shared" si="0"/>
        <v>136</v>
      </c>
      <c r="J19" s="131">
        <f t="shared" si="1"/>
        <v>-13</v>
      </c>
      <c r="K19" s="132">
        <f t="shared" si="2"/>
        <v>-8.7248322147650992E-2</v>
      </c>
      <c r="L19" s="133"/>
      <c r="N19" s="96"/>
      <c r="O19" s="96"/>
      <c r="P19" s="96"/>
    </row>
    <row r="20" spans="2:16" s="81" customFormat="1" ht="15.75">
      <c r="B20" s="130">
        <v>7</v>
      </c>
      <c r="C20" s="130" t="s">
        <v>94</v>
      </c>
      <c r="D20" s="131">
        <v>359</v>
      </c>
      <c r="E20" s="131">
        <v>51</v>
      </c>
      <c r="F20" s="131">
        <v>410</v>
      </c>
      <c r="G20" s="131">
        <v>337</v>
      </c>
      <c r="H20" s="131">
        <v>56</v>
      </c>
      <c r="I20" s="131">
        <f t="shared" si="0"/>
        <v>393</v>
      </c>
      <c r="J20" s="131">
        <f t="shared" si="1"/>
        <v>-17</v>
      </c>
      <c r="K20" s="132">
        <f t="shared" si="2"/>
        <v>-4.1463414634146378E-2</v>
      </c>
      <c r="L20" s="133"/>
      <c r="N20" s="96"/>
      <c r="O20" s="96"/>
      <c r="P20" s="96"/>
    </row>
    <row r="21" spans="2:16" s="80" customFormat="1" ht="15.75">
      <c r="B21" s="125">
        <v>35</v>
      </c>
      <c r="C21" s="125" t="s">
        <v>27</v>
      </c>
      <c r="D21" s="126">
        <v>112</v>
      </c>
      <c r="E21" s="126">
        <v>50</v>
      </c>
      <c r="F21" s="127">
        <v>162</v>
      </c>
      <c r="G21" s="126">
        <v>121</v>
      </c>
      <c r="H21" s="126">
        <v>37</v>
      </c>
      <c r="I21" s="127">
        <f t="shared" si="0"/>
        <v>158</v>
      </c>
      <c r="J21" s="126">
        <f t="shared" si="1"/>
        <v>-4</v>
      </c>
      <c r="K21" s="128">
        <f t="shared" si="2"/>
        <v>-2.4691358024691357E-2</v>
      </c>
      <c r="L21" s="129"/>
      <c r="N21" s="94"/>
      <c r="O21" s="94"/>
      <c r="P21" s="95"/>
    </row>
    <row r="22" spans="2:16" s="80" customFormat="1" ht="15.75">
      <c r="B22" s="125">
        <v>38</v>
      </c>
      <c r="C22" s="125" t="s">
        <v>55</v>
      </c>
      <c r="D22" s="126">
        <v>71</v>
      </c>
      <c r="E22" s="126">
        <v>21</v>
      </c>
      <c r="F22" s="127">
        <v>92</v>
      </c>
      <c r="G22" s="126">
        <v>68</v>
      </c>
      <c r="H22" s="126">
        <v>22</v>
      </c>
      <c r="I22" s="127">
        <f t="shared" si="0"/>
        <v>90</v>
      </c>
      <c r="J22" s="126">
        <f t="shared" si="1"/>
        <v>-2</v>
      </c>
      <c r="K22" s="128">
        <f t="shared" si="2"/>
        <v>-2.1739130434782594E-2</v>
      </c>
      <c r="L22" s="129"/>
      <c r="N22" s="94"/>
      <c r="O22" s="94"/>
      <c r="P22" s="95"/>
    </row>
    <row r="23" spans="2:16" s="81" customFormat="1" ht="15.75">
      <c r="B23" s="130"/>
      <c r="C23" s="130" t="s">
        <v>96</v>
      </c>
      <c r="D23" s="131">
        <v>183</v>
      </c>
      <c r="E23" s="131">
        <v>71</v>
      </c>
      <c r="F23" s="131">
        <v>254</v>
      </c>
      <c r="G23" s="131">
        <v>189</v>
      </c>
      <c r="H23" s="131">
        <v>59</v>
      </c>
      <c r="I23" s="131">
        <f t="shared" si="0"/>
        <v>248</v>
      </c>
      <c r="J23" s="131">
        <f t="shared" si="1"/>
        <v>-6</v>
      </c>
      <c r="K23" s="132">
        <f t="shared" si="2"/>
        <v>-2.3622047244094446E-2</v>
      </c>
      <c r="L23" s="133"/>
      <c r="N23" s="96"/>
      <c r="O23" s="96"/>
      <c r="P23" s="96"/>
    </row>
    <row r="24" spans="2:16" s="81" customFormat="1" ht="15.75">
      <c r="B24" s="130">
        <v>39</v>
      </c>
      <c r="C24" s="130" t="s">
        <v>97</v>
      </c>
      <c r="D24" s="131">
        <v>101</v>
      </c>
      <c r="E24" s="131">
        <v>16</v>
      </c>
      <c r="F24" s="131">
        <v>117</v>
      </c>
      <c r="G24" s="131">
        <v>82</v>
      </c>
      <c r="H24" s="131">
        <v>16</v>
      </c>
      <c r="I24" s="131">
        <f t="shared" si="0"/>
        <v>98</v>
      </c>
      <c r="J24" s="131">
        <f t="shared" si="1"/>
        <v>-19</v>
      </c>
      <c r="K24" s="132">
        <f t="shared" si="2"/>
        <v>-0.16239316239316237</v>
      </c>
      <c r="L24" s="133"/>
      <c r="N24" s="96"/>
      <c r="O24" s="96"/>
      <c r="P24" s="96"/>
    </row>
    <row r="25" spans="2:16" s="80" customFormat="1" ht="15.75">
      <c r="B25" s="125">
        <v>5</v>
      </c>
      <c r="C25" s="125" t="s">
        <v>29</v>
      </c>
      <c r="D25" s="126">
        <v>32</v>
      </c>
      <c r="E25" s="126">
        <v>4</v>
      </c>
      <c r="F25" s="127">
        <v>36</v>
      </c>
      <c r="G25" s="126">
        <v>22</v>
      </c>
      <c r="H25" s="126">
        <v>5</v>
      </c>
      <c r="I25" s="127">
        <f t="shared" si="0"/>
        <v>27</v>
      </c>
      <c r="J25" s="126">
        <f t="shared" si="1"/>
        <v>-9</v>
      </c>
      <c r="K25" s="128">
        <f t="shared" si="2"/>
        <v>-0.25</v>
      </c>
      <c r="L25" s="129"/>
      <c r="N25" s="94"/>
      <c r="O25" s="94"/>
      <c r="P25" s="95"/>
    </row>
    <row r="26" spans="2:16" s="80" customFormat="1" ht="15.75">
      <c r="B26" s="125">
        <v>9</v>
      </c>
      <c r="C26" s="125" t="s">
        <v>30</v>
      </c>
      <c r="D26" s="126">
        <v>113</v>
      </c>
      <c r="E26" s="126">
        <v>16</v>
      </c>
      <c r="F26" s="127">
        <v>129</v>
      </c>
      <c r="G26" s="126">
        <v>111</v>
      </c>
      <c r="H26" s="126">
        <v>14</v>
      </c>
      <c r="I26" s="127">
        <f t="shared" si="0"/>
        <v>125</v>
      </c>
      <c r="J26" s="126">
        <f t="shared" si="1"/>
        <v>-4</v>
      </c>
      <c r="K26" s="128">
        <f t="shared" si="2"/>
        <v>-3.1007751937984551E-2</v>
      </c>
      <c r="L26" s="129"/>
      <c r="N26" s="94"/>
      <c r="O26" s="94"/>
      <c r="P26" s="95"/>
    </row>
    <row r="27" spans="2:16" s="80" customFormat="1" ht="15.75">
      <c r="B27" s="125">
        <v>24</v>
      </c>
      <c r="C27" s="125" t="s">
        <v>31</v>
      </c>
      <c r="D27" s="126">
        <v>91</v>
      </c>
      <c r="E27" s="126">
        <v>12</v>
      </c>
      <c r="F27" s="127">
        <v>103</v>
      </c>
      <c r="G27" s="126">
        <v>85</v>
      </c>
      <c r="H27" s="126">
        <v>12</v>
      </c>
      <c r="I27" s="127">
        <f t="shared" si="0"/>
        <v>97</v>
      </c>
      <c r="J27" s="126">
        <f t="shared" si="1"/>
        <v>-6</v>
      </c>
      <c r="K27" s="128">
        <f t="shared" si="2"/>
        <v>-5.8252427184465994E-2</v>
      </c>
      <c r="L27" s="129"/>
      <c r="N27" s="94"/>
      <c r="O27" s="94"/>
      <c r="P27" s="95"/>
    </row>
    <row r="28" spans="2:16" s="80" customFormat="1" ht="15.75">
      <c r="B28" s="125">
        <v>34</v>
      </c>
      <c r="C28" s="125" t="s">
        <v>32</v>
      </c>
      <c r="D28" s="126">
        <v>46</v>
      </c>
      <c r="E28" s="126">
        <v>7</v>
      </c>
      <c r="F28" s="127">
        <v>53</v>
      </c>
      <c r="G28" s="126">
        <v>35</v>
      </c>
      <c r="H28" s="126">
        <v>4</v>
      </c>
      <c r="I28" s="127">
        <f t="shared" si="0"/>
        <v>39</v>
      </c>
      <c r="J28" s="126">
        <f t="shared" si="1"/>
        <v>-14</v>
      </c>
      <c r="K28" s="128">
        <f t="shared" si="2"/>
        <v>-0.26415094339622647</v>
      </c>
      <c r="L28" s="129"/>
      <c r="N28" s="94"/>
      <c r="O28" s="94"/>
      <c r="P28" s="95"/>
    </row>
    <row r="29" spans="2:16" s="80" customFormat="1" ht="15.75">
      <c r="B29" s="125">
        <v>37</v>
      </c>
      <c r="C29" s="125" t="s">
        <v>33</v>
      </c>
      <c r="D29" s="126">
        <v>74</v>
      </c>
      <c r="E29" s="126">
        <v>8</v>
      </c>
      <c r="F29" s="127">
        <v>82</v>
      </c>
      <c r="G29" s="126">
        <v>54</v>
      </c>
      <c r="H29" s="126">
        <v>8</v>
      </c>
      <c r="I29" s="127">
        <f t="shared" si="0"/>
        <v>62</v>
      </c>
      <c r="J29" s="126">
        <f t="shared" si="1"/>
        <v>-20</v>
      </c>
      <c r="K29" s="128">
        <f t="shared" si="2"/>
        <v>-0.24390243902439024</v>
      </c>
      <c r="L29" s="129"/>
      <c r="N29" s="94"/>
      <c r="O29" s="94"/>
      <c r="P29" s="95"/>
    </row>
    <row r="30" spans="2:16" s="80" customFormat="1" ht="15.75">
      <c r="B30" s="125">
        <v>40</v>
      </c>
      <c r="C30" s="125" t="s">
        <v>34</v>
      </c>
      <c r="D30" s="126">
        <v>33</v>
      </c>
      <c r="E30" s="126">
        <v>1</v>
      </c>
      <c r="F30" s="127">
        <v>34</v>
      </c>
      <c r="G30" s="126">
        <v>38</v>
      </c>
      <c r="H30" s="126">
        <v>4</v>
      </c>
      <c r="I30" s="127">
        <f t="shared" si="0"/>
        <v>42</v>
      </c>
      <c r="J30" s="126">
        <f t="shared" si="1"/>
        <v>8</v>
      </c>
      <c r="K30" s="128">
        <f t="shared" si="2"/>
        <v>0.23529411764705888</v>
      </c>
      <c r="L30" s="129"/>
      <c r="N30" s="94"/>
      <c r="O30" s="94"/>
      <c r="P30" s="95"/>
    </row>
    <row r="31" spans="2:16" s="80" customFormat="1" ht="15.75">
      <c r="B31" s="125">
        <v>42</v>
      </c>
      <c r="C31" s="125" t="s">
        <v>35</v>
      </c>
      <c r="D31" s="126">
        <v>22</v>
      </c>
      <c r="E31" s="126">
        <v>6</v>
      </c>
      <c r="F31" s="127">
        <v>28</v>
      </c>
      <c r="G31" s="126">
        <v>26</v>
      </c>
      <c r="H31" s="126">
        <v>4</v>
      </c>
      <c r="I31" s="127">
        <f t="shared" si="0"/>
        <v>30</v>
      </c>
      <c r="J31" s="126">
        <f t="shared" si="1"/>
        <v>2</v>
      </c>
      <c r="K31" s="128">
        <f t="shared" si="2"/>
        <v>7.1428571428571397E-2</v>
      </c>
      <c r="L31" s="129"/>
      <c r="N31" s="94"/>
      <c r="O31" s="94"/>
      <c r="P31" s="95"/>
    </row>
    <row r="32" spans="2:16" s="80" customFormat="1" ht="15.75">
      <c r="B32" s="125">
        <v>47</v>
      </c>
      <c r="C32" s="125" t="s">
        <v>36</v>
      </c>
      <c r="D32" s="126">
        <v>154</v>
      </c>
      <c r="E32" s="126">
        <v>11</v>
      </c>
      <c r="F32" s="127">
        <v>165</v>
      </c>
      <c r="G32" s="126">
        <v>123</v>
      </c>
      <c r="H32" s="126">
        <v>18</v>
      </c>
      <c r="I32" s="127">
        <f t="shared" si="0"/>
        <v>141</v>
      </c>
      <c r="J32" s="126">
        <f t="shared" si="1"/>
        <v>-24</v>
      </c>
      <c r="K32" s="128">
        <f t="shared" si="2"/>
        <v>-0.1454545454545455</v>
      </c>
      <c r="L32" s="129"/>
      <c r="N32" s="94"/>
      <c r="O32" s="94"/>
      <c r="P32" s="95"/>
    </row>
    <row r="33" spans="2:16" s="80" customFormat="1" ht="15.75">
      <c r="B33" s="125">
        <v>49</v>
      </c>
      <c r="C33" s="125" t="s">
        <v>37</v>
      </c>
      <c r="D33" s="126">
        <v>51</v>
      </c>
      <c r="E33" s="126">
        <v>3</v>
      </c>
      <c r="F33" s="127">
        <v>54</v>
      </c>
      <c r="G33" s="126">
        <v>33</v>
      </c>
      <c r="H33" s="126">
        <v>2</v>
      </c>
      <c r="I33" s="127">
        <f t="shared" si="0"/>
        <v>35</v>
      </c>
      <c r="J33" s="126">
        <f t="shared" si="1"/>
        <v>-19</v>
      </c>
      <c r="K33" s="128">
        <f t="shared" si="2"/>
        <v>-0.35185185185185186</v>
      </c>
      <c r="L33" s="129"/>
      <c r="N33" s="94"/>
      <c r="O33" s="94"/>
      <c r="P33" s="95"/>
    </row>
    <row r="34" spans="2:16" s="81" customFormat="1" ht="15.75">
      <c r="B34" s="130"/>
      <c r="C34" s="130" t="s">
        <v>56</v>
      </c>
      <c r="D34" s="131">
        <v>616</v>
      </c>
      <c r="E34" s="131">
        <v>68</v>
      </c>
      <c r="F34" s="131">
        <v>684</v>
      </c>
      <c r="G34" s="131">
        <v>527</v>
      </c>
      <c r="H34" s="131">
        <v>71</v>
      </c>
      <c r="I34" s="131">
        <f t="shared" si="0"/>
        <v>598</v>
      </c>
      <c r="J34" s="131">
        <f t="shared" si="1"/>
        <v>-86</v>
      </c>
      <c r="K34" s="132">
        <f t="shared" si="2"/>
        <v>-0.1257309941520468</v>
      </c>
      <c r="L34" s="133"/>
      <c r="N34" s="96"/>
      <c r="O34" s="96"/>
      <c r="P34" s="96"/>
    </row>
    <row r="35" spans="2:16" s="80" customFormat="1" ht="15.75">
      <c r="B35" s="125">
        <v>2</v>
      </c>
      <c r="C35" s="125" t="s">
        <v>38</v>
      </c>
      <c r="D35" s="126">
        <v>94</v>
      </c>
      <c r="E35" s="126">
        <v>21</v>
      </c>
      <c r="F35" s="127">
        <v>115</v>
      </c>
      <c r="G35" s="126">
        <v>96</v>
      </c>
      <c r="H35" s="126">
        <v>11</v>
      </c>
      <c r="I35" s="127">
        <f t="shared" si="0"/>
        <v>107</v>
      </c>
      <c r="J35" s="126">
        <f t="shared" si="1"/>
        <v>-8</v>
      </c>
      <c r="K35" s="128">
        <f t="shared" si="2"/>
        <v>-6.956521739130439E-2</v>
      </c>
      <c r="L35" s="129"/>
      <c r="N35" s="94"/>
      <c r="O35" s="94"/>
      <c r="P35" s="95"/>
    </row>
    <row r="36" spans="2:16" s="80" customFormat="1" ht="15.75">
      <c r="B36" s="125">
        <v>13</v>
      </c>
      <c r="C36" s="125" t="s">
        <v>39</v>
      </c>
      <c r="D36" s="126">
        <v>94</v>
      </c>
      <c r="E36" s="126">
        <v>21</v>
      </c>
      <c r="F36" s="127">
        <v>115</v>
      </c>
      <c r="G36" s="126">
        <v>115</v>
      </c>
      <c r="H36" s="126">
        <v>17</v>
      </c>
      <c r="I36" s="127">
        <f t="shared" si="0"/>
        <v>132</v>
      </c>
      <c r="J36" s="126">
        <f t="shared" si="1"/>
        <v>17</v>
      </c>
      <c r="K36" s="128">
        <f t="shared" si="2"/>
        <v>0.14782608695652177</v>
      </c>
      <c r="L36" s="129"/>
      <c r="N36" s="94"/>
      <c r="O36" s="94"/>
      <c r="P36" s="95"/>
    </row>
    <row r="37" spans="2:16" s="80" customFormat="1" ht="15.75">
      <c r="B37" s="125">
        <v>16</v>
      </c>
      <c r="C37" s="125" t="s">
        <v>40</v>
      </c>
      <c r="D37" s="126">
        <v>41</v>
      </c>
      <c r="E37" s="126">
        <v>13</v>
      </c>
      <c r="F37" s="127">
        <v>54</v>
      </c>
      <c r="G37" s="126">
        <v>36</v>
      </c>
      <c r="H37" s="126">
        <v>5</v>
      </c>
      <c r="I37" s="127">
        <f t="shared" si="0"/>
        <v>41</v>
      </c>
      <c r="J37" s="126">
        <f t="shared" si="1"/>
        <v>-13</v>
      </c>
      <c r="K37" s="128">
        <f t="shared" si="2"/>
        <v>-0.2407407407407407</v>
      </c>
      <c r="L37" s="129"/>
      <c r="N37" s="94"/>
      <c r="O37" s="94"/>
      <c r="P37" s="95"/>
    </row>
    <row r="38" spans="2:16" s="80" customFormat="1" ht="15.75">
      <c r="B38" s="125">
        <v>19</v>
      </c>
      <c r="C38" s="125" t="s">
        <v>41</v>
      </c>
      <c r="D38" s="126">
        <v>66</v>
      </c>
      <c r="E38" s="126">
        <v>20</v>
      </c>
      <c r="F38" s="127">
        <v>86</v>
      </c>
      <c r="G38" s="126">
        <v>54</v>
      </c>
      <c r="H38" s="126">
        <v>18</v>
      </c>
      <c r="I38" s="127">
        <f t="shared" si="0"/>
        <v>72</v>
      </c>
      <c r="J38" s="126">
        <f t="shared" si="1"/>
        <v>-14</v>
      </c>
      <c r="K38" s="128">
        <f t="shared" si="2"/>
        <v>-0.16279069767441856</v>
      </c>
      <c r="L38" s="129"/>
      <c r="N38" s="94"/>
      <c r="O38" s="94"/>
      <c r="P38" s="95"/>
    </row>
    <row r="39" spans="2:16" s="80" customFormat="1" ht="15.75">
      <c r="B39" s="125">
        <v>45</v>
      </c>
      <c r="C39" s="125" t="s">
        <v>42</v>
      </c>
      <c r="D39" s="126">
        <v>133</v>
      </c>
      <c r="E39" s="126">
        <v>25</v>
      </c>
      <c r="F39" s="127">
        <v>158</v>
      </c>
      <c r="G39" s="126">
        <v>122</v>
      </c>
      <c r="H39" s="126">
        <v>16</v>
      </c>
      <c r="I39" s="127">
        <f t="shared" si="0"/>
        <v>138</v>
      </c>
      <c r="J39" s="126">
        <f t="shared" si="1"/>
        <v>-20</v>
      </c>
      <c r="K39" s="128">
        <f t="shared" si="2"/>
        <v>-0.12658227848101267</v>
      </c>
      <c r="L39" s="129"/>
      <c r="N39" s="94"/>
      <c r="O39" s="94"/>
      <c r="P39" s="95"/>
    </row>
    <row r="40" spans="2:16" s="81" customFormat="1" ht="15.75">
      <c r="B40" s="130"/>
      <c r="C40" s="130" t="s">
        <v>57</v>
      </c>
      <c r="D40" s="131">
        <v>428</v>
      </c>
      <c r="E40" s="131">
        <v>100</v>
      </c>
      <c r="F40" s="131">
        <v>528</v>
      </c>
      <c r="G40" s="131">
        <v>423</v>
      </c>
      <c r="H40" s="131">
        <v>67</v>
      </c>
      <c r="I40" s="131">
        <f t="shared" si="0"/>
        <v>490</v>
      </c>
      <c r="J40" s="131">
        <f t="shared" si="1"/>
        <v>-38</v>
      </c>
      <c r="K40" s="132">
        <f t="shared" si="2"/>
        <v>-7.1969696969697017E-2</v>
      </c>
      <c r="L40" s="133"/>
      <c r="N40" s="96"/>
      <c r="O40" s="96"/>
      <c r="P40" s="96"/>
    </row>
    <row r="41" spans="2:16" s="80" customFormat="1" ht="15.75">
      <c r="B41" s="125">
        <v>8</v>
      </c>
      <c r="C41" s="125" t="s">
        <v>43</v>
      </c>
      <c r="D41" s="126">
        <v>1274</v>
      </c>
      <c r="E41" s="126">
        <v>205</v>
      </c>
      <c r="F41" s="127">
        <v>1479</v>
      </c>
      <c r="G41" s="126">
        <v>1292</v>
      </c>
      <c r="H41" s="126">
        <v>257</v>
      </c>
      <c r="I41" s="127">
        <f t="shared" si="0"/>
        <v>1549</v>
      </c>
      <c r="J41" s="126">
        <f t="shared" si="1"/>
        <v>70</v>
      </c>
      <c r="K41" s="128">
        <f t="shared" si="2"/>
        <v>4.7329276538201404E-2</v>
      </c>
      <c r="L41" s="129"/>
      <c r="N41" s="94"/>
      <c r="O41" s="94"/>
      <c r="P41" s="95"/>
    </row>
    <row r="42" spans="2:16" s="80" customFormat="1" ht="15.75">
      <c r="B42" s="125">
        <v>17</v>
      </c>
      <c r="C42" s="125" t="s">
        <v>82</v>
      </c>
      <c r="D42" s="126">
        <v>128</v>
      </c>
      <c r="E42" s="126">
        <v>26</v>
      </c>
      <c r="F42" s="127">
        <v>154</v>
      </c>
      <c r="G42" s="126">
        <v>97</v>
      </c>
      <c r="H42" s="126">
        <v>15</v>
      </c>
      <c r="I42" s="127">
        <f t="shared" si="0"/>
        <v>112</v>
      </c>
      <c r="J42" s="126">
        <f t="shared" si="1"/>
        <v>-42</v>
      </c>
      <c r="K42" s="128">
        <f t="shared" si="2"/>
        <v>-0.27272727272727271</v>
      </c>
      <c r="L42" s="129"/>
      <c r="N42" s="94"/>
      <c r="O42" s="94"/>
      <c r="P42" s="95"/>
    </row>
    <row r="43" spans="2:16" s="80" customFormat="1" ht="15.75">
      <c r="B43" s="125">
        <v>25</v>
      </c>
      <c r="C43" s="125" t="s">
        <v>83</v>
      </c>
      <c r="D43" s="126">
        <v>67</v>
      </c>
      <c r="E43" s="126">
        <v>12</v>
      </c>
      <c r="F43" s="127">
        <v>79</v>
      </c>
      <c r="G43" s="126">
        <v>65</v>
      </c>
      <c r="H43" s="126">
        <v>15</v>
      </c>
      <c r="I43" s="127">
        <f t="shared" si="0"/>
        <v>80</v>
      </c>
      <c r="J43" s="126">
        <f t="shared" si="1"/>
        <v>1</v>
      </c>
      <c r="K43" s="128">
        <f t="shared" si="2"/>
        <v>1.2658227848101333E-2</v>
      </c>
      <c r="L43" s="129"/>
      <c r="N43" s="94"/>
      <c r="O43" s="94"/>
      <c r="P43" s="95"/>
    </row>
    <row r="44" spans="2:16" s="80" customFormat="1" ht="15.75">
      <c r="B44" s="125">
        <v>43</v>
      </c>
      <c r="C44" s="125" t="s">
        <v>44</v>
      </c>
      <c r="D44" s="126">
        <v>143</v>
      </c>
      <c r="E44" s="126">
        <v>18</v>
      </c>
      <c r="F44" s="127">
        <v>161</v>
      </c>
      <c r="G44" s="126">
        <v>107</v>
      </c>
      <c r="H44" s="126">
        <v>23</v>
      </c>
      <c r="I44" s="127">
        <f t="shared" si="0"/>
        <v>130</v>
      </c>
      <c r="J44" s="126">
        <f t="shared" si="1"/>
        <v>-31</v>
      </c>
      <c r="K44" s="128">
        <f t="shared" si="2"/>
        <v>-0.19254658385093171</v>
      </c>
      <c r="L44" s="129"/>
      <c r="N44" s="94"/>
      <c r="O44" s="94"/>
      <c r="P44" s="95"/>
    </row>
    <row r="45" spans="2:16" s="81" customFormat="1" ht="15.75">
      <c r="B45" s="130"/>
      <c r="C45" s="130" t="s">
        <v>58</v>
      </c>
      <c r="D45" s="131">
        <v>1612</v>
      </c>
      <c r="E45" s="131">
        <v>261</v>
      </c>
      <c r="F45" s="131">
        <v>1873</v>
      </c>
      <c r="G45" s="131">
        <v>1561</v>
      </c>
      <c r="H45" s="131">
        <v>310</v>
      </c>
      <c r="I45" s="131">
        <f t="shared" si="0"/>
        <v>1871</v>
      </c>
      <c r="J45" s="131">
        <f t="shared" si="1"/>
        <v>-2</v>
      </c>
      <c r="K45" s="132">
        <f t="shared" si="2"/>
        <v>-1.0678056593700358E-3</v>
      </c>
      <c r="L45" s="133"/>
      <c r="N45" s="96"/>
      <c r="O45" s="96"/>
      <c r="P45" s="96"/>
    </row>
    <row r="46" spans="2:16" s="80" customFormat="1" ht="15.75">
      <c r="B46" s="125">
        <v>3</v>
      </c>
      <c r="C46" s="125" t="s">
        <v>84</v>
      </c>
      <c r="D46" s="126">
        <v>463</v>
      </c>
      <c r="E46" s="126">
        <v>56</v>
      </c>
      <c r="F46" s="127">
        <v>519</v>
      </c>
      <c r="G46" s="126">
        <v>394</v>
      </c>
      <c r="H46" s="126">
        <v>66</v>
      </c>
      <c r="I46" s="127">
        <f t="shared" si="0"/>
        <v>460</v>
      </c>
      <c r="J46" s="126">
        <f t="shared" si="1"/>
        <v>-59</v>
      </c>
      <c r="K46" s="128">
        <f t="shared" si="2"/>
        <v>-0.11368015414258192</v>
      </c>
      <c r="L46" s="129"/>
      <c r="N46" s="94"/>
      <c r="O46" s="94"/>
      <c r="P46" s="95"/>
    </row>
    <row r="47" spans="2:16" s="80" customFormat="1" ht="15.75">
      <c r="B47" s="125">
        <v>12</v>
      </c>
      <c r="C47" s="125" t="s">
        <v>85</v>
      </c>
      <c r="D47" s="126">
        <v>156</v>
      </c>
      <c r="E47" s="126">
        <v>22</v>
      </c>
      <c r="F47" s="127">
        <v>178</v>
      </c>
      <c r="G47" s="126">
        <v>152</v>
      </c>
      <c r="H47" s="126">
        <v>15</v>
      </c>
      <c r="I47" s="127">
        <f t="shared" si="0"/>
        <v>167</v>
      </c>
      <c r="J47" s="126">
        <f t="shared" si="1"/>
        <v>-11</v>
      </c>
      <c r="K47" s="128">
        <f t="shared" si="2"/>
        <v>-6.1797752808988804E-2</v>
      </c>
      <c r="L47" s="129"/>
      <c r="N47" s="94"/>
      <c r="O47" s="94"/>
      <c r="P47" s="95"/>
    </row>
    <row r="48" spans="2:16" s="80" customFormat="1" ht="15.75">
      <c r="B48" s="125">
        <v>46</v>
      </c>
      <c r="C48" s="125" t="s">
        <v>49</v>
      </c>
      <c r="D48" s="126">
        <v>587</v>
      </c>
      <c r="E48" s="126">
        <v>126</v>
      </c>
      <c r="F48" s="127">
        <v>713</v>
      </c>
      <c r="G48" s="126">
        <v>601</v>
      </c>
      <c r="H48" s="126">
        <v>97</v>
      </c>
      <c r="I48" s="127">
        <f t="shared" si="0"/>
        <v>698</v>
      </c>
      <c r="J48" s="126">
        <f t="shared" si="1"/>
        <v>-15</v>
      </c>
      <c r="K48" s="128">
        <f t="shared" si="2"/>
        <v>-2.1037868162692819E-2</v>
      </c>
      <c r="L48" s="129"/>
      <c r="N48" s="94"/>
      <c r="O48" s="94"/>
      <c r="P48" s="95"/>
    </row>
    <row r="49" spans="2:16" s="81" customFormat="1" ht="15.75">
      <c r="B49" s="130"/>
      <c r="C49" s="130" t="s">
        <v>59</v>
      </c>
      <c r="D49" s="131">
        <v>1206</v>
      </c>
      <c r="E49" s="131">
        <v>204</v>
      </c>
      <c r="F49" s="131">
        <v>1410</v>
      </c>
      <c r="G49" s="131">
        <v>1147</v>
      </c>
      <c r="H49" s="131">
        <v>178</v>
      </c>
      <c r="I49" s="131">
        <f t="shared" si="0"/>
        <v>1325</v>
      </c>
      <c r="J49" s="131">
        <f t="shared" si="1"/>
        <v>-85</v>
      </c>
      <c r="K49" s="132">
        <f t="shared" si="2"/>
        <v>-6.0283687943262443E-2</v>
      </c>
      <c r="L49" s="133"/>
      <c r="N49" s="96"/>
      <c r="O49" s="96"/>
      <c r="P49" s="96"/>
    </row>
    <row r="50" spans="2:16" s="80" customFormat="1" ht="15.75">
      <c r="B50" s="125">
        <v>6</v>
      </c>
      <c r="C50" s="125" t="s">
        <v>45</v>
      </c>
      <c r="D50" s="126">
        <v>86</v>
      </c>
      <c r="E50" s="126">
        <v>14</v>
      </c>
      <c r="F50" s="127">
        <v>100</v>
      </c>
      <c r="G50" s="126">
        <v>64</v>
      </c>
      <c r="H50" s="126">
        <v>14</v>
      </c>
      <c r="I50" s="127">
        <f t="shared" si="0"/>
        <v>78</v>
      </c>
      <c r="J50" s="126">
        <f t="shared" si="1"/>
        <v>-22</v>
      </c>
      <c r="K50" s="128">
        <f t="shared" si="2"/>
        <v>-0.21999999999999997</v>
      </c>
      <c r="L50" s="129"/>
      <c r="N50" s="94"/>
      <c r="O50" s="94"/>
      <c r="P50" s="95"/>
    </row>
    <row r="51" spans="2:16" s="80" customFormat="1" ht="15.75">
      <c r="B51" s="125">
        <v>10</v>
      </c>
      <c r="C51" s="125" t="s">
        <v>46</v>
      </c>
      <c r="D51" s="126">
        <v>37</v>
      </c>
      <c r="E51" s="126">
        <v>9</v>
      </c>
      <c r="F51" s="127">
        <v>46</v>
      </c>
      <c r="G51" s="126">
        <v>51</v>
      </c>
      <c r="H51" s="126">
        <v>5</v>
      </c>
      <c r="I51" s="127">
        <f t="shared" si="0"/>
        <v>56</v>
      </c>
      <c r="J51" s="126">
        <f t="shared" si="1"/>
        <v>10</v>
      </c>
      <c r="K51" s="128">
        <f t="shared" si="2"/>
        <v>0.21739130434782616</v>
      </c>
      <c r="L51" s="129"/>
      <c r="N51" s="94"/>
      <c r="O51" s="94"/>
      <c r="P51" s="95"/>
    </row>
    <row r="52" spans="2:16" s="81" customFormat="1" ht="15.75">
      <c r="B52" s="130"/>
      <c r="C52" s="130" t="s">
        <v>60</v>
      </c>
      <c r="D52" s="131">
        <v>123</v>
      </c>
      <c r="E52" s="131">
        <v>23</v>
      </c>
      <c r="F52" s="131">
        <v>146</v>
      </c>
      <c r="G52" s="131">
        <v>115</v>
      </c>
      <c r="H52" s="131">
        <v>19</v>
      </c>
      <c r="I52" s="131">
        <f t="shared" si="0"/>
        <v>134</v>
      </c>
      <c r="J52" s="131">
        <f t="shared" si="1"/>
        <v>-12</v>
      </c>
      <c r="K52" s="132">
        <f t="shared" si="2"/>
        <v>-8.2191780821917804E-2</v>
      </c>
      <c r="L52" s="133"/>
      <c r="N52" s="96"/>
      <c r="O52" s="96"/>
      <c r="P52" s="96"/>
    </row>
    <row r="53" spans="2:16" s="80" customFormat="1" ht="15.75">
      <c r="B53" s="125">
        <v>15</v>
      </c>
      <c r="C53" s="125" t="s">
        <v>86</v>
      </c>
      <c r="D53" s="126">
        <v>137</v>
      </c>
      <c r="E53" s="126">
        <v>31</v>
      </c>
      <c r="F53" s="127">
        <v>168</v>
      </c>
      <c r="G53" s="126">
        <v>150</v>
      </c>
      <c r="H53" s="126">
        <v>26</v>
      </c>
      <c r="I53" s="127">
        <f t="shared" si="0"/>
        <v>176</v>
      </c>
      <c r="J53" s="126">
        <f t="shared" si="1"/>
        <v>8</v>
      </c>
      <c r="K53" s="128">
        <f t="shared" si="2"/>
        <v>4.7619047619047672E-2</v>
      </c>
      <c r="L53" s="129"/>
      <c r="N53" s="94"/>
      <c r="O53" s="94"/>
      <c r="P53" s="95"/>
    </row>
    <row r="54" spans="2:16" s="80" customFormat="1" ht="15.75">
      <c r="B54" s="125">
        <v>27</v>
      </c>
      <c r="C54" s="125" t="s">
        <v>47</v>
      </c>
      <c r="D54" s="126">
        <v>37</v>
      </c>
      <c r="E54" s="126">
        <v>23</v>
      </c>
      <c r="F54" s="127">
        <v>60</v>
      </c>
      <c r="G54" s="126">
        <v>35</v>
      </c>
      <c r="H54" s="126">
        <v>3</v>
      </c>
      <c r="I54" s="127">
        <f t="shared" si="0"/>
        <v>38</v>
      </c>
      <c r="J54" s="126">
        <f t="shared" si="1"/>
        <v>-22</v>
      </c>
      <c r="K54" s="128">
        <f t="shared" si="2"/>
        <v>-0.3666666666666667</v>
      </c>
      <c r="L54" s="129"/>
      <c r="N54" s="94"/>
      <c r="O54" s="94"/>
      <c r="P54" s="95"/>
    </row>
    <row r="55" spans="2:16" s="80" customFormat="1" ht="15.75">
      <c r="B55" s="125">
        <v>32</v>
      </c>
      <c r="C55" s="125" t="s">
        <v>87</v>
      </c>
      <c r="D55" s="126">
        <v>29</v>
      </c>
      <c r="E55" s="126">
        <v>7</v>
      </c>
      <c r="F55" s="127">
        <v>36</v>
      </c>
      <c r="G55" s="126">
        <v>26</v>
      </c>
      <c r="H55" s="126">
        <v>9</v>
      </c>
      <c r="I55" s="127">
        <f t="shared" si="0"/>
        <v>35</v>
      </c>
      <c r="J55" s="126">
        <f t="shared" si="1"/>
        <v>-1</v>
      </c>
      <c r="K55" s="128">
        <f t="shared" si="2"/>
        <v>-2.777777777777779E-2</v>
      </c>
      <c r="L55" s="129"/>
      <c r="N55" s="94"/>
      <c r="O55" s="94"/>
      <c r="P55" s="95"/>
    </row>
    <row r="56" spans="2:16" s="80" customFormat="1" ht="15.75">
      <c r="B56" s="125">
        <v>36</v>
      </c>
      <c r="C56" s="125" t="s">
        <v>48</v>
      </c>
      <c r="D56" s="126">
        <v>89</v>
      </c>
      <c r="E56" s="126">
        <v>17</v>
      </c>
      <c r="F56" s="127">
        <v>106</v>
      </c>
      <c r="G56" s="126">
        <v>104</v>
      </c>
      <c r="H56" s="126">
        <v>16</v>
      </c>
      <c r="I56" s="127">
        <f t="shared" si="0"/>
        <v>120</v>
      </c>
      <c r="J56" s="126">
        <f t="shared" si="1"/>
        <v>14</v>
      </c>
      <c r="K56" s="128">
        <f t="shared" si="2"/>
        <v>0.13207547169811318</v>
      </c>
      <c r="L56" s="129"/>
      <c r="N56" s="94"/>
      <c r="O56" s="94"/>
      <c r="P56" s="95"/>
    </row>
    <row r="57" spans="2:16" s="81" customFormat="1" ht="15.75">
      <c r="B57" s="130"/>
      <c r="C57" s="130" t="s">
        <v>61</v>
      </c>
      <c r="D57" s="131">
        <v>292</v>
      </c>
      <c r="E57" s="131">
        <v>78</v>
      </c>
      <c r="F57" s="131">
        <v>370</v>
      </c>
      <c r="G57" s="131">
        <v>315</v>
      </c>
      <c r="H57" s="131">
        <v>54</v>
      </c>
      <c r="I57" s="131">
        <f t="shared" si="0"/>
        <v>369</v>
      </c>
      <c r="J57" s="131">
        <f t="shared" si="1"/>
        <v>-1</v>
      </c>
      <c r="K57" s="132">
        <f t="shared" si="2"/>
        <v>-2.7027027027026751E-3</v>
      </c>
      <c r="L57" s="133"/>
      <c r="N57" s="96"/>
      <c r="O57" s="96"/>
      <c r="P57" s="96"/>
    </row>
    <row r="58" spans="2:16" s="81" customFormat="1" ht="15.75">
      <c r="B58" s="130">
        <v>28</v>
      </c>
      <c r="C58" s="130" t="s">
        <v>62</v>
      </c>
      <c r="D58" s="131">
        <v>2043</v>
      </c>
      <c r="E58" s="131">
        <v>424</v>
      </c>
      <c r="F58" s="131">
        <v>2467</v>
      </c>
      <c r="G58" s="131">
        <v>1921</v>
      </c>
      <c r="H58" s="131">
        <v>376</v>
      </c>
      <c r="I58" s="131">
        <f t="shared" si="0"/>
        <v>2297</v>
      </c>
      <c r="J58" s="131">
        <f t="shared" si="1"/>
        <v>-170</v>
      </c>
      <c r="K58" s="132">
        <f t="shared" si="2"/>
        <v>-6.8909606809890556E-2</v>
      </c>
      <c r="L58" s="133"/>
      <c r="N58" s="96"/>
      <c r="O58" s="96"/>
      <c r="P58" s="96"/>
    </row>
    <row r="59" spans="2:16" s="81" customFormat="1" ht="15.75">
      <c r="B59" s="130">
        <v>30</v>
      </c>
      <c r="C59" s="130" t="s">
        <v>63</v>
      </c>
      <c r="D59" s="131">
        <v>410</v>
      </c>
      <c r="E59" s="131">
        <v>48</v>
      </c>
      <c r="F59" s="131">
        <v>458</v>
      </c>
      <c r="G59" s="131">
        <v>384</v>
      </c>
      <c r="H59" s="131">
        <v>45</v>
      </c>
      <c r="I59" s="131">
        <f t="shared" si="0"/>
        <v>429</v>
      </c>
      <c r="J59" s="131">
        <f t="shared" si="1"/>
        <v>-29</v>
      </c>
      <c r="K59" s="132">
        <f t="shared" si="2"/>
        <v>-6.33187772925764E-2</v>
      </c>
      <c r="L59" s="133"/>
      <c r="N59" s="96"/>
      <c r="O59" s="96"/>
      <c r="P59" s="96"/>
    </row>
    <row r="60" spans="2:16" s="81" customFormat="1" ht="15.75">
      <c r="B60" s="130">
        <v>31</v>
      </c>
      <c r="C60" s="130" t="s">
        <v>64</v>
      </c>
      <c r="D60" s="131">
        <v>399</v>
      </c>
      <c r="E60" s="131">
        <v>58</v>
      </c>
      <c r="F60" s="131">
        <v>457</v>
      </c>
      <c r="G60" s="131">
        <v>430</v>
      </c>
      <c r="H60" s="131">
        <v>68</v>
      </c>
      <c r="I60" s="131">
        <f t="shared" si="0"/>
        <v>498</v>
      </c>
      <c r="J60" s="131">
        <f t="shared" si="1"/>
        <v>41</v>
      </c>
      <c r="K60" s="132">
        <f t="shared" si="2"/>
        <v>8.97155361050328E-2</v>
      </c>
      <c r="L60" s="133"/>
      <c r="N60" s="96"/>
      <c r="O60" s="96"/>
      <c r="P60" s="96"/>
    </row>
    <row r="61" spans="2:16" s="80" customFormat="1" ht="15.75">
      <c r="B61" s="125">
        <v>1</v>
      </c>
      <c r="C61" s="125" t="s">
        <v>88</v>
      </c>
      <c r="D61" s="126">
        <v>165</v>
      </c>
      <c r="E61" s="126">
        <v>37</v>
      </c>
      <c r="F61" s="127">
        <v>202</v>
      </c>
      <c r="G61" s="126">
        <v>161</v>
      </c>
      <c r="H61" s="126">
        <v>33</v>
      </c>
      <c r="I61" s="127">
        <f t="shared" si="0"/>
        <v>194</v>
      </c>
      <c r="J61" s="126">
        <f t="shared" si="1"/>
        <v>-8</v>
      </c>
      <c r="K61" s="128">
        <f t="shared" si="2"/>
        <v>-3.9603960396039639E-2</v>
      </c>
      <c r="L61" s="129"/>
      <c r="N61" s="94"/>
      <c r="O61" s="94"/>
      <c r="P61" s="95"/>
    </row>
    <row r="62" spans="2:16" s="80" customFormat="1" ht="15.75">
      <c r="B62" s="125">
        <v>20</v>
      </c>
      <c r="C62" s="125" t="s">
        <v>89</v>
      </c>
      <c r="D62" s="126">
        <v>256</v>
      </c>
      <c r="E62" s="126">
        <v>34</v>
      </c>
      <c r="F62" s="127">
        <v>290</v>
      </c>
      <c r="G62" s="126">
        <v>311</v>
      </c>
      <c r="H62" s="126">
        <v>49</v>
      </c>
      <c r="I62" s="127">
        <f t="shared" si="0"/>
        <v>360</v>
      </c>
      <c r="J62" s="126">
        <f t="shared" si="1"/>
        <v>70</v>
      </c>
      <c r="K62" s="128">
        <f t="shared" si="2"/>
        <v>0.24137931034482762</v>
      </c>
      <c r="L62" s="129"/>
      <c r="N62" s="94"/>
      <c r="O62" s="94"/>
      <c r="P62" s="95"/>
    </row>
    <row r="63" spans="2:16" s="80" customFormat="1" ht="15.75">
      <c r="B63" s="125">
        <v>48</v>
      </c>
      <c r="C63" s="125" t="s">
        <v>90</v>
      </c>
      <c r="D63" s="126">
        <v>403</v>
      </c>
      <c r="E63" s="126">
        <v>52</v>
      </c>
      <c r="F63" s="127">
        <v>455</v>
      </c>
      <c r="G63" s="126">
        <v>408</v>
      </c>
      <c r="H63" s="126">
        <v>74</v>
      </c>
      <c r="I63" s="127">
        <f t="shared" si="0"/>
        <v>482</v>
      </c>
      <c r="J63" s="126">
        <f t="shared" si="1"/>
        <v>27</v>
      </c>
      <c r="K63" s="128">
        <f t="shared" si="2"/>
        <v>5.9340659340659352E-2</v>
      </c>
      <c r="L63" s="129"/>
      <c r="N63" s="94"/>
      <c r="O63" s="94"/>
      <c r="P63" s="95"/>
    </row>
    <row r="64" spans="2:16" s="81" customFormat="1" ht="15.75">
      <c r="B64" s="130"/>
      <c r="C64" s="130" t="s">
        <v>65</v>
      </c>
      <c r="D64" s="131">
        <v>824</v>
      </c>
      <c r="E64" s="131">
        <v>123</v>
      </c>
      <c r="F64" s="131">
        <v>947</v>
      </c>
      <c r="G64" s="131">
        <v>880</v>
      </c>
      <c r="H64" s="131">
        <v>156</v>
      </c>
      <c r="I64" s="131">
        <f t="shared" si="0"/>
        <v>1036</v>
      </c>
      <c r="J64" s="131">
        <f t="shared" si="1"/>
        <v>89</v>
      </c>
      <c r="K64" s="132">
        <f t="shared" si="2"/>
        <v>9.3980992608236447E-2</v>
      </c>
      <c r="L64" s="133"/>
      <c r="N64" s="96"/>
      <c r="O64" s="96"/>
      <c r="P64" s="96"/>
    </row>
    <row r="65" spans="2:16" s="81" customFormat="1" ht="15.75">
      <c r="B65" s="130">
        <v>26</v>
      </c>
      <c r="C65" s="130" t="s">
        <v>66</v>
      </c>
      <c r="D65" s="131">
        <v>99</v>
      </c>
      <c r="E65" s="131">
        <v>16</v>
      </c>
      <c r="F65" s="131">
        <v>115</v>
      </c>
      <c r="G65" s="131">
        <v>99</v>
      </c>
      <c r="H65" s="131">
        <v>14</v>
      </c>
      <c r="I65" s="131">
        <f t="shared" si="0"/>
        <v>113</v>
      </c>
      <c r="J65" s="131">
        <f t="shared" si="1"/>
        <v>-2</v>
      </c>
      <c r="K65" s="132">
        <f t="shared" si="2"/>
        <v>-1.7391304347826098E-2</v>
      </c>
      <c r="L65" s="133"/>
      <c r="N65" s="96"/>
      <c r="O65" s="96"/>
      <c r="P65" s="96"/>
    </row>
    <row r="66" spans="2:16" s="80" customFormat="1" ht="15.75">
      <c r="B66" s="125">
        <v>51</v>
      </c>
      <c r="C66" s="125" t="s">
        <v>67</v>
      </c>
      <c r="D66" s="126">
        <v>7</v>
      </c>
      <c r="E66" s="126">
        <v>0</v>
      </c>
      <c r="F66" s="126">
        <v>7</v>
      </c>
      <c r="G66" s="126">
        <v>5</v>
      </c>
      <c r="H66" s="126">
        <v>2</v>
      </c>
      <c r="I66" s="126">
        <f t="shared" si="0"/>
        <v>7</v>
      </c>
      <c r="J66" s="126">
        <f t="shared" si="1"/>
        <v>0</v>
      </c>
      <c r="K66" s="128">
        <f t="shared" si="2"/>
        <v>0</v>
      </c>
      <c r="L66" s="129"/>
      <c r="N66" s="94"/>
      <c r="O66" s="94"/>
      <c r="P66" s="95"/>
    </row>
    <row r="67" spans="2:16" s="80" customFormat="1" ht="15.75">
      <c r="B67" s="125">
        <v>52</v>
      </c>
      <c r="C67" s="125" t="s">
        <v>68</v>
      </c>
      <c r="D67" s="126">
        <v>8</v>
      </c>
      <c r="E67" s="126">
        <v>4</v>
      </c>
      <c r="F67" s="126">
        <v>12</v>
      </c>
      <c r="G67" s="126">
        <v>9</v>
      </c>
      <c r="H67" s="126">
        <v>1</v>
      </c>
      <c r="I67" s="126">
        <f t="shared" si="0"/>
        <v>10</v>
      </c>
      <c r="J67" s="126">
        <f t="shared" si="1"/>
        <v>-2</v>
      </c>
      <c r="K67" s="128">
        <f t="shared" si="2"/>
        <v>-0.16666666666666663</v>
      </c>
      <c r="L67" s="129"/>
      <c r="N67" s="94"/>
      <c r="O67" s="94"/>
      <c r="P67" s="95"/>
    </row>
    <row r="68" spans="2:16" s="80" customFormat="1" ht="15" customHeight="1">
      <c r="B68" s="134"/>
      <c r="C68" s="134" t="s">
        <v>8</v>
      </c>
      <c r="D68" s="135">
        <v>10300</v>
      </c>
      <c r="E68" s="135">
        <v>1869</v>
      </c>
      <c r="F68" s="135">
        <v>12169</v>
      </c>
      <c r="G68" s="135">
        <v>9979</v>
      </c>
      <c r="H68" s="135">
        <v>1762</v>
      </c>
      <c r="I68" s="135">
        <f t="shared" si="0"/>
        <v>11741</v>
      </c>
      <c r="J68" s="135">
        <f t="shared" si="1"/>
        <v>-428</v>
      </c>
      <c r="K68" s="136">
        <f t="shared" si="2"/>
        <v>-3.5171337003862324E-2</v>
      </c>
      <c r="L68" s="129"/>
      <c r="N68" s="96"/>
      <c r="O68" s="96"/>
      <c r="P68" s="96"/>
    </row>
    <row r="69" spans="2:16">
      <c r="B69" s="122"/>
      <c r="C69" s="122"/>
      <c r="D69" s="137"/>
      <c r="E69" s="137"/>
      <c r="F69" s="138"/>
      <c r="G69" s="137"/>
      <c r="H69" s="137"/>
      <c r="I69" s="138"/>
      <c r="J69" s="138"/>
      <c r="K69" s="138"/>
      <c r="L69" s="122"/>
      <c r="N69" s="79"/>
      <c r="O69" s="79"/>
      <c r="P69" s="79"/>
    </row>
  </sheetData>
  <mergeCells count="10">
    <mergeCell ref="B4:B5"/>
    <mergeCell ref="C1:K1"/>
    <mergeCell ref="C2:K2"/>
    <mergeCell ref="C3:K3"/>
    <mergeCell ref="D4:F4"/>
    <mergeCell ref="G4:G5"/>
    <mergeCell ref="H4:H5"/>
    <mergeCell ref="I4:I5"/>
    <mergeCell ref="J4:K4"/>
    <mergeCell ref="C4:C5"/>
  </mergeCells>
  <printOptions horizontalCentered="1" verticalCentered="1"/>
  <pageMargins left="0.39370078740157483" right="0.39370078740157483" top="0.39370078740157483" bottom="0.78740157480314965" header="0.31496062992125984" footer="0.31496062992125984"/>
  <pageSetup paperSize="9" scale="73" orientation="portrait" horizontalDpi="300" verticalDpi="300" r:id="rId1"/>
  <headerFooter differentFirst="1">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X70"/>
  <sheetViews>
    <sheetView showGridLines="0" showRowColHeaders="0" zoomScaleNormal="100" workbookViewId="0">
      <pane ySplit="2" topLeftCell="A18" activePane="bottomLeft" state="frozen"/>
      <selection activeCell="C25" sqref="C25"/>
      <selection pane="bottomLeft" activeCell="T41" sqref="T41"/>
    </sheetView>
  </sheetViews>
  <sheetFormatPr baseColWidth="10" defaultRowHeight="12.75"/>
  <cols>
    <col min="1" max="7" width="0" style="10" hidden="1" customWidth="1"/>
    <col min="8" max="8" width="25.85546875" style="10" hidden="1" customWidth="1"/>
    <col min="9" max="14" width="11.42578125" style="10"/>
    <col min="15" max="15" width="19.85546875" style="10" customWidth="1"/>
    <col min="16" max="16" width="3.7109375" style="10" customWidth="1"/>
    <col min="17" max="16384" width="11.42578125" style="10"/>
  </cols>
  <sheetData>
    <row r="1" spans="1:24" ht="18.75">
      <c r="I1" s="177" t="s">
        <v>69</v>
      </c>
      <c r="J1" s="177"/>
      <c r="K1" s="177"/>
      <c r="L1" s="177"/>
      <c r="M1" s="177"/>
      <c r="N1" s="177"/>
      <c r="O1" s="177"/>
      <c r="P1" s="177"/>
      <c r="Q1" s="177"/>
      <c r="R1" s="177"/>
      <c r="S1" s="15"/>
    </row>
    <row r="2" spans="1:24" ht="20.100000000000001" customHeight="1">
      <c r="A2" s="146" t="s">
        <v>105</v>
      </c>
      <c r="B2" s="146"/>
      <c r="C2" s="146"/>
      <c r="D2" s="146"/>
      <c r="E2" s="146"/>
      <c r="F2" s="146"/>
      <c r="G2" s="146"/>
      <c r="H2" s="146"/>
      <c r="I2" s="146"/>
      <c r="J2" s="146"/>
      <c r="K2" s="146"/>
      <c r="L2" s="146"/>
      <c r="M2" s="146"/>
      <c r="N2" s="146"/>
      <c r="O2" s="146"/>
      <c r="P2" s="146"/>
      <c r="Q2" s="146"/>
      <c r="R2" s="146"/>
    </row>
    <row r="3" spans="1:24" customFormat="1" ht="39.75" customHeight="1">
      <c r="A3" s="10"/>
      <c r="B3" s="10"/>
      <c r="C3" s="10"/>
      <c r="D3" s="10"/>
      <c r="E3" s="10"/>
      <c r="F3" s="10"/>
      <c r="G3" s="10"/>
      <c r="H3" s="10"/>
      <c r="I3" s="10"/>
      <c r="J3" s="10"/>
      <c r="K3" s="10"/>
      <c r="L3" s="10"/>
      <c r="M3" s="10"/>
      <c r="N3" s="10"/>
      <c r="O3" s="10"/>
      <c r="P3" s="10"/>
    </row>
    <row r="4" spans="1:24" ht="19.5" customHeight="1">
      <c r="A4" s="10" t="s">
        <v>70</v>
      </c>
      <c r="I4" s="178" t="s">
        <v>73</v>
      </c>
      <c r="J4" s="178"/>
      <c r="K4" s="178"/>
      <c r="L4" s="178"/>
      <c r="M4" s="178"/>
      <c r="N4" s="178"/>
      <c r="O4" s="178"/>
      <c r="P4" s="178"/>
      <c r="Q4" s="78"/>
      <c r="R4" s="78"/>
      <c r="S4" s="78"/>
      <c r="T4" s="78"/>
      <c r="U4" s="78"/>
      <c r="V4" s="78"/>
      <c r="W4" s="78"/>
      <c r="X4" s="78"/>
    </row>
    <row r="5" spans="1:24" ht="12.75" customHeight="1">
      <c r="I5" s="77"/>
      <c r="J5" s="77"/>
      <c r="K5" s="77"/>
      <c r="L5" s="77"/>
      <c r="M5" s="77"/>
      <c r="N5" s="77"/>
      <c r="O5" s="77"/>
      <c r="P5" s="77"/>
      <c r="Q5" s="77"/>
    </row>
    <row r="6" spans="1:24" ht="14.25" customHeight="1">
      <c r="A6" s="13" t="str">
        <f>'Total y Variación interanual'!C68</f>
        <v>TOTAL</v>
      </c>
      <c r="B6" s="13">
        <f>'Total y Variación interanual'!I68</f>
        <v>11741</v>
      </c>
      <c r="C6" s="10">
        <v>1587</v>
      </c>
      <c r="D6" s="10">
        <v>22097</v>
      </c>
      <c r="E6" s="10">
        <v>28829</v>
      </c>
      <c r="F6" s="10">
        <v>2427</v>
      </c>
      <c r="G6" s="10">
        <v>31256</v>
      </c>
    </row>
    <row r="7" spans="1:24">
      <c r="J7" s="10" t="str">
        <f>'Total y Variación interanual'!$C$14</f>
        <v>ANDALUCÍA</v>
      </c>
      <c r="K7" s="13">
        <f>'Total y Variación interanual'!$I$14</f>
        <v>1268</v>
      </c>
    </row>
    <row r="8" spans="1:24">
      <c r="J8" s="10" t="str">
        <f>'Total y Variación interanual'!C18</f>
        <v>ARAGÓN</v>
      </c>
      <c r="K8" s="13">
        <f>'Total y Variación interanual'!I18</f>
        <v>421</v>
      </c>
    </row>
    <row r="9" spans="1:24">
      <c r="B9" s="10" t="s">
        <v>2</v>
      </c>
      <c r="C9" s="10" t="s">
        <v>3</v>
      </c>
      <c r="D9" s="10" t="s">
        <v>52</v>
      </c>
      <c r="J9" s="10" t="str">
        <f>'Total y Variación interanual'!C19</f>
        <v>ASTURIAS</v>
      </c>
      <c r="K9" s="13">
        <f>'Total y Variación interanual'!I19</f>
        <v>136</v>
      </c>
    </row>
    <row r="10" spans="1:24">
      <c r="A10" s="13" t="s">
        <v>71</v>
      </c>
      <c r="B10" s="13">
        <f>'Total y Variación interanual'!D68</f>
        <v>10300</v>
      </c>
      <c r="C10" s="13">
        <f>'Total y Variación interanual'!E68</f>
        <v>1869</v>
      </c>
      <c r="D10" s="13">
        <f>'Total y Variación interanual'!F68</f>
        <v>12169</v>
      </c>
      <c r="J10" s="10" t="str">
        <f>'Total y Variación interanual'!C20</f>
        <v>ILLES BALEARS</v>
      </c>
      <c r="K10" s="13">
        <f>'Total y Variación interanual'!I20</f>
        <v>393</v>
      </c>
    </row>
    <row r="11" spans="1:24">
      <c r="A11" s="13" t="s">
        <v>72</v>
      </c>
      <c r="B11" s="13">
        <f>'Total y Variación interanual'!G68</f>
        <v>9979</v>
      </c>
      <c r="C11" s="13">
        <f>'Total y Variación interanual'!H68</f>
        <v>1762</v>
      </c>
      <c r="D11" s="13">
        <f>'Total y Variación interanual'!I68</f>
        <v>11741</v>
      </c>
      <c r="J11" s="10" t="str">
        <f>'Total y Variación interanual'!C23</f>
        <v>CANARIAS</v>
      </c>
      <c r="K11" s="13">
        <f>'Total y Variación interanual'!I23</f>
        <v>248</v>
      </c>
    </row>
    <row r="12" spans="1:24">
      <c r="J12" s="10" t="str">
        <f>'Total y Variación interanual'!C24</f>
        <v>CANTABRIA</v>
      </c>
      <c r="K12" s="13">
        <f>'Total y Variación interanual'!I24</f>
        <v>98</v>
      </c>
    </row>
    <row r="13" spans="1:24">
      <c r="J13" s="10" t="str">
        <f>'Total y Variación interanual'!$C$34</f>
        <v>CASTILLA-LEÓN</v>
      </c>
      <c r="K13" s="13">
        <f>'Total y Variación interanual'!$I$34</f>
        <v>598</v>
      </c>
    </row>
    <row r="14" spans="1:24">
      <c r="J14" s="10" t="str">
        <f>'Total y Variación interanual'!$C$40</f>
        <v>CAST.-LA MANCHA</v>
      </c>
      <c r="K14" s="13">
        <f>'Total y Variación interanual'!$I$40</f>
        <v>490</v>
      </c>
    </row>
    <row r="15" spans="1:24" ht="12.75" customHeight="1">
      <c r="J15" s="10" t="str">
        <f>'Total y Variación interanual'!$C$45</f>
        <v>CATALUÑA</v>
      </c>
      <c r="K15" s="13">
        <f>'Total y Variación interanual'!$I$45</f>
        <v>1871</v>
      </c>
    </row>
    <row r="16" spans="1:24">
      <c r="J16" s="10" t="str">
        <f>'Total y Variación interanual'!$C$49</f>
        <v>C. VALENCIANA</v>
      </c>
      <c r="K16" s="13">
        <f>'Total y Variación interanual'!$I$49</f>
        <v>1325</v>
      </c>
    </row>
    <row r="17" spans="10:11">
      <c r="J17" s="10" t="str">
        <f>'Total y Variación interanual'!$C$52</f>
        <v>EXTREMADURA</v>
      </c>
      <c r="K17" s="13">
        <f>'Total y Variación interanual'!$I$52</f>
        <v>134</v>
      </c>
    </row>
    <row r="18" spans="10:11">
      <c r="J18" s="10" t="str">
        <f>'Total y Variación interanual'!C57</f>
        <v>GALICIA</v>
      </c>
      <c r="K18" s="13">
        <f>'Total y Variación interanual'!I57</f>
        <v>369</v>
      </c>
    </row>
    <row r="19" spans="10:11">
      <c r="J19" s="10" t="str">
        <f>'Total y Variación interanual'!C58</f>
        <v>C. DE MADRID</v>
      </c>
      <c r="K19" s="13">
        <f>'Total y Variación interanual'!I58</f>
        <v>2297</v>
      </c>
    </row>
    <row r="20" spans="10:11">
      <c r="J20" s="10" t="str">
        <f>'Total y Variación interanual'!C59</f>
        <v>R. DE MURCIA</v>
      </c>
      <c r="K20" s="13">
        <f>'Total y Variación interanual'!I59</f>
        <v>429</v>
      </c>
    </row>
    <row r="21" spans="10:11">
      <c r="J21" s="10" t="str">
        <f>'Total y Variación interanual'!C60</f>
        <v>NAVARRA</v>
      </c>
      <c r="K21" s="13">
        <f>'Total y Variación interanual'!I60</f>
        <v>498</v>
      </c>
    </row>
    <row r="22" spans="10:11">
      <c r="J22" s="10" t="str">
        <f>'Total y Variación interanual'!C64</f>
        <v>PAÍS VASCO</v>
      </c>
      <c r="K22" s="13">
        <f>'Total y Variación interanual'!I64</f>
        <v>1036</v>
      </c>
    </row>
    <row r="23" spans="10:11">
      <c r="J23" s="10" t="str">
        <f>'Total y Variación interanual'!C65</f>
        <v>LA RIOJA</v>
      </c>
      <c r="K23" s="13">
        <f>'Total y Variación interanual'!I65</f>
        <v>113</v>
      </c>
    </row>
    <row r="24" spans="10:11">
      <c r="J24" s="13" t="str">
        <f>'Total y Variación interanual'!C66</f>
        <v>CEUTA</v>
      </c>
      <c r="K24" s="13">
        <f>'Total y Variación interanual'!I66</f>
        <v>7</v>
      </c>
    </row>
    <row r="25" spans="10:11">
      <c r="J25" s="13" t="str">
        <f>'Total y Variación interanual'!C67</f>
        <v>MELILLA</v>
      </c>
      <c r="K25" s="13">
        <f>'Total y Variación interanual'!I67</f>
        <v>10</v>
      </c>
    </row>
    <row r="53" spans="9:15" ht="15" customHeight="1">
      <c r="I53" s="178" t="s">
        <v>106</v>
      </c>
      <c r="J53" s="178"/>
      <c r="K53" s="178"/>
      <c r="L53" s="178"/>
      <c r="M53" s="178"/>
      <c r="N53" s="178"/>
      <c r="O53" s="178"/>
    </row>
    <row r="63" spans="9:15">
      <c r="K63" s="13">
        <f>'Total y Variación interanual'!$D$68</f>
        <v>10300</v>
      </c>
    </row>
    <row r="64" spans="9:15">
      <c r="K64" s="13">
        <f>'Total y Variación interanual'!$G$68</f>
        <v>9979</v>
      </c>
    </row>
    <row r="65" spans="11:11">
      <c r="K65" s="13"/>
    </row>
    <row r="66" spans="11:11">
      <c r="K66" s="13">
        <f>'Total y Variación interanual'!$E$68</f>
        <v>1869</v>
      </c>
    </row>
    <row r="67" spans="11:11">
      <c r="K67" s="13">
        <f>'Total y Variación interanual'!$H$68</f>
        <v>1762</v>
      </c>
    </row>
    <row r="68" spans="11:11">
      <c r="K68" s="13"/>
    </row>
    <row r="69" spans="11:11">
      <c r="K69" s="13">
        <f>'Total y Variación interanual'!$F$68</f>
        <v>12169</v>
      </c>
    </row>
    <row r="70" spans="11:11">
      <c r="K70" s="13">
        <f>'Total y Variación interanual'!$I$68</f>
        <v>11741</v>
      </c>
    </row>
  </sheetData>
  <mergeCells count="4">
    <mergeCell ref="I1:R1"/>
    <mergeCell ref="A2:R2"/>
    <mergeCell ref="I53:O53"/>
    <mergeCell ref="I4:P4"/>
  </mergeCells>
  <printOptions horizontalCentered="1" verticalCentered="1"/>
  <pageMargins left="0.39370078740157483" right="0.39370078740157483" top="0.39370078740157483" bottom="0.78740157480314965" header="0.31496062992125984" footer="0.31496062992125984"/>
  <pageSetup paperSize="9" scale="74" orientation="portrait" horizontalDpi="300" verticalDpi="300" r:id="rId1"/>
  <headerFooter differentFirst="1">
    <oddFooter>&amp;R&amp;P</oddFooter>
  </headerFooter>
  <drawing r:id="rId2"/>
</worksheet>
</file>

<file path=docMetadata/LabelInfo.xml><?xml version="1.0" encoding="utf-8"?>
<clbl:labelList xmlns:clbl="http://schemas.microsoft.com/office/2020/mipLabelMetadata">
  <clbl:label id="{7c93e8fe-bb45-447d-9fbd-08f2d4d61ed3}" enabled="1" method="Standard" siteId="{a22f907a-53a6-449f-b082-22c03676d7f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Índice</vt:lpstr>
      <vt:lpstr>Prestaciones</vt:lpstr>
      <vt:lpstr>Totales y gasto</vt:lpstr>
      <vt:lpstr>Procesos por CC.AA</vt:lpstr>
      <vt:lpstr>Modalidades y duraciones medias</vt:lpstr>
      <vt:lpstr>Excedencias</vt:lpstr>
      <vt:lpstr>Total y Variación interanual</vt:lpstr>
      <vt:lpstr>Excedencias por CC.AA</vt:lpstr>
      <vt:lpstr>Excedencias!Área_de_impresión</vt:lpstr>
      <vt:lpstr>'Excedencias por CC.AA'!Área_de_impresión</vt:lpstr>
      <vt:lpstr>Índice!Área_de_impresión</vt:lpstr>
      <vt:lpstr>'Modalidades y duraciones medias'!Área_de_impresión</vt:lpstr>
      <vt:lpstr>Portada!Área_de_impresión</vt:lpstr>
      <vt:lpstr>Prestaciones!Área_de_impresión</vt:lpstr>
      <vt:lpstr>'Procesos por CC.AA'!Área_de_impresión</vt:lpstr>
      <vt:lpstr>'Total y Variación interanual'!Área_de_impresión</vt:lpstr>
      <vt:lpstr>'Totales y gasto'!Área_de_impresión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GALLEGO SANCHEZ, ANGEL</cp:lastModifiedBy>
  <cp:lastPrinted>2020-07-22T07:39:18Z</cp:lastPrinted>
  <dcterms:created xsi:type="dcterms:W3CDTF">2020-04-09T17:28:39Z</dcterms:created>
  <dcterms:modified xsi:type="dcterms:W3CDTF">2024-04-23T11:37:51Z</dcterms:modified>
</cp:coreProperties>
</file>