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rawings/drawing7.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I:\GESTION\DATOS\maternidad, paternidad y excedencias\primer trimestre\1 trimestre 2026\"/>
    </mc:Choice>
  </mc:AlternateContent>
  <xr:revisionPtr revIDLastSave="0" documentId="13_ncr:1_{E4B48198-FD08-4232-A0EF-A611D87ECA16}" xr6:coauthVersionLast="47" xr6:coauthVersionMax="47" xr10:uidLastSave="{00000000-0000-0000-0000-000000000000}"/>
  <bookViews>
    <workbookView xWindow="-120" yWindow="-120" windowWidth="29040" windowHeight="15720" xr2:uid="{00000000-000D-0000-FFFF-FFFF00000000}"/>
  </bookViews>
  <sheets>
    <sheet name="Portada" sheetId="1" r:id="rId1"/>
    <sheet name="Índice" sheetId="3" r:id="rId2"/>
    <sheet name="Prestaciones" sheetId="2" r:id="rId3"/>
    <sheet name="Totales y gasto" sheetId="5" r:id="rId4"/>
    <sheet name="Prestaciones por CC.AA" sheetId="12" r:id="rId5"/>
    <sheet name="Procesos y duraciones media" sheetId="11" r:id="rId6"/>
    <sheet name="Excedencias" sheetId="10" r:id="rId7"/>
    <sheet name="Total y Variación interanual" sheetId="8" r:id="rId8"/>
    <sheet name="Excedencias por CC.AA" sheetId="9" r:id="rId9"/>
  </sheets>
  <externalReferences>
    <externalReference r:id="rId10"/>
    <externalReference r:id="rId11"/>
    <externalReference r:id="rId12"/>
    <externalReference r:id="rId13"/>
    <externalReference r:id="rId14"/>
    <externalReference r:id="rId15"/>
  </externalReferences>
  <definedNames>
    <definedName name="_1P68">'[1]%'!$B$2:$Z$17</definedName>
    <definedName name="_2P68">#REF!</definedName>
    <definedName name="_xlnm._FilterDatabase" localSheetId="5" hidden="1">'Procesos y duraciones media'!$D$9:$D$73</definedName>
    <definedName name="_xlnm._FilterDatabase" localSheetId="7" hidden="1">'Total y Variación interanual'!$C$4:$C$68</definedName>
    <definedName name="_xlnm._FilterDatabase" localSheetId="3" hidden="1">'Totales y gasto'!$D$11:$D$77</definedName>
    <definedName name="a">#REF!</definedName>
    <definedName name="aaa">#REF!</definedName>
    <definedName name="ACA">#REF!</definedName>
    <definedName name="ACP">#REF!</definedName>
    <definedName name="alt">#REF!</definedName>
    <definedName name="_xlnm.Print_Area" localSheetId="6">Excedencias!$A$1:$E$47</definedName>
    <definedName name="_xlnm.Print_Area" localSheetId="8">'Excedencias por CC.AA'!$A$1:$S$78</definedName>
    <definedName name="_xlnm.Print_Area" localSheetId="1">Índice!$A$1:$G$44</definedName>
    <definedName name="_xlnm.Print_Area" localSheetId="0">Portada!$A$1:$F$48</definedName>
    <definedName name="_xlnm.Print_Area" localSheetId="2">Prestaciones!$A$1:$E$27</definedName>
    <definedName name="_xlnm.Print_Area" localSheetId="4">'Prestaciones por CC.AA'!$A$4:$S$79</definedName>
    <definedName name="_xlnm.Print_Area" localSheetId="5">'Procesos y duraciones media'!$C$4:$H$79</definedName>
    <definedName name="_xlnm.Print_Area" localSheetId="7">'Total y Variación interanual'!$B$1:$K$68</definedName>
    <definedName name="_xlnm.Print_Area" localSheetId="3">'Totales y gasto'!$C$2:$H$79</definedName>
    <definedName name="_xlnm.Print_Area">#REF!</definedName>
    <definedName name="AT">#REF!</definedName>
    <definedName name="Auto_Open">#REF!</definedName>
    <definedName name="CARBON">#REF!</definedName>
    <definedName name="cb">#REF!</definedName>
    <definedName name="CCAA">'[2]CC.AA'!$H$3:$H$3000</definedName>
    <definedName name="cm">#REF!</definedName>
    <definedName name="COMPROBACIÓN">#REF!</definedName>
    <definedName name="Contribuciones_CCAA">[3]Gráficos!$B$75:$K$93</definedName>
    <definedName name="d">#REF!</definedName>
    <definedName name="dddd">#REF!</definedName>
    <definedName name="de">#REF!</definedName>
    <definedName name="deee">#REF!</definedName>
    <definedName name="DISTRIBUCIÓN_IMPORTES">#REF!</definedName>
    <definedName name="DISTRIBUCIÓN_PORCENTUAL_IMPORTES">#REF!</definedName>
    <definedName name="dv">#REF!</definedName>
    <definedName name="ed">#REF!</definedName>
    <definedName name="edades">#REF!</definedName>
    <definedName name="EF_FAMI">#REF!</definedName>
    <definedName name="EIP">#REF!</definedName>
    <definedName name="EJUBI">#REF!</definedName>
    <definedName name="EORFANDAD">#REF!</definedName>
    <definedName name="EP">#REF!</definedName>
    <definedName name="ETSIS">#REF!</definedName>
    <definedName name="EVIUDEDAD">#REF!</definedName>
    <definedName name="evo">#REF!</definedName>
    <definedName name="FFAMILI_TOTAL">#REF!</definedName>
    <definedName name="fff">#REF!</definedName>
    <definedName name="HOGAR">#REF!</definedName>
    <definedName name="impor">#REF!</definedName>
    <definedName name="importe">#REF!</definedName>
    <definedName name="IMPORTE_P67">'[1]IMPORTE POR CONCEPTOS'!$B$2:$Z$18</definedName>
    <definedName name="INCP_JUBILA">#REF!</definedName>
    <definedName name="ip">#REF!</definedName>
    <definedName name="IP__CCAA">[4]Total!$A$1:$AA$80</definedName>
    <definedName name="Macro1">#REF!</definedName>
    <definedName name="Macro10">#REF!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edia_CCAA">[5]Gráficos!$A$49:$E$67</definedName>
    <definedName name="NombreTabla">"Dummy"</definedName>
    <definedName name="Nómina_CCAA">[5]Gráficos!$A$3:$E$21</definedName>
    <definedName name="Número_CCAA">[5]Gráficos!$A$26:$E$44</definedName>
    <definedName name="PROVINCIA">[2]PROVINCIAS!$R$3:$R$3000</definedName>
    <definedName name="PUBLICA">[5]Avance!$P$52:$Q$63</definedName>
    <definedName name="qq">#REF!</definedName>
    <definedName name="rank_contr_nóm">[3]Gráficos!$M$75:$M$93</definedName>
    <definedName name="rank_contr_núm">[3]Gráficos!$N$75:$N$93</definedName>
    <definedName name="rank_contr_pm">[3]Gráficos!$O$75:$O$93</definedName>
    <definedName name="Recover">#REF!</definedName>
    <definedName name="REGIMENES">[2]PROVINCIAS!$P$3:$P$3000</definedName>
    <definedName name="REGIMENESCCAA">'[2]CC.AA'!$F$3:$F$3000</definedName>
    <definedName name="REM">#REF!</definedName>
    <definedName name="RETA">#REF!</definedName>
    <definedName name="RG">#REF!</definedName>
    <definedName name="serieb">[2]PROVINCIAS!$P$3:$P$3000</definedName>
    <definedName name="SEXO">[2]PROVINCIAS!$S$3:$S$3000</definedName>
    <definedName name="SEXOCCAA">'[2]CC.AA'!$I$3:$I$3000</definedName>
    <definedName name="SOVI">#REF!</definedName>
    <definedName name="ss">#REF!</definedName>
    <definedName name="_xlnm.Print_Titles">#N/A</definedName>
    <definedName name="TOTAL">#REF!</definedName>
    <definedName name="Tramos_2009">[6]Rango!$Q$2:$S$32</definedName>
    <definedName name="Tramos_2015">[6]Rango!$AO$2:$AP$32</definedName>
    <definedName name="TRAMOS_CUANTÍA">#REF!</definedName>
    <definedName name="VIUDE_ORF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81" i="11" l="1"/>
  <c r="AI81" i="11"/>
  <c r="AG81" i="11"/>
  <c r="J56" i="9"/>
  <c r="J55" i="9"/>
  <c r="J26" i="12"/>
  <c r="J25" i="12"/>
  <c r="J24" i="12"/>
  <c r="J23" i="12"/>
  <c r="J22" i="12"/>
  <c r="J21" i="12"/>
  <c r="J20" i="12"/>
  <c r="J19" i="12"/>
  <c r="J18" i="12"/>
  <c r="J17" i="12"/>
  <c r="J16" i="12"/>
  <c r="J15" i="12"/>
  <c r="J14" i="12"/>
  <c r="J13" i="12"/>
  <c r="J12" i="12"/>
  <c r="D12" i="12"/>
  <c r="C12" i="12"/>
  <c r="B12" i="12"/>
  <c r="J11" i="12"/>
  <c r="D11" i="12"/>
  <c r="C11" i="12"/>
  <c r="B11" i="12"/>
  <c r="J10" i="12"/>
  <c r="J9" i="12"/>
  <c r="J8" i="12"/>
  <c r="B7" i="12"/>
  <c r="A7" i="12"/>
  <c r="H81" i="5"/>
  <c r="J6" i="8"/>
  <c r="K6" i="8"/>
  <c r="J7" i="8"/>
  <c r="K7" i="8"/>
  <c r="J8" i="8"/>
  <c r="K8" i="8"/>
  <c r="J9" i="8"/>
  <c r="K9" i="8"/>
  <c r="J10" i="8"/>
  <c r="K10" i="8"/>
  <c r="J11" i="8"/>
  <c r="K11" i="8"/>
  <c r="J12" i="8"/>
  <c r="K12" i="8"/>
  <c r="J13" i="8"/>
  <c r="K13" i="8"/>
  <c r="J14" i="8"/>
  <c r="K14" i="8"/>
  <c r="J15" i="8"/>
  <c r="K15" i="8"/>
  <c r="J16" i="8"/>
  <c r="K16" i="8"/>
  <c r="J17" i="8"/>
  <c r="K17" i="8"/>
  <c r="J18" i="8"/>
  <c r="K18" i="8"/>
  <c r="J19" i="8"/>
  <c r="K19" i="8"/>
  <c r="J20" i="8"/>
  <c r="K20" i="8"/>
  <c r="J21" i="8"/>
  <c r="K21" i="8"/>
  <c r="J22" i="8"/>
  <c r="K22" i="8"/>
  <c r="J23" i="8"/>
  <c r="K23" i="8"/>
  <c r="J24" i="8"/>
  <c r="K24" i="8"/>
  <c r="J25" i="8"/>
  <c r="K25" i="8"/>
  <c r="J26" i="8"/>
  <c r="K26" i="8"/>
  <c r="J27" i="8"/>
  <c r="K27" i="8"/>
  <c r="J28" i="8"/>
  <c r="K28" i="8"/>
  <c r="J29" i="8"/>
  <c r="K29" i="8"/>
  <c r="J30" i="8"/>
  <c r="K30" i="8"/>
  <c r="J31" i="8"/>
  <c r="K31" i="8"/>
  <c r="J32" i="8"/>
  <c r="K32" i="8"/>
  <c r="J33" i="8"/>
  <c r="K33" i="8"/>
  <c r="J34" i="8"/>
  <c r="K34" i="8"/>
  <c r="J35" i="8"/>
  <c r="K35" i="8"/>
  <c r="J36" i="8"/>
  <c r="K36" i="8"/>
  <c r="J37" i="8"/>
  <c r="K37" i="8"/>
  <c r="J38" i="8"/>
  <c r="K38" i="8"/>
  <c r="J39" i="8"/>
  <c r="K39" i="8"/>
  <c r="J40" i="8"/>
  <c r="K40" i="8"/>
  <c r="J41" i="8"/>
  <c r="K41" i="8"/>
  <c r="J42" i="8"/>
  <c r="K42" i="8"/>
  <c r="J43" i="8"/>
  <c r="K43" i="8"/>
  <c r="J44" i="8"/>
  <c r="K44" i="8"/>
  <c r="J45" i="8"/>
  <c r="K45" i="8"/>
  <c r="J46" i="8"/>
  <c r="K46" i="8"/>
  <c r="J47" i="8"/>
  <c r="K47" i="8"/>
  <c r="J48" i="8"/>
  <c r="K48" i="8"/>
  <c r="J49" i="8"/>
  <c r="K49" i="8"/>
  <c r="J50" i="8"/>
  <c r="K50" i="8"/>
  <c r="J51" i="8"/>
  <c r="K51" i="8"/>
  <c r="J52" i="8"/>
  <c r="K52" i="8"/>
  <c r="J53" i="8"/>
  <c r="K53" i="8"/>
  <c r="J54" i="8"/>
  <c r="K54" i="8"/>
  <c r="J55" i="8"/>
  <c r="K55" i="8"/>
  <c r="J56" i="8"/>
  <c r="K56" i="8"/>
  <c r="J57" i="8"/>
  <c r="K57" i="8"/>
  <c r="J58" i="8"/>
  <c r="K58" i="8"/>
  <c r="J59" i="8"/>
  <c r="K59" i="8"/>
  <c r="J60" i="8"/>
  <c r="K60" i="8"/>
  <c r="J61" i="8"/>
  <c r="K61" i="8"/>
  <c r="J62" i="8"/>
  <c r="K62" i="8"/>
  <c r="J63" i="8"/>
  <c r="K63" i="8"/>
  <c r="J64" i="8"/>
  <c r="K64" i="8"/>
  <c r="J65" i="8"/>
  <c r="K65" i="8"/>
  <c r="J66" i="8"/>
  <c r="K66" i="8"/>
  <c r="J67" i="8"/>
  <c r="K67" i="8"/>
  <c r="J68" i="8"/>
  <c r="K68" i="8"/>
  <c r="L56" i="9" l="1"/>
  <c r="L55" i="9"/>
  <c r="K56" i="9"/>
  <c r="K55" i="9"/>
  <c r="AD81" i="11" l="1"/>
  <c r="AB81" i="11"/>
  <c r="Z81" i="11"/>
  <c r="W81" i="11"/>
  <c r="U81" i="11"/>
  <c r="S81" i="11"/>
  <c r="P81" i="11"/>
  <c r="N81" i="11"/>
  <c r="L81" i="11"/>
  <c r="I81" i="11"/>
  <c r="G81" i="11"/>
  <c r="E81" i="11"/>
  <c r="D26" i="10" l="1"/>
  <c r="D25" i="10"/>
  <c r="B23" i="10"/>
  <c r="J7" i="9"/>
  <c r="J8" i="9"/>
  <c r="J9" i="9"/>
  <c r="J10" i="9"/>
  <c r="D26" i="2" l="1"/>
  <c r="D25" i="2"/>
  <c r="B23" i="2"/>
  <c r="K24" i="9" l="1"/>
  <c r="K25" i="9"/>
  <c r="J24" i="9"/>
  <c r="J25" i="9"/>
  <c r="K22" i="9"/>
  <c r="K23" i="9"/>
  <c r="J22" i="9"/>
  <c r="J23" i="9"/>
  <c r="K18" i="9"/>
  <c r="K19" i="9"/>
  <c r="K20" i="9"/>
  <c r="K21" i="9"/>
  <c r="J18" i="9"/>
  <c r="J19" i="9"/>
  <c r="J20" i="9"/>
  <c r="J21" i="9"/>
  <c r="K17" i="9"/>
  <c r="J17" i="9"/>
  <c r="K16" i="9"/>
  <c r="J16" i="9"/>
  <c r="K15" i="9"/>
  <c r="J15" i="9"/>
  <c r="K14" i="9"/>
  <c r="J14" i="9"/>
  <c r="K13" i="9"/>
  <c r="J13" i="9"/>
  <c r="K11" i="9"/>
  <c r="K12" i="9"/>
  <c r="J11" i="9"/>
  <c r="J12" i="9"/>
  <c r="K8" i="9"/>
  <c r="K9" i="9"/>
  <c r="K10" i="9"/>
  <c r="K7" i="9"/>
  <c r="D11" i="9" l="1"/>
  <c r="C11" i="9"/>
  <c r="B11" i="9"/>
  <c r="D10" i="9"/>
  <c r="C10" i="9"/>
  <c r="B10" i="9"/>
  <c r="B6" i="9"/>
  <c r="A6" i="9"/>
  <c r="L73" i="5" l="1"/>
  <c r="M73" i="5" s="1"/>
  <c r="K71" i="5"/>
  <c r="K70" i="5"/>
  <c r="K69" i="5"/>
  <c r="L68" i="5"/>
  <c r="K56" i="5"/>
  <c r="K55" i="5"/>
  <c r="K54" i="5"/>
  <c r="L53" i="5"/>
  <c r="L72" i="5"/>
  <c r="M72" i="5" s="1"/>
  <c r="L67" i="5"/>
  <c r="M67" i="5" s="1"/>
  <c r="L66" i="5"/>
  <c r="M66" i="5" s="1"/>
  <c r="L65" i="5"/>
  <c r="M65" i="5" s="1"/>
  <c r="K64" i="5"/>
  <c r="K63" i="5"/>
  <c r="K62" i="5"/>
  <c r="K61" i="5"/>
  <c r="L60" i="5"/>
  <c r="K59" i="5"/>
  <c r="K58" i="5"/>
  <c r="L57" i="5"/>
  <c r="K52" i="5"/>
  <c r="K51" i="5"/>
  <c r="K50" i="5"/>
  <c r="K49" i="5"/>
  <c r="L48" i="5"/>
  <c r="K47" i="5"/>
  <c r="K46" i="5"/>
  <c r="K45" i="5"/>
  <c r="K44" i="5"/>
  <c r="K43" i="5"/>
  <c r="L42" i="5"/>
  <c r="K41" i="5"/>
  <c r="K40" i="5"/>
  <c r="K39" i="5"/>
  <c r="K38" i="5"/>
  <c r="K37" i="5"/>
  <c r="K36" i="5"/>
  <c r="K35" i="5"/>
  <c r="K34" i="5"/>
  <c r="K33" i="5"/>
  <c r="L32" i="5"/>
  <c r="L31" i="5"/>
  <c r="M31" i="5" s="1"/>
  <c r="K30" i="5"/>
  <c r="K29" i="5"/>
  <c r="L28" i="5"/>
  <c r="L27" i="5"/>
  <c r="M27" i="5" s="1"/>
  <c r="L26" i="5"/>
  <c r="M26" i="5" s="1"/>
  <c r="K25" i="5"/>
  <c r="K24" i="5"/>
  <c r="K23" i="5"/>
  <c r="L22" i="5"/>
  <c r="K21" i="5"/>
  <c r="K20" i="5"/>
  <c r="K19" i="5"/>
  <c r="K18" i="5"/>
  <c r="K17" i="5"/>
  <c r="K16" i="5"/>
  <c r="K15" i="5"/>
  <c r="K14" i="5"/>
  <c r="L13" i="5"/>
  <c r="J14" i="5" l="1"/>
  <c r="J15" i="5"/>
  <c r="J16" i="5"/>
  <c r="J17" i="5"/>
  <c r="J18" i="5"/>
  <c r="J19" i="5"/>
  <c r="J20" i="5"/>
  <c r="J21" i="5"/>
  <c r="M22" i="5"/>
  <c r="J23" i="5"/>
  <c r="J24" i="5"/>
  <c r="J25" i="5"/>
  <c r="M28" i="5"/>
  <c r="J29" i="5"/>
  <c r="J30" i="5"/>
  <c r="M32" i="5"/>
  <c r="J33" i="5"/>
  <c r="J34" i="5"/>
  <c r="J35" i="5"/>
  <c r="J36" i="5"/>
  <c r="J37" i="5"/>
  <c r="J38" i="5"/>
  <c r="J39" i="5"/>
  <c r="J40" i="5"/>
  <c r="J41" i="5"/>
  <c r="M42" i="5"/>
  <c r="J43" i="5"/>
  <c r="J44" i="5"/>
  <c r="J45" i="5"/>
  <c r="J46" i="5"/>
  <c r="J47" i="5"/>
  <c r="M48" i="5"/>
  <c r="J49" i="5"/>
  <c r="J50" i="5"/>
  <c r="J51" i="5"/>
  <c r="J52" i="5"/>
  <c r="M57" i="5"/>
  <c r="J58" i="5"/>
  <c r="J59" i="5"/>
  <c r="M60" i="5"/>
  <c r="J61" i="5"/>
  <c r="J62" i="5"/>
  <c r="J63" i="5"/>
  <c r="J64" i="5"/>
  <c r="M53" i="5"/>
  <c r="J54" i="5"/>
  <c r="J55" i="5"/>
  <c r="J56" i="5"/>
  <c r="M68" i="5"/>
  <c r="J69" i="5"/>
  <c r="J70" i="5"/>
  <c r="J71" i="5"/>
  <c r="K13" i="5"/>
  <c r="J13" i="5" s="1"/>
  <c r="M13" i="5"/>
  <c r="K22" i="5"/>
  <c r="J22" i="5" s="1"/>
  <c r="K26" i="5"/>
  <c r="J26" i="5" s="1"/>
  <c r="K27" i="5"/>
  <c r="J27" i="5" s="1"/>
  <c r="K28" i="5"/>
  <c r="J28" i="5" s="1"/>
  <c r="K31" i="5"/>
  <c r="J31" i="5" s="1"/>
  <c r="K32" i="5"/>
  <c r="J32" i="5" s="1"/>
  <c r="K42" i="5"/>
  <c r="J42" i="5" s="1"/>
  <c r="K48" i="5"/>
  <c r="J48" i="5" s="1"/>
  <c r="K57" i="5"/>
  <c r="J57" i="5" s="1"/>
  <c r="K60" i="5"/>
  <c r="J60" i="5" s="1"/>
  <c r="K65" i="5"/>
  <c r="J65" i="5" s="1"/>
  <c r="K66" i="5"/>
  <c r="J66" i="5" s="1"/>
  <c r="K67" i="5"/>
  <c r="J67" i="5" s="1"/>
  <c r="K72" i="5"/>
  <c r="J72" i="5" s="1"/>
  <c r="K53" i="5"/>
  <c r="J53" i="5" s="1"/>
  <c r="K68" i="5"/>
  <c r="J68" i="5" s="1"/>
  <c r="K73" i="5"/>
  <c r="J73" i="5" s="1"/>
  <c r="K74" i="5"/>
  <c r="J74" i="5" s="1"/>
  <c r="L74" i="5"/>
  <c r="M74" i="5" s="1"/>
  <c r="K75" i="5"/>
  <c r="J75" i="5" s="1"/>
  <c r="L75" i="5" l="1"/>
  <c r="M75" i="5" s="1"/>
</calcChain>
</file>

<file path=xl/sharedStrings.xml><?xml version="1.0" encoding="utf-8"?>
<sst xmlns="http://schemas.openxmlformats.org/spreadsheetml/2006/main" count="495" uniqueCount="302">
  <si>
    <t>Primer Progenitor</t>
  </si>
  <si>
    <t>Segundo Progenitor</t>
  </si>
  <si>
    <t>Mujeres</t>
  </si>
  <si>
    <t>Hombres</t>
  </si>
  <si>
    <t>PRESTACIÓN DE NACIMIENTO Y CUIDADO DE MENOR (1)</t>
  </si>
  <si>
    <t>ABRIL/SEPTIEMBRE  2019</t>
  </si>
  <si>
    <t>TOTAL PRIMER PROGENITOR</t>
  </si>
  <si>
    <t>TOTAL SEGUNDO PROGENITOR</t>
  </si>
  <si>
    <t>TOTAL</t>
  </si>
  <si>
    <t>Almería</t>
  </si>
  <si>
    <t>Cádiz</t>
  </si>
  <si>
    <t>Córdoba</t>
  </si>
  <si>
    <t>Granada</t>
  </si>
  <si>
    <t>Huelva</t>
  </si>
  <si>
    <t>Jaén</t>
  </si>
  <si>
    <t>Málaga</t>
  </si>
  <si>
    <t>Sevilla</t>
  </si>
  <si>
    <t>Huesca</t>
  </si>
  <si>
    <t>Teruel</t>
  </si>
  <si>
    <t>Zaragoza</t>
  </si>
  <si>
    <t>Las Palmas</t>
  </si>
  <si>
    <t>Tenerife</t>
  </si>
  <si>
    <t>Ávila</t>
  </si>
  <si>
    <t>Burgos</t>
  </si>
  <si>
    <t>León</t>
  </si>
  <si>
    <t>Palencia</t>
  </si>
  <si>
    <t>Salamanca</t>
  </si>
  <si>
    <t>Segovia</t>
  </si>
  <si>
    <t>Soria</t>
  </si>
  <si>
    <t>Valladolid</t>
  </si>
  <si>
    <t>Zamora</t>
  </si>
  <si>
    <t>Albacete</t>
  </si>
  <si>
    <t>Ciudad Real</t>
  </si>
  <si>
    <t>Cuenca</t>
  </si>
  <si>
    <t>Guadalajara</t>
  </si>
  <si>
    <t>Toledo</t>
  </si>
  <si>
    <t>Barcelona</t>
  </si>
  <si>
    <t>Tarragona</t>
  </si>
  <si>
    <t>Badajoz</t>
  </si>
  <si>
    <t>Cáceres</t>
  </si>
  <si>
    <t>Lugo</t>
  </si>
  <si>
    <t>Pontevedra</t>
  </si>
  <si>
    <t>Valencia</t>
  </si>
  <si>
    <t xml:space="preserve">                              </t>
  </si>
  <si>
    <t xml:space="preserve">EXCEDENCIAS POR CUIDADO FAMILIAR  DADAS DE ALTA  </t>
  </si>
  <si>
    <t>Total</t>
  </si>
  <si>
    <t>Absoluta</t>
  </si>
  <si>
    <t>en %</t>
  </si>
  <si>
    <t>S.C.Tenerife</t>
  </si>
  <si>
    <t>CASTILLA-LEÓN</t>
  </si>
  <si>
    <t>CAST.-LA MANCHA</t>
  </si>
  <si>
    <t>CATALUÑA</t>
  </si>
  <si>
    <t>C. VALENCIANA</t>
  </si>
  <si>
    <t>EXTREMADURA</t>
  </si>
  <si>
    <t>GALICIA</t>
  </si>
  <si>
    <t>C. DE MADRID</t>
  </si>
  <si>
    <t>R. DE MURCIA</t>
  </si>
  <si>
    <t>NAVARRA</t>
  </si>
  <si>
    <t>PAÍS VASCO</t>
  </si>
  <si>
    <t>LA RIOJA</t>
  </si>
  <si>
    <t>CEUTA</t>
  </si>
  <si>
    <t>MELILLA</t>
  </si>
  <si>
    <t>EXCEDENCIAS POR CUIDADO FAMILIAR DADAS DE ALTA</t>
  </si>
  <si>
    <t>Acumulado enero-junio 2015</t>
  </si>
  <si>
    <t>Enero-junio 2017</t>
  </si>
  <si>
    <t>Enero-junio 2018</t>
  </si>
  <si>
    <t>NUMERO DE EXCEDENCIAS POR CC.AA</t>
  </si>
  <si>
    <t>Código
Prov.</t>
  </si>
  <si>
    <t>TOTAL PRESTACIONES</t>
  </si>
  <si>
    <t>Número total de Excedencias</t>
  </si>
  <si>
    <t>Número total de Prestaciones</t>
  </si>
  <si>
    <t>PROV / CC.AA</t>
  </si>
  <si>
    <t>Girona</t>
  </si>
  <si>
    <t>Lleida</t>
  </si>
  <si>
    <t>Alacant-Alicante</t>
  </si>
  <si>
    <t>Castelló</t>
  </si>
  <si>
    <t>A Coruña</t>
  </si>
  <si>
    <t>Ourense</t>
  </si>
  <si>
    <t>Araba-Álava</t>
  </si>
  <si>
    <t>Gipuzkoa</t>
  </si>
  <si>
    <t>Bizkaia</t>
  </si>
  <si>
    <t>ANDALUCIA</t>
  </si>
  <si>
    <t>ARAGÓN</t>
  </si>
  <si>
    <t>ASTURIAS</t>
  </si>
  <si>
    <t>ILLES BALEARS</t>
  </si>
  <si>
    <t>ANDALUCÍA</t>
  </si>
  <si>
    <t>CANARIAS</t>
  </si>
  <si>
    <t>CANTABRIA</t>
  </si>
  <si>
    <t>CASTILLA Y LEÓN</t>
  </si>
  <si>
    <t>CASTILLA LA MANCHA</t>
  </si>
  <si>
    <t>MADRID</t>
  </si>
  <si>
    <t>MURCIA</t>
  </si>
  <si>
    <t>COM. VALENCIANA</t>
  </si>
  <si>
    <t>PRESTACIONES RECONOCIDAS POR CC.AA</t>
  </si>
  <si>
    <t>(1) Solo prestaciones reconocidas por el INSS</t>
  </si>
  <si>
    <t>SEGUIMIENTO ESTADÍSTICO DE LOS PROCESOS  DE NACIMIENTO Y CUIDADO DEL MENOR</t>
  </si>
  <si>
    <t>NÚMERO DE
PROCESOS</t>
  </si>
  <si>
    <t>AMBOS
 SEXOS</t>
  </si>
  <si>
    <t>MUJERES</t>
  </si>
  <si>
    <t>DURACIÓN
 MEDIA
(en días)</t>
  </si>
  <si>
    <t>HOMBRES</t>
  </si>
  <si>
    <r>
      <t>NÚMERO Y DURACIÓN MEDIA DE PROCESOS CERRADOS, POR SEXO</t>
    </r>
    <r>
      <rPr>
        <b/>
        <vertAlign val="superscript"/>
        <sz val="12"/>
        <rFont val="Calibri"/>
        <family val="2"/>
        <scheme val="minor"/>
      </rPr>
      <t xml:space="preserve"> (1)</t>
    </r>
  </si>
  <si>
    <t>PROCESOS RELATIVOS A SEGUNDO PROGENITOR</t>
  </si>
  <si>
    <t>PROCESOS RELATIVOS A PRIMER PROGENITOR</t>
  </si>
  <si>
    <t/>
  </si>
  <si>
    <t>PROCESOS EN FAMILIAS MONOPARENTALES</t>
  </si>
  <si>
    <t>ENERO-MARZO 2026</t>
  </si>
  <si>
    <t xml:space="preserve"> ENERO - MARZO 2026</t>
  </si>
  <si>
    <t>ENERO - MARZO 2026</t>
  </si>
  <si>
    <t>ENERO - MARZO 2025</t>
  </si>
  <si>
    <t>Variación 2025/2026</t>
  </si>
  <si>
    <t>23.009</t>
  </si>
  <si>
    <t>2.994</t>
  </si>
  <si>
    <t>2.522</t>
  </si>
  <si>
    <t>2.194</t>
  </si>
  <si>
    <t>1.517</t>
  </si>
  <si>
    <t>1.692</t>
  </si>
  <si>
    <t>4.079</t>
  </si>
  <si>
    <t>5.489</t>
  </si>
  <si>
    <t>3.749</t>
  </si>
  <si>
    <t>715</t>
  </si>
  <si>
    <t>369</t>
  </si>
  <si>
    <t>2.665</t>
  </si>
  <si>
    <t>1.667</t>
  </si>
  <si>
    <t>3.475</t>
  </si>
  <si>
    <t>4.364</t>
  </si>
  <si>
    <t>2.287</t>
  </si>
  <si>
    <t>2.077</t>
  </si>
  <si>
    <t>1.191</t>
  </si>
  <si>
    <t>4.840</t>
  </si>
  <si>
    <t>314</t>
  </si>
  <si>
    <t>822</t>
  </si>
  <si>
    <t>757</t>
  </si>
  <si>
    <t>288</t>
  </si>
  <si>
    <t>618</t>
  </si>
  <si>
    <t>380</t>
  </si>
  <si>
    <t>246</t>
  </si>
  <si>
    <t>1.192</t>
  </si>
  <si>
    <t>223</t>
  </si>
  <si>
    <t>5.454</t>
  </si>
  <si>
    <t>1.041</t>
  </si>
  <si>
    <t>1.130</t>
  </si>
  <si>
    <t>563</t>
  </si>
  <si>
    <t>793</t>
  </si>
  <si>
    <t>1.927</t>
  </si>
  <si>
    <t>23.026</t>
  </si>
  <si>
    <t>16.644</t>
  </si>
  <si>
    <t>2.572</t>
  </si>
  <si>
    <t>1.630</t>
  </si>
  <si>
    <t>2.180</t>
  </si>
  <si>
    <t>13.427</t>
  </si>
  <si>
    <t>4.531</t>
  </si>
  <si>
    <t>1.623</t>
  </si>
  <si>
    <t>7.273</t>
  </si>
  <si>
    <t>2.552</t>
  </si>
  <si>
    <t>1.716</t>
  </si>
  <si>
    <t>836</t>
  </si>
  <si>
    <t>5.056</t>
  </si>
  <si>
    <t>2.152</t>
  </si>
  <si>
    <t>642</t>
  </si>
  <si>
    <t>430</t>
  </si>
  <si>
    <t>1.832</t>
  </si>
  <si>
    <t>20.047</t>
  </si>
  <si>
    <t>5.125</t>
  </si>
  <si>
    <t>1.815</t>
  </si>
  <si>
    <t>5.343</t>
  </si>
  <si>
    <t>824</t>
  </si>
  <si>
    <t>1.822</t>
  </si>
  <si>
    <t>2.697</t>
  </si>
  <si>
    <t>771</t>
  </si>
  <si>
    <t>171</t>
  </si>
  <si>
    <t>202</t>
  </si>
  <si>
    <t>10.549</t>
  </si>
  <si>
    <t>1.151</t>
  </si>
  <si>
    <t>1.228</t>
  </si>
  <si>
    <t>1.019</t>
  </si>
  <si>
    <t>1.150</t>
  </si>
  <si>
    <t>701</t>
  </si>
  <si>
    <t>728</t>
  </si>
  <si>
    <t>1.929</t>
  </si>
  <si>
    <t>2.643</t>
  </si>
  <si>
    <t>262</t>
  </si>
  <si>
    <t>158</t>
  </si>
  <si>
    <t>1.203</t>
  </si>
  <si>
    <t>796</t>
  </si>
  <si>
    <t>1.610</t>
  </si>
  <si>
    <t>2.137</t>
  </si>
  <si>
    <t>1.122</t>
  </si>
  <si>
    <t>1.015</t>
  </si>
  <si>
    <t>575</t>
  </si>
  <si>
    <t>2.200</t>
  </si>
  <si>
    <t>145</t>
  </si>
  <si>
    <t>360</t>
  </si>
  <si>
    <t>347</t>
  </si>
  <si>
    <t>133</t>
  </si>
  <si>
    <t>283</t>
  </si>
  <si>
    <t>168</t>
  </si>
  <si>
    <t>103</t>
  </si>
  <si>
    <t>556</t>
  </si>
  <si>
    <t>105</t>
  </si>
  <si>
    <t>2.337</t>
  </si>
  <si>
    <t>438</t>
  </si>
  <si>
    <t>513</t>
  </si>
  <si>
    <t>244</t>
  </si>
  <si>
    <t>334</t>
  </si>
  <si>
    <t>808</t>
  </si>
  <si>
    <t>9.982</t>
  </si>
  <si>
    <t>7.461</t>
  </si>
  <si>
    <t>574</t>
  </si>
  <si>
    <t>906</t>
  </si>
  <si>
    <t>6.187</t>
  </si>
  <si>
    <t>2.103</t>
  </si>
  <si>
    <t>724</t>
  </si>
  <si>
    <t>3.360</t>
  </si>
  <si>
    <t>1.236</t>
  </si>
  <si>
    <t>840</t>
  </si>
  <si>
    <t>396</t>
  </si>
  <si>
    <t>2.489</t>
  </si>
  <si>
    <t>1.075</t>
  </si>
  <si>
    <t>309</t>
  </si>
  <si>
    <t>198</t>
  </si>
  <si>
    <t>907</t>
  </si>
  <si>
    <t>9.838</t>
  </si>
  <si>
    <t>2.211</t>
  </si>
  <si>
    <t>838</t>
  </si>
  <si>
    <t>2.559</t>
  </si>
  <si>
    <t>366</t>
  </si>
  <si>
    <t>887</t>
  </si>
  <si>
    <t>1.306</t>
  </si>
  <si>
    <t>348</t>
  </si>
  <si>
    <t>86</t>
  </si>
  <si>
    <t>90</t>
  </si>
  <si>
    <t>12.460</t>
  </si>
  <si>
    <t>1.843</t>
  </si>
  <si>
    <t>1.294</t>
  </si>
  <si>
    <t>1.175</t>
  </si>
  <si>
    <t>1.372</t>
  </si>
  <si>
    <t>816</t>
  </si>
  <si>
    <t>964</t>
  </si>
  <si>
    <t>2.150</t>
  </si>
  <si>
    <t>2.846</t>
  </si>
  <si>
    <t>2.126</t>
  </si>
  <si>
    <t>453</t>
  </si>
  <si>
    <t>211</t>
  </si>
  <si>
    <t>1.462</t>
  </si>
  <si>
    <t>871</t>
  </si>
  <si>
    <t>1.865</t>
  </si>
  <si>
    <t>2.227</t>
  </si>
  <si>
    <t>1.165</t>
  </si>
  <si>
    <t>1.062</t>
  </si>
  <si>
    <t>616</t>
  </si>
  <si>
    <t>2.640</t>
  </si>
  <si>
    <t>169</t>
  </si>
  <si>
    <t>462</t>
  </si>
  <si>
    <t>410</t>
  </si>
  <si>
    <t>155</t>
  </si>
  <si>
    <t>335</t>
  </si>
  <si>
    <t>212</t>
  </si>
  <si>
    <t>143</t>
  </si>
  <si>
    <t>636</t>
  </si>
  <si>
    <t>118</t>
  </si>
  <si>
    <t>3.117</t>
  </si>
  <si>
    <t>603</t>
  </si>
  <si>
    <t>617</t>
  </si>
  <si>
    <t>319</t>
  </si>
  <si>
    <t>459</t>
  </si>
  <si>
    <t>1.119</t>
  </si>
  <si>
    <t>13.044</t>
  </si>
  <si>
    <t>9.183</t>
  </si>
  <si>
    <t>1.531</t>
  </si>
  <si>
    <t>1.056</t>
  </si>
  <si>
    <t>1.274</t>
  </si>
  <si>
    <t>7.240</t>
  </si>
  <si>
    <t>2.428</t>
  </si>
  <si>
    <t>899</t>
  </si>
  <si>
    <t>3.913</t>
  </si>
  <si>
    <t>1.316</t>
  </si>
  <si>
    <t>876</t>
  </si>
  <si>
    <t>440</t>
  </si>
  <si>
    <t>2.567</t>
  </si>
  <si>
    <t>1.077</t>
  </si>
  <si>
    <t>333</t>
  </si>
  <si>
    <t>232</t>
  </si>
  <si>
    <t>925</t>
  </si>
  <si>
    <t>10.209</t>
  </si>
  <si>
    <t>2.914</t>
  </si>
  <si>
    <t>977</t>
  </si>
  <si>
    <t>2.784</t>
  </si>
  <si>
    <t>458</t>
  </si>
  <si>
    <t>935</t>
  </si>
  <si>
    <t>1.391</t>
  </si>
  <si>
    <t>423</t>
  </si>
  <si>
    <t>85</t>
  </si>
  <si>
    <t>112</t>
  </si>
  <si>
    <r>
      <t xml:space="preserve">GASTO ENERO/MARZO
 2026 </t>
    </r>
    <r>
      <rPr>
        <b/>
        <vertAlign val="superscript"/>
        <sz val="12"/>
        <rFont val="Calibri"/>
        <family val="2"/>
        <scheme val="minor"/>
      </rPr>
      <t>(2)</t>
    </r>
  </si>
  <si>
    <t xml:space="preserve">(1) NÓMINA MENSUAL DEL SUBSIDIO DE NACIMIENTO Y CUIDADO DE MENOR (INSS)						</t>
  </si>
  <si>
    <t>TOTAL PROCESOS (CONTRIBUTIVOS Y NO CONTRIBUTIVOS)</t>
  </si>
  <si>
    <r>
      <t xml:space="preserve">TOTALIDAD DE PROCESOS </t>
    </r>
    <r>
      <rPr>
        <b/>
        <vertAlign val="subscript"/>
        <sz val="14"/>
        <rFont val="Calibri"/>
        <family val="2"/>
        <scheme val="minor"/>
      </rPr>
      <t>(CONTRIBUTIVOS Y NO CONTRIBUTIVOS)</t>
    </r>
  </si>
  <si>
    <r>
      <t xml:space="preserve">PROCESOS NO CONTRIBUTIVOS </t>
    </r>
    <r>
      <rPr>
        <b/>
        <vertAlign val="superscript"/>
        <sz val="14"/>
        <rFont val="Calibri"/>
        <family val="2"/>
        <scheme val="minor"/>
      </rPr>
      <t>(2)</t>
    </r>
  </si>
  <si>
    <r>
      <rPr>
        <b/>
        <sz val="12"/>
        <rFont val="Calibri"/>
        <family val="2"/>
        <scheme val="minor"/>
      </rPr>
      <t>NOTA</t>
    </r>
    <r>
      <rPr>
        <sz val="12"/>
        <rFont val="Calibri"/>
        <family val="2"/>
        <scheme val="minor"/>
      </rPr>
      <t>: Las mejoras introducidas por Real Decreto-Ley 9/2025 son de aplicación para hechos causantes a partir del 31/7/2025. Para los producidos entre el 2/8/24 y el 30/7/25, la mejora queda limitada a las 2 semanas que pueden disfrutarse hasta que el menor cumpla 8 años, cuya solicitud podía presentarse a partir del 1 de enero de 2026. Por este motivo, se estima que el porcentaje incorporado se irá incrementando progresivamente.</t>
    </r>
  </si>
  <si>
    <r>
      <rPr>
        <b/>
        <sz val="12"/>
        <rFont val="Calibri"/>
        <family val="2"/>
        <scheme val="minor"/>
      </rPr>
      <t>(1)</t>
    </r>
    <r>
      <rPr>
        <sz val="12"/>
        <rFont val="Calibri"/>
        <family val="2"/>
        <scheme val="minor"/>
      </rPr>
      <t xml:space="preserve"> La información corresponde a expedientes cuyo hecho causante se produjo en el mismo periodo del año anterior al de referencia de los datos, teniendo en cuenta que, con excepción de las semanas adicionales aprobadas por el Real Decreto Ley 9/2025 (que pueden disfrutarse hasta que el menor cumpla 8 años), sólo es posible el disfrute del permiso con el límite de un año contado a partir del hecho causante de la prestación. La duración media incluye la totalidad de los periodos disfrutados en ese año, incluyendo, en su caso, las semanas adicionales en el período indicado anteriormente.</t>
    </r>
  </si>
  <si>
    <r>
      <rPr>
        <b/>
        <sz val="12"/>
        <rFont val="Calibri"/>
        <family val="2"/>
        <scheme val="minor"/>
      </rPr>
      <t>(2)</t>
    </r>
    <r>
      <rPr>
        <sz val="12"/>
        <rFont val="Calibri"/>
        <family val="2"/>
        <scheme val="minor"/>
      </rPr>
      <t xml:space="preserve"> La información corresponde a expedientes cuyo hecho causante se produjo en el mismo periodo del año anterior al de referencia de los datos.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</si>
</sst>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 &quot;€&quot;"/>
    <numFmt numFmtId="165" formatCode="#,##0\ &quot;€&quot;"/>
  </numFmts>
  <fonts count="67">
    <font>
      <sz val="11"/>
      <color theme="1"/>
      <name val="Calibri"/>
      <family val="2"/>
      <scheme val="minor"/>
    </font>
    <font>
      <sz val="12"/>
      <name val="Arial"/>
      <family val="2"/>
    </font>
    <font>
      <sz val="20"/>
      <color theme="1"/>
      <name val="Calibri"/>
      <family val="2"/>
      <scheme val="minor"/>
    </font>
    <font>
      <b/>
      <sz val="20"/>
      <color theme="9" tint="-0.499984740745262"/>
      <name val="Calibri"/>
      <family val="2"/>
      <scheme val="minor"/>
    </font>
    <font>
      <b/>
      <sz val="24"/>
      <color theme="9" tint="-0.499984740745262"/>
      <name val="Calibri"/>
      <family val="2"/>
      <scheme val="minor"/>
    </font>
    <font>
      <b/>
      <sz val="24"/>
      <color rgb="FF385723"/>
      <name val="Calibri"/>
      <family val="2"/>
      <scheme val="minor"/>
    </font>
    <font>
      <b/>
      <sz val="24"/>
      <color theme="7" tint="-0.249977111117893"/>
      <name val="Calibri"/>
      <family val="2"/>
      <scheme val="minor"/>
    </font>
    <font>
      <sz val="20"/>
      <color theme="7" tint="-0.249977111117893"/>
      <name val="Calibri"/>
      <family val="2"/>
      <scheme val="minor"/>
    </font>
    <font>
      <b/>
      <sz val="20"/>
      <color theme="7" tint="-0.249977111117893"/>
      <name val="Calibri"/>
      <family val="2"/>
      <scheme val="minor"/>
    </font>
    <font>
      <sz val="10"/>
      <name val="Arial"/>
      <family val="2"/>
    </font>
    <font>
      <b/>
      <sz val="14"/>
      <name val="Calibri Light"/>
      <family val="1"/>
      <scheme val="major"/>
    </font>
    <font>
      <b/>
      <sz val="12"/>
      <name val="Calibri Light"/>
      <family val="1"/>
      <scheme val="major"/>
    </font>
    <font>
      <sz val="10"/>
      <name val="Calibri"/>
      <family val="2"/>
      <scheme val="minor"/>
    </font>
    <font>
      <b/>
      <sz val="14"/>
      <color rgb="FFAC833C"/>
      <name val="Calibri Light"/>
      <family val="1"/>
      <scheme val="major"/>
    </font>
    <font>
      <sz val="10"/>
      <color rgb="FFFF0000"/>
      <name val="Calibri"/>
      <family val="2"/>
      <scheme val="minor"/>
    </font>
    <font>
      <b/>
      <sz val="14"/>
      <color theme="9" tint="-0.249977111117893"/>
      <name val="Calibri"/>
      <family val="2"/>
      <scheme val="minor"/>
    </font>
    <font>
      <sz val="10"/>
      <color theme="9" tint="-0.249977111117893"/>
      <name val="Calibri"/>
      <family val="2"/>
      <scheme val="minor"/>
    </font>
    <font>
      <b/>
      <sz val="14"/>
      <name val="Calibri"/>
      <family val="2"/>
      <scheme val="minor"/>
    </font>
    <font>
      <b/>
      <sz val="12"/>
      <color theme="1"/>
      <name val="Calibri"/>
      <family val="2"/>
      <scheme val="minor"/>
    </font>
    <font>
      <b/>
      <sz val="10"/>
      <color indexed="48"/>
      <name val="Calibri"/>
      <family val="2"/>
      <scheme val="minor"/>
    </font>
    <font>
      <b/>
      <sz val="10"/>
      <color rgb="FFFF0000"/>
      <name val="Calibri"/>
      <family val="2"/>
      <scheme val="minor"/>
    </font>
    <font>
      <b/>
      <sz val="10"/>
      <color theme="1"/>
      <name val="Calibri"/>
      <family val="2"/>
      <scheme val="minor"/>
    </font>
    <font>
      <b/>
      <sz val="10"/>
      <name val="Calibri"/>
      <family val="2"/>
      <scheme val="minor"/>
    </font>
    <font>
      <sz val="11"/>
      <name val="Calibri"/>
      <family val="2"/>
      <scheme val="minor"/>
    </font>
    <font>
      <b/>
      <sz val="11"/>
      <color indexed="8"/>
      <name val="Calibri"/>
      <family val="2"/>
      <scheme val="minor"/>
    </font>
    <font>
      <b/>
      <sz val="11"/>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9"/>
      <name val="Calibri"/>
      <family val="2"/>
      <scheme val="minor"/>
    </font>
    <font>
      <sz val="9"/>
      <color rgb="FFFF0000"/>
      <name val="Calibri"/>
      <family val="2"/>
      <scheme val="minor"/>
    </font>
    <font>
      <sz val="11"/>
      <color theme="1"/>
      <name val="Calibri"/>
      <family val="2"/>
      <scheme val="minor"/>
    </font>
    <font>
      <sz val="14"/>
      <name val="Calibri"/>
      <family val="2"/>
      <scheme val="minor"/>
    </font>
    <font>
      <b/>
      <sz val="8"/>
      <name val="Calibri"/>
      <family val="2"/>
      <scheme val="minor"/>
    </font>
    <font>
      <sz val="10"/>
      <color theme="1"/>
      <name val="Calibri"/>
      <family val="2"/>
      <scheme val="minor"/>
    </font>
    <font>
      <sz val="10"/>
      <color theme="5" tint="-0.499984740745262"/>
      <name val="Calibri"/>
      <family val="2"/>
      <scheme val="minor"/>
    </font>
    <font>
      <b/>
      <sz val="14"/>
      <color theme="7" tint="-0.249977111117893"/>
      <name val="Calibri"/>
      <family val="2"/>
      <scheme val="minor"/>
    </font>
    <font>
      <b/>
      <sz val="10"/>
      <color theme="7" tint="-0.249977111117893"/>
      <name val="Calibri"/>
      <family val="2"/>
      <scheme val="minor"/>
    </font>
    <font>
      <sz val="12"/>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Calibri Light"/>
      <family val="1"/>
      <scheme val="major"/>
    </font>
    <font>
      <sz val="10"/>
      <name val="Calibri Light"/>
      <family val="1"/>
      <scheme val="major"/>
    </font>
    <font>
      <sz val="10"/>
      <name val="Gill Sans"/>
      <family val="2"/>
    </font>
    <font>
      <sz val="12"/>
      <name val="Calibri Light"/>
      <family val="1"/>
      <scheme val="major"/>
    </font>
    <font>
      <b/>
      <sz val="10"/>
      <name val="Gill Sans"/>
      <family val="2"/>
    </font>
    <font>
      <b/>
      <sz val="10"/>
      <color indexed="10"/>
      <name val="Gill Sans"/>
      <family val="2"/>
    </font>
    <font>
      <b/>
      <sz val="14"/>
      <color rgb="FFAC833C"/>
      <name val="Calibri"/>
      <family val="2"/>
      <scheme val="minor"/>
    </font>
    <font>
      <sz val="10"/>
      <name val="Arial"/>
      <family val="2"/>
    </font>
    <font>
      <b/>
      <vertAlign val="superscript"/>
      <sz val="12"/>
      <name val="Calibri"/>
      <family val="2"/>
      <scheme val="minor"/>
    </font>
    <font>
      <b/>
      <vertAlign val="subscript"/>
      <sz val="14"/>
      <name val="Calibri"/>
      <family val="2"/>
      <scheme val="minor"/>
    </font>
    <font>
      <b/>
      <vertAlign val="superscript"/>
      <sz val="14"/>
      <name val="Calibri"/>
      <family val="2"/>
      <scheme val="minor"/>
    </font>
  </fonts>
  <fills count="46">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indexed="9"/>
        <bgColor indexed="64"/>
      </patternFill>
    </fill>
    <fill>
      <patternFill patternType="solid">
        <fgColor theme="9" tint="0.79998168889431442"/>
        <bgColor indexed="64"/>
      </patternFill>
    </fill>
    <fill>
      <patternFill patternType="solid">
        <fgColor rgb="FFDDD9C4"/>
        <bgColor indexed="64"/>
      </patternFill>
    </fill>
    <fill>
      <patternFill patternType="solid">
        <fgColor rgb="FFDDD9C4"/>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rgb="FF7030A0"/>
        <bgColor indexed="64"/>
      </patternFill>
    </fill>
    <fill>
      <patternFill patternType="solid">
        <fgColor theme="9" tint="-0.249977111117893"/>
        <bgColor indexed="64"/>
      </patternFill>
    </fill>
    <fill>
      <patternFill patternType="solid">
        <fgColor theme="3" tint="0.79998168889431442"/>
        <bgColor indexed="64"/>
      </patternFill>
    </fill>
    <fill>
      <patternFill patternType="solid">
        <fgColor rgb="FFDCC6D3"/>
        <bgColor indexed="64"/>
      </patternFill>
    </fill>
    <fill>
      <patternFill patternType="solid">
        <fgColor rgb="FF92D050"/>
        <bgColor indexed="64"/>
      </patternFill>
    </fill>
  </fills>
  <borders count="18">
    <border>
      <left/>
      <right/>
      <top/>
      <bottom/>
      <diagonal/>
    </border>
    <border>
      <left style="double">
        <color indexed="64"/>
      </left>
      <right style="double">
        <color indexed="64"/>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theme="0"/>
      </bottom>
      <diagonal/>
    </border>
  </borders>
  <cellStyleXfs count="63">
    <xf numFmtId="0" fontId="0" fillId="0" borderId="0"/>
    <xf numFmtId="0" fontId="9" fillId="0" borderId="0"/>
    <xf numFmtId="0" fontId="1" fillId="0" borderId="0"/>
    <xf numFmtId="0" fontId="9" fillId="0" borderId="0" applyBorder="0"/>
    <xf numFmtId="0" fontId="39" fillId="0" borderId="0" applyNumberFormat="0" applyFill="0" applyBorder="0" applyAlignment="0" applyProtection="0"/>
    <xf numFmtId="0" fontId="40" fillId="0" borderId="2" applyNumberFormat="0" applyFill="0" applyAlignment="0" applyProtection="0"/>
    <xf numFmtId="0" fontId="41" fillId="0" borderId="3" applyNumberFormat="0" applyFill="0" applyAlignment="0" applyProtection="0"/>
    <xf numFmtId="0" fontId="42" fillId="0" borderId="4" applyNumberFormat="0" applyFill="0" applyAlignment="0" applyProtection="0"/>
    <xf numFmtId="0" fontId="42" fillId="0" borderId="0" applyNumberFormat="0" applyFill="0" applyBorder="0" applyAlignment="0" applyProtection="0"/>
    <xf numFmtId="0" fontId="43" fillId="9" borderId="0" applyNumberFormat="0" applyBorder="0" applyAlignment="0" applyProtection="0"/>
    <xf numFmtId="0" fontId="44" fillId="10" borderId="0" applyNumberFormat="0" applyBorder="0" applyAlignment="0" applyProtection="0"/>
    <xf numFmtId="0" fontId="45" fillId="11" borderId="0" applyNumberFormat="0" applyBorder="0" applyAlignment="0" applyProtection="0"/>
    <xf numFmtId="0" fontId="46" fillId="12" borderId="5" applyNumberFormat="0" applyAlignment="0" applyProtection="0"/>
    <xf numFmtId="0" fontId="47" fillId="13" borderId="6" applyNumberFormat="0" applyAlignment="0" applyProtection="0"/>
    <xf numFmtId="0" fontId="48" fillId="13" borderId="5" applyNumberFormat="0" applyAlignment="0" applyProtection="0"/>
    <xf numFmtId="0" fontId="49" fillId="0" borderId="7" applyNumberFormat="0" applyFill="0" applyAlignment="0" applyProtection="0"/>
    <xf numFmtId="0" fontId="50" fillId="14" borderId="8" applyNumberFormat="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3" fillId="0" borderId="10" applyNumberFormat="0" applyFill="0" applyAlignment="0" applyProtection="0"/>
    <xf numFmtId="0" fontId="54"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54" fillId="23" borderId="0" applyNumberFormat="0" applyBorder="0" applyAlignment="0" applyProtection="0"/>
    <xf numFmtId="0" fontId="54"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54" fillId="27" borderId="0" applyNumberFormat="0" applyBorder="0" applyAlignment="0" applyProtection="0"/>
    <xf numFmtId="0" fontId="54" fillId="28"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31" fillId="37" borderId="0" applyNumberFormat="0" applyBorder="0" applyAlignment="0" applyProtection="0"/>
    <xf numFmtId="0" fontId="31" fillId="38" borderId="0" applyNumberFormat="0" applyBorder="0" applyAlignment="0" applyProtection="0"/>
    <xf numFmtId="0" fontId="54" fillId="39" borderId="0" applyNumberFormat="0" applyBorder="0" applyAlignment="0" applyProtection="0"/>
    <xf numFmtId="0" fontId="55" fillId="0" borderId="0"/>
    <xf numFmtId="0" fontId="31" fillId="0" borderId="0"/>
    <xf numFmtId="0" fontId="31" fillId="15" borderId="9" applyNumberFormat="0" applyFont="0" applyAlignment="0" applyProtection="0"/>
    <xf numFmtId="0" fontId="31" fillId="0" borderId="0"/>
    <xf numFmtId="0" fontId="31" fillId="15" borderId="9" applyNumberFormat="0" applyFont="0" applyAlignment="0" applyProtection="0"/>
    <xf numFmtId="0" fontId="31" fillId="17" borderId="0" applyNumberFormat="0" applyBorder="0" applyAlignment="0" applyProtection="0"/>
    <xf numFmtId="0" fontId="31" fillId="18"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1" fillId="37" borderId="0" applyNumberFormat="0" applyBorder="0" applyAlignment="0" applyProtection="0"/>
    <xf numFmtId="0" fontId="31" fillId="38" borderId="0" applyNumberFormat="0" applyBorder="0" applyAlignment="0" applyProtection="0"/>
    <xf numFmtId="0" fontId="63" fillId="0" borderId="0"/>
    <xf numFmtId="43" fontId="31" fillId="0" borderId="0" applyFont="0" applyFill="0" applyBorder="0" applyAlignment="0" applyProtection="0"/>
  </cellStyleXfs>
  <cellXfs count="188">
    <xf numFmtId="0" fontId="0" fillId="0" borderId="0" xfId="0"/>
    <xf numFmtId="0" fontId="0" fillId="2" borderId="0" xfId="0" applyFill="1"/>
    <xf numFmtId="4" fontId="1" fillId="0" borderId="0" xfId="0" applyNumberFormat="1" applyFont="1" applyAlignment="1">
      <alignment horizontal="right"/>
    </xf>
    <xf numFmtId="0" fontId="2" fillId="0" borderId="0" xfId="0" applyFont="1"/>
    <xf numFmtId="0" fontId="3" fillId="0" borderId="0" xfId="0" applyFont="1" applyAlignment="1">
      <alignment horizontal="left" indent="5"/>
    </xf>
    <xf numFmtId="3" fontId="3" fillId="0" borderId="0" xfId="0" applyNumberFormat="1" applyFont="1"/>
    <xf numFmtId="0" fontId="5" fillId="0" borderId="0" xfId="0" applyFont="1"/>
    <xf numFmtId="3" fontId="4" fillId="0" borderId="0" xfId="0" applyNumberFormat="1" applyFont="1" applyAlignment="1">
      <alignment vertical="center"/>
    </xf>
    <xf numFmtId="0" fontId="7" fillId="0" borderId="0" xfId="0" applyFont="1"/>
    <xf numFmtId="0" fontId="8" fillId="0" borderId="0" xfId="0" applyFont="1" applyAlignment="1">
      <alignment horizontal="left" indent="5"/>
    </xf>
    <xf numFmtId="0" fontId="9" fillId="0" borderId="0" xfId="1"/>
    <xf numFmtId="0" fontId="12" fillId="0" borderId="0" xfId="1" applyFont="1"/>
    <xf numFmtId="3" fontId="9" fillId="0" borderId="0" xfId="1" applyNumberFormat="1"/>
    <xf numFmtId="0" fontId="13" fillId="0" borderId="0" xfId="1" applyFont="1"/>
    <xf numFmtId="2" fontId="14" fillId="0" borderId="0" xfId="1" applyNumberFormat="1" applyFont="1"/>
    <xf numFmtId="0" fontId="12" fillId="0" borderId="0" xfId="1" applyFont="1" applyAlignment="1">
      <alignment horizontal="center"/>
    </xf>
    <xf numFmtId="2" fontId="14" fillId="0" borderId="0" xfId="1" applyNumberFormat="1" applyFont="1" applyAlignment="1">
      <alignment horizontal="center"/>
    </xf>
    <xf numFmtId="0" fontId="18" fillId="0" borderId="0" xfId="1" applyFont="1" applyAlignment="1">
      <alignment horizontal="centerContinuous"/>
    </xf>
    <xf numFmtId="0" fontId="19" fillId="0" borderId="0" xfId="1" applyFont="1" applyAlignment="1">
      <alignment horizontal="centerContinuous"/>
    </xf>
    <xf numFmtId="2" fontId="20" fillId="0" borderId="0" xfId="1" applyNumberFormat="1" applyFont="1" applyAlignment="1">
      <alignment horizontal="centerContinuous"/>
    </xf>
    <xf numFmtId="0" fontId="21" fillId="0" borderId="0" xfId="1" applyFont="1" applyAlignment="1">
      <alignment horizontal="centerContinuous"/>
    </xf>
    <xf numFmtId="0" fontId="22" fillId="0" borderId="0" xfId="1" applyFont="1"/>
    <xf numFmtId="0" fontId="23" fillId="3" borderId="1" xfId="1" applyFont="1" applyFill="1" applyBorder="1" applyAlignment="1">
      <alignment vertical="center"/>
    </xf>
    <xf numFmtId="0" fontId="24" fillId="3" borderId="0" xfId="1" applyFont="1" applyFill="1" applyAlignment="1">
      <alignment horizontal="center" vertical="center"/>
    </xf>
    <xf numFmtId="0" fontId="24" fillId="0" borderId="0" xfId="1" applyFont="1" applyAlignment="1">
      <alignment horizontal="center" vertical="center"/>
    </xf>
    <xf numFmtId="2" fontId="25" fillId="0" borderId="0" xfId="1" applyNumberFormat="1" applyFont="1" applyAlignment="1">
      <alignment horizontal="center" vertical="center"/>
    </xf>
    <xf numFmtId="0" fontId="26" fillId="0" borderId="0" xfId="1" applyFont="1"/>
    <xf numFmtId="0" fontId="26" fillId="0" borderId="0" xfId="1" applyFont="1" applyAlignment="1">
      <alignment horizontal="center" vertical="center" wrapText="1"/>
    </xf>
    <xf numFmtId="2" fontId="28" fillId="0" borderId="0" xfId="1" applyNumberFormat="1" applyFont="1" applyAlignment="1">
      <alignment horizontal="center" vertical="center" wrapText="1"/>
    </xf>
    <xf numFmtId="0" fontId="28" fillId="0" borderId="0" xfId="1" applyFont="1"/>
    <xf numFmtId="10" fontId="22" fillId="0" borderId="0" xfId="1" applyNumberFormat="1" applyFont="1"/>
    <xf numFmtId="164" fontId="22" fillId="0" borderId="0" xfId="1" applyNumberFormat="1" applyFont="1" applyAlignment="1">
      <alignment horizontal="right" indent="1"/>
    </xf>
    <xf numFmtId="2" fontId="20" fillId="0" borderId="0" xfId="1" applyNumberFormat="1" applyFont="1" applyAlignment="1">
      <alignment horizontal="right" indent="1"/>
    </xf>
    <xf numFmtId="3" fontId="22" fillId="0" borderId="0" xfId="1" applyNumberFormat="1" applyFont="1"/>
    <xf numFmtId="164" fontId="22" fillId="0" borderId="0" xfId="1" applyNumberFormat="1" applyFont="1"/>
    <xf numFmtId="164" fontId="20" fillId="0" borderId="0" xfId="1" applyNumberFormat="1" applyFont="1"/>
    <xf numFmtId="164" fontId="12" fillId="0" borderId="0" xfId="1" applyNumberFormat="1" applyFont="1" applyAlignment="1">
      <alignment horizontal="right" indent="1"/>
    </xf>
    <xf numFmtId="0" fontId="12" fillId="6" borderId="0" xfId="1" applyFont="1" applyFill="1"/>
    <xf numFmtId="164" fontId="12" fillId="0" borderId="0" xfId="1" applyNumberFormat="1" applyFont="1"/>
    <xf numFmtId="0" fontId="29" fillId="0" borderId="0" xfId="1" applyFont="1"/>
    <xf numFmtId="2" fontId="30" fillId="0" borderId="0" xfId="1" applyNumberFormat="1" applyFont="1"/>
    <xf numFmtId="0" fontId="12" fillId="0" borderId="0" xfId="1" applyFont="1" applyAlignment="1">
      <alignment horizontal="left" wrapText="1"/>
    </xf>
    <xf numFmtId="2" fontId="14" fillId="0" borderId="0" xfId="1" applyNumberFormat="1" applyFont="1" applyAlignment="1">
      <alignment horizontal="left" wrapText="1"/>
    </xf>
    <xf numFmtId="3" fontId="12" fillId="0" borderId="0" xfId="1" applyNumberFormat="1" applyFont="1"/>
    <xf numFmtId="10" fontId="12" fillId="0" borderId="0" xfId="1" applyNumberFormat="1" applyFont="1"/>
    <xf numFmtId="3" fontId="30" fillId="0" borderId="0" xfId="1" applyNumberFormat="1" applyFont="1"/>
    <xf numFmtId="4" fontId="12" fillId="0" borderId="0" xfId="1" applyNumberFormat="1" applyFont="1"/>
    <xf numFmtId="0" fontId="14" fillId="0" borderId="0" xfId="1" applyFont="1"/>
    <xf numFmtId="0" fontId="32" fillId="0" borderId="0" xfId="1" applyFont="1" applyAlignment="1">
      <alignment horizontal="center" vertical="center"/>
    </xf>
    <xf numFmtId="0" fontId="27" fillId="0" borderId="0" xfId="1" applyFont="1" applyAlignment="1">
      <alignment horizontal="center" vertical="center"/>
    </xf>
    <xf numFmtId="0" fontId="33" fillId="0" borderId="0" xfId="1" applyFont="1"/>
    <xf numFmtId="4" fontId="22" fillId="0" borderId="0" xfId="1" applyNumberFormat="1" applyFont="1"/>
    <xf numFmtId="3" fontId="27" fillId="0" borderId="0" xfId="2" applyNumberFormat="1" applyFont="1"/>
    <xf numFmtId="0" fontId="27" fillId="0" borderId="0" xfId="2" applyFont="1"/>
    <xf numFmtId="0" fontId="29" fillId="0" borderId="0" xfId="2" applyFont="1"/>
    <xf numFmtId="3" fontId="14" fillId="0" borderId="0" xfId="1" applyNumberFormat="1" applyFont="1"/>
    <xf numFmtId="4" fontId="14" fillId="0" borderId="0" xfId="1" applyNumberFormat="1" applyFont="1"/>
    <xf numFmtId="0" fontId="31" fillId="0" borderId="0" xfId="0" applyFont="1"/>
    <xf numFmtId="0" fontId="11" fillId="0" borderId="0" xfId="1" applyFont="1"/>
    <xf numFmtId="0" fontId="10" fillId="0" borderId="0" xfId="1" applyFont="1"/>
    <xf numFmtId="0" fontId="12" fillId="0" borderId="0" xfId="3" applyFont="1" applyBorder="1"/>
    <xf numFmtId="0" fontId="34" fillId="0" borderId="0" xfId="3" applyFont="1"/>
    <xf numFmtId="0" fontId="35" fillId="0" borderId="0" xfId="3" applyFont="1"/>
    <xf numFmtId="0" fontId="12" fillId="0" borderId="0" xfId="3" applyFont="1"/>
    <xf numFmtId="0" fontId="12" fillId="0" borderId="0" xfId="3" applyFont="1" applyAlignment="1">
      <alignment horizontal="center"/>
    </xf>
    <xf numFmtId="3" fontId="12" fillId="0" borderId="0" xfId="3" applyNumberFormat="1" applyFont="1" applyBorder="1" applyAlignment="1">
      <alignment horizontal="right" indent="1"/>
    </xf>
    <xf numFmtId="3" fontId="22" fillId="0" borderId="0" xfId="3" applyNumberFormat="1" applyFont="1" applyBorder="1" applyAlignment="1">
      <alignment horizontal="right" indent="1"/>
    </xf>
    <xf numFmtId="3" fontId="11" fillId="0" borderId="0" xfId="44" applyNumberFormat="1" applyFont="1" applyAlignment="1">
      <alignment horizontal="right" indent="1"/>
    </xf>
    <xf numFmtId="165" fontId="11" fillId="0" borderId="0" xfId="44" applyNumberFormat="1" applyFont="1" applyAlignment="1">
      <alignment horizontal="right" indent="1"/>
    </xf>
    <xf numFmtId="3" fontId="59" fillId="0" borderId="0" xfId="44" applyNumberFormat="1" applyFont="1" applyAlignment="1">
      <alignment horizontal="right" indent="1"/>
    </xf>
    <xf numFmtId="165" fontId="59" fillId="0" borderId="0" xfId="44" applyNumberFormat="1" applyFont="1" applyAlignment="1">
      <alignment horizontal="right" indent="1"/>
    </xf>
    <xf numFmtId="3" fontId="56" fillId="0" borderId="0" xfId="1" applyNumberFormat="1" applyFont="1" applyAlignment="1">
      <alignment horizontal="right" indent="1"/>
    </xf>
    <xf numFmtId="4" fontId="56" fillId="0" borderId="0" xfId="1" applyNumberFormat="1" applyFont="1" applyAlignment="1">
      <alignment horizontal="right" indent="1"/>
    </xf>
    <xf numFmtId="3" fontId="57" fillId="0" borderId="0" xfId="1" applyNumberFormat="1" applyFont="1" applyAlignment="1">
      <alignment horizontal="right" indent="1"/>
    </xf>
    <xf numFmtId="4" fontId="57" fillId="0" borderId="0" xfId="1" applyNumberFormat="1" applyFont="1" applyAlignment="1">
      <alignment horizontal="right" indent="1"/>
    </xf>
    <xf numFmtId="3" fontId="58" fillId="0" borderId="0" xfId="3" applyNumberFormat="1" applyFont="1" applyBorder="1" applyAlignment="1">
      <alignment horizontal="right" indent="1"/>
    </xf>
    <xf numFmtId="3" fontId="60" fillId="0" borderId="0" xfId="3" applyNumberFormat="1" applyFont="1" applyBorder="1" applyAlignment="1">
      <alignment horizontal="right" indent="1"/>
    </xf>
    <xf numFmtId="3" fontId="61" fillId="0" borderId="0" xfId="3" applyNumberFormat="1" applyFont="1" applyBorder="1" applyAlignment="1">
      <alignment horizontal="right" indent="1"/>
    </xf>
    <xf numFmtId="3" fontId="8" fillId="0" borderId="0" xfId="0" applyNumberFormat="1" applyFont="1" applyAlignment="1">
      <alignment horizontal="right" indent="5"/>
    </xf>
    <xf numFmtId="0" fontId="26" fillId="6" borderId="11" xfId="1" applyFont="1" applyFill="1" applyBorder="1" applyAlignment="1">
      <alignment horizontal="left" indent="1"/>
    </xf>
    <xf numFmtId="3" fontId="26" fillId="6" borderId="11" xfId="1" applyNumberFormat="1" applyFont="1" applyFill="1" applyBorder="1" applyAlignment="1">
      <alignment horizontal="right" indent="1"/>
    </xf>
    <xf numFmtId="165" fontId="26" fillId="6" borderId="11" xfId="1" applyNumberFormat="1" applyFont="1" applyFill="1" applyBorder="1" applyAlignment="1">
      <alignment horizontal="right" indent="1"/>
    </xf>
    <xf numFmtId="0" fontId="23" fillId="2" borderId="11" xfId="1" applyFont="1" applyFill="1" applyBorder="1" applyAlignment="1">
      <alignment horizontal="right" vertical="center" indent="1"/>
    </xf>
    <xf numFmtId="0" fontId="27" fillId="2" borderId="11" xfId="1" applyFont="1" applyFill="1" applyBorder="1" applyAlignment="1">
      <alignment horizontal="left" indent="1"/>
    </xf>
    <xf numFmtId="3" fontId="27" fillId="2" borderId="11" xfId="1" applyNumberFormat="1" applyFont="1" applyFill="1" applyBorder="1" applyAlignment="1">
      <alignment horizontal="right" indent="1"/>
    </xf>
    <xf numFmtId="165" fontId="27" fillId="2" borderId="11" xfId="1" applyNumberFormat="1" applyFont="1" applyFill="1" applyBorder="1" applyAlignment="1">
      <alignment horizontal="right" indent="1"/>
    </xf>
    <xf numFmtId="0" fontId="26" fillId="6" borderId="11" xfId="1" applyFont="1" applyFill="1" applyBorder="1" applyAlignment="1">
      <alignment horizontal="right" vertical="center" indent="1"/>
    </xf>
    <xf numFmtId="0" fontId="27" fillId="2" borderId="11" xfId="1" applyFont="1" applyFill="1" applyBorder="1" applyAlignment="1">
      <alignment horizontal="right" vertical="center" indent="1"/>
    </xf>
    <xf numFmtId="17" fontId="27" fillId="2" borderId="11" xfId="1" applyNumberFormat="1" applyFont="1" applyFill="1" applyBorder="1" applyAlignment="1">
      <alignment horizontal="left" vertical="center" indent="1"/>
    </xf>
    <xf numFmtId="0" fontId="26" fillId="4" borderId="11" xfId="1" applyFont="1" applyFill="1" applyBorder="1" applyAlignment="1">
      <alignment horizontal="center"/>
    </xf>
    <xf numFmtId="3" fontId="26" fillId="4" borderId="11" xfId="1" applyNumberFormat="1" applyFont="1" applyFill="1" applyBorder="1" applyAlignment="1">
      <alignment horizontal="right" indent="1"/>
    </xf>
    <xf numFmtId="10" fontId="12" fillId="0" borderId="11" xfId="1" applyNumberFormat="1" applyFont="1" applyBorder="1"/>
    <xf numFmtId="0" fontId="12" fillId="0" borderId="11" xfId="1" applyFont="1" applyBorder="1"/>
    <xf numFmtId="0" fontId="29" fillId="0" borderId="11" xfId="1" applyFont="1" applyBorder="1"/>
    <xf numFmtId="4" fontId="26" fillId="6" borderId="11" xfId="1" applyNumberFormat="1" applyFont="1" applyFill="1" applyBorder="1" applyAlignment="1">
      <alignment horizontal="right" indent="1"/>
    </xf>
    <xf numFmtId="0" fontId="27" fillId="5" borderId="11" xfId="1" applyFont="1" applyFill="1" applyBorder="1"/>
    <xf numFmtId="3" fontId="27" fillId="5" borderId="11" xfId="1" applyNumberFormat="1" applyFont="1" applyFill="1" applyBorder="1" applyAlignment="1">
      <alignment horizontal="right" indent="1"/>
    </xf>
    <xf numFmtId="4" fontId="27" fillId="5" borderId="11" xfId="1" applyNumberFormat="1" applyFont="1" applyFill="1" applyBorder="1" applyAlignment="1">
      <alignment horizontal="right" indent="1"/>
    </xf>
    <xf numFmtId="17" fontId="27" fillId="5" borderId="11" xfId="1" applyNumberFormat="1" applyFont="1" applyFill="1" applyBorder="1" applyAlignment="1">
      <alignment vertical="center"/>
    </xf>
    <xf numFmtId="0" fontId="12" fillId="0" borderId="11" xfId="3" applyFont="1" applyBorder="1"/>
    <xf numFmtId="3" fontId="26" fillId="7" borderId="11" xfId="3" applyNumberFormat="1" applyFont="1" applyFill="1" applyBorder="1" applyAlignment="1">
      <alignment horizontal="center" vertical="center"/>
    </xf>
    <xf numFmtId="0" fontId="12" fillId="0" borderId="11" xfId="3" applyFont="1" applyBorder="1" applyAlignment="1">
      <alignment horizontal="center"/>
    </xf>
    <xf numFmtId="3" fontId="27" fillId="0" borderId="11" xfId="3" applyNumberFormat="1" applyFont="1" applyBorder="1"/>
    <xf numFmtId="3" fontId="27" fillId="0" borderId="11" xfId="3" applyNumberFormat="1" applyFont="1" applyBorder="1" applyAlignment="1">
      <alignment horizontal="right" indent="1"/>
    </xf>
    <xf numFmtId="3" fontId="26" fillId="0" borderId="11" xfId="3" applyNumberFormat="1" applyFont="1" applyBorder="1" applyAlignment="1">
      <alignment horizontal="right" indent="1"/>
    </xf>
    <xf numFmtId="10" fontId="27" fillId="0" borderId="11" xfId="3" applyNumberFormat="1" applyFont="1" applyBorder="1" applyAlignment="1">
      <alignment horizontal="right" indent="1"/>
    </xf>
    <xf numFmtId="0" fontId="34" fillId="0" borderId="11" xfId="3" applyFont="1" applyBorder="1"/>
    <xf numFmtId="0" fontId="26" fillId="8" borderId="11" xfId="3" applyFont="1" applyFill="1" applyBorder="1"/>
    <xf numFmtId="3" fontId="26" fillId="7" borderId="11" xfId="3" applyNumberFormat="1" applyFont="1" applyFill="1" applyBorder="1" applyAlignment="1">
      <alignment horizontal="right" indent="1"/>
    </xf>
    <xf numFmtId="10" fontId="26" fillId="7" borderId="11" xfId="3" applyNumberFormat="1" applyFont="1" applyFill="1" applyBorder="1" applyAlignment="1">
      <alignment horizontal="right" indent="1"/>
    </xf>
    <xf numFmtId="0" fontId="35" fillId="0" borderId="11" xfId="3" applyFont="1" applyBorder="1"/>
    <xf numFmtId="3" fontId="12" fillId="0" borderId="11" xfId="3" applyNumberFormat="1" applyFont="1" applyBorder="1" applyAlignment="1">
      <alignment horizontal="right" indent="1"/>
    </xf>
    <xf numFmtId="3" fontId="22" fillId="0" borderId="11" xfId="3" applyNumberFormat="1" applyFont="1" applyBorder="1" applyAlignment="1">
      <alignment horizontal="right" indent="1"/>
    </xf>
    <xf numFmtId="0" fontId="26" fillId="6" borderId="11" xfId="1" applyFont="1" applyFill="1" applyBorder="1" applyAlignment="1">
      <alignment horizontal="center" vertical="center" wrapText="1"/>
    </xf>
    <xf numFmtId="3" fontId="26" fillId="0" borderId="0" xfId="2" applyNumberFormat="1" applyFont="1" applyAlignment="1">
      <alignment horizontal="center" vertical="center"/>
    </xf>
    <xf numFmtId="0" fontId="12" fillId="0" borderId="0" xfId="1" applyFont="1" applyAlignment="1">
      <alignment wrapText="1"/>
    </xf>
    <xf numFmtId="0" fontId="12" fillId="0" borderId="0" xfId="1" applyFont="1" applyAlignment="1">
      <alignment horizontal="center" vertical="center"/>
    </xf>
    <xf numFmtId="3" fontId="26" fillId="0" borderId="0" xfId="2" applyNumberFormat="1" applyFont="1" applyAlignment="1">
      <alignment horizontal="left" vertical="center"/>
    </xf>
    <xf numFmtId="0" fontId="54" fillId="42" borderId="0" xfId="0" applyFont="1" applyFill="1"/>
    <xf numFmtId="0" fontId="54" fillId="40" borderId="0" xfId="0" applyFont="1" applyFill="1"/>
    <xf numFmtId="0" fontId="54" fillId="41" borderId="0" xfId="0" applyFont="1" applyFill="1"/>
    <xf numFmtId="3" fontId="26" fillId="43" borderId="11" xfId="1" applyNumberFormat="1" applyFont="1" applyFill="1" applyBorder="1" applyAlignment="1">
      <alignment horizontal="right" indent="1"/>
    </xf>
    <xf numFmtId="4" fontId="26" fillId="43" borderId="11" xfId="1" applyNumberFormat="1" applyFont="1" applyFill="1" applyBorder="1" applyAlignment="1">
      <alignment horizontal="right" indent="1"/>
    </xf>
    <xf numFmtId="0" fontId="26" fillId="44" borderId="11" xfId="1" applyFont="1" applyFill="1" applyBorder="1" applyAlignment="1">
      <alignment horizontal="center" vertical="center" wrapText="1"/>
    </xf>
    <xf numFmtId="3" fontId="26" fillId="44" borderId="11" xfId="1" applyNumberFormat="1" applyFont="1" applyFill="1" applyBorder="1" applyAlignment="1">
      <alignment horizontal="right" indent="1"/>
    </xf>
    <xf numFmtId="4" fontId="26" fillId="44" borderId="11" xfId="1" applyNumberFormat="1" applyFont="1" applyFill="1" applyBorder="1" applyAlignment="1">
      <alignment horizontal="right" indent="1"/>
    </xf>
    <xf numFmtId="0" fontId="26" fillId="43" borderId="11" xfId="1" applyFont="1" applyFill="1" applyBorder="1" applyAlignment="1">
      <alignment horizontal="left" indent="1"/>
    </xf>
    <xf numFmtId="0" fontId="26" fillId="43" borderId="11" xfId="1" applyFont="1" applyFill="1" applyBorder="1"/>
    <xf numFmtId="0" fontId="26" fillId="43" borderId="11" xfId="1" applyFont="1" applyFill="1" applyBorder="1" applyAlignment="1">
      <alignment horizontal="right" vertical="center" indent="1"/>
    </xf>
    <xf numFmtId="0" fontId="26" fillId="43" borderId="11" xfId="1" applyFont="1" applyFill="1" applyBorder="1" applyAlignment="1">
      <alignment horizontal="center" vertical="center" wrapText="1"/>
    </xf>
    <xf numFmtId="3" fontId="26" fillId="44" borderId="11" xfId="3" applyNumberFormat="1" applyFont="1" applyFill="1" applyBorder="1" applyAlignment="1">
      <alignment horizontal="right" indent="1"/>
    </xf>
    <xf numFmtId="3" fontId="26" fillId="6" borderId="11" xfId="3" applyNumberFormat="1" applyFont="1" applyFill="1" applyBorder="1" applyAlignment="1">
      <alignment horizontal="right" indent="1"/>
    </xf>
    <xf numFmtId="3" fontId="9" fillId="0" borderId="0" xfId="1" applyNumberFormat="1" applyAlignment="1">
      <alignment wrapText="1"/>
    </xf>
    <xf numFmtId="3" fontId="27" fillId="45" borderId="11" xfId="3" applyNumberFormat="1" applyFont="1" applyFill="1" applyBorder="1" applyAlignment="1">
      <alignment horizontal="right" indent="1"/>
    </xf>
    <xf numFmtId="3" fontId="26" fillId="45" borderId="11" xfId="3" applyNumberFormat="1" applyFont="1" applyFill="1" applyBorder="1" applyAlignment="1">
      <alignment horizontal="right" indent="1"/>
    </xf>
    <xf numFmtId="165" fontId="12" fillId="0" borderId="0" xfId="1" applyNumberFormat="1" applyFont="1" applyAlignment="1">
      <alignment wrapText="1"/>
    </xf>
    <xf numFmtId="165" fontId="26" fillId="4" borderId="11" xfId="1" applyNumberFormat="1" applyFont="1" applyFill="1" applyBorder="1" applyAlignment="1">
      <alignment horizontal="right" indent="1"/>
    </xf>
    <xf numFmtId="3" fontId="27" fillId="0" borderId="0" xfId="2" applyNumberFormat="1" applyFont="1" applyAlignment="1">
      <alignment horizontal="center" wrapText="1"/>
    </xf>
    <xf numFmtId="0" fontId="9" fillId="0" borderId="0" xfId="62" applyNumberFormat="1" applyFont="1"/>
    <xf numFmtId="3" fontId="9" fillId="0" borderId="0" xfId="62" applyNumberFormat="1" applyFont="1"/>
    <xf numFmtId="0" fontId="5" fillId="0" borderId="0" xfId="0" applyFont="1" applyAlignment="1">
      <alignment horizontal="center"/>
    </xf>
    <xf numFmtId="3" fontId="4" fillId="0" borderId="0" xfId="0" applyNumberFormat="1" applyFont="1" applyAlignment="1">
      <alignment horizontal="center" vertical="center"/>
    </xf>
    <xf numFmtId="0" fontId="27" fillId="6" borderId="11" xfId="1" applyFont="1" applyFill="1" applyBorder="1" applyAlignment="1">
      <alignment horizontal="center" vertical="center" wrapText="1"/>
    </xf>
    <xf numFmtId="0" fontId="15" fillId="0" borderId="0" xfId="1" applyFont="1" applyAlignment="1">
      <alignment horizontal="center"/>
    </xf>
    <xf numFmtId="0" fontId="16" fillId="0" borderId="0" xfId="1" applyFont="1" applyAlignment="1">
      <alignment horizontal="center"/>
    </xf>
    <xf numFmtId="0" fontId="17" fillId="0" borderId="0" xfId="1" applyFont="1" applyAlignment="1">
      <alignment horizontal="center"/>
    </xf>
    <xf numFmtId="0" fontId="12" fillId="0" borderId="0" xfId="1" applyFont="1" applyAlignment="1">
      <alignment horizontal="center"/>
    </xf>
    <xf numFmtId="0" fontId="24" fillId="3" borderId="12" xfId="1" applyFont="1" applyFill="1" applyBorder="1" applyAlignment="1">
      <alignment horizontal="center" vertical="center"/>
    </xf>
    <xf numFmtId="0" fontId="24" fillId="3" borderId="13" xfId="1" applyFont="1" applyFill="1" applyBorder="1" applyAlignment="1">
      <alignment horizontal="center" vertical="center"/>
    </xf>
    <xf numFmtId="0" fontId="24" fillId="3" borderId="14" xfId="1" applyFont="1" applyFill="1" applyBorder="1" applyAlignment="1">
      <alignment horizontal="center" vertical="center"/>
    </xf>
    <xf numFmtId="0" fontId="26" fillId="6" borderId="11" xfId="1" applyFont="1" applyFill="1" applyBorder="1" applyAlignment="1">
      <alignment horizontal="center" vertical="center" wrapText="1"/>
    </xf>
    <xf numFmtId="0" fontId="17" fillId="0" borderId="0" xfId="1" applyFont="1" applyAlignment="1">
      <alignment horizontal="left" indent="5"/>
    </xf>
    <xf numFmtId="0" fontId="26" fillId="43" borderId="11" xfId="1" applyFont="1" applyFill="1" applyBorder="1" applyAlignment="1">
      <alignment horizontal="center" vertical="center" wrapText="1"/>
    </xf>
    <xf numFmtId="0" fontId="27" fillId="43" borderId="11" xfId="1" applyFont="1" applyFill="1" applyBorder="1" applyAlignment="1">
      <alignment horizontal="center" vertical="center"/>
    </xf>
    <xf numFmtId="0" fontId="17" fillId="43" borderId="17" xfId="1" applyFont="1" applyFill="1" applyBorder="1" applyAlignment="1">
      <alignment horizontal="center" vertical="center"/>
    </xf>
    <xf numFmtId="3" fontId="17" fillId="0" borderId="0" xfId="1" applyNumberFormat="1" applyFont="1" applyAlignment="1">
      <alignment horizontal="center" vertical="center"/>
    </xf>
    <xf numFmtId="3" fontId="26" fillId="0" borderId="0" xfId="2" applyNumberFormat="1" applyFont="1" applyAlignment="1">
      <alignment horizontal="center" vertical="center"/>
    </xf>
    <xf numFmtId="3" fontId="27" fillId="0" borderId="0" xfId="2" applyNumberFormat="1" applyFont="1" applyAlignment="1">
      <alignment horizontal="left" wrapText="1"/>
    </xf>
    <xf numFmtId="0" fontId="26" fillId="44" borderId="11" xfId="1" applyFont="1" applyFill="1" applyBorder="1" applyAlignment="1">
      <alignment horizontal="center" vertical="center" wrapText="1"/>
    </xf>
    <xf numFmtId="0" fontId="27" fillId="44" borderId="11" xfId="1" applyFont="1" applyFill="1" applyBorder="1" applyAlignment="1">
      <alignment horizontal="center" vertical="center"/>
    </xf>
    <xf numFmtId="0" fontId="27" fillId="6" borderId="11" xfId="1" applyFont="1" applyFill="1" applyBorder="1" applyAlignment="1">
      <alignment horizontal="center" vertical="center"/>
    </xf>
    <xf numFmtId="3" fontId="12" fillId="0" borderId="0" xfId="2" applyNumberFormat="1" applyFont="1" applyAlignment="1">
      <alignment vertical="center"/>
    </xf>
    <xf numFmtId="0" fontId="12" fillId="0" borderId="0" xfId="1" applyFont="1"/>
    <xf numFmtId="0" fontId="27" fillId="43" borderId="11" xfId="1" applyFont="1" applyFill="1" applyBorder="1" applyAlignment="1">
      <alignment horizontal="center" vertical="center" wrapText="1"/>
    </xf>
    <xf numFmtId="0" fontId="26" fillId="43" borderId="15" xfId="1" applyFont="1" applyFill="1" applyBorder="1" applyAlignment="1">
      <alignment horizontal="center" vertical="center"/>
    </xf>
    <xf numFmtId="0" fontId="26" fillId="43" borderId="16" xfId="1" applyFont="1" applyFill="1" applyBorder="1" applyAlignment="1">
      <alignment horizontal="center" vertical="center"/>
    </xf>
    <xf numFmtId="0" fontId="6" fillId="0" borderId="0" xfId="0" applyFont="1" applyAlignment="1">
      <alignment horizontal="center"/>
    </xf>
    <xf numFmtId="3" fontId="6" fillId="0" borderId="0" xfId="0" applyNumberFormat="1" applyFont="1" applyAlignment="1">
      <alignment horizontal="center" vertical="center"/>
    </xf>
    <xf numFmtId="0" fontId="27" fillId="7" borderId="11" xfId="3" applyFont="1" applyFill="1" applyBorder="1" applyAlignment="1">
      <alignment horizontal="center" vertical="top" wrapText="1"/>
    </xf>
    <xf numFmtId="0" fontId="36" fillId="5" borderId="0" xfId="3" applyFont="1" applyFill="1" applyBorder="1" applyAlignment="1">
      <alignment horizontal="center" vertical="center" wrapText="1"/>
    </xf>
    <xf numFmtId="0" fontId="37" fillId="0" borderId="0" xfId="1" applyFont="1" applyAlignment="1">
      <alignment horizontal="center" vertical="center" wrapText="1"/>
    </xf>
    <xf numFmtId="0" fontId="17" fillId="5" borderId="0" xfId="3" applyFont="1" applyFill="1" applyBorder="1" applyAlignment="1">
      <alignment horizontal="center" vertical="center"/>
    </xf>
    <xf numFmtId="0" fontId="32" fillId="0" borderId="0" xfId="1" applyFont="1" applyAlignment="1">
      <alignment horizontal="center"/>
    </xf>
    <xf numFmtId="0" fontId="38" fillId="0" borderId="0" xfId="1" applyFont="1" applyAlignment="1">
      <alignment horizontal="center" vertical="center"/>
    </xf>
    <xf numFmtId="0" fontId="12" fillId="0" borderId="0" xfId="1" applyFont="1" applyAlignment="1">
      <alignment horizontal="center" vertical="center"/>
    </xf>
    <xf numFmtId="3" fontId="26" fillId="7" borderId="11" xfId="3" applyNumberFormat="1" applyFont="1" applyFill="1" applyBorder="1" applyAlignment="1">
      <alignment horizontal="center" vertical="center"/>
    </xf>
    <xf numFmtId="0" fontId="27" fillId="7" borderId="11" xfId="1" applyFont="1" applyFill="1" applyBorder="1" applyAlignment="1">
      <alignment horizontal="center" vertical="center"/>
    </xf>
    <xf numFmtId="0" fontId="26" fillId="44" borderId="15" xfId="1" applyFont="1" applyFill="1" applyBorder="1" applyAlignment="1">
      <alignment horizontal="center" vertical="center" wrapText="1"/>
    </xf>
    <xf numFmtId="0" fontId="26" fillId="44" borderId="16" xfId="1" applyFont="1" applyFill="1" applyBorder="1" applyAlignment="1">
      <alignment horizontal="center" vertical="center" wrapText="1"/>
    </xf>
    <xf numFmtId="0" fontId="26" fillId="6" borderId="15" xfId="1" applyFont="1" applyFill="1" applyBorder="1" applyAlignment="1">
      <alignment horizontal="center" vertical="center" wrapText="1"/>
    </xf>
    <xf numFmtId="0" fontId="26" fillId="6" borderId="16" xfId="1" applyFont="1" applyFill="1" applyBorder="1" applyAlignment="1">
      <alignment horizontal="center" vertical="center" wrapText="1"/>
    </xf>
    <xf numFmtId="0" fontId="26" fillId="7" borderId="15" xfId="3" applyFont="1" applyFill="1" applyBorder="1" applyAlignment="1">
      <alignment horizontal="center" vertical="center"/>
    </xf>
    <xf numFmtId="0" fontId="26" fillId="7" borderId="16" xfId="3" applyFont="1" applyFill="1" applyBorder="1" applyAlignment="1">
      <alignment horizontal="center" vertical="center"/>
    </xf>
    <xf numFmtId="0" fontId="62" fillId="0" borderId="0" xfId="1" applyFont="1" applyAlignment="1">
      <alignment horizontal="center"/>
    </xf>
    <xf numFmtId="17" fontId="17" fillId="43" borderId="0" xfId="1" applyNumberFormat="1" applyFont="1" applyFill="1" applyAlignment="1">
      <alignment vertical="center"/>
    </xf>
    <xf numFmtId="17" fontId="17" fillId="43" borderId="17" xfId="1" applyNumberFormat="1" applyFont="1" applyFill="1" applyBorder="1" applyAlignment="1">
      <alignment horizontal="center" vertical="center"/>
    </xf>
    <xf numFmtId="0" fontId="12" fillId="0" borderId="0" xfId="1" applyFont="1" applyAlignment="1">
      <alignment horizontal="left"/>
    </xf>
    <xf numFmtId="3" fontId="9" fillId="0" borderId="0" xfId="1" applyNumberFormat="1" applyAlignment="1">
      <alignment horizontal="left" vertical="top" wrapText="1"/>
    </xf>
  </cellXfs>
  <cellStyles count="63">
    <cellStyle name="20% - Énfasis1" xfId="21" builtinId="30" customBuiltin="1"/>
    <cellStyle name="20% - Énfasis1 2" xfId="49" xr:uid="{00000000-0005-0000-0000-000001000000}"/>
    <cellStyle name="20% - Énfasis2" xfId="25" builtinId="34" customBuiltin="1"/>
    <cellStyle name="20% - Énfasis2 2" xfId="51" xr:uid="{00000000-0005-0000-0000-000003000000}"/>
    <cellStyle name="20% - Énfasis3" xfId="29" builtinId="38" customBuiltin="1"/>
    <cellStyle name="20% - Énfasis3 2" xfId="53" xr:uid="{00000000-0005-0000-0000-000005000000}"/>
    <cellStyle name="20% - Énfasis4" xfId="33" builtinId="42" customBuiltin="1"/>
    <cellStyle name="20% - Énfasis4 2" xfId="55" xr:uid="{00000000-0005-0000-0000-000007000000}"/>
    <cellStyle name="20% - Énfasis5" xfId="37" builtinId="46" customBuiltin="1"/>
    <cellStyle name="20% - Énfasis5 2" xfId="57" xr:uid="{00000000-0005-0000-0000-000009000000}"/>
    <cellStyle name="20% - Énfasis6" xfId="41" builtinId="50" customBuiltin="1"/>
    <cellStyle name="20% - Énfasis6 2" xfId="59" xr:uid="{00000000-0005-0000-0000-00000B000000}"/>
    <cellStyle name="40% - Énfasis1" xfId="22" builtinId="31" customBuiltin="1"/>
    <cellStyle name="40% - Énfasis1 2" xfId="50" xr:uid="{00000000-0005-0000-0000-00000D000000}"/>
    <cellStyle name="40% - Énfasis2" xfId="26" builtinId="35" customBuiltin="1"/>
    <cellStyle name="40% - Énfasis2 2" xfId="52" xr:uid="{00000000-0005-0000-0000-00000F000000}"/>
    <cellStyle name="40% - Énfasis3" xfId="30" builtinId="39" customBuiltin="1"/>
    <cellStyle name="40% - Énfasis3 2" xfId="54" xr:uid="{00000000-0005-0000-0000-000011000000}"/>
    <cellStyle name="40% - Énfasis4" xfId="34" builtinId="43" customBuiltin="1"/>
    <cellStyle name="40% - Énfasis4 2" xfId="56" xr:uid="{00000000-0005-0000-0000-000013000000}"/>
    <cellStyle name="40% - Énfasis5" xfId="38" builtinId="47" customBuiltin="1"/>
    <cellStyle name="40% - Énfasis5 2" xfId="58" xr:uid="{00000000-0005-0000-0000-000015000000}"/>
    <cellStyle name="40% - Énfasis6" xfId="42" builtinId="51" customBuiltin="1"/>
    <cellStyle name="40% - Énfasis6 2" xfId="60" xr:uid="{00000000-0005-0000-0000-000017000000}"/>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2" builtinId="20" customBuiltin="1"/>
    <cellStyle name="Incorrecto" xfId="10" builtinId="27" customBuiltin="1"/>
    <cellStyle name="Millares" xfId="62" builtinId="3"/>
    <cellStyle name="Neutral" xfId="11" builtinId="28" customBuiltin="1"/>
    <cellStyle name="Normal" xfId="0" builtinId="0"/>
    <cellStyle name="Normal 2" xfId="1" xr:uid="{00000000-0005-0000-0000-00002D000000}"/>
    <cellStyle name="Normal 2 2" xfId="45" xr:uid="{00000000-0005-0000-0000-00002E000000}"/>
    <cellStyle name="Normal 3" xfId="44" xr:uid="{00000000-0005-0000-0000-00002F000000}"/>
    <cellStyle name="Normal 3 2" xfId="47" xr:uid="{00000000-0005-0000-0000-000030000000}"/>
    <cellStyle name="Normal 4" xfId="61" xr:uid="{D945FCA1-2B78-45B3-A69A-E4D7553DF8EE}"/>
    <cellStyle name="Normal_AFILIADOS INNS_INEM_2002_2005" xfId="2" xr:uid="{00000000-0005-0000-0000-000031000000}"/>
    <cellStyle name="Normal_afiliaultimo" xfId="3" xr:uid="{00000000-0005-0000-0000-000032000000}"/>
    <cellStyle name="Notas 2" xfId="46" xr:uid="{00000000-0005-0000-0000-000033000000}"/>
    <cellStyle name="Notas 3" xfId="48" xr:uid="{00000000-0005-0000-0000-000034000000}"/>
    <cellStyle name="Salida" xfId="13" builtinId="21" customBuiltin="1"/>
    <cellStyle name="Texto de advertencia" xfId="17" builtinId="11" customBuiltin="1"/>
    <cellStyle name="Texto explicativo" xfId="18" builtinId="53" customBuiltin="1"/>
    <cellStyle name="Título" xfId="4" builtinId="15" customBuiltin="1"/>
    <cellStyle name="Título 2" xfId="6" builtinId="17" customBuiltin="1"/>
    <cellStyle name="Título 3" xfId="7" builtinId="18" customBuiltin="1"/>
    <cellStyle name="Total" xfId="19" builtinId="25" customBuiltin="1"/>
  </cellStyles>
  <dxfs count="3">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1" defaultTableStyle="TableStyleMedium2" defaultPivotStyle="PivotStyleLight16">
    <tableStyle name="Invisible" pivot="0" table="0" count="0" xr9:uid="{A758BCD1-3335-42A9-9683-EB49E76C5182}"/>
  </tableStyles>
  <colors>
    <mruColors>
      <color rgb="FFDCC6D3"/>
      <color rgb="FFB57FF1"/>
      <color rgb="FF8C72C0"/>
      <color rgb="FFCFACF6"/>
      <color rgb="FFE0BE98"/>
      <color rgb="FFDEBCBF"/>
      <color rgb="FFEFCECB"/>
      <color rgb="FFD581FF"/>
      <color rgb="FFC285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4">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'Prestaciones por CC.AA'!$J$8:$J$26</c:f>
              <c:strCache>
                <c:ptCount val="19"/>
                <c:pt idx="0">
                  <c:v>ANDALUCÍA</c:v>
                </c:pt>
                <c:pt idx="1">
                  <c:v>ARAGÓN</c:v>
                </c:pt>
                <c:pt idx="2">
                  <c:v>ASTURIAS</c:v>
                </c:pt>
                <c:pt idx="3">
                  <c:v>ILLES BALEARS</c:v>
                </c:pt>
                <c:pt idx="4">
                  <c:v>CANARIAS</c:v>
                </c:pt>
                <c:pt idx="5">
                  <c:v>CANTABRIA</c:v>
                </c:pt>
                <c:pt idx="6">
                  <c:v>CASTILLA-LEÓN</c:v>
                </c:pt>
                <c:pt idx="7">
                  <c:v>CAST.-LA MANCHA</c:v>
                </c:pt>
                <c:pt idx="8">
                  <c:v>CATALUÑA</c:v>
                </c:pt>
                <c:pt idx="9">
                  <c:v>C. VALENCIANA</c:v>
                </c:pt>
                <c:pt idx="10">
                  <c:v>EXTREMADURA</c:v>
                </c:pt>
                <c:pt idx="11">
                  <c:v>GALICIA</c:v>
                </c:pt>
                <c:pt idx="12">
                  <c:v>C. DE MADRID</c:v>
                </c:pt>
                <c:pt idx="13">
                  <c:v>R. DE MURCIA</c:v>
                </c:pt>
                <c:pt idx="14">
                  <c:v>NAVARRA</c:v>
                </c:pt>
                <c:pt idx="15">
                  <c:v>PAÍS VASCO</c:v>
                </c:pt>
                <c:pt idx="16">
                  <c:v>LA RIOJA</c:v>
                </c:pt>
                <c:pt idx="17">
                  <c:v>CEUTA</c:v>
                </c:pt>
                <c:pt idx="18">
                  <c:v>MELILLA</c:v>
                </c:pt>
              </c:strCache>
            </c:strRef>
          </c:cat>
          <c:val>
            <c:numRef>
              <c:f>'Prestaciones por CC.AA'!$K$8:$K$26</c:f>
              <c:numCache>
                <c:formatCode>#,##0</c:formatCode>
                <c:ptCount val="19"/>
                <c:pt idx="0">
                  <c:v>23009</c:v>
                </c:pt>
                <c:pt idx="1">
                  <c:v>3749</c:v>
                </c:pt>
                <c:pt idx="2">
                  <c:v>1667</c:v>
                </c:pt>
                <c:pt idx="3">
                  <c:v>3475</c:v>
                </c:pt>
                <c:pt idx="4">
                  <c:v>4364</c:v>
                </c:pt>
                <c:pt idx="5">
                  <c:v>1191</c:v>
                </c:pt>
                <c:pt idx="6">
                  <c:v>4840</c:v>
                </c:pt>
                <c:pt idx="7">
                  <c:v>5454</c:v>
                </c:pt>
                <c:pt idx="8">
                  <c:v>23026</c:v>
                </c:pt>
                <c:pt idx="9">
                  <c:v>13427</c:v>
                </c:pt>
                <c:pt idx="10">
                  <c:v>2552</c:v>
                </c:pt>
                <c:pt idx="11">
                  <c:v>5056</c:v>
                </c:pt>
                <c:pt idx="12">
                  <c:v>20047</c:v>
                </c:pt>
                <c:pt idx="13">
                  <c:v>5125</c:v>
                </c:pt>
                <c:pt idx="14">
                  <c:v>1815</c:v>
                </c:pt>
                <c:pt idx="15">
                  <c:v>5343</c:v>
                </c:pt>
                <c:pt idx="16" formatCode="General">
                  <c:v>771</c:v>
                </c:pt>
                <c:pt idx="17" formatCode="General">
                  <c:v>171</c:v>
                </c:pt>
                <c:pt idx="18" formatCode="General">
                  <c:v>202</c:v>
                </c:pt>
              </c:numCache>
            </c:numRef>
          </c:val>
          <c:extLst>
            <c:ext xmlns:c16="http://schemas.microsoft.com/office/drawing/2014/chart" uri="{C3380CC4-5D6E-409C-BE32-E72D297353CC}">
              <c16:uniqueId val="{00000000-9A5C-4561-905B-9E550B064464}"/>
            </c:ext>
          </c:extLst>
        </c:ser>
        <c:dLbls>
          <c:showLegendKey val="0"/>
          <c:showVal val="0"/>
          <c:showCatName val="0"/>
          <c:showSerName val="0"/>
          <c:showPercent val="0"/>
          <c:showBubbleSize val="0"/>
        </c:dLbls>
        <c:gapWidth val="54"/>
        <c:axId val="158637440"/>
        <c:axId val="198285568"/>
      </c:barChart>
      <c:catAx>
        <c:axId val="158637440"/>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98285568"/>
        <c:crosses val="autoZero"/>
        <c:auto val="1"/>
        <c:lblAlgn val="ctr"/>
        <c:lblOffset val="100"/>
        <c:noMultiLvlLbl val="0"/>
      </c:catAx>
      <c:valAx>
        <c:axId val="198285568"/>
        <c:scaling>
          <c:orientation val="minMax"/>
        </c:scaling>
        <c:delete val="1"/>
        <c:axPos val="t"/>
        <c:numFmt formatCode="#,##0" sourceLinked="1"/>
        <c:majorTickMark val="out"/>
        <c:minorTickMark val="none"/>
        <c:tickLblPos val="nextTo"/>
        <c:crossAx val="158637440"/>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4">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'Excedencias por CC.AA'!$J$7:$J$25</c:f>
              <c:strCache>
                <c:ptCount val="19"/>
                <c:pt idx="0">
                  <c:v>ANDALUCÍA</c:v>
                </c:pt>
                <c:pt idx="1">
                  <c:v>ARAGÓN</c:v>
                </c:pt>
                <c:pt idx="2">
                  <c:v>ASTURIAS</c:v>
                </c:pt>
                <c:pt idx="3">
                  <c:v>ILLES BALEARS</c:v>
                </c:pt>
                <c:pt idx="4">
                  <c:v>CANARIAS</c:v>
                </c:pt>
                <c:pt idx="5">
                  <c:v>CANTABRIA</c:v>
                </c:pt>
                <c:pt idx="6">
                  <c:v>CASTILLA-LEÓN</c:v>
                </c:pt>
                <c:pt idx="7">
                  <c:v>CAST.-LA MANCHA</c:v>
                </c:pt>
                <c:pt idx="8">
                  <c:v>CATALUÑA</c:v>
                </c:pt>
                <c:pt idx="9">
                  <c:v>C. VALENCIANA</c:v>
                </c:pt>
                <c:pt idx="10">
                  <c:v>EXTREMADURA</c:v>
                </c:pt>
                <c:pt idx="11">
                  <c:v>GALICIA</c:v>
                </c:pt>
                <c:pt idx="12">
                  <c:v>C. DE MADRID</c:v>
                </c:pt>
                <c:pt idx="13">
                  <c:v>R. DE MURCIA</c:v>
                </c:pt>
                <c:pt idx="14">
                  <c:v>NAVARRA</c:v>
                </c:pt>
                <c:pt idx="15">
                  <c:v>PAÍS VASCO</c:v>
                </c:pt>
                <c:pt idx="16">
                  <c:v>LA RIOJA</c:v>
                </c:pt>
                <c:pt idx="17">
                  <c:v>CEUTA</c:v>
                </c:pt>
                <c:pt idx="18">
                  <c:v>MELILLA</c:v>
                </c:pt>
              </c:strCache>
            </c:strRef>
          </c:cat>
          <c:val>
            <c:numRef>
              <c:f>'Excedencias por CC.AA'!$K$7:$K$25</c:f>
              <c:numCache>
                <c:formatCode>#,##0</c:formatCode>
                <c:ptCount val="19"/>
                <c:pt idx="0">
                  <c:v>1437</c:v>
                </c:pt>
                <c:pt idx="1">
                  <c:v>402</c:v>
                </c:pt>
                <c:pt idx="2">
                  <c:v>124</c:v>
                </c:pt>
                <c:pt idx="3">
                  <c:v>341</c:v>
                </c:pt>
                <c:pt idx="4">
                  <c:v>311</c:v>
                </c:pt>
                <c:pt idx="5">
                  <c:v>116</c:v>
                </c:pt>
                <c:pt idx="6">
                  <c:v>643</c:v>
                </c:pt>
                <c:pt idx="7">
                  <c:v>487</c:v>
                </c:pt>
                <c:pt idx="8">
                  <c:v>1641</c:v>
                </c:pt>
                <c:pt idx="9">
                  <c:v>1337</c:v>
                </c:pt>
                <c:pt idx="10">
                  <c:v>128</c:v>
                </c:pt>
                <c:pt idx="11">
                  <c:v>412</c:v>
                </c:pt>
                <c:pt idx="12">
                  <c:v>2265</c:v>
                </c:pt>
                <c:pt idx="13">
                  <c:v>407</c:v>
                </c:pt>
                <c:pt idx="14">
                  <c:v>425</c:v>
                </c:pt>
                <c:pt idx="15">
                  <c:v>968</c:v>
                </c:pt>
                <c:pt idx="16">
                  <c:v>133</c:v>
                </c:pt>
                <c:pt idx="17">
                  <c:v>10</c:v>
                </c:pt>
                <c:pt idx="18">
                  <c:v>7</c:v>
                </c:pt>
              </c:numCache>
            </c:numRef>
          </c:val>
          <c:extLst>
            <c:ext xmlns:c16="http://schemas.microsoft.com/office/drawing/2014/chart" uri="{C3380CC4-5D6E-409C-BE32-E72D297353CC}">
              <c16:uniqueId val="{00000000-BEF9-4256-BB44-28E249C5C6CE}"/>
            </c:ext>
          </c:extLst>
        </c:ser>
        <c:dLbls>
          <c:showLegendKey val="0"/>
          <c:showVal val="0"/>
          <c:showCatName val="0"/>
          <c:showSerName val="0"/>
          <c:showPercent val="0"/>
          <c:showBubbleSize val="0"/>
        </c:dLbls>
        <c:gapWidth val="54"/>
        <c:axId val="158637440"/>
        <c:axId val="198285568"/>
      </c:barChart>
      <c:catAx>
        <c:axId val="158637440"/>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98285568"/>
        <c:crosses val="autoZero"/>
        <c:auto val="1"/>
        <c:lblAlgn val="ctr"/>
        <c:lblOffset val="100"/>
        <c:noMultiLvlLbl val="0"/>
      </c:catAx>
      <c:valAx>
        <c:axId val="198285568"/>
        <c:scaling>
          <c:orientation val="minMax"/>
        </c:scaling>
        <c:delete val="1"/>
        <c:axPos val="t"/>
        <c:numFmt formatCode="#,##0" sourceLinked="1"/>
        <c:majorTickMark val="out"/>
        <c:minorTickMark val="none"/>
        <c:tickLblPos val="nextTo"/>
        <c:crossAx val="158637440"/>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COMPARACIÓN 2025/2026  (Enero -Marzo)</a:t>
            </a:r>
          </a:p>
        </c:rich>
      </c:tx>
      <c:layout>
        <c:manualLayout>
          <c:xMode val="edge"/>
          <c:yMode val="edge"/>
          <c:x val="0.12148576941630486"/>
          <c:y val="0.12753623188405797"/>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2735166425470332"/>
          <c:y val="0.26113043478260872"/>
          <c:w val="0.58817933854524873"/>
          <c:h val="0.57561953668834875"/>
        </c:manualLayout>
      </c:layout>
      <c:barChart>
        <c:barDir val="col"/>
        <c:grouping val="percentStacked"/>
        <c:varyColors val="0"/>
        <c:ser>
          <c:idx val="0"/>
          <c:order val="0"/>
          <c:tx>
            <c:v>Mujeres</c:v>
          </c:tx>
          <c:spPr>
            <a:solidFill>
              <a:srgbClr val="DCC6D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'Excedencias por CC.AA'!$J$55:$J$56</c:f>
              <c:strCache>
                <c:ptCount val="2"/>
                <c:pt idx="0">
                  <c:v>Enero-Marzo 2025    TOTAL: 11.930</c:v>
                </c:pt>
                <c:pt idx="1">
                  <c:v>Enero-Marzo 2026    TOTAL: 11.594</c:v>
                </c:pt>
              </c:strCache>
            </c:strRef>
          </c:cat>
          <c:val>
            <c:numRef>
              <c:f>'Excedencias por CC.AA'!$K$55:$L$55</c:f>
              <c:numCache>
                <c:formatCode>#,##0</c:formatCode>
                <c:ptCount val="2"/>
                <c:pt idx="0">
                  <c:v>9921</c:v>
                </c:pt>
                <c:pt idx="1">
                  <c:v>9424</c:v>
                </c:pt>
              </c:numCache>
            </c:numRef>
          </c:val>
          <c:extLst>
            <c:ext xmlns:c16="http://schemas.microsoft.com/office/drawing/2014/chart" uri="{C3380CC4-5D6E-409C-BE32-E72D297353CC}">
              <c16:uniqueId val="{00000000-861D-4B88-B801-529CE17EB12F}"/>
            </c:ext>
          </c:extLst>
        </c:ser>
        <c:ser>
          <c:idx val="1"/>
          <c:order val="1"/>
          <c:tx>
            <c:v>Hombres</c:v>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'Excedencias por CC.AA'!$J$55:$J$56</c:f>
              <c:strCache>
                <c:ptCount val="2"/>
                <c:pt idx="0">
                  <c:v>Enero-Marzo 2025    TOTAL: 11.930</c:v>
                </c:pt>
                <c:pt idx="1">
                  <c:v>Enero-Marzo 2026    TOTAL: 11.594</c:v>
                </c:pt>
              </c:strCache>
            </c:strRef>
          </c:cat>
          <c:val>
            <c:numRef>
              <c:f>'Excedencias por CC.AA'!$K$56:$L$56</c:f>
              <c:numCache>
                <c:formatCode>#,##0</c:formatCode>
                <c:ptCount val="2"/>
                <c:pt idx="0">
                  <c:v>2009</c:v>
                </c:pt>
                <c:pt idx="1">
                  <c:v>2170</c:v>
                </c:pt>
              </c:numCache>
            </c:numRef>
          </c:val>
          <c:extLst>
            <c:ext xmlns:c16="http://schemas.microsoft.com/office/drawing/2014/chart" uri="{C3380CC4-5D6E-409C-BE32-E72D297353CC}">
              <c16:uniqueId val="{00000001-861D-4B88-B801-529CE17EB12F}"/>
            </c:ext>
          </c:extLst>
        </c:ser>
        <c:dLbls>
          <c:showLegendKey val="0"/>
          <c:showVal val="0"/>
          <c:showCatName val="0"/>
          <c:showSerName val="0"/>
          <c:showPercent val="0"/>
          <c:showBubbleSize val="0"/>
        </c:dLbls>
        <c:gapWidth val="50"/>
        <c:overlap val="100"/>
        <c:axId val="1182243280"/>
        <c:axId val="1182231280"/>
      </c:barChart>
      <c:catAx>
        <c:axId val="118224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ES"/>
          </a:p>
        </c:txPr>
        <c:crossAx val="1182231280"/>
        <c:crosses val="autoZero"/>
        <c:auto val="0"/>
        <c:lblAlgn val="ctr"/>
        <c:lblOffset val="100"/>
        <c:tickLblSkip val="1"/>
        <c:noMultiLvlLbl val="0"/>
      </c:catAx>
      <c:valAx>
        <c:axId val="1182231280"/>
        <c:scaling>
          <c:orientation val="minMax"/>
        </c:scaling>
        <c:delete val="1"/>
        <c:axPos val="l"/>
        <c:numFmt formatCode="0%" sourceLinked="1"/>
        <c:majorTickMark val="none"/>
        <c:minorTickMark val="none"/>
        <c:tickLblPos val="nextTo"/>
        <c:crossAx val="1182243280"/>
        <c:crosses val="autoZero"/>
        <c:crossBetween val="between"/>
      </c:valAx>
      <c:spPr>
        <a:noFill/>
        <a:ln>
          <a:noFill/>
        </a:ln>
        <a:effectLst/>
      </c:spPr>
    </c:plotArea>
    <c:legend>
      <c:legendPos val="r"/>
      <c:layout>
        <c:manualLayout>
          <c:xMode val="edge"/>
          <c:yMode val="edge"/>
          <c:x val="0.78345025053686468"/>
          <c:y val="0.47017482597284033"/>
          <c:w val="0.15328607988172602"/>
          <c:h val="0.118886137856693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ES"/>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yes"?>
<Relationships xmlns="http://schemas.openxmlformats.org/package/2006/relationships"><Relationship Id="rId2" Type="http://schemas.openxmlformats.org/officeDocument/2006/relationships/hyperlink" Target="#Excedencias!A1"/><Relationship Id="rId1" Type="http://schemas.openxmlformats.org/officeDocument/2006/relationships/hyperlink" Target="#Prestaciones!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nchor="ctr"/>
        <a:lstStyle/>
        <a:p>
          <a:r>
            <a:rPr lang="es-ES" sz="1800" b="1"/>
            <a:t>PRESTACIÓN DE NACIMIENTO Y</a:t>
          </a:r>
        </a:p>
        <a:p>
          <a:r>
            <a:rPr lang="es-ES" sz="1800" b="1"/>
            <a:t>CUIDADO DE MENOR</a:t>
          </a:r>
        </a:p>
      </dgm:t>
      <dgm:extLst>
        <a:ext uri="{E40237B7-FDA0-4F09-8148-C483321AD2D9}">
          <dgm14:cNvPr xmlns:dgm14="http://schemas.microsoft.com/office/drawing/2010/diagram" id="0" name="">
            <a:hlinkClick xmlns:r="http://schemas.openxmlformats.org/officeDocument/2006/relationships" r:id="rId1"/>
          </dgm14:cNvPr>
        </a:ext>
      </dgm:extLs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A5F5B840-5077-432C-8D9E-8A44A1B1D7EC}">
      <dgm:prSet phldrT="[Texto]" custT="1"/>
      <dgm:spPr>
        <a:solidFill>
          <a:schemeClr val="accent4">
            <a:lumMod val="75000"/>
          </a:schemeClr>
        </a:solidFill>
      </dgm:spPr>
      <dgm:t>
        <a:bodyPr/>
        <a:lstStyle/>
        <a:p>
          <a:r>
            <a:rPr lang="es-ES" sz="1800"/>
            <a:t>EXCEDENCIAS POR CUIDADO DE FAMILIAR</a:t>
          </a:r>
        </a:p>
      </dgm:t>
      <dgm:extLst>
        <a:ext uri="{E40237B7-FDA0-4F09-8148-C483321AD2D9}">
          <dgm14:cNvPr xmlns:dgm14="http://schemas.microsoft.com/office/drawing/2010/diagram" id="0" name="">
            <a:hlinkClick xmlns:r="http://schemas.openxmlformats.org/officeDocument/2006/relationships" r:id="rId2"/>
          </dgm14:cNvPr>
        </a:ext>
      </dgm:extLst>
    </dgm:pt>
    <dgm:pt modelId="{C6D807C5-178C-4CDD-BC52-BE067E5E1AB5}" type="parTrans" cxnId="{DCCFC94B-6736-404D-AB19-D79804117B37}">
      <dgm:prSet/>
      <dgm:spPr/>
      <dgm:t>
        <a:bodyPr/>
        <a:lstStyle/>
        <a:p>
          <a:endParaRPr lang="es-ES"/>
        </a:p>
      </dgm:t>
    </dgm:pt>
    <dgm:pt modelId="{CD5674FF-D80B-45BD-9D11-0DE6656239CF}" type="sibTrans" cxnId="{DCCFC94B-6736-404D-AB19-D79804117B37}">
      <dgm:prSet/>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2"/>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2"/>
      <dgm:spPr/>
    </dgm:pt>
    <dgm:pt modelId="{DAD7C807-1F2A-443A-B287-D77DB991D842}" type="pres">
      <dgm:prSet presAssocID="{1722066D-72FD-4E6E-B719-A01A310EE252}" presName="dstNode" presStyleLbl="node1" presStyleIdx="0" presStyleCnt="2"/>
      <dgm:spPr/>
    </dgm:pt>
    <dgm:pt modelId="{6BF7E54D-8C44-495E-90FA-0B6304E7ED03}" type="pres">
      <dgm:prSet presAssocID="{3688C15E-A6E6-4992-ACAC-D69C32E07199}" presName="text_1" presStyleLbl="node1" presStyleIdx="0" presStyleCnt="2">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2"/>
      <dgm:spPr>
        <a:ln w="25400">
          <a:solidFill>
            <a:srgbClr val="688E4C"/>
          </a:solidFill>
        </a:ln>
      </dgm:spPr>
    </dgm:pt>
    <dgm:pt modelId="{2DEE70FF-E5FC-4E65-9D3A-AD34392B7D58}" type="pres">
      <dgm:prSet presAssocID="{A5F5B840-5077-432C-8D9E-8A44A1B1D7EC}" presName="text_2" presStyleLbl="node1" presStyleIdx="1" presStyleCnt="2">
        <dgm:presLayoutVars>
          <dgm:bulletEnabled val="1"/>
        </dgm:presLayoutVars>
      </dgm:prSet>
      <dgm:spPr/>
    </dgm:pt>
    <dgm:pt modelId="{88F25DCC-9621-4877-BF87-A0D5F3D92E83}" type="pres">
      <dgm:prSet presAssocID="{A5F5B840-5077-432C-8D9E-8A44A1B1D7EC}" presName="accent_2" presStyleCnt="0"/>
      <dgm:spPr/>
    </dgm:pt>
    <dgm:pt modelId="{8F2D84FB-5EC2-4F5F-83A1-E975594B9BB4}" type="pres">
      <dgm:prSet presAssocID="{A5F5B840-5077-432C-8D9E-8A44A1B1D7EC}" presName="accentRepeatNode" presStyleLbl="solidFgAcc1" presStyleIdx="1" presStyleCnt="2"/>
      <dgm:spPr>
        <a:ln w="25400">
          <a:solidFill>
            <a:schemeClr val="accent4">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DCCFC94B-6736-404D-AB19-D79804117B37}" srcId="{1722066D-72FD-4E6E-B719-A01A310EE252}" destId="{A5F5B840-5077-432C-8D9E-8A44A1B1D7EC}" srcOrd="1" destOrd="0" parTransId="{C6D807C5-178C-4CDD-BC52-BE067E5E1AB5}" sibTransId="{CD5674FF-D80B-45BD-9D11-0DE6656239CF}"/>
    <dgm:cxn modelId="{A2E559B0-258D-4453-8E79-D66C942676AD}" type="presOf" srcId="{A5F5B840-5077-432C-8D9E-8A44A1B1D7EC}" destId="{2DEE70FF-E5FC-4E65-9D3A-AD34392B7D58}"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 modelId="{EA5A437F-031A-4303-BDAE-091F033D2C2B}" type="presParOf" srcId="{690AAAE4-DFFD-41EA-9B21-877207FAFAA6}" destId="{2DEE70FF-E5FC-4E65-9D3A-AD34392B7D58}" srcOrd="3" destOrd="0" presId="urn:microsoft.com/office/officeart/2008/layout/VerticalCurvedList"/>
    <dgm:cxn modelId="{A86FBEA6-68CA-46DE-827C-9B165A343254}" type="presParOf" srcId="{690AAAE4-DFFD-41EA-9B21-877207FAFAA6}" destId="{88F25DCC-9621-4877-BF87-A0D5F3D92E83}" srcOrd="4" destOrd="0" presId="urn:microsoft.com/office/officeart/2008/layout/VerticalCurvedList"/>
    <dgm:cxn modelId="{1C7E77F2-3D9D-40C8-8729-7CA8D6CE747B}" type="presParOf" srcId="{88F25DCC-9621-4877-BF87-A0D5F3D92E83}" destId="{8F2D84FB-5EC2-4F5F-83A1-E975594B9BB4}"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lstStyle/>
        <a:p>
          <a:r>
            <a:rPr lang="es-ES" sz="1800" b="1"/>
            <a:t>PRESTACION DE NACIMIENTO Y CUIDADO DE MENOR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rgbClr val="688E4C"/>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chemeClr val="accent4">
            <a:lumMod val="75000"/>
          </a:schemeClr>
        </a:solidFill>
      </dgm:spPr>
      <dgm:t>
        <a:bodyPr/>
        <a:lstStyle/>
        <a:p>
          <a:r>
            <a:rPr lang="es-ES" sz="1800" b="1"/>
            <a:t>EXCEDENCIAS POR CUIDADO DE FAMILIAR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chemeClr val="accent2">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3080151" y="-477230"/>
          <a:ext cx="3697660" cy="3697660"/>
        </a:xfrm>
        <a:prstGeom prst="blockArc">
          <a:avLst>
            <a:gd name="adj1" fmla="val 18900000"/>
            <a:gd name="adj2" fmla="val 2700000"/>
            <a:gd name="adj3" fmla="val 58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504268" y="391893"/>
          <a:ext cx="4053260" cy="783677"/>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PRESTACIÓN DE NACIMIENTO Y</a:t>
          </a:r>
        </a:p>
        <a:p>
          <a:pPr marL="0" lvl="0" indent="0" algn="l" defTabSz="800100">
            <a:lnSpc>
              <a:spcPct val="90000"/>
            </a:lnSpc>
            <a:spcBef>
              <a:spcPct val="0"/>
            </a:spcBef>
            <a:spcAft>
              <a:spcPct val="35000"/>
            </a:spcAft>
            <a:buNone/>
          </a:pPr>
          <a:r>
            <a:rPr lang="es-ES" sz="1800" b="1" kern="1200"/>
            <a:t>CUIDADO DE MENOR</a:t>
          </a:r>
        </a:p>
      </dsp:txBody>
      <dsp:txXfrm>
        <a:off x="504268" y="391893"/>
        <a:ext cx="4053260" cy="783677"/>
      </dsp:txXfrm>
    </dsp:sp>
    <dsp:sp modelId="{D499A129-BAD7-4020-AF70-F140AAC5A5A2}">
      <dsp:nvSpPr>
        <dsp:cNvPr id="0" name=""/>
        <dsp:cNvSpPr/>
      </dsp:nvSpPr>
      <dsp:spPr>
        <a:xfrm>
          <a:off x="14470" y="293933"/>
          <a:ext cx="979596" cy="979596"/>
        </a:xfrm>
        <a:prstGeom prst="ellipse">
          <a:avLst/>
        </a:prstGeom>
        <a:solidFill>
          <a:schemeClr val="lt1">
            <a:hueOff val="0"/>
            <a:satOff val="0"/>
            <a:lumOff val="0"/>
            <a:alphaOff val="0"/>
          </a:schemeClr>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 modelId="{2DEE70FF-E5FC-4E65-9D3A-AD34392B7D58}">
      <dsp:nvSpPr>
        <dsp:cNvPr id="0" name=""/>
        <dsp:cNvSpPr/>
      </dsp:nvSpPr>
      <dsp:spPr>
        <a:xfrm>
          <a:off x="504268" y="1567629"/>
          <a:ext cx="4053260" cy="783677"/>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kern="1200"/>
            <a:t>EXCEDENCIAS POR CUIDADO DE FAMILIAR</a:t>
          </a:r>
        </a:p>
      </dsp:txBody>
      <dsp:txXfrm>
        <a:off x="504268" y="1567629"/>
        <a:ext cx="4053260" cy="783677"/>
      </dsp:txXfrm>
    </dsp:sp>
    <dsp:sp modelId="{8F2D84FB-5EC2-4F5F-83A1-E975594B9BB4}">
      <dsp:nvSpPr>
        <dsp:cNvPr id="0" name=""/>
        <dsp:cNvSpPr/>
      </dsp:nvSpPr>
      <dsp:spPr>
        <a:xfrm>
          <a:off x="14470" y="1469669"/>
          <a:ext cx="979596" cy="979596"/>
        </a:xfrm>
        <a:prstGeom prst="ellipse">
          <a:avLst/>
        </a:prstGeom>
        <a:solidFill>
          <a:schemeClr val="lt1">
            <a:hueOff val="0"/>
            <a:satOff val="0"/>
            <a:lumOff val="0"/>
            <a:alphaOff val="0"/>
          </a:schemeClr>
        </a:solidFill>
        <a:ln w="25400" cap="flat" cmpd="sng" algn="ctr">
          <a:solidFill>
            <a:schemeClr val="accent4">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701"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370" y="696253"/>
          <a:ext cx="4283529" cy="702993"/>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PRESTACION DE NACIMIENTO Y CUIDADO DE MENOR</a:t>
          </a:r>
        </a:p>
      </dsp:txBody>
      <dsp:txXfrm>
        <a:off x="631370" y="696253"/>
        <a:ext cx="4283529" cy="702993"/>
      </dsp:txXfrm>
    </dsp:sp>
    <dsp:sp modelId="{D499A129-BAD7-4020-AF70-F140AAC5A5A2}">
      <dsp:nvSpPr>
        <dsp:cNvPr id="0" name=""/>
        <dsp:cNvSpPr/>
      </dsp:nvSpPr>
      <dsp:spPr>
        <a:xfrm>
          <a:off x="0" y="416379"/>
          <a:ext cx="1262740" cy="1262740"/>
        </a:xfrm>
        <a:prstGeom prst="ellipse">
          <a:avLst/>
        </a:prstGeom>
        <a:solidFill>
          <a:sysClr val="window" lastClr="FFFFFF"/>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679"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402" y="696235"/>
          <a:ext cx="4290539" cy="703029"/>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 DE FAMILIAR</a:t>
          </a:r>
        </a:p>
      </dsp:txBody>
      <dsp:txXfrm>
        <a:off x="631402" y="696235"/>
        <a:ext cx="4290539" cy="703029"/>
      </dsp:txXfrm>
    </dsp:sp>
    <dsp:sp modelId="{D499A129-BAD7-4020-AF70-F140AAC5A5A2}">
      <dsp:nvSpPr>
        <dsp:cNvPr id="0" name=""/>
        <dsp:cNvSpPr/>
      </dsp:nvSpPr>
      <dsp:spPr>
        <a:xfrm>
          <a:off x="0" y="416347"/>
          <a:ext cx="1262805" cy="1262805"/>
        </a:xfrm>
        <a:prstGeom prst="ellipse">
          <a:avLst/>
        </a:prstGeom>
        <a:solidFill>
          <a:sysClr val="window" lastClr="FFFFFF"/>
        </a:solidFill>
        <a:ln w="25400" cap="flat" cmpd="sng" algn="ctr">
          <a:solidFill>
            <a:schemeClr val="accent2">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3.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Prestaciones!A1"/><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3.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microsoft.com/office/2007/relationships/hdphoto" Target="../media/hdphoto2.wdp"/><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4.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2</xdr:col>
      <xdr:colOff>299440</xdr:colOff>
      <xdr:row>25</xdr:row>
      <xdr:rowOff>123759</xdr:rowOff>
    </xdr:from>
    <xdr:to>
      <xdr:col>4</xdr:col>
      <xdr:colOff>533400</xdr:colOff>
      <xdr:row>37</xdr:row>
      <xdr:rowOff>38100</xdr:rowOff>
    </xdr:to>
    <xdr:pic>
      <xdr:nvPicPr>
        <xdr:cNvPr id="2" name="4 Imagen" descr="C:\Users\99YU1541\AppData\Local\Microsoft\Windows\INetCache\IE\AMXETHVO\gente_conectada[1].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ass/>
                  </a14:imgEffect>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1975840" y="5686359"/>
          <a:ext cx="2900960" cy="220034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0</xdr:col>
      <xdr:colOff>800100</xdr:colOff>
      <xdr:row>6</xdr:row>
      <xdr:rowOff>175443</xdr:rowOff>
    </xdr:from>
    <xdr:to>
      <xdr:col>5</xdr:col>
      <xdr:colOff>438843</xdr:colOff>
      <xdr:row>21</xdr:row>
      <xdr:rowOff>180650</xdr:rowOff>
    </xdr:to>
    <xdr:sp macro="" textlink="">
      <xdr:nvSpPr>
        <xdr:cNvPr id="3" name="5 CuadroTexto">
          <a:extLst>
            <a:ext uri="{FF2B5EF4-FFF2-40B4-BE49-F238E27FC236}">
              <a16:creationId xmlns:a16="http://schemas.microsoft.com/office/drawing/2014/main" id="{00000000-0008-0000-0000-000003000000}"/>
            </a:ext>
          </a:extLst>
        </xdr:cNvPr>
        <xdr:cNvSpPr txBox="1"/>
      </xdr:nvSpPr>
      <xdr:spPr>
        <a:xfrm>
          <a:off x="800100" y="1318443"/>
          <a:ext cx="5325168" cy="2862707"/>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1000"/>
            </a:spcAft>
          </a:pPr>
          <a:r>
            <a:rPr lang="es-ES" sz="4400" b="1">
              <a:latin typeface="Calibri" panose="020F0502020204030204" pitchFamily="34" charset="0"/>
              <a:cs typeface="Calibri" panose="020F0502020204030204" pitchFamily="34" charset="0"/>
            </a:rPr>
            <a:t>Prestaciones de la </a:t>
          </a:r>
        </a:p>
        <a:p>
          <a:pPr algn="ctr">
            <a:spcAft>
              <a:spcPts val="1000"/>
            </a:spcAft>
          </a:pPr>
          <a:r>
            <a:rPr lang="es-ES" sz="4400" b="1">
              <a:latin typeface="Calibri" panose="020F0502020204030204" pitchFamily="34" charset="0"/>
              <a:cs typeface="Calibri" panose="020F0502020204030204" pitchFamily="34" charset="0"/>
            </a:rPr>
            <a:t>Seguridad Social</a:t>
          </a:r>
        </a:p>
        <a:p>
          <a:pPr algn="ctr">
            <a:lnSpc>
              <a:spcPct val="115000"/>
            </a:lnSpc>
            <a:spcAft>
              <a:spcPts val="1000"/>
            </a:spcAft>
          </a:pPr>
          <a:endParaRPr lang="es-ES" sz="2800" b="1">
            <a:latin typeface="Calibri" panose="020F0502020204030204" pitchFamily="34" charset="0"/>
            <a:cs typeface="Calibri" panose="020F0502020204030204" pitchFamily="34" charset="0"/>
          </a:endParaRPr>
        </a:p>
        <a:p>
          <a:pPr algn="ctr">
            <a:lnSpc>
              <a:spcPct val="115000"/>
            </a:lnSpc>
            <a:spcAft>
              <a:spcPts val="1000"/>
            </a:spcAft>
          </a:pPr>
          <a:r>
            <a:rPr lang="es-ES" sz="2800" b="1">
              <a:latin typeface="Calibri" panose="020F0502020204030204" pitchFamily="34" charset="0"/>
              <a:cs typeface="Calibri" panose="020F0502020204030204" pitchFamily="34" charset="0"/>
            </a:rPr>
            <a:t>Enero - Marzo 2026</a:t>
          </a:r>
        </a:p>
      </xdr:txBody>
    </xdr:sp>
    <xdr:clientData/>
  </xdr:twoCellAnchor>
  <xdr:twoCellAnchor editAs="oneCell">
    <xdr:from>
      <xdr:col>0</xdr:col>
      <xdr:colOff>0</xdr:colOff>
      <xdr:row>0</xdr:row>
      <xdr:rowOff>0</xdr:rowOff>
    </xdr:from>
    <xdr:to>
      <xdr:col>2</xdr:col>
      <xdr:colOff>1439806</xdr:colOff>
      <xdr:row>3</xdr:row>
      <xdr:rowOff>0</xdr:rowOff>
    </xdr:to>
    <xdr:pic>
      <xdr:nvPicPr>
        <xdr:cNvPr id="4" name="6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116206" cy="571500"/>
        </a:xfrm>
        <a:prstGeom prst="rect">
          <a:avLst/>
        </a:prstGeom>
      </xdr:spPr>
    </xdr:pic>
    <xdr:clientData/>
  </xdr:twoCellAnchor>
  <xdr:twoCellAnchor>
    <xdr:from>
      <xdr:col>1</xdr:col>
      <xdr:colOff>268942</xdr:colOff>
      <xdr:row>15</xdr:row>
      <xdr:rowOff>89646</xdr:rowOff>
    </xdr:from>
    <xdr:to>
      <xdr:col>5</xdr:col>
      <xdr:colOff>11206</xdr:colOff>
      <xdr:row>15</xdr:row>
      <xdr:rowOff>89646</xdr:rowOff>
    </xdr:to>
    <xdr:cxnSp macro="">
      <xdr:nvCxnSpPr>
        <xdr:cNvPr id="8" name="Conector recto 7">
          <a:extLst>
            <a:ext uri="{FF2B5EF4-FFF2-40B4-BE49-F238E27FC236}">
              <a16:creationId xmlns:a16="http://schemas.microsoft.com/office/drawing/2014/main" id="{00000000-0008-0000-0000-000008000000}"/>
            </a:ext>
          </a:extLst>
        </xdr:cNvPr>
        <xdr:cNvCxnSpPr/>
      </xdr:nvCxnSpPr>
      <xdr:spPr>
        <a:xfrm>
          <a:off x="1187824" y="3328146"/>
          <a:ext cx="450476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12</xdr:row>
      <xdr:rowOff>0</xdr:rowOff>
    </xdr:from>
    <xdr:to>
      <xdr:col>6</xdr:col>
      <xdr:colOff>0</xdr:colOff>
      <xdr:row>26</xdr:row>
      <xdr:rowOff>76200</xdr:rowOff>
    </xdr:to>
    <xdr:graphicFrame macro="">
      <xdr:nvGraphicFramePr>
        <xdr:cNvPr id="2" name="Diagrama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190499</xdr:colOff>
      <xdr:row>14</xdr:row>
      <xdr:rowOff>142875</xdr:rowOff>
    </xdr:from>
    <xdr:ext cx="638175" cy="311496"/>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190499" y="2809875"/>
          <a:ext cx="63817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ES" sz="1400" b="1"/>
        </a:p>
      </xdr:txBody>
    </xdr:sp>
    <xdr:clientData/>
  </xdr:oneCellAnchor>
  <xdr:twoCellAnchor>
    <xdr:from>
      <xdr:col>4</xdr:col>
      <xdr:colOff>85725</xdr:colOff>
      <xdr:row>6</xdr:row>
      <xdr:rowOff>54910</xdr:rowOff>
    </xdr:from>
    <xdr:to>
      <xdr:col>6</xdr:col>
      <xdr:colOff>0</xdr:colOff>
      <xdr:row>8</xdr:row>
      <xdr:rowOff>169210</xdr:rowOff>
    </xdr:to>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133725" y="1197910"/>
          <a:ext cx="1438275" cy="49530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chemeClr val="bg1"/>
              </a:solidFill>
            </a:rPr>
            <a:t>Índice</a:t>
          </a:r>
        </a:p>
      </xdr:txBody>
    </xdr:sp>
    <xdr:clientData/>
  </xdr:twoCellAnchor>
  <xdr:twoCellAnchor>
    <xdr:from>
      <xdr:col>1</xdr:col>
      <xdr:colOff>257735</xdr:colOff>
      <xdr:row>13</xdr:row>
      <xdr:rowOff>145677</xdr:rowOff>
    </xdr:from>
    <xdr:to>
      <xdr:col>6</xdr:col>
      <xdr:colOff>67235</xdr:colOff>
      <xdr:row>18</xdr:row>
      <xdr:rowOff>100853</xdr:rowOff>
    </xdr:to>
    <xdr:sp macro="" textlink="">
      <xdr:nvSpPr>
        <xdr:cNvPr id="3" name="CuadroTexto 2">
          <a:hlinkClick xmlns:r="http://schemas.openxmlformats.org/officeDocument/2006/relationships" r:id="rId6"/>
          <a:extLst>
            <a:ext uri="{FF2B5EF4-FFF2-40B4-BE49-F238E27FC236}">
              <a16:creationId xmlns:a16="http://schemas.microsoft.com/office/drawing/2014/main" id="{00000000-0008-0000-0100-000003000000}"/>
            </a:ext>
          </a:extLst>
        </xdr:cNvPr>
        <xdr:cNvSpPr txBox="1"/>
      </xdr:nvSpPr>
      <xdr:spPr>
        <a:xfrm>
          <a:off x="1019735" y="2622177"/>
          <a:ext cx="3619500" cy="90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9525</xdr:colOff>
      <xdr:row>11</xdr:row>
      <xdr:rowOff>0</xdr:rowOff>
    </xdr:to>
    <xdr:graphicFrame macro="">
      <xdr:nvGraphicFramePr>
        <xdr:cNvPr id="3" name="Diagrama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1112838</xdr:colOff>
      <xdr:row>9</xdr:row>
      <xdr:rowOff>133009</xdr:rowOff>
    </xdr:from>
    <xdr:to>
      <xdr:col>3</xdr:col>
      <xdr:colOff>265141</xdr:colOff>
      <xdr:row>15</xdr:row>
      <xdr:rowOff>9525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a:stretch>
          <a:fillRect/>
        </a:stretch>
      </xdr:blipFill>
      <xdr:spPr>
        <a:xfrm>
          <a:off x="1874838" y="1847509"/>
          <a:ext cx="1914553" cy="1019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496660</xdr:colOff>
      <xdr:row>4</xdr:row>
      <xdr:rowOff>93890</xdr:rowOff>
    </xdr:from>
    <xdr:to>
      <xdr:col>17</xdr:col>
      <xdr:colOff>45398</xdr:colOff>
      <xdr:row>48</xdr:row>
      <xdr:rowOff>83623</xdr:rowOff>
    </xdr:to>
    <xdr:graphicFrame macro="">
      <xdr:nvGraphicFramePr>
        <xdr:cNvPr id="2" name="5 Gráfico">
          <a:extLst>
            <a:ext uri="{FF2B5EF4-FFF2-40B4-BE49-F238E27FC236}">
              <a16:creationId xmlns:a16="http://schemas.microsoft.com/office/drawing/2014/main" id="{C7B3CB4D-48C2-46FA-827B-F5D556123B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16567</xdr:colOff>
      <xdr:row>11</xdr:row>
      <xdr:rowOff>0</xdr:rowOff>
    </xdr:to>
    <xdr:graphicFrame macro="">
      <xdr:nvGraphicFramePr>
        <xdr:cNvPr id="2" name="Diagrama 1">
          <a:extLst>
            <a:ext uri="{FF2B5EF4-FFF2-40B4-BE49-F238E27FC236}">
              <a16:creationId xmlns:a16="http://schemas.microsoft.com/office/drawing/2014/main" id="{7B3047A1-71A4-4301-B578-33DA7F5F209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1114425</xdr:colOff>
      <xdr:row>9</xdr:row>
      <xdr:rowOff>133350</xdr:rowOff>
    </xdr:from>
    <xdr:to>
      <xdr:col>3</xdr:col>
      <xdr:colOff>266728</xdr:colOff>
      <xdr:row>15</xdr:row>
      <xdr:rowOff>9866</xdr:rowOff>
    </xdr:to>
    <xdr:pic>
      <xdr:nvPicPr>
        <xdr:cNvPr id="3" name="Imagen 2">
          <a:extLst>
            <a:ext uri="{FF2B5EF4-FFF2-40B4-BE49-F238E27FC236}">
              <a16:creationId xmlns:a16="http://schemas.microsoft.com/office/drawing/2014/main" id="{B48273F1-4BA4-427D-BE0A-94F89C3C5780}"/>
            </a:ext>
          </a:extLst>
        </xdr:cNvPr>
        <xdr:cNvPicPr>
          <a:picLocks noChangeAspect="1"/>
        </xdr:cNvPicPr>
      </xdr:nvPicPr>
      <xdr:blipFill>
        <a:blip xmlns:r="http://schemas.openxmlformats.org/officeDocument/2006/relationships" r:embed="rId6">
          <a:duotone>
            <a:schemeClr val="accent2">
              <a:shade val="45000"/>
              <a:satMod val="135000"/>
            </a:schemeClr>
            <a:prstClr val="white"/>
          </a:duotone>
          <a:extLst>
            <a:ext uri="{BEBA8EAE-BF5A-486C-A8C5-ECC9F3942E4B}">
              <a14:imgProps xmlns:a14="http://schemas.microsoft.com/office/drawing/2010/main">
                <a14:imgLayer r:embed="rId7">
                  <a14:imgEffect>
                    <a14:colorTemperature colorTemp="8585"/>
                  </a14:imgEffect>
                </a14:imgLayer>
              </a14:imgProps>
            </a:ext>
          </a:extLst>
        </a:blip>
        <a:stretch>
          <a:fillRect/>
        </a:stretch>
      </xdr:blipFill>
      <xdr:spPr>
        <a:xfrm>
          <a:off x="1876425" y="1847850"/>
          <a:ext cx="1914553" cy="1019516"/>
        </a:xfrm>
        <a:prstGeom prst="rect">
          <a:avLst/>
        </a:prstGeom>
        <a:solidFill>
          <a:schemeClr val="accent4">
            <a:lumMod val="75000"/>
          </a:schemeClr>
        </a:solid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0</xdr:colOff>
      <xdr:row>0</xdr:row>
      <xdr:rowOff>0</xdr:rowOff>
    </xdr:from>
    <xdr:ext cx="76200" cy="121920"/>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3</xdr:col>
      <xdr:colOff>0</xdr:colOff>
      <xdr:row>0</xdr:row>
      <xdr:rowOff>0</xdr:rowOff>
    </xdr:from>
    <xdr:ext cx="76200" cy="121920"/>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6</xdr:col>
      <xdr:colOff>0</xdr:colOff>
      <xdr:row>0</xdr:row>
      <xdr:rowOff>0</xdr:rowOff>
    </xdr:from>
    <xdr:ext cx="76200" cy="121920"/>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258535</xdr:colOff>
      <xdr:row>2</xdr:row>
      <xdr:rowOff>65315</xdr:rowOff>
    </xdr:from>
    <xdr:to>
      <xdr:col>16</xdr:col>
      <xdr:colOff>569273</xdr:colOff>
      <xdr:row>44</xdr:row>
      <xdr:rowOff>35998</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457200</xdr:colOff>
      <xdr:row>44</xdr:row>
      <xdr:rowOff>17184</xdr:rowOff>
    </xdr:from>
    <xdr:to>
      <xdr:col>14</xdr:col>
      <xdr:colOff>1228725</xdr:colOff>
      <xdr:row>62</xdr:row>
      <xdr:rowOff>159137</xdr:rowOff>
    </xdr:to>
    <xdr:graphicFrame macro="">
      <xdr:nvGraphicFramePr>
        <xdr:cNvPr id="9" name="Gráfico 8">
          <a:extLst>
            <a:ext uri="{FF2B5EF4-FFF2-40B4-BE49-F238E27FC236}">
              <a16:creationId xmlns:a16="http://schemas.microsoft.com/office/drawing/2014/main" id="{559FFB80-80A2-4E4E-0546-8B99D3C194A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EXCELL/CUADERN/2008/cuadern%20MAYO%202008/I.8.1.y%202%20mayo%202008.xls" TargetMode="External"/><Relationship Id="rId1" Type="http://schemas.openxmlformats.org/officeDocument/2006/relationships/externalLinkPath" Target="/EXCELL/CUADERN/2008/cuadern%20MAYO%202008/I.8.1.y%202%20mayo%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RESUP\PRESUPUE\ESTADISTICAS\GENERO\2008\AFILIADOS%20MEDIOS%20GENERO\FICHA%20MEDIOS%20GENERO%20provincia%20y%20REGIMEN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ublicaci&#243;n\Archivos%20Excel\VigototaCCAA.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SGGEPEE/AR_ECO/EASE/INF_MENSUAL/Avances/AVANCE%20MENSUAL.xlsx" TargetMode="External"/><Relationship Id="rId1" Type="http://schemas.openxmlformats.org/officeDocument/2006/relationships/externalLinkPath" Target="/SGGEPEE/AR_ECO/EASE/INF_MENSUAL/Avances/AVANCE%20MENSU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PETA%20DE%20TRABAJO\ACCESS\codigos%20tramos\Cod_tramos_cuant&#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vance"/>
      <sheetName val="Gráficos"/>
      <sheetName val="Ranking"/>
    </sheetNames>
    <sheetDataSet>
      <sheetData sheetId="0">
        <row r="52">
          <cell r="P52">
            <v>1</v>
          </cell>
        </row>
      </sheetData>
      <sheetData sheetId="1">
        <row r="3">
          <cell r="A3">
            <v>1</v>
          </cell>
        </row>
        <row r="75">
          <cell r="B75" t="str">
            <v>PAÍS VASCO</v>
          </cell>
          <cell r="C75">
            <v>659.17534185000079</v>
          </cell>
          <cell r="D75">
            <v>692.27284647999954</v>
          </cell>
          <cell r="E75">
            <v>3.5755029977999073E-3</v>
          </cell>
          <cell r="F75">
            <v>553.12699999999995</v>
          </cell>
          <cell r="G75">
            <v>560.13300000000004</v>
          </cell>
          <cell r="H75">
            <v>7.2548846208251455E-4</v>
          </cell>
          <cell r="I75">
            <v>1191.7251225306318</v>
          </cell>
          <cell r="J75">
            <v>1235.9079834253641</v>
          </cell>
          <cell r="K75">
            <v>2.7191578091304309E-3</v>
          </cell>
          <cell r="M75">
            <v>15</v>
          </cell>
          <cell r="N75">
            <v>14</v>
          </cell>
          <cell r="O75">
            <v>15</v>
          </cell>
        </row>
        <row r="76">
          <cell r="B76" t="str">
            <v>CATALUÑA</v>
          </cell>
          <cell r="C76">
            <v>1713.1268787099998</v>
          </cell>
          <cell r="D76">
            <v>1791.2920384899999</v>
          </cell>
          <cell r="E76">
            <v>8.4441339684438125E-3</v>
          </cell>
          <cell r="F76">
            <v>1722.059</v>
          </cell>
          <cell r="G76">
            <v>1738.4670000000001</v>
          </cell>
          <cell r="H76">
            <v>1.6990885934698792E-3</v>
          </cell>
          <cell r="I76">
            <v>994.81311541009904</v>
          </cell>
          <cell r="J76">
            <v>1030.3859886267614</v>
          </cell>
          <cell r="K76">
            <v>6.2282962009182451E-3</v>
          </cell>
          <cell r="M76">
            <v>19</v>
          </cell>
          <cell r="N76">
            <v>17</v>
          </cell>
          <cell r="O76">
            <v>19</v>
          </cell>
        </row>
        <row r="77">
          <cell r="B77" t="str">
            <v>GALICIA</v>
          </cell>
          <cell r="C77">
            <v>619.60137154000051</v>
          </cell>
          <cell r="D77">
            <v>646.78519283000014</v>
          </cell>
          <cell r="E77">
            <v>2.9366514364335141E-3</v>
          </cell>
          <cell r="F77">
            <v>763.19799999999998</v>
          </cell>
          <cell r="G77">
            <v>766.30899999999997</v>
          </cell>
          <cell r="H77">
            <v>3.2215167078770307E-4</v>
          </cell>
          <cell r="I77">
            <v>811.84878830919445</v>
          </cell>
          <cell r="J77">
            <v>844.02661697826875</v>
          </cell>
          <cell r="K77">
            <v>2.1365747169739646E-3</v>
          </cell>
          <cell r="M77">
            <v>14</v>
          </cell>
          <cell r="N77">
            <v>11</v>
          </cell>
          <cell r="O77">
            <v>14</v>
          </cell>
        </row>
        <row r="78">
          <cell r="B78" t="str">
            <v>ANDALUCÍA</v>
          </cell>
          <cell r="C78">
            <v>1333.6727502099984</v>
          </cell>
          <cell r="D78">
            <v>1402.5007565000014</v>
          </cell>
          <cell r="E78">
            <v>7.4354470396974237E-3</v>
          </cell>
          <cell r="F78">
            <v>1552.9590000000001</v>
          </cell>
          <cell r="G78">
            <v>1574.6030000000001</v>
          </cell>
          <cell r="H78">
            <v>2.2412892197136518E-3</v>
          </cell>
          <cell r="I78">
            <v>858.79456586426193</v>
          </cell>
          <cell r="J78">
            <v>890.70118404448704</v>
          </cell>
          <cell r="K78">
            <v>5.7005461533764755E-3</v>
          </cell>
          <cell r="M78">
            <v>18</v>
          </cell>
          <cell r="N78">
            <v>19</v>
          </cell>
          <cell r="O78">
            <v>18</v>
          </cell>
        </row>
        <row r="79">
          <cell r="B79" t="str">
            <v>ASTURIAS</v>
          </cell>
          <cell r="C79">
            <v>341.35166653999983</v>
          </cell>
          <cell r="D79">
            <v>354.25112758999995</v>
          </cell>
          <cell r="E79">
            <v>1.3935208158404367E-3</v>
          </cell>
          <cell r="F79">
            <v>301.94</v>
          </cell>
          <cell r="G79">
            <v>302.24299999999999</v>
          </cell>
          <cell r="H79">
            <v>3.1376392236794171E-5</v>
          </cell>
          <cell r="I79">
            <v>1130.5281398291047</v>
          </cell>
          <cell r="J79">
            <v>1172.0738862107639</v>
          </cell>
          <cell r="K79">
            <v>9.5531028911684354E-4</v>
          </cell>
          <cell r="M79">
            <v>9</v>
          </cell>
          <cell r="N79">
            <v>3</v>
          </cell>
          <cell r="O79">
            <v>9</v>
          </cell>
        </row>
        <row r="80">
          <cell r="B80" t="str">
            <v>CANTABRIA</v>
          </cell>
          <cell r="C80">
            <v>141.46988003000007</v>
          </cell>
          <cell r="D80">
            <v>148.37875238000004</v>
          </cell>
          <cell r="E80">
            <v>7.4636121589818547E-4</v>
          </cell>
          <cell r="F80">
            <v>140.142</v>
          </cell>
          <cell r="G80">
            <v>141.566</v>
          </cell>
          <cell r="H80">
            <v>1.4745868826798375E-4</v>
          </cell>
          <cell r="I80">
            <v>1009.4752467497257</v>
          </cell>
          <cell r="J80">
            <v>1048.1242132998041</v>
          </cell>
          <cell r="K80">
            <v>5.6281591096896957E-4</v>
          </cell>
          <cell r="M80">
            <v>4</v>
          </cell>
          <cell r="N80">
            <v>5</v>
          </cell>
          <cell r="O80">
            <v>4</v>
          </cell>
        </row>
        <row r="81">
          <cell r="B81" t="str">
            <v>RIOJA (LA)</v>
          </cell>
          <cell r="C81">
            <v>64.653247779999987</v>
          </cell>
          <cell r="D81">
            <v>68.05951881999998</v>
          </cell>
          <cell r="E81">
            <v>3.6797735814198175E-4</v>
          </cell>
          <cell r="F81">
            <v>69.119</v>
          </cell>
          <cell r="G81">
            <v>70.001999999999995</v>
          </cell>
          <cell r="H81">
            <v>9.1436813020104606E-5</v>
          </cell>
          <cell r="I81">
            <v>935.39038151593616</v>
          </cell>
          <cell r="J81">
            <v>972.25106168395155</v>
          </cell>
          <cell r="K81">
            <v>2.837873718078127E-4</v>
          </cell>
          <cell r="M81">
            <v>3</v>
          </cell>
          <cell r="N81">
            <v>4</v>
          </cell>
          <cell r="O81">
            <v>3</v>
          </cell>
        </row>
        <row r="82">
          <cell r="B82" t="str">
            <v>MURCIA</v>
          </cell>
          <cell r="C82">
            <v>207.28461228999993</v>
          </cell>
          <cell r="D82">
            <v>218.02140475999994</v>
          </cell>
          <cell r="E82">
            <v>1.1598890639158707E-3</v>
          </cell>
          <cell r="F82">
            <v>246.05699999999999</v>
          </cell>
          <cell r="G82">
            <v>248.83600000000001</v>
          </cell>
          <cell r="H82">
            <v>2.8777225751174814E-4</v>
          </cell>
          <cell r="I82">
            <v>842.42517908452078</v>
          </cell>
          <cell r="J82">
            <v>876.16504348245417</v>
          </cell>
          <cell r="K82">
            <v>8.9019542802865287E-4</v>
          </cell>
          <cell r="M82">
            <v>8</v>
          </cell>
          <cell r="N82">
            <v>10</v>
          </cell>
          <cell r="O82">
            <v>8</v>
          </cell>
        </row>
        <row r="83">
          <cell r="B83" t="str">
            <v>C. VALENCIANA</v>
          </cell>
          <cell r="C83">
            <v>868.00701503999971</v>
          </cell>
          <cell r="D83">
            <v>911.83680596000045</v>
          </cell>
          <cell r="E83">
            <v>4.734905261871738E-3</v>
          </cell>
          <cell r="F83">
            <v>983.42700000000002</v>
          </cell>
          <cell r="G83">
            <v>995.97500000000002</v>
          </cell>
          <cell r="H83">
            <v>1.2993761379119866E-3</v>
          </cell>
          <cell r="I83">
            <v>882.63492362930822</v>
          </cell>
          <cell r="J83">
            <v>915.52178112904494</v>
          </cell>
          <cell r="K83">
            <v>3.606958288931884E-3</v>
          </cell>
          <cell r="M83">
            <v>16</v>
          </cell>
          <cell r="N83">
            <v>16</v>
          </cell>
          <cell r="O83">
            <v>16</v>
          </cell>
        </row>
        <row r="84">
          <cell r="B84" t="str">
            <v>ARAGÓN</v>
          </cell>
          <cell r="C84">
            <v>305.64620670999994</v>
          </cell>
          <cell r="D84">
            <v>319.28298206999983</v>
          </cell>
          <cell r="E84">
            <v>1.4731724256882536E-3</v>
          </cell>
          <cell r="F84">
            <v>302.52699999999999</v>
          </cell>
          <cell r="G84">
            <v>304.77999999999997</v>
          </cell>
          <cell r="H84">
            <v>2.3330366900826529E-4</v>
          </cell>
          <cell r="I84">
            <v>1010.3105068638499</v>
          </cell>
          <cell r="J84">
            <v>1047.5850845527918</v>
          </cell>
          <cell r="K84">
            <v>1.0782176807348325E-3</v>
          </cell>
          <cell r="M84">
            <v>10</v>
          </cell>
          <cell r="N84">
            <v>7</v>
          </cell>
          <cell r="O84">
            <v>10</v>
          </cell>
        </row>
        <row r="85">
          <cell r="B85" t="str">
            <v>CASTILLA - LA MANCHA</v>
          </cell>
          <cell r="C85">
            <v>328.17221261999998</v>
          </cell>
          <cell r="D85">
            <v>344.14711903000006</v>
          </cell>
          <cell r="E85">
            <v>1.7257592799536181E-3</v>
          </cell>
          <cell r="F85">
            <v>371.35899999999998</v>
          </cell>
          <cell r="G85">
            <v>374.98700000000002</v>
          </cell>
          <cell r="H85">
            <v>3.7568828724455448E-4</v>
          </cell>
          <cell r="I85">
            <v>883.70609738824157</v>
          </cell>
          <cell r="J85">
            <v>917.75746633883318</v>
          </cell>
          <cell r="K85">
            <v>1.3000474654944593E-3</v>
          </cell>
          <cell r="M85">
            <v>11</v>
          </cell>
          <cell r="N85">
            <v>13</v>
          </cell>
          <cell r="O85">
            <v>11</v>
          </cell>
        </row>
        <row r="86">
          <cell r="B86" t="str">
            <v>CANARIAS</v>
          </cell>
          <cell r="C86">
            <v>280.4332487599998</v>
          </cell>
          <cell r="D86">
            <v>298.93725841999992</v>
          </cell>
          <cell r="E86">
            <v>1.9989767431192406E-3</v>
          </cell>
          <cell r="F86">
            <v>318.78899999999999</v>
          </cell>
          <cell r="G86">
            <v>327.90699999999998</v>
          </cell>
          <cell r="H86">
            <v>9.4419123569345199E-4</v>
          </cell>
          <cell r="I86">
            <v>879.68295254855036</v>
          </cell>
          <cell r="J86">
            <v>911.65256740478219</v>
          </cell>
          <cell r="K86">
            <v>1.6291897664038244E-3</v>
          </cell>
          <cell r="M86">
            <v>12</v>
          </cell>
          <cell r="N86">
            <v>15</v>
          </cell>
          <cell r="O86">
            <v>12</v>
          </cell>
        </row>
        <row r="87">
          <cell r="B87" t="str">
            <v>NAVARRA</v>
          </cell>
          <cell r="C87">
            <v>149.38864190999996</v>
          </cell>
          <cell r="D87">
            <v>156.74695079999995</v>
          </cell>
          <cell r="E87">
            <v>7.9491356792760106E-4</v>
          </cell>
          <cell r="F87">
            <v>135.49299999999999</v>
          </cell>
          <cell r="G87">
            <v>137.215</v>
          </cell>
          <cell r="H87">
            <v>1.783173182566509E-4</v>
          </cell>
          <cell r="I87">
            <v>1102.5561609086812</v>
          </cell>
          <cell r="J87">
            <v>1142.3455948693652</v>
          </cell>
          <cell r="K87">
            <v>6.0101675709830972E-4</v>
          </cell>
          <cell r="M87">
            <v>5</v>
          </cell>
          <cell r="N87">
            <v>6</v>
          </cell>
          <cell r="O87">
            <v>5</v>
          </cell>
        </row>
        <row r="88">
          <cell r="B88" t="str">
            <v>EXTREMADURA</v>
          </cell>
          <cell r="C88">
            <v>180.45130676999997</v>
          </cell>
          <cell r="D88">
            <v>189.52589720999987</v>
          </cell>
          <cell r="E88">
            <v>9.8032240450591493E-4</v>
          </cell>
          <cell r="F88">
            <v>226.489</v>
          </cell>
          <cell r="G88">
            <v>228.89</v>
          </cell>
          <cell r="H88">
            <v>2.48629431552968E-4</v>
          </cell>
          <cell r="I88">
            <v>796.73320457064131</v>
          </cell>
          <cell r="J88">
            <v>828.02174498667432</v>
          </cell>
          <cell r="K88">
            <v>7.4587786283524947E-4</v>
          </cell>
          <cell r="M88">
            <v>6</v>
          </cell>
          <cell r="N88">
            <v>8</v>
          </cell>
          <cell r="O88">
            <v>6</v>
          </cell>
        </row>
        <row r="89">
          <cell r="B89" t="str">
            <v>ILLES BALEARS</v>
          </cell>
          <cell r="C89">
            <v>168.17285493999998</v>
          </cell>
          <cell r="D89">
            <v>177.4475644499999</v>
          </cell>
          <cell r="E89">
            <v>1.0019411441269518E-3</v>
          </cell>
          <cell r="F89">
            <v>189.55500000000001</v>
          </cell>
          <cell r="G89">
            <v>192.93700000000001</v>
          </cell>
          <cell r="H89">
            <v>3.5021438463646157E-4</v>
          </cell>
          <cell r="I89">
            <v>887.1982007332964</v>
          </cell>
          <cell r="J89">
            <v>919.71765109854459</v>
          </cell>
          <cell r="K89">
            <v>7.8243756424434805E-4</v>
          </cell>
          <cell r="M89">
            <v>7</v>
          </cell>
          <cell r="N89">
            <v>12</v>
          </cell>
          <cell r="O89">
            <v>7</v>
          </cell>
        </row>
        <row r="90">
          <cell r="B90" t="str">
            <v>MADRID</v>
          </cell>
          <cell r="C90">
            <v>1301.9799653499999</v>
          </cell>
          <cell r="D90">
            <v>1370.0547302899995</v>
          </cell>
          <cell r="E90">
            <v>7.3540748415480061E-3</v>
          </cell>
          <cell r="F90">
            <v>1151.8779999999999</v>
          </cell>
          <cell r="G90">
            <v>1172.1300000000001</v>
          </cell>
          <cell r="H90">
            <v>2.0971442098337385E-3</v>
          </cell>
          <cell r="I90">
            <v>1130.3106451811736</v>
          </cell>
          <cell r="J90">
            <v>1168.8590261233817</v>
          </cell>
          <cell r="K90">
            <v>5.6593098620124063E-3</v>
          </cell>
          <cell r="M90">
            <v>17</v>
          </cell>
          <cell r="N90">
            <v>18</v>
          </cell>
          <cell r="O90">
            <v>17</v>
          </cell>
        </row>
        <row r="91">
          <cell r="B91" t="str">
            <v>CASTILLA Y LEÓN</v>
          </cell>
          <cell r="C91">
            <v>578.70334654999965</v>
          </cell>
          <cell r="D91">
            <v>604.50932230000012</v>
          </cell>
          <cell r="E91">
            <v>2.7878036331369679E-3</v>
          </cell>
          <cell r="F91">
            <v>612.31600000000003</v>
          </cell>
          <cell r="G91">
            <v>615.04600000000005</v>
          </cell>
          <cell r="H91">
            <v>2.826981874800571E-4</v>
          </cell>
          <cell r="I91">
            <v>945.10570775547217</v>
          </cell>
          <cell r="J91">
            <v>982.86847211428096</v>
          </cell>
          <cell r="K91">
            <v>2.0400223901059309E-3</v>
          </cell>
          <cell r="M91">
            <v>13</v>
          </cell>
          <cell r="N91">
            <v>9</v>
          </cell>
          <cell r="O91">
            <v>13</v>
          </cell>
        </row>
        <row r="92">
          <cell r="B92" t="str">
            <v>CEUTA</v>
          </cell>
          <cell r="C92">
            <v>8.2838594200000024</v>
          </cell>
          <cell r="D92">
            <v>8.7729535399999996</v>
          </cell>
          <cell r="E92">
            <v>5.2836535920634517E-5</v>
          </cell>
          <cell r="F92">
            <v>8.5690000000000008</v>
          </cell>
          <cell r="G92">
            <v>8.7230000000000008</v>
          </cell>
          <cell r="H92">
            <v>1.5947077242464515E-5</v>
          </cell>
          <cell r="I92">
            <v>966.72417084840731</v>
          </cell>
          <cell r="J92">
            <v>1005.7266467958273</v>
          </cell>
          <cell r="K92">
            <v>4.1984345786932938E-5</v>
          </cell>
          <cell r="M92">
            <v>2</v>
          </cell>
          <cell r="N92">
            <v>2</v>
          </cell>
          <cell r="O92">
            <v>2</v>
          </cell>
        </row>
        <row r="93">
          <cell r="B93" t="str">
            <v>MELILLA</v>
          </cell>
          <cell r="C93">
            <v>7.1664348600000007</v>
          </cell>
          <cell r="D93">
            <v>7.5677674000000001</v>
          </cell>
          <cell r="E93">
            <v>4.3355706598618694E-5</v>
          </cell>
          <cell r="F93">
            <v>7.9390000000000001</v>
          </cell>
          <cell r="G93">
            <v>8.0519999999999996</v>
          </cell>
          <cell r="H93">
            <v>1.1701426807782458E-5</v>
          </cell>
          <cell r="I93">
            <v>902.6873485325608</v>
          </cell>
          <cell r="J93">
            <v>939.86182314952805</v>
          </cell>
          <cell r="K93">
            <v>3.3994338122429368E-5</v>
          </cell>
          <cell r="M93">
            <v>1</v>
          </cell>
          <cell r="N93">
            <v>1</v>
          </cell>
          <cell r="O93">
            <v>1</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bla evolución prov"/>
      <sheetName val="Cuadro evolución prov"/>
      <sheetName val="Cuadro evolución prov MEDIA"/>
      <sheetName val="Tabla evolución CA"/>
      <sheetName val="Cuadro evolución CA"/>
      <sheetName val="Tabla cuadro"/>
      <sheetName val="Total"/>
      <sheetName val="RG"/>
      <sheetName val="RETA"/>
      <sheetName val="ACA"/>
      <sheetName val="MAR"/>
      <sheetName val="CARBÓN"/>
      <sheetName val="HOGAR"/>
      <sheetName val="AT"/>
      <sheetName val="EP"/>
      <sheetName val="SOVI"/>
      <sheetName val="Control"/>
      <sheetName val="ACP"/>
      <sheetName val="Tabla evolución"/>
      <sheetName val="Cuadro evolución CCAA"/>
      <sheetName val="Cuadro evolución CCAA MEDIA"/>
    </sheetNames>
    <sheetDataSet>
      <sheetData sheetId="0">
        <row r="2">
          <cell r="A2" t="str">
            <v>Cod_CA</v>
          </cell>
        </row>
      </sheetData>
      <sheetData sheetId="1">
        <row r="3">
          <cell r="A3" t="str">
            <v>Cod_prestación</v>
          </cell>
        </row>
      </sheetData>
      <sheetData sheetId="2">
        <row r="1">
          <cell r="B1" t="str">
            <v>PENSIONES EN VIGOR POR CCAA</v>
          </cell>
        </row>
      </sheetData>
      <sheetData sheetId="3">
        <row r="1">
          <cell r="A1" t="str">
            <v>EVOLUCIÓN DE LA PENSIÓN MEDIA POR CCAA</v>
          </cell>
        </row>
      </sheetData>
      <sheetData sheetId="4">
        <row r="1">
          <cell r="A1" t="str">
            <v>Cod_CA</v>
          </cell>
        </row>
      </sheetData>
      <sheetData sheetId="5">
        <row r="1">
          <cell r="A1">
            <v>40148</v>
          </cell>
        </row>
      </sheetData>
      <sheetData sheetId="6">
        <row r="3">
          <cell r="A3" t="str">
            <v>Fecha_fichero</v>
          </cell>
        </row>
      </sheetData>
      <sheetData sheetId="7">
        <row r="1">
          <cell r="B1" t="str">
            <v>PENSIONES EN VIGOR A 1 DE ENERO DE 2006</v>
          </cell>
        </row>
        <row r="2">
          <cell r="A2" t="str">
            <v>TOTAL SISTEMA</v>
          </cell>
          <cell r="B2" t="str">
            <v>TOTAL SISTEMA</v>
          </cell>
        </row>
        <row r="4">
          <cell r="B4" t="str">
            <v>COMUNIDADES AUTÓNOMAS</v>
          </cell>
          <cell r="D4" t="str">
            <v>INC. PERMANENTE</v>
          </cell>
          <cell r="G4" t="str">
            <v>JUBILACIÓN</v>
          </cell>
          <cell r="J4" t="str">
            <v>VIUDEDAD</v>
          </cell>
          <cell r="M4" t="str">
            <v>ORFANDAD</v>
          </cell>
          <cell r="P4" t="str">
            <v>FAVOR DE FAMILIARES</v>
          </cell>
          <cell r="S4" t="str">
            <v>TOTAL PENSIONES</v>
          </cell>
          <cell r="W4" t="str">
            <v>CONTROL</v>
          </cell>
        </row>
        <row r="5">
          <cell r="D5" t="str">
            <v>Número</v>
          </cell>
          <cell r="E5" t="str">
            <v>Nómina</v>
          </cell>
          <cell r="F5" t="str">
            <v>P.media</v>
          </cell>
          <cell r="G5" t="str">
            <v>Número</v>
          </cell>
          <cell r="H5" t="str">
            <v>Nómina</v>
          </cell>
          <cell r="I5" t="str">
            <v>P.media</v>
          </cell>
          <cell r="J5" t="str">
            <v>Número</v>
          </cell>
          <cell r="K5" t="str">
            <v>Nómina</v>
          </cell>
          <cell r="L5" t="str">
            <v>P.media</v>
          </cell>
          <cell r="M5" t="str">
            <v>Número</v>
          </cell>
          <cell r="N5" t="str">
            <v>Nómina</v>
          </cell>
          <cell r="O5" t="str">
            <v>P.media</v>
          </cell>
          <cell r="P5" t="str">
            <v>Número</v>
          </cell>
          <cell r="Q5" t="str">
            <v>Nómina</v>
          </cell>
          <cell r="R5" t="str">
            <v>P.media</v>
          </cell>
          <cell r="S5" t="str">
            <v>Número</v>
          </cell>
          <cell r="T5" t="str">
            <v>Nómina</v>
          </cell>
          <cell r="U5" t="str">
            <v>P.media</v>
          </cell>
          <cell r="W5" t="str">
            <v>Número</v>
          </cell>
          <cell r="X5" t="str">
            <v>Nómina</v>
          </cell>
        </row>
        <row r="6">
          <cell r="A6">
            <v>4</v>
          </cell>
          <cell r="B6" t="str">
            <v xml:space="preserve">ANDALUCÍA           </v>
          </cell>
          <cell r="D6">
            <v>187693</v>
          </cell>
          <cell r="E6">
            <v>128937333.67000002</v>
          </cell>
          <cell r="F6">
            <v>686.95867011556118</v>
          </cell>
          <cell r="G6">
            <v>685768</v>
          </cell>
          <cell r="H6">
            <v>451864760.75</v>
          </cell>
          <cell r="I6">
            <v>658.9178275305934</v>
          </cell>
          <cell r="J6">
            <v>351893</v>
          </cell>
          <cell r="K6">
            <v>160015754.15000004</v>
          </cell>
          <cell r="L6">
            <v>454.72843776375214</v>
          </cell>
          <cell r="M6">
            <v>53914</v>
          </cell>
          <cell r="N6">
            <v>14225752.18</v>
          </cell>
          <cell r="O6">
            <v>263.86007678896021</v>
          </cell>
          <cell r="P6">
            <v>7810</v>
          </cell>
          <cell r="Q6">
            <v>2725954.81</v>
          </cell>
          <cell r="R6">
            <v>349.03390653008961</v>
          </cell>
          <cell r="S6">
            <v>1287078</v>
          </cell>
          <cell r="T6">
            <v>757769555.55999994</v>
          </cell>
          <cell r="U6">
            <v>588.75185152725783</v>
          </cell>
          <cell r="W6" t="str">
            <v>Bien</v>
          </cell>
          <cell r="X6" t="str">
            <v>Bien</v>
          </cell>
        </row>
        <row r="7">
          <cell r="A7">
            <v>4</v>
          </cell>
          <cell r="C7" t="str">
            <v>Almería</v>
          </cell>
          <cell r="D7">
            <v>8264</v>
          </cell>
          <cell r="E7">
            <v>5036304.38</v>
          </cell>
          <cell r="F7">
            <v>609.42695788964181</v>
          </cell>
          <cell r="G7">
            <v>49945</v>
          </cell>
          <cell r="H7">
            <v>28669679.849999998</v>
          </cell>
          <cell r="I7">
            <v>574.02502452697968</v>
          </cell>
          <cell r="J7">
            <v>24514</v>
          </cell>
          <cell r="K7">
            <v>9863052.75</v>
          </cell>
          <cell r="L7">
            <v>402.34367096353105</v>
          </cell>
          <cell r="M7">
            <v>3649</v>
          </cell>
          <cell r="N7">
            <v>907299.6</v>
          </cell>
          <cell r="O7">
            <v>248.6433543436558</v>
          </cell>
          <cell r="P7">
            <v>338</v>
          </cell>
          <cell r="Q7">
            <v>106926.95</v>
          </cell>
          <cell r="R7">
            <v>316.35192307692307</v>
          </cell>
          <cell r="S7">
            <v>86710</v>
          </cell>
          <cell r="T7">
            <v>44583263.530000001</v>
          </cell>
          <cell r="U7">
            <v>514.16518890554721</v>
          </cell>
          <cell r="W7" t="str">
            <v>Bien</v>
          </cell>
          <cell r="X7" t="str">
            <v>Bien</v>
          </cell>
        </row>
        <row r="8">
          <cell r="A8">
            <v>11</v>
          </cell>
          <cell r="C8" t="str">
            <v>Cádiz</v>
          </cell>
          <cell r="D8">
            <v>25899</v>
          </cell>
          <cell r="E8">
            <v>20766386.829999998</v>
          </cell>
          <cell r="F8">
            <v>801.82195567396423</v>
          </cell>
          <cell r="G8">
            <v>81415</v>
          </cell>
          <cell r="H8">
            <v>61376501.339999989</v>
          </cell>
          <cell r="I8">
            <v>753.87215304305084</v>
          </cell>
          <cell r="J8">
            <v>49714</v>
          </cell>
          <cell r="K8">
            <v>24665154.010000005</v>
          </cell>
          <cell r="L8">
            <v>496.14100675865961</v>
          </cell>
          <cell r="M8">
            <v>8444</v>
          </cell>
          <cell r="N8">
            <v>2290415.88</v>
          </cell>
          <cell r="O8">
            <v>271.24773567029843</v>
          </cell>
          <cell r="P8">
            <v>1581</v>
          </cell>
          <cell r="Q8">
            <v>540151.99</v>
          </cell>
          <cell r="R8">
            <v>341.65211258697025</v>
          </cell>
          <cell r="S8">
            <v>167053</v>
          </cell>
          <cell r="T8">
            <v>109638610.05000001</v>
          </cell>
          <cell r="U8">
            <v>656.31033294822612</v>
          </cell>
          <cell r="W8" t="str">
            <v>Bien</v>
          </cell>
          <cell r="X8" t="str">
            <v>Bien</v>
          </cell>
        </row>
        <row r="9">
          <cell r="A9">
            <v>14</v>
          </cell>
          <cell r="C9" t="str">
            <v>Córdoba</v>
          </cell>
          <cell r="D9">
            <v>13843</v>
          </cell>
          <cell r="E9">
            <v>8558474.4600000009</v>
          </cell>
          <cell r="F9">
            <v>618.2528685978474</v>
          </cell>
          <cell r="G9">
            <v>92402</v>
          </cell>
          <cell r="H9">
            <v>55895543.74000001</v>
          </cell>
          <cell r="I9">
            <v>604.91703361399118</v>
          </cell>
          <cell r="J9">
            <v>41000</v>
          </cell>
          <cell r="K9">
            <v>17357521.120000001</v>
          </cell>
          <cell r="L9">
            <v>423.35417365853664</v>
          </cell>
          <cell r="M9">
            <v>5698</v>
          </cell>
          <cell r="N9">
            <v>1500562.76</v>
          </cell>
          <cell r="O9">
            <v>263.34902772902774</v>
          </cell>
          <cell r="P9">
            <v>972</v>
          </cell>
          <cell r="Q9">
            <v>332003.26</v>
          </cell>
          <cell r="R9">
            <v>341.5671399176955</v>
          </cell>
          <cell r="S9">
            <v>153915</v>
          </cell>
          <cell r="T9">
            <v>83644105.339999974</v>
          </cell>
          <cell r="U9">
            <v>543.44349374654826</v>
          </cell>
          <cell r="W9" t="str">
            <v>Bien</v>
          </cell>
          <cell r="X9" t="str">
            <v>Bien</v>
          </cell>
        </row>
        <row r="10">
          <cell r="A10">
            <v>18</v>
          </cell>
          <cell r="C10" t="str">
            <v>Granada</v>
          </cell>
          <cell r="D10">
            <v>24244</v>
          </cell>
          <cell r="E10">
            <v>15858469.699999999</v>
          </cell>
          <cell r="F10">
            <v>654.11935736677117</v>
          </cell>
          <cell r="G10">
            <v>91015</v>
          </cell>
          <cell r="H10">
            <v>55713133.619999997</v>
          </cell>
          <cell r="I10">
            <v>612.13133681261331</v>
          </cell>
          <cell r="J10">
            <v>41508</v>
          </cell>
          <cell r="K10">
            <v>17655072.120000001</v>
          </cell>
          <cell r="L10">
            <v>425.34143104943627</v>
          </cell>
          <cell r="M10">
            <v>5843</v>
          </cell>
          <cell r="N10">
            <v>1508673.71</v>
          </cell>
          <cell r="O10">
            <v>258.20190142050313</v>
          </cell>
          <cell r="P10">
            <v>805</v>
          </cell>
          <cell r="Q10">
            <v>278460.08</v>
          </cell>
          <cell r="R10">
            <v>345.91314285714287</v>
          </cell>
          <cell r="S10">
            <v>163415</v>
          </cell>
          <cell r="T10">
            <v>91013809.230000004</v>
          </cell>
          <cell r="U10">
            <v>556.94892898448734</v>
          </cell>
          <cell r="W10" t="str">
            <v>Bien</v>
          </cell>
          <cell r="X10" t="str">
            <v>Bien</v>
          </cell>
        </row>
        <row r="11">
          <cell r="A11">
            <v>21</v>
          </cell>
          <cell r="C11" t="str">
            <v>Huelva</v>
          </cell>
          <cell r="D11">
            <v>12899</v>
          </cell>
          <cell r="E11">
            <v>8424577.25</v>
          </cell>
          <cell r="F11">
            <v>653.11863322738202</v>
          </cell>
          <cell r="G11">
            <v>42215</v>
          </cell>
          <cell r="H11">
            <v>29857389.329999998</v>
          </cell>
          <cell r="I11">
            <v>707.26967499703892</v>
          </cell>
          <cell r="J11">
            <v>23775</v>
          </cell>
          <cell r="K11">
            <v>11276813.32</v>
          </cell>
          <cell r="L11">
            <v>474.31391461619347</v>
          </cell>
          <cell r="M11">
            <v>3494</v>
          </cell>
          <cell r="N11">
            <v>926940.15</v>
          </cell>
          <cell r="O11">
            <v>265.29483400114481</v>
          </cell>
          <cell r="P11">
            <v>571</v>
          </cell>
          <cell r="Q11">
            <v>202695.04000000001</v>
          </cell>
          <cell r="R11">
            <v>354.98255691768827</v>
          </cell>
          <cell r="S11">
            <v>82954</v>
          </cell>
          <cell r="T11">
            <v>50688415.089999996</v>
          </cell>
          <cell r="U11">
            <v>611.04244629553727</v>
          </cell>
          <cell r="W11" t="str">
            <v>Bien</v>
          </cell>
          <cell r="X11" t="str">
            <v>Bien</v>
          </cell>
        </row>
        <row r="12">
          <cell r="A12">
            <v>23</v>
          </cell>
          <cell r="C12" t="str">
            <v>Jaén</v>
          </cell>
          <cell r="D12">
            <v>15112</v>
          </cell>
          <cell r="E12">
            <v>9609629.8200000003</v>
          </cell>
          <cell r="F12">
            <v>635.89397961884595</v>
          </cell>
          <cell r="G12">
            <v>69609</v>
          </cell>
          <cell r="H12">
            <v>42513825.849999994</v>
          </cell>
          <cell r="I12">
            <v>610.75185464523258</v>
          </cell>
          <cell r="J12">
            <v>35167</v>
          </cell>
          <cell r="K12">
            <v>15555047.5</v>
          </cell>
          <cell r="L12">
            <v>442.31943299115648</v>
          </cell>
          <cell r="M12">
            <v>4932</v>
          </cell>
          <cell r="N12">
            <v>1265075.6499999999</v>
          </cell>
          <cell r="O12">
            <v>256.50357866991078</v>
          </cell>
          <cell r="P12">
            <v>599</v>
          </cell>
          <cell r="Q12">
            <v>202524.64</v>
          </cell>
          <cell r="R12">
            <v>338.10457429048415</v>
          </cell>
          <cell r="S12">
            <v>125419</v>
          </cell>
          <cell r="T12">
            <v>69146103.459999979</v>
          </cell>
          <cell r="U12">
            <v>551.32080035720253</v>
          </cell>
          <cell r="W12" t="str">
            <v>Bien</v>
          </cell>
          <cell r="X12" t="str">
            <v>Bien</v>
          </cell>
        </row>
        <row r="13">
          <cell r="A13">
            <v>29</v>
          </cell>
          <cell r="C13" t="str">
            <v>Málaga</v>
          </cell>
          <cell r="D13">
            <v>33026</v>
          </cell>
          <cell r="E13">
            <v>24854085.370000005</v>
          </cell>
          <cell r="F13">
            <v>752.56117513474248</v>
          </cell>
          <cell r="G13">
            <v>105645</v>
          </cell>
          <cell r="H13">
            <v>70509328.049999997</v>
          </cell>
          <cell r="I13">
            <v>667.41755927871645</v>
          </cell>
          <cell r="J13">
            <v>55407</v>
          </cell>
          <cell r="K13">
            <v>25140469.940000005</v>
          </cell>
          <cell r="L13">
            <v>453.74176439800033</v>
          </cell>
          <cell r="M13">
            <v>8825</v>
          </cell>
          <cell r="N13">
            <v>2317590.04</v>
          </cell>
          <cell r="O13">
            <v>262.61643512747878</v>
          </cell>
          <cell r="P13">
            <v>1091</v>
          </cell>
          <cell r="Q13">
            <v>388542.58</v>
          </cell>
          <cell r="R13">
            <v>356.13435380384971</v>
          </cell>
          <cell r="S13">
            <v>203994</v>
          </cell>
          <cell r="T13">
            <v>123210015.98</v>
          </cell>
          <cell r="U13">
            <v>603.98843093424318</v>
          </cell>
          <cell r="W13" t="str">
            <v>Bien</v>
          </cell>
          <cell r="X13" t="str">
            <v>Bien</v>
          </cell>
        </row>
        <row r="14">
          <cell r="A14">
            <v>41</v>
          </cell>
          <cell r="C14" t="str">
            <v>Sevilla</v>
          </cell>
          <cell r="D14">
            <v>54406</v>
          </cell>
          <cell r="E14">
            <v>35829405.860000007</v>
          </cell>
          <cell r="F14">
            <v>658.55614932176616</v>
          </cell>
          <cell r="G14">
            <v>153522</v>
          </cell>
          <cell r="H14">
            <v>107329358.97</v>
          </cell>
          <cell r="I14">
            <v>699.11386622112786</v>
          </cell>
          <cell r="J14">
            <v>80808</v>
          </cell>
          <cell r="K14">
            <v>38502623.390000001</v>
          </cell>
          <cell r="L14">
            <v>476.47044092169091</v>
          </cell>
          <cell r="M14">
            <v>13029</v>
          </cell>
          <cell r="N14">
            <v>3509194.39</v>
          </cell>
          <cell r="O14">
            <v>269.33720085962085</v>
          </cell>
          <cell r="P14">
            <v>1853</v>
          </cell>
          <cell r="Q14">
            <v>674650.27</v>
          </cell>
          <cell r="R14">
            <v>364.08541284403668</v>
          </cell>
          <cell r="S14">
            <v>303618</v>
          </cell>
          <cell r="T14">
            <v>185845232.88</v>
          </cell>
          <cell r="U14">
            <v>612.10215757959008</v>
          </cell>
          <cell r="W14" t="str">
            <v>Bien</v>
          </cell>
          <cell r="X14" t="str">
            <v>Bien</v>
          </cell>
        </row>
        <row r="15">
          <cell r="A15">
            <v>10</v>
          </cell>
          <cell r="B15" t="str">
            <v xml:space="preserve">ARAGÓN              </v>
          </cell>
          <cell r="D15">
            <v>22075</v>
          </cell>
          <cell r="E15">
            <v>17727001.73</v>
          </cell>
          <cell r="F15">
            <v>803.03518595696494</v>
          </cell>
          <cell r="G15">
            <v>165498</v>
          </cell>
          <cell r="H15">
            <v>120179179.53999999</v>
          </cell>
          <cell r="I15">
            <v>726.16695996326234</v>
          </cell>
          <cell r="J15">
            <v>72967</v>
          </cell>
          <cell r="K15">
            <v>35421023.57</v>
          </cell>
          <cell r="L15">
            <v>485.43894596187317</v>
          </cell>
          <cell r="M15">
            <v>6819</v>
          </cell>
          <cell r="N15">
            <v>2074516</v>
          </cell>
          <cell r="O15">
            <v>304.22583956591876</v>
          </cell>
          <cell r="P15">
            <v>1209</v>
          </cell>
          <cell r="Q15">
            <v>479179.43999999994</v>
          </cell>
          <cell r="R15">
            <v>396.34362282878408</v>
          </cell>
          <cell r="S15">
            <v>268568</v>
          </cell>
          <cell r="T15">
            <v>175880900.28000003</v>
          </cell>
          <cell r="U15">
            <v>654.88405275386503</v>
          </cell>
          <cell r="W15" t="str">
            <v>Bien</v>
          </cell>
          <cell r="X15" t="str">
            <v>Bien</v>
          </cell>
        </row>
        <row r="16">
          <cell r="A16">
            <v>22</v>
          </cell>
          <cell r="C16" t="str">
            <v>Huesca</v>
          </cell>
          <cell r="D16">
            <v>3649</v>
          </cell>
          <cell r="E16">
            <v>2625339.9</v>
          </cell>
          <cell r="F16">
            <v>719.46832008769525</v>
          </cell>
          <cell r="G16">
            <v>28711</v>
          </cell>
          <cell r="H16">
            <v>19224171.709999997</v>
          </cell>
          <cell r="I16">
            <v>669.57513531399104</v>
          </cell>
          <cell r="J16">
            <v>13616</v>
          </cell>
          <cell r="K16">
            <v>6305778.7000000002</v>
          </cell>
          <cell r="L16">
            <v>463.11535693302</v>
          </cell>
          <cell r="M16">
            <v>1168</v>
          </cell>
          <cell r="N16">
            <v>343425.13</v>
          </cell>
          <cell r="O16">
            <v>294.02836472602741</v>
          </cell>
          <cell r="P16">
            <v>161</v>
          </cell>
          <cell r="Q16">
            <v>62001.07</v>
          </cell>
          <cell r="R16">
            <v>385.0998136645963</v>
          </cell>
          <cell r="S16">
            <v>47305</v>
          </cell>
          <cell r="T16">
            <v>28560716.50999999</v>
          </cell>
          <cell r="U16">
            <v>603.75682295740387</v>
          </cell>
          <cell r="W16" t="str">
            <v>Bien</v>
          </cell>
          <cell r="X16" t="str">
            <v>Bien</v>
          </cell>
        </row>
        <row r="17">
          <cell r="A17">
            <v>44</v>
          </cell>
          <cell r="C17" t="str">
            <v>Teruel</v>
          </cell>
          <cell r="D17">
            <v>2267</v>
          </cell>
          <cell r="E17">
            <v>1615503.06</v>
          </cell>
          <cell r="F17">
            <v>712.61714159682401</v>
          </cell>
          <cell r="G17">
            <v>24658</v>
          </cell>
          <cell r="H17">
            <v>16387221.640000001</v>
          </cell>
          <cell r="I17">
            <v>664.58032443831621</v>
          </cell>
          <cell r="J17">
            <v>9166</v>
          </cell>
          <cell r="K17">
            <v>3921022.45</v>
          </cell>
          <cell r="L17">
            <v>427.77901483744273</v>
          </cell>
          <cell r="M17">
            <v>805</v>
          </cell>
          <cell r="N17">
            <v>244150.29</v>
          </cell>
          <cell r="O17">
            <v>303.2922857142857</v>
          </cell>
          <cell r="P17">
            <v>108</v>
          </cell>
          <cell r="Q17">
            <v>37833.4</v>
          </cell>
          <cell r="R17">
            <v>350.30925925925925</v>
          </cell>
          <cell r="S17">
            <v>37004</v>
          </cell>
          <cell r="T17">
            <v>22205730.840000004</v>
          </cell>
          <cell r="U17">
            <v>600.09001297157079</v>
          </cell>
          <cell r="W17" t="str">
            <v>Bien</v>
          </cell>
          <cell r="X17" t="str">
            <v>Bien</v>
          </cell>
        </row>
        <row r="18">
          <cell r="A18">
            <v>50</v>
          </cell>
          <cell r="C18" t="str">
            <v>Zaragoza</v>
          </cell>
          <cell r="D18">
            <v>16159</v>
          </cell>
          <cell r="E18">
            <v>13486158.770000001</v>
          </cell>
          <cell r="F18">
            <v>834.59117333993447</v>
          </cell>
          <cell r="G18">
            <v>112129</v>
          </cell>
          <cell r="H18">
            <v>84567786.189999998</v>
          </cell>
          <cell r="I18">
            <v>754.20084179828586</v>
          </cell>
          <cell r="J18">
            <v>50185</v>
          </cell>
          <cell r="K18">
            <v>25194222.420000002</v>
          </cell>
          <cell r="L18">
            <v>502.02694868984759</v>
          </cell>
          <cell r="M18">
            <v>4846</v>
          </cell>
          <cell r="N18">
            <v>1486940.58</v>
          </cell>
          <cell r="O18">
            <v>306.83874948411062</v>
          </cell>
          <cell r="P18">
            <v>940</v>
          </cell>
          <cell r="Q18">
            <v>379344.97</v>
          </cell>
          <cell r="R18">
            <v>403.55847872340422</v>
          </cell>
          <cell r="S18">
            <v>184259</v>
          </cell>
          <cell r="T18">
            <v>125114452.93000002</v>
          </cell>
          <cell r="U18">
            <v>679.01406677557145</v>
          </cell>
          <cell r="W18" t="str">
            <v>Bien</v>
          </cell>
          <cell r="X18" t="str">
            <v>Bien</v>
          </cell>
        </row>
        <row r="19">
          <cell r="A19">
            <v>5</v>
          </cell>
          <cell r="B19" t="str">
            <v xml:space="preserve">ASTURIAS            </v>
          </cell>
          <cell r="D19">
            <v>33719</v>
          </cell>
          <cell r="E19">
            <v>30846109.069999997</v>
          </cell>
          <cell r="F19">
            <v>914.79904712476639</v>
          </cell>
          <cell r="G19">
            <v>161025</v>
          </cell>
          <cell r="H19">
            <v>143949315.5</v>
          </cell>
          <cell r="I19">
            <v>893.95631423691975</v>
          </cell>
          <cell r="J19">
            <v>82766</v>
          </cell>
          <cell r="K19">
            <v>43071307.07</v>
          </cell>
          <cell r="L19">
            <v>520.39855822439165</v>
          </cell>
          <cell r="M19">
            <v>7894</v>
          </cell>
          <cell r="N19">
            <v>2666867.9900000002</v>
          </cell>
          <cell r="O19">
            <v>337.83480998226503</v>
          </cell>
          <cell r="P19">
            <v>1660</v>
          </cell>
          <cell r="Q19">
            <v>796124.57</v>
          </cell>
          <cell r="R19">
            <v>479.59311445783129</v>
          </cell>
          <cell r="S19">
            <v>287064</v>
          </cell>
          <cell r="T19">
            <v>221329724.19999999</v>
          </cell>
          <cell r="U19">
            <v>771.01177507454781</v>
          </cell>
          <cell r="W19" t="str">
            <v>Bien</v>
          </cell>
          <cell r="X19" t="str">
            <v>Bien</v>
          </cell>
        </row>
        <row r="20">
          <cell r="A20">
            <v>33</v>
          </cell>
          <cell r="C20" t="str">
            <v>Asturias</v>
          </cell>
          <cell r="D20">
            <v>33719</v>
          </cell>
          <cell r="E20">
            <v>30846109.069999997</v>
          </cell>
          <cell r="F20">
            <v>914.79904712476639</v>
          </cell>
          <cell r="G20">
            <v>161025</v>
          </cell>
          <cell r="H20">
            <v>143949315.5</v>
          </cell>
          <cell r="I20">
            <v>893.95631423691975</v>
          </cell>
          <cell r="J20">
            <v>82766</v>
          </cell>
          <cell r="K20">
            <v>43071307.07</v>
          </cell>
          <cell r="L20">
            <v>520.39855822439165</v>
          </cell>
          <cell r="M20">
            <v>7894</v>
          </cell>
          <cell r="N20">
            <v>2666867.9900000002</v>
          </cell>
          <cell r="O20">
            <v>337.83480998226503</v>
          </cell>
          <cell r="P20">
            <v>1660</v>
          </cell>
          <cell r="Q20">
            <v>796124.57</v>
          </cell>
          <cell r="R20">
            <v>479.59311445783129</v>
          </cell>
          <cell r="S20">
            <v>287064</v>
          </cell>
          <cell r="T20">
            <v>221329724.19999999</v>
          </cell>
          <cell r="U20">
            <v>771.01177507454781</v>
          </cell>
          <cell r="W20" t="str">
            <v>Bien</v>
          </cell>
          <cell r="X20" t="str">
            <v>Bien</v>
          </cell>
        </row>
        <row r="21">
          <cell r="A21">
            <v>15</v>
          </cell>
          <cell r="B21" t="str">
            <v xml:space="preserve">ISLAS BALEARES      </v>
          </cell>
          <cell r="D21">
            <v>18868</v>
          </cell>
          <cell r="E21">
            <v>12539520.719999997</v>
          </cell>
          <cell r="F21">
            <v>664.59193979224062</v>
          </cell>
          <cell r="G21">
            <v>90923</v>
          </cell>
          <cell r="H21">
            <v>58284823.690000005</v>
          </cell>
          <cell r="I21">
            <v>641.03498223771771</v>
          </cell>
          <cell r="J21">
            <v>40855</v>
          </cell>
          <cell r="K21">
            <v>17409956.029999997</v>
          </cell>
          <cell r="L21">
            <v>426.14015493819602</v>
          </cell>
          <cell r="M21">
            <v>4674</v>
          </cell>
          <cell r="N21">
            <v>1168139.3799999999</v>
          </cell>
          <cell r="O21">
            <v>249.92284552845527</v>
          </cell>
          <cell r="P21">
            <v>167</v>
          </cell>
          <cell r="Q21">
            <v>45961.67</v>
          </cell>
          <cell r="R21">
            <v>275.21958083832334</v>
          </cell>
          <cell r="S21">
            <v>155487</v>
          </cell>
          <cell r="T21">
            <v>89448401.489999995</v>
          </cell>
          <cell r="U21">
            <v>575.27897181114815</v>
          </cell>
          <cell r="W21" t="str">
            <v>Bien</v>
          </cell>
          <cell r="X21" t="str">
            <v>Bien</v>
          </cell>
        </row>
        <row r="22">
          <cell r="A22">
            <v>7</v>
          </cell>
          <cell r="C22" t="str">
            <v>Illes Balears</v>
          </cell>
          <cell r="D22">
            <v>18868</v>
          </cell>
          <cell r="E22">
            <v>12539520.719999997</v>
          </cell>
          <cell r="F22">
            <v>664.59193979224062</v>
          </cell>
          <cell r="G22">
            <v>90923</v>
          </cell>
          <cell r="H22">
            <v>58284823.690000005</v>
          </cell>
          <cell r="I22">
            <v>641.03498223771771</v>
          </cell>
          <cell r="J22">
            <v>40855</v>
          </cell>
          <cell r="K22">
            <v>17409956.029999997</v>
          </cell>
          <cell r="L22">
            <v>426.14015493819602</v>
          </cell>
          <cell r="M22">
            <v>4674</v>
          </cell>
          <cell r="N22">
            <v>1168139.3799999999</v>
          </cell>
          <cell r="O22">
            <v>249.92284552845527</v>
          </cell>
          <cell r="P22">
            <v>167</v>
          </cell>
          <cell r="Q22">
            <v>45961.67</v>
          </cell>
          <cell r="R22">
            <v>275.21958083832334</v>
          </cell>
          <cell r="S22">
            <v>155487</v>
          </cell>
          <cell r="T22">
            <v>89448401.489999995</v>
          </cell>
          <cell r="U22">
            <v>575.27897181114815</v>
          </cell>
          <cell r="W22" t="str">
            <v>Bien</v>
          </cell>
          <cell r="X22" t="str">
            <v>Bien</v>
          </cell>
        </row>
        <row r="23">
          <cell r="A23">
            <v>12</v>
          </cell>
          <cell r="B23" t="str">
            <v xml:space="preserve">CANARIAS            </v>
          </cell>
          <cell r="D23">
            <v>26815</v>
          </cell>
          <cell r="E23">
            <v>17283818.589999996</v>
          </cell>
          <cell r="F23">
            <v>644.55784411709851</v>
          </cell>
          <cell r="G23">
            <v>119086</v>
          </cell>
          <cell r="H23">
            <v>83192837.640000015</v>
          </cell>
          <cell r="I23">
            <v>698.59460927397015</v>
          </cell>
          <cell r="J23">
            <v>65385</v>
          </cell>
          <cell r="K23">
            <v>30664562.260000002</v>
          </cell>
          <cell r="L23">
            <v>468.984664066682</v>
          </cell>
          <cell r="M23">
            <v>12702</v>
          </cell>
          <cell r="N23">
            <v>3309733.63</v>
          </cell>
          <cell r="O23">
            <v>260.56791292709806</v>
          </cell>
          <cell r="P23">
            <v>1561</v>
          </cell>
          <cell r="Q23">
            <v>590864.91</v>
          </cell>
          <cell r="R23">
            <v>378.51691864189627</v>
          </cell>
          <cell r="S23">
            <v>225549</v>
          </cell>
          <cell r="T23">
            <v>135041817.03</v>
          </cell>
          <cell r="U23">
            <v>598.72496455315695</v>
          </cell>
          <cell r="W23" t="str">
            <v>Bien</v>
          </cell>
          <cell r="X23" t="str">
            <v>Bien</v>
          </cell>
        </row>
        <row r="24">
          <cell r="A24">
            <v>35</v>
          </cell>
          <cell r="C24" t="str">
            <v>Las Palmas</v>
          </cell>
          <cell r="D24">
            <v>16175</v>
          </cell>
          <cell r="E24">
            <v>10394451.469999997</v>
          </cell>
          <cell r="F24">
            <v>642.62451128284374</v>
          </cell>
          <cell r="G24">
            <v>60402</v>
          </cell>
          <cell r="H24">
            <v>43187594.650000006</v>
          </cell>
          <cell r="I24">
            <v>715.0027259031159</v>
          </cell>
          <cell r="J24">
            <v>33509</v>
          </cell>
          <cell r="K24">
            <v>15804424.110000001</v>
          </cell>
          <cell r="L24">
            <v>471.64714285714291</v>
          </cell>
          <cell r="M24">
            <v>7075</v>
          </cell>
          <cell r="N24">
            <v>1872659.19</v>
          </cell>
          <cell r="O24">
            <v>264.6868113074205</v>
          </cell>
          <cell r="P24">
            <v>842</v>
          </cell>
          <cell r="Q24">
            <v>320414.78000000003</v>
          </cell>
          <cell r="R24">
            <v>380.54011876484566</v>
          </cell>
          <cell r="S24">
            <v>118003</v>
          </cell>
          <cell r="T24">
            <v>71579544.199999988</v>
          </cell>
          <cell r="U24">
            <v>606.59088497750042</v>
          </cell>
          <cell r="W24" t="str">
            <v>Bien</v>
          </cell>
          <cell r="X24" t="str">
            <v>Bien</v>
          </cell>
        </row>
        <row r="25">
          <cell r="A25">
            <v>38</v>
          </cell>
          <cell r="C25" t="str">
            <v>S. C. De Tenerife</v>
          </cell>
          <cell r="D25">
            <v>10640</v>
          </cell>
          <cell r="E25">
            <v>6889367.1199999992</v>
          </cell>
          <cell r="F25">
            <v>647.49690977443606</v>
          </cell>
          <cell r="G25">
            <v>58684</v>
          </cell>
          <cell r="H25">
            <v>40005242.990000002</v>
          </cell>
          <cell r="I25">
            <v>681.70613778883512</v>
          </cell>
          <cell r="J25">
            <v>31876</v>
          </cell>
          <cell r="K25">
            <v>14860138.15</v>
          </cell>
          <cell r="L25">
            <v>466.18578711256117</v>
          </cell>
          <cell r="M25">
            <v>5627</v>
          </cell>
          <cell r="N25">
            <v>1437074.44</v>
          </cell>
          <cell r="O25">
            <v>255.38909543273502</v>
          </cell>
          <cell r="P25">
            <v>719</v>
          </cell>
          <cell r="Q25">
            <v>270450.13</v>
          </cell>
          <cell r="R25">
            <v>376.14760778859528</v>
          </cell>
          <cell r="S25">
            <v>107546</v>
          </cell>
          <cell r="T25">
            <v>63462272.830000013</v>
          </cell>
          <cell r="U25">
            <v>590.09421856693893</v>
          </cell>
          <cell r="W25" t="str">
            <v>Bien</v>
          </cell>
          <cell r="X25" t="str">
            <v>Bien</v>
          </cell>
        </row>
        <row r="26">
          <cell r="A26">
            <v>6</v>
          </cell>
          <cell r="B26" t="str">
            <v xml:space="preserve">CANTABRIA           </v>
          </cell>
          <cell r="D26">
            <v>12656</v>
          </cell>
          <cell r="E26">
            <v>9797794</v>
          </cell>
          <cell r="F26">
            <v>774.16197850821743</v>
          </cell>
          <cell r="G26">
            <v>73783</v>
          </cell>
          <cell r="H26">
            <v>55041721.829999991</v>
          </cell>
          <cell r="I26">
            <v>745.99463060596599</v>
          </cell>
          <cell r="J26">
            <v>33705</v>
          </cell>
          <cell r="K26">
            <v>16066860.949999999</v>
          </cell>
          <cell r="L26">
            <v>476.69072689511938</v>
          </cell>
          <cell r="M26">
            <v>3746</v>
          </cell>
          <cell r="N26">
            <v>1137268.69</v>
          </cell>
          <cell r="O26">
            <v>303.59548585157501</v>
          </cell>
          <cell r="P26">
            <v>960</v>
          </cell>
          <cell r="Q26">
            <v>380536.57</v>
          </cell>
          <cell r="R26">
            <v>396.39226041666666</v>
          </cell>
          <cell r="S26">
            <v>124850</v>
          </cell>
          <cell r="T26">
            <v>82424182.040000007</v>
          </cell>
          <cell r="U26">
            <v>660.18567913496202</v>
          </cell>
          <cell r="W26" t="str">
            <v>Bien</v>
          </cell>
          <cell r="X26" t="str">
            <v>Bien</v>
          </cell>
        </row>
        <row r="27">
          <cell r="A27">
            <v>39</v>
          </cell>
          <cell r="C27" t="str">
            <v>Cantabria</v>
          </cell>
          <cell r="D27">
            <v>12656</v>
          </cell>
          <cell r="E27">
            <v>9797794</v>
          </cell>
          <cell r="F27">
            <v>774.16197850821743</v>
          </cell>
          <cell r="G27">
            <v>73783</v>
          </cell>
          <cell r="H27">
            <v>55041721.829999991</v>
          </cell>
          <cell r="I27">
            <v>745.99463060596599</v>
          </cell>
          <cell r="J27">
            <v>33705</v>
          </cell>
          <cell r="K27">
            <v>16066860.949999999</v>
          </cell>
          <cell r="L27">
            <v>476.69072689511938</v>
          </cell>
          <cell r="M27">
            <v>3746</v>
          </cell>
          <cell r="N27">
            <v>1137268.69</v>
          </cell>
          <cell r="O27">
            <v>303.59548585157501</v>
          </cell>
          <cell r="P27">
            <v>960</v>
          </cell>
          <cell r="Q27">
            <v>380536.57</v>
          </cell>
          <cell r="R27">
            <v>396.39226041666666</v>
          </cell>
          <cell r="S27">
            <v>124850</v>
          </cell>
          <cell r="T27">
            <v>82424182.040000007</v>
          </cell>
          <cell r="U27">
            <v>660.18567913496202</v>
          </cell>
          <cell r="W27" t="str">
            <v>Bien</v>
          </cell>
          <cell r="X27" t="str">
            <v>Bien</v>
          </cell>
        </row>
        <row r="28">
          <cell r="A28">
            <v>17</v>
          </cell>
          <cell r="B28" t="str">
            <v xml:space="preserve">CASTILLA-LEÓN     </v>
          </cell>
          <cell r="D28">
            <v>42400</v>
          </cell>
          <cell r="E28">
            <v>31899669.799999997</v>
          </cell>
          <cell r="F28">
            <v>752.35070283018865</v>
          </cell>
          <cell r="G28">
            <v>355091</v>
          </cell>
          <cell r="H28">
            <v>242900005.71000004</v>
          </cell>
          <cell r="I28">
            <v>684.05002016384549</v>
          </cell>
          <cell r="J28">
            <v>153770</v>
          </cell>
          <cell r="K28">
            <v>70639822.359999999</v>
          </cell>
          <cell r="L28">
            <v>459.38624152955714</v>
          </cell>
          <cell r="M28">
            <v>16908</v>
          </cell>
          <cell r="N28">
            <v>5065362.2300000004</v>
          </cell>
          <cell r="O28">
            <v>299.58376094156614</v>
          </cell>
          <cell r="P28">
            <v>3926</v>
          </cell>
          <cell r="Q28">
            <v>1485888.4599999997</v>
          </cell>
          <cell r="R28">
            <v>378.47388181355063</v>
          </cell>
          <cell r="S28">
            <v>572095</v>
          </cell>
          <cell r="T28">
            <v>351990748.56</v>
          </cell>
          <cell r="U28">
            <v>615.26625570927911</v>
          </cell>
          <cell r="W28" t="str">
            <v>Bien</v>
          </cell>
          <cell r="X28" t="str">
            <v>Bien</v>
          </cell>
        </row>
        <row r="29">
          <cell r="A29">
            <v>5</v>
          </cell>
          <cell r="C29" t="str">
            <v>Ávila</v>
          </cell>
          <cell r="D29">
            <v>2465</v>
          </cell>
          <cell r="E29">
            <v>1502503.11</v>
          </cell>
          <cell r="F29">
            <v>609.5347302231238</v>
          </cell>
          <cell r="G29">
            <v>23482</v>
          </cell>
          <cell r="H29">
            <v>14155660.290000003</v>
          </cell>
          <cell r="I29">
            <v>602.83026530959899</v>
          </cell>
          <cell r="J29">
            <v>10926</v>
          </cell>
          <cell r="K29">
            <v>4832923.76</v>
          </cell>
          <cell r="L29">
            <v>442.33239611934835</v>
          </cell>
          <cell r="M29">
            <v>1186</v>
          </cell>
          <cell r="N29">
            <v>351251.63</v>
          </cell>
          <cell r="O29">
            <v>296.16494940978077</v>
          </cell>
          <cell r="P29">
            <v>250</v>
          </cell>
          <cell r="Q29">
            <v>87172.68</v>
          </cell>
          <cell r="R29">
            <v>348.69072</v>
          </cell>
          <cell r="S29">
            <v>38309</v>
          </cell>
          <cell r="T29">
            <v>20929511.469999999</v>
          </cell>
          <cell r="U29">
            <v>546.33405909838416</v>
          </cell>
          <cell r="W29" t="str">
            <v>Bien</v>
          </cell>
          <cell r="X29" t="str">
            <v>Bien</v>
          </cell>
        </row>
        <row r="30">
          <cell r="A30">
            <v>9</v>
          </cell>
          <cell r="C30" t="str">
            <v>Burgos</v>
          </cell>
          <cell r="D30">
            <v>4453</v>
          </cell>
          <cell r="E30">
            <v>3468311.98</v>
          </cell>
          <cell r="F30">
            <v>778.87086907702667</v>
          </cell>
          <cell r="G30">
            <v>51649</v>
          </cell>
          <cell r="H30">
            <v>36299769.020000011</v>
          </cell>
          <cell r="I30">
            <v>702.81649247807331</v>
          </cell>
          <cell r="J30">
            <v>21045</v>
          </cell>
          <cell r="K30">
            <v>9608863.9799999986</v>
          </cell>
          <cell r="L30">
            <v>456.5865516749821</v>
          </cell>
          <cell r="M30">
            <v>2465</v>
          </cell>
          <cell r="N30">
            <v>754246.23</v>
          </cell>
          <cell r="O30">
            <v>305.98224340770793</v>
          </cell>
          <cell r="P30">
            <v>397</v>
          </cell>
          <cell r="Q30">
            <v>163304.42000000001</v>
          </cell>
          <cell r="R30">
            <v>411.34614609571793</v>
          </cell>
          <cell r="S30">
            <v>80009</v>
          </cell>
          <cell r="T30">
            <v>50294495.629999995</v>
          </cell>
          <cell r="U30">
            <v>628.61047669637162</v>
          </cell>
          <cell r="W30" t="str">
            <v>Bien</v>
          </cell>
          <cell r="X30" t="str">
            <v>Bien</v>
          </cell>
        </row>
        <row r="31">
          <cell r="A31">
            <v>24</v>
          </cell>
          <cell r="C31" t="str">
            <v>León</v>
          </cell>
          <cell r="D31">
            <v>12185</v>
          </cell>
          <cell r="E31">
            <v>9685194.2400000002</v>
          </cell>
          <cell r="F31">
            <v>794.84564956914244</v>
          </cell>
          <cell r="G31">
            <v>87876</v>
          </cell>
          <cell r="H31">
            <v>60955677.530000001</v>
          </cell>
          <cell r="I31">
            <v>693.65557751832125</v>
          </cell>
          <cell r="J31">
            <v>36050</v>
          </cell>
          <cell r="K31">
            <v>16033303.48</v>
          </cell>
          <cell r="L31">
            <v>444.75183023578364</v>
          </cell>
          <cell r="M31">
            <v>3814</v>
          </cell>
          <cell r="N31">
            <v>1155462.07</v>
          </cell>
          <cell r="O31">
            <v>302.95282380702679</v>
          </cell>
          <cell r="P31">
            <v>904</v>
          </cell>
          <cell r="Q31">
            <v>391262.89</v>
          </cell>
          <cell r="R31">
            <v>432.8129314159292</v>
          </cell>
          <cell r="S31">
            <v>140829</v>
          </cell>
          <cell r="T31">
            <v>88220900.209999993</v>
          </cell>
          <cell r="U31">
            <v>626.43986827997071</v>
          </cell>
          <cell r="W31" t="str">
            <v>Bien</v>
          </cell>
          <cell r="X31" t="str">
            <v>Bien</v>
          </cell>
        </row>
        <row r="32">
          <cell r="A32">
            <v>34</v>
          </cell>
          <cell r="C32" t="str">
            <v>Palencia</v>
          </cell>
          <cell r="D32">
            <v>3420</v>
          </cell>
          <cell r="E32">
            <v>2559831.0099999998</v>
          </cell>
          <cell r="F32">
            <v>748.48859941520459</v>
          </cell>
          <cell r="G32">
            <v>23242</v>
          </cell>
          <cell r="H32">
            <v>16327963.799999999</v>
          </cell>
          <cell r="I32">
            <v>702.5197401256346</v>
          </cell>
          <cell r="J32">
            <v>11461</v>
          </cell>
          <cell r="K32">
            <v>5502331.1100000003</v>
          </cell>
          <cell r="L32">
            <v>480.09171189250503</v>
          </cell>
          <cell r="M32">
            <v>1294</v>
          </cell>
          <cell r="N32">
            <v>398403.89</v>
          </cell>
          <cell r="O32">
            <v>307.88554095826896</v>
          </cell>
          <cell r="P32">
            <v>377</v>
          </cell>
          <cell r="Q32">
            <v>142079.12</v>
          </cell>
          <cell r="R32">
            <v>376.86769230769232</v>
          </cell>
          <cell r="S32">
            <v>39794</v>
          </cell>
          <cell r="T32">
            <v>24930608.93</v>
          </cell>
          <cell r="U32">
            <v>626.49165527466448</v>
          </cell>
          <cell r="W32" t="str">
            <v>Bien</v>
          </cell>
          <cell r="X32" t="str">
            <v>Bien</v>
          </cell>
        </row>
        <row r="33">
          <cell r="A33">
            <v>37</v>
          </cell>
          <cell r="C33" t="str">
            <v>Salamanca</v>
          </cell>
          <cell r="D33">
            <v>4019</v>
          </cell>
          <cell r="E33">
            <v>2656843.9</v>
          </cell>
          <cell r="F33">
            <v>661.07088828066685</v>
          </cell>
          <cell r="G33">
            <v>46309</v>
          </cell>
          <cell r="H33">
            <v>29609489.519999996</v>
          </cell>
          <cell r="I33">
            <v>639.38952514629977</v>
          </cell>
          <cell r="J33">
            <v>20264</v>
          </cell>
          <cell r="K33">
            <v>9303674.8299999982</v>
          </cell>
          <cell r="L33">
            <v>459.1233137583892</v>
          </cell>
          <cell r="M33">
            <v>2347</v>
          </cell>
          <cell r="N33">
            <v>683633.97</v>
          </cell>
          <cell r="O33">
            <v>291.27991904559008</v>
          </cell>
          <cell r="P33">
            <v>637</v>
          </cell>
          <cell r="Q33">
            <v>215392.68</v>
          </cell>
          <cell r="R33">
            <v>338.13607535321819</v>
          </cell>
          <cell r="S33">
            <v>73576</v>
          </cell>
          <cell r="T33">
            <v>42469034.899999991</v>
          </cell>
          <cell r="U33">
            <v>577.21315238664772</v>
          </cell>
          <cell r="W33" t="str">
            <v>Bien</v>
          </cell>
          <cell r="X33" t="str">
            <v>Bien</v>
          </cell>
        </row>
        <row r="34">
          <cell r="A34">
            <v>40</v>
          </cell>
          <cell r="C34" t="str">
            <v>Segovia</v>
          </cell>
          <cell r="D34">
            <v>2122</v>
          </cell>
          <cell r="E34">
            <v>1403122.8</v>
          </cell>
          <cell r="F34">
            <v>661.22657869934028</v>
          </cell>
          <cell r="G34">
            <v>19509</v>
          </cell>
          <cell r="H34">
            <v>12950501.9</v>
          </cell>
          <cell r="I34">
            <v>663.82192321492641</v>
          </cell>
          <cell r="J34">
            <v>8956</v>
          </cell>
          <cell r="K34">
            <v>4089063.53</v>
          </cell>
          <cell r="L34">
            <v>456.57252456453773</v>
          </cell>
          <cell r="M34">
            <v>957</v>
          </cell>
          <cell r="N34">
            <v>289034.40999999997</v>
          </cell>
          <cell r="O34">
            <v>302.02132706374084</v>
          </cell>
          <cell r="P34">
            <v>208</v>
          </cell>
          <cell r="Q34">
            <v>70194.39</v>
          </cell>
          <cell r="R34">
            <v>337.47302884615385</v>
          </cell>
          <cell r="S34">
            <v>31752</v>
          </cell>
          <cell r="T34">
            <v>18801917.030000001</v>
          </cell>
          <cell r="U34">
            <v>592.14906242126483</v>
          </cell>
          <cell r="W34" t="str">
            <v>Bien</v>
          </cell>
          <cell r="X34" t="str">
            <v>Bien</v>
          </cell>
        </row>
        <row r="35">
          <cell r="A35">
            <v>42</v>
          </cell>
          <cell r="C35" t="str">
            <v>Soria</v>
          </cell>
          <cell r="D35">
            <v>1227</v>
          </cell>
          <cell r="E35">
            <v>792777.52</v>
          </cell>
          <cell r="F35">
            <v>646.11044824775877</v>
          </cell>
          <cell r="G35">
            <v>14935</v>
          </cell>
          <cell r="H35">
            <v>9600383.0800000019</v>
          </cell>
          <cell r="I35">
            <v>642.8110532306664</v>
          </cell>
          <cell r="J35">
            <v>5738</v>
          </cell>
          <cell r="K35">
            <v>2486449.36</v>
          </cell>
          <cell r="L35">
            <v>433.33031718368767</v>
          </cell>
          <cell r="M35">
            <v>579</v>
          </cell>
          <cell r="N35">
            <v>176248.53</v>
          </cell>
          <cell r="O35">
            <v>304.40160621761657</v>
          </cell>
          <cell r="P35">
            <v>150</v>
          </cell>
          <cell r="Q35">
            <v>50847.75</v>
          </cell>
          <cell r="R35">
            <v>338.98500000000001</v>
          </cell>
          <cell r="S35">
            <v>22629</v>
          </cell>
          <cell r="T35">
            <v>13106706.24</v>
          </cell>
          <cell r="U35">
            <v>579.19953334217155</v>
          </cell>
          <cell r="W35" t="str">
            <v>Bien</v>
          </cell>
          <cell r="X35" t="str">
            <v>Bien</v>
          </cell>
        </row>
        <row r="36">
          <cell r="A36">
            <v>47</v>
          </cell>
          <cell r="C36" t="str">
            <v>Valladolid</v>
          </cell>
          <cell r="D36">
            <v>9096</v>
          </cell>
          <cell r="E36">
            <v>7689144.0999999996</v>
          </cell>
          <cell r="F36">
            <v>845.33246481970093</v>
          </cell>
          <cell r="G36">
            <v>54718</v>
          </cell>
          <cell r="H36">
            <v>43664476.939999983</v>
          </cell>
          <cell r="I36">
            <v>797.99109872436827</v>
          </cell>
          <cell r="J36">
            <v>25095</v>
          </cell>
          <cell r="K36">
            <v>12799610.1</v>
          </cell>
          <cell r="L36">
            <v>510.04622833233708</v>
          </cell>
          <cell r="M36">
            <v>2725</v>
          </cell>
          <cell r="N36">
            <v>819924.43</v>
          </cell>
          <cell r="O36">
            <v>300.88969908256882</v>
          </cell>
          <cell r="P36">
            <v>615</v>
          </cell>
          <cell r="Q36">
            <v>236667.14</v>
          </cell>
          <cell r="R36">
            <v>384.82461788617888</v>
          </cell>
          <cell r="S36">
            <v>92249</v>
          </cell>
          <cell r="T36">
            <v>65209822.709999993</v>
          </cell>
          <cell r="U36">
            <v>706.88920974753103</v>
          </cell>
          <cell r="W36" t="str">
            <v>Bien</v>
          </cell>
          <cell r="X36" t="str">
            <v>Bien</v>
          </cell>
        </row>
        <row r="37">
          <cell r="A37">
            <v>49</v>
          </cell>
          <cell r="C37" t="str">
            <v>Zamora</v>
          </cell>
          <cell r="D37">
            <v>3413</v>
          </cell>
          <cell r="E37">
            <v>2141941.14</v>
          </cell>
          <cell r="F37">
            <v>627.58310577204804</v>
          </cell>
          <cell r="G37">
            <v>33371</v>
          </cell>
          <cell r="H37">
            <v>19336083.630000003</v>
          </cell>
          <cell r="I37">
            <v>579.42775553624415</v>
          </cell>
          <cell r="J37">
            <v>14235</v>
          </cell>
          <cell r="K37">
            <v>5983602.209999999</v>
          </cell>
          <cell r="L37">
            <v>420.3443772391991</v>
          </cell>
          <cell r="M37">
            <v>1541</v>
          </cell>
          <cell r="N37">
            <v>437157.07</v>
          </cell>
          <cell r="O37">
            <v>283.68401687216095</v>
          </cell>
          <cell r="P37">
            <v>388</v>
          </cell>
          <cell r="Q37">
            <v>128967.39</v>
          </cell>
          <cell r="R37">
            <v>332.39018041237114</v>
          </cell>
          <cell r="S37">
            <v>52948</v>
          </cell>
          <cell r="T37">
            <v>28027751.440000005</v>
          </cell>
          <cell r="U37">
            <v>529.34485608521572</v>
          </cell>
          <cell r="W37" t="str">
            <v>Bien</v>
          </cell>
          <cell r="X37" t="str">
            <v>Bien</v>
          </cell>
        </row>
        <row r="38">
          <cell r="A38">
            <v>11</v>
          </cell>
          <cell r="B38" t="str">
            <v>CASTILLA-LA MANCHA</v>
          </cell>
          <cell r="D38">
            <v>30212</v>
          </cell>
          <cell r="E38">
            <v>19813050.350000001</v>
          </cell>
          <cell r="F38">
            <v>655.80068681318687</v>
          </cell>
          <cell r="G38">
            <v>189639</v>
          </cell>
          <cell r="H38">
            <v>123826630.54999998</v>
          </cell>
          <cell r="I38">
            <v>652.95973164802592</v>
          </cell>
          <cell r="J38">
            <v>90703</v>
          </cell>
          <cell r="K38">
            <v>42330680.590000004</v>
          </cell>
          <cell r="L38">
            <v>466.6954851548461</v>
          </cell>
          <cell r="M38">
            <v>11284</v>
          </cell>
          <cell r="N38">
            <v>3159994.9</v>
          </cell>
          <cell r="O38">
            <v>280.04208613966676</v>
          </cell>
          <cell r="P38">
            <v>2259</v>
          </cell>
          <cell r="Q38">
            <v>764395.49</v>
          </cell>
          <cell r="R38">
            <v>338.37781761841524</v>
          </cell>
          <cell r="S38">
            <v>324097</v>
          </cell>
          <cell r="T38">
            <v>189894751.88000003</v>
          </cell>
          <cell r="U38">
            <v>585.91949903886803</v>
          </cell>
          <cell r="W38" t="str">
            <v>Bien</v>
          </cell>
          <cell r="X38" t="str">
            <v>Bien</v>
          </cell>
        </row>
        <row r="39">
          <cell r="A39">
            <v>2</v>
          </cell>
          <cell r="C39" t="str">
            <v>Albacete</v>
          </cell>
          <cell r="D39">
            <v>5493</v>
          </cell>
          <cell r="E39">
            <v>3293960.83</v>
          </cell>
          <cell r="F39">
            <v>599.66517931913347</v>
          </cell>
          <cell r="G39">
            <v>38175</v>
          </cell>
          <cell r="H39">
            <v>23809316.490000002</v>
          </cell>
          <cell r="I39">
            <v>623.68870962671906</v>
          </cell>
          <cell r="J39">
            <v>18134</v>
          </cell>
          <cell r="K39">
            <v>8279130.8699999992</v>
          </cell>
          <cell r="L39">
            <v>456.55293206132126</v>
          </cell>
          <cell r="M39">
            <v>2218</v>
          </cell>
          <cell r="N39">
            <v>599298.78</v>
          </cell>
          <cell r="O39">
            <v>270.19782687105504</v>
          </cell>
          <cell r="P39">
            <v>541</v>
          </cell>
          <cell r="Q39">
            <v>176755.36</v>
          </cell>
          <cell r="R39">
            <v>326.7197042513863</v>
          </cell>
          <cell r="S39">
            <v>64561</v>
          </cell>
          <cell r="T39">
            <v>36158462.329999998</v>
          </cell>
          <cell r="U39">
            <v>560.06663976704203</v>
          </cell>
          <cell r="W39" t="str">
            <v>Bien</v>
          </cell>
          <cell r="X39" t="str">
            <v>Bien</v>
          </cell>
        </row>
        <row r="40">
          <cell r="A40">
            <v>13</v>
          </cell>
          <cell r="C40" t="str">
            <v>Ciudad Real</v>
          </cell>
          <cell r="D40">
            <v>10282</v>
          </cell>
          <cell r="E40">
            <v>6928874.6400000006</v>
          </cell>
          <cell r="F40">
            <v>673.88393697724189</v>
          </cell>
          <cell r="G40">
            <v>48702</v>
          </cell>
          <cell r="H40">
            <v>33450924.719999995</v>
          </cell>
          <cell r="I40">
            <v>686.84909695700367</v>
          </cell>
          <cell r="J40">
            <v>26394</v>
          </cell>
          <cell r="K40">
            <v>12828180.49</v>
          </cell>
          <cell r="L40">
            <v>486.0263881942866</v>
          </cell>
          <cell r="M40">
            <v>3535</v>
          </cell>
          <cell r="N40">
            <v>1009381.08</v>
          </cell>
          <cell r="O40">
            <v>285.53920226308344</v>
          </cell>
          <cell r="P40">
            <v>721</v>
          </cell>
          <cell r="Q40">
            <v>249844.23</v>
          </cell>
          <cell r="R40">
            <v>346.52459084604715</v>
          </cell>
          <cell r="S40">
            <v>89634</v>
          </cell>
          <cell r="T40">
            <v>54467205.159999996</v>
          </cell>
          <cell r="U40">
            <v>607.66232858067247</v>
          </cell>
          <cell r="W40" t="str">
            <v>Bien</v>
          </cell>
          <cell r="X40" t="str">
            <v>Bien</v>
          </cell>
        </row>
        <row r="41">
          <cell r="A41">
            <v>16</v>
          </cell>
          <cell r="C41" t="str">
            <v>Cuenca</v>
          </cell>
          <cell r="D41">
            <v>3387</v>
          </cell>
          <cell r="E41">
            <v>1975665.39</v>
          </cell>
          <cell r="F41">
            <v>583.30835252435782</v>
          </cell>
          <cell r="G41">
            <v>26257</v>
          </cell>
          <cell r="H41">
            <v>15858794.660000002</v>
          </cell>
          <cell r="I41">
            <v>603.98349621053444</v>
          </cell>
          <cell r="J41">
            <v>11602</v>
          </cell>
          <cell r="K41">
            <v>5180615.68</v>
          </cell>
          <cell r="L41">
            <v>446.52781244612993</v>
          </cell>
          <cell r="M41">
            <v>1295</v>
          </cell>
          <cell r="N41">
            <v>359529.85</v>
          </cell>
          <cell r="O41">
            <v>277.62922779922781</v>
          </cell>
          <cell r="P41">
            <v>299</v>
          </cell>
          <cell r="Q41">
            <v>100754.96</v>
          </cell>
          <cell r="R41">
            <v>336.97311036789301</v>
          </cell>
          <cell r="S41">
            <v>42840</v>
          </cell>
          <cell r="T41">
            <v>23475360.539999995</v>
          </cell>
          <cell r="U41">
            <v>547.97760364145643</v>
          </cell>
          <cell r="W41" t="str">
            <v>Bien</v>
          </cell>
          <cell r="X41" t="str">
            <v>Bien</v>
          </cell>
        </row>
        <row r="42">
          <cell r="A42">
            <v>19</v>
          </cell>
          <cell r="C42" t="str">
            <v>Guadalajara</v>
          </cell>
          <cell r="D42">
            <v>3260</v>
          </cell>
          <cell r="E42">
            <v>2599969.5499999998</v>
          </cell>
          <cell r="F42">
            <v>797.5366717791411</v>
          </cell>
          <cell r="G42">
            <v>19203</v>
          </cell>
          <cell r="H42">
            <v>14020180.58</v>
          </cell>
          <cell r="I42">
            <v>730.10365984481587</v>
          </cell>
          <cell r="J42">
            <v>8114</v>
          </cell>
          <cell r="K42">
            <v>3977048.45</v>
          </cell>
          <cell r="L42">
            <v>490.1464690658122</v>
          </cell>
          <cell r="M42">
            <v>1038</v>
          </cell>
          <cell r="N42">
            <v>319571.57</v>
          </cell>
          <cell r="O42">
            <v>307.8724181117534</v>
          </cell>
          <cell r="P42">
            <v>165</v>
          </cell>
          <cell r="Q42">
            <v>58471.5</v>
          </cell>
          <cell r="R42">
            <v>354.37272727272727</v>
          </cell>
          <cell r="S42">
            <v>31780</v>
          </cell>
          <cell r="T42">
            <v>20975241.650000006</v>
          </cell>
          <cell r="U42">
            <v>660.01389710509773</v>
          </cell>
          <cell r="W42" t="str">
            <v>Bien</v>
          </cell>
          <cell r="X42" t="str">
            <v>Bien</v>
          </cell>
        </row>
        <row r="43">
          <cell r="A43">
            <v>45</v>
          </cell>
          <cell r="C43" t="str">
            <v>Toledo</v>
          </cell>
          <cell r="D43">
            <v>7790</v>
          </cell>
          <cell r="E43">
            <v>5014579.9400000004</v>
          </cell>
          <cell r="F43">
            <v>643.72014634146342</v>
          </cell>
          <cell r="G43">
            <v>57302</v>
          </cell>
          <cell r="H43">
            <v>36687414.099999994</v>
          </cell>
          <cell r="I43">
            <v>640.24665980245004</v>
          </cell>
          <cell r="J43">
            <v>26459</v>
          </cell>
          <cell r="K43">
            <v>12065705.100000001</v>
          </cell>
          <cell r="L43">
            <v>456.01515930307272</v>
          </cell>
          <cell r="M43">
            <v>3198</v>
          </cell>
          <cell r="N43">
            <v>872213.62</v>
          </cell>
          <cell r="O43">
            <v>272.73721701063164</v>
          </cell>
          <cell r="P43">
            <v>533</v>
          </cell>
          <cell r="Q43">
            <v>178569.44</v>
          </cell>
          <cell r="R43">
            <v>335.02709193245778</v>
          </cell>
          <cell r="S43">
            <v>95282</v>
          </cell>
          <cell r="T43">
            <v>54818482.20000001</v>
          </cell>
          <cell r="U43">
            <v>575.32883650637064</v>
          </cell>
          <cell r="W43" t="str">
            <v>Bien</v>
          </cell>
          <cell r="X43" t="str">
            <v>Bien</v>
          </cell>
        </row>
        <row r="44">
          <cell r="A44">
            <v>2</v>
          </cell>
          <cell r="B44" t="str">
            <v>COMUNIDADES AUTÓNOMAS</v>
          </cell>
          <cell r="D44" t="str">
            <v>INC. PERMANENTE</v>
          </cell>
          <cell r="E44">
            <v>143548636.63999996</v>
          </cell>
          <cell r="F44">
            <v>873.51225630571673</v>
          </cell>
          <cell r="G44" t="str">
            <v>JUBILACIÓN</v>
          </cell>
          <cell r="H44">
            <v>808860463.22000015</v>
          </cell>
          <cell r="I44">
            <v>863.91149544419034</v>
          </cell>
          <cell r="J44" t="str">
            <v>VIUDEDAD</v>
          </cell>
          <cell r="K44">
            <v>211906063.54999995</v>
          </cell>
          <cell r="L44">
            <v>555.03158416515828</v>
          </cell>
          <cell r="M44" t="str">
            <v>ORFANDAD</v>
          </cell>
          <cell r="N44">
            <v>11713683.329999998</v>
          </cell>
          <cell r="O44">
            <v>336.53240239032374</v>
          </cell>
          <cell r="P44" t="str">
            <v>FAVOR DE FAMILIARES</v>
          </cell>
          <cell r="Q44">
            <v>745326.41</v>
          </cell>
          <cell r="R44">
            <v>430.82451445086707</v>
          </cell>
          <cell r="S44" t="str">
            <v>TOTAL PENSIONES</v>
          </cell>
          <cell r="T44">
            <v>1176774173.1500001</v>
          </cell>
          <cell r="U44">
            <v>774.73380986082407</v>
          </cell>
          <cell r="W44" t="str">
            <v>CONTROL</v>
          </cell>
          <cell r="X44" t="str">
            <v>Bien</v>
          </cell>
        </row>
        <row r="45">
          <cell r="A45">
            <v>8</v>
          </cell>
          <cell r="C45" t="str">
            <v>Barcelona</v>
          </cell>
          <cell r="D45" t="str">
            <v>Número</v>
          </cell>
          <cell r="E45" t="str">
            <v>Nómina</v>
          </cell>
          <cell r="F45" t="str">
            <v>P.media</v>
          </cell>
          <cell r="G45" t="str">
            <v>Número</v>
          </cell>
          <cell r="H45" t="str">
            <v>Nómina</v>
          </cell>
          <cell r="I45" t="str">
            <v>P.media</v>
          </cell>
          <cell r="J45" t="str">
            <v>Número</v>
          </cell>
          <cell r="K45" t="str">
            <v>Nómina</v>
          </cell>
          <cell r="L45" t="str">
            <v>P.media</v>
          </cell>
          <cell r="M45" t="str">
            <v>Número</v>
          </cell>
          <cell r="N45" t="str">
            <v>Nómina</v>
          </cell>
          <cell r="O45" t="str">
            <v>P.media</v>
          </cell>
          <cell r="P45" t="str">
            <v>Número</v>
          </cell>
          <cell r="Q45" t="str">
            <v>Nómina</v>
          </cell>
          <cell r="R45" t="str">
            <v>P.media</v>
          </cell>
          <cell r="S45" t="str">
            <v>Número</v>
          </cell>
          <cell r="T45" t="str">
            <v>Nómina</v>
          </cell>
          <cell r="U45" t="str">
            <v>P.media</v>
          </cell>
          <cell r="W45" t="str">
            <v>Número</v>
          </cell>
          <cell r="X45" t="str">
            <v>Nómina</v>
          </cell>
        </row>
        <row r="46">
          <cell r="A46">
            <v>2</v>
          </cell>
          <cell r="B46" t="str">
            <v xml:space="preserve">CATALUÑA            </v>
          </cell>
          <cell r="C46" t="str">
            <v>Girona</v>
          </cell>
          <cell r="D46">
            <v>11724</v>
          </cell>
          <cell r="E46">
            <v>8830484.2700000014</v>
          </cell>
          <cell r="F46">
            <v>753.19722534971015</v>
          </cell>
          <cell r="G46">
            <v>90114</v>
          </cell>
          <cell r="H46">
            <v>68582332.549999982</v>
          </cell>
          <cell r="I46">
            <v>761.06190547528661</v>
          </cell>
          <cell r="J46">
            <v>35353</v>
          </cell>
          <cell r="K46">
            <v>17287805.249999996</v>
          </cell>
          <cell r="L46">
            <v>489.00532486634785</v>
          </cell>
          <cell r="M46">
            <v>3133</v>
          </cell>
          <cell r="N46">
            <v>942676.87</v>
          </cell>
          <cell r="O46">
            <v>300.88632939674432</v>
          </cell>
          <cell r="P46">
            <v>90</v>
          </cell>
          <cell r="Q46">
            <v>43588.7</v>
          </cell>
          <cell r="R46">
            <v>484.31888888888886</v>
          </cell>
          <cell r="S46">
            <v>140414</v>
          </cell>
          <cell r="T46">
            <v>95686887.639999986</v>
          </cell>
          <cell r="U46">
            <v>681.46258663666003</v>
          </cell>
          <cell r="W46" t="str">
            <v>Bien</v>
          </cell>
          <cell r="X46" t="str">
            <v>Bien</v>
          </cell>
        </row>
        <row r="47">
          <cell r="A47">
            <v>8</v>
          </cell>
          <cell r="C47" t="str">
            <v>Barcelona</v>
          </cell>
          <cell r="D47">
            <v>121585</v>
          </cell>
          <cell r="E47">
            <v>92536880.309999987</v>
          </cell>
          <cell r="F47">
            <v>761.08796570300603</v>
          </cell>
          <cell r="G47">
            <v>661071</v>
          </cell>
          <cell r="H47">
            <v>501884891.25999993</v>
          </cell>
          <cell r="I47">
            <v>759.19967939903574</v>
          </cell>
          <cell r="J47">
            <v>275438</v>
          </cell>
          <cell r="K47">
            <v>137004767.72999999</v>
          </cell>
          <cell r="L47">
            <v>497.40692181180515</v>
          </cell>
          <cell r="M47">
            <v>25326</v>
          </cell>
          <cell r="N47">
            <v>7417883.7299999995</v>
          </cell>
          <cell r="O47">
            <v>292.89598554844821</v>
          </cell>
          <cell r="P47">
            <v>1546</v>
          </cell>
          <cell r="Q47">
            <v>553443.06999999995</v>
          </cell>
          <cell r="R47">
            <v>357.98387451487707</v>
          </cell>
          <cell r="S47">
            <v>1084966</v>
          </cell>
          <cell r="T47">
            <v>739397866.10000014</v>
          </cell>
          <cell r="U47">
            <v>681.49404322347436</v>
          </cell>
          <cell r="W47" t="str">
            <v>Bien</v>
          </cell>
          <cell r="X47" t="str">
            <v>Bien</v>
          </cell>
        </row>
        <row r="48">
          <cell r="A48">
            <v>17</v>
          </cell>
          <cell r="C48" t="str">
            <v>Girona</v>
          </cell>
          <cell r="D48">
            <v>10667</v>
          </cell>
          <cell r="E48">
            <v>6783123.5700000003</v>
          </cell>
          <cell r="F48">
            <v>635.89796287616014</v>
          </cell>
          <cell r="G48">
            <v>85414</v>
          </cell>
          <cell r="H48">
            <v>54126250.179999992</v>
          </cell>
          <cell r="I48">
            <v>633.69295642400539</v>
          </cell>
          <cell r="J48">
            <v>33474</v>
          </cell>
          <cell r="K48">
            <v>13986228.819999998</v>
          </cell>
          <cell r="L48">
            <v>417.82364880205529</v>
          </cell>
          <cell r="M48">
            <v>2795</v>
          </cell>
          <cell r="N48">
            <v>710982.63</v>
          </cell>
          <cell r="O48">
            <v>254.37661180679785</v>
          </cell>
          <cell r="P48">
            <v>108</v>
          </cell>
          <cell r="Q48">
            <v>42298.11</v>
          </cell>
          <cell r="R48">
            <v>391.64916666666664</v>
          </cell>
          <cell r="S48">
            <v>132458</v>
          </cell>
          <cell r="T48">
            <v>75648883.309999987</v>
          </cell>
          <cell r="U48">
            <v>571.11600137402036</v>
          </cell>
          <cell r="W48" t="str">
            <v>Bien</v>
          </cell>
          <cell r="X48" t="str">
            <v>Bien</v>
          </cell>
        </row>
        <row r="49">
          <cell r="A49">
            <v>25</v>
          </cell>
          <cell r="B49" t="str">
            <v xml:space="preserve">CMDAD. VALENCIANA   </v>
          </cell>
          <cell r="C49" t="str">
            <v>Lleida</v>
          </cell>
          <cell r="D49">
            <v>93842</v>
          </cell>
          <cell r="E49">
            <v>73008143.900000006</v>
          </cell>
          <cell r="F49">
            <v>777.99006734724333</v>
          </cell>
          <cell r="G49">
            <v>512682</v>
          </cell>
          <cell r="H49">
            <v>398911261.39999998</v>
          </cell>
          <cell r="I49">
            <v>778.08712106139865</v>
          </cell>
          <cell r="J49">
            <v>232554</v>
          </cell>
          <cell r="K49">
            <v>122816405.79999998</v>
          </cell>
          <cell r="L49">
            <v>528.11994547502934</v>
          </cell>
          <cell r="M49">
            <v>27714</v>
          </cell>
          <cell r="N49">
            <v>8902668.4600000009</v>
          </cell>
          <cell r="O49">
            <v>321.2336169445046</v>
          </cell>
          <cell r="P49">
            <v>2503</v>
          </cell>
          <cell r="Q49">
            <v>1038698.54</v>
          </cell>
          <cell r="R49">
            <v>414.98143827407114</v>
          </cell>
          <cell r="S49">
            <v>869295</v>
          </cell>
          <cell r="T49">
            <v>604677178.10000002</v>
          </cell>
          <cell r="U49">
            <v>695.59491093357269</v>
          </cell>
          <cell r="W49" t="str">
            <v>Bien</v>
          </cell>
          <cell r="X49" t="str">
            <v>Bien</v>
          </cell>
        </row>
        <row r="50">
          <cell r="A50">
            <v>43</v>
          </cell>
          <cell r="C50" t="str">
            <v>Tarragona</v>
          </cell>
          <cell r="D50">
            <v>12091</v>
          </cell>
          <cell r="E50">
            <v>8867989.9600000028</v>
          </cell>
          <cell r="F50">
            <v>733.43726408072143</v>
          </cell>
          <cell r="G50">
            <v>84189</v>
          </cell>
          <cell r="H50">
            <v>55693029.889999993</v>
          </cell>
          <cell r="I50">
            <v>661.52383197329812</v>
          </cell>
          <cell r="J50">
            <v>34736</v>
          </cell>
          <cell r="K50">
            <v>15461765.579999998</v>
          </cell>
          <cell r="L50">
            <v>445.12222420543526</v>
          </cell>
          <cell r="M50">
            <v>3502</v>
          </cell>
          <cell r="N50">
            <v>950714.91</v>
          </cell>
          <cell r="O50">
            <v>271.47770131353514</v>
          </cell>
          <cell r="P50">
            <v>233</v>
          </cell>
          <cell r="Q50">
            <v>82636.52</v>
          </cell>
          <cell r="R50">
            <v>354.66317596566523</v>
          </cell>
          <cell r="S50">
            <v>134751</v>
          </cell>
          <cell r="T50">
            <v>81056136.860000014</v>
          </cell>
          <cell r="U50">
            <v>601.52530860624427</v>
          </cell>
          <cell r="W50" t="str">
            <v>Bien</v>
          </cell>
          <cell r="X50" t="str">
            <v>Bien</v>
          </cell>
        </row>
        <row r="51">
          <cell r="A51">
            <v>9</v>
          </cell>
          <cell r="B51" t="str">
            <v xml:space="preserve">CMDAD. VALENCIANA   </v>
          </cell>
          <cell r="C51" t="str">
            <v>Castellón</v>
          </cell>
          <cell r="D51">
            <v>10885</v>
          </cell>
          <cell r="E51">
            <v>8515268.7700000014</v>
          </cell>
          <cell r="F51">
            <v>782.29386954524591</v>
          </cell>
          <cell r="G51">
            <v>74026</v>
          </cell>
          <cell r="H51">
            <v>53453690.719999999</v>
          </cell>
          <cell r="I51">
            <v>722.09346337773218</v>
          </cell>
          <cell r="J51">
            <v>29512</v>
          </cell>
          <cell r="K51">
            <v>14337299.280000001</v>
          </cell>
          <cell r="L51">
            <v>485.81252642992683</v>
          </cell>
          <cell r="M51">
            <v>3278</v>
          </cell>
          <cell r="N51">
            <v>1064289.28</v>
          </cell>
          <cell r="O51">
            <v>324.67641244661382</v>
          </cell>
          <cell r="P51">
            <v>240</v>
          </cell>
          <cell r="Q51">
            <v>97385.73</v>
          </cell>
          <cell r="R51">
            <v>405.77387499999998</v>
          </cell>
          <cell r="S51">
            <v>117941</v>
          </cell>
          <cell r="T51">
            <v>77467933.779999971</v>
          </cell>
          <cell r="U51">
            <v>656.83633155560813</v>
          </cell>
          <cell r="W51" t="str">
            <v>Bien</v>
          </cell>
          <cell r="X51" t="str">
            <v>Bien</v>
          </cell>
        </row>
        <row r="52">
          <cell r="A52">
            <v>3</v>
          </cell>
          <cell r="C52" t="str">
            <v>Alacant</v>
          </cell>
          <cell r="D52">
            <v>22018</v>
          </cell>
          <cell r="E52">
            <v>13294129.529999999</v>
          </cell>
          <cell r="F52">
            <v>603.78460941048229</v>
          </cell>
          <cell r="G52">
            <v>155063</v>
          </cell>
          <cell r="H52">
            <v>97358623.439999998</v>
          </cell>
          <cell r="I52">
            <v>627.8649545023635</v>
          </cell>
          <cell r="J52">
            <v>69729</v>
          </cell>
          <cell r="K52">
            <v>30657339.530000001</v>
          </cell>
          <cell r="L52">
            <v>439.66412152762842</v>
          </cell>
          <cell r="M52">
            <v>8753</v>
          </cell>
          <cell r="N52">
            <v>2196433.9900000002</v>
          </cell>
          <cell r="O52">
            <v>250.93499257397465</v>
          </cell>
          <cell r="P52">
            <v>1109</v>
          </cell>
          <cell r="Q52">
            <v>383989.43</v>
          </cell>
          <cell r="R52">
            <v>346.24835888187556</v>
          </cell>
          <cell r="S52">
            <v>256672</v>
          </cell>
          <cell r="T52">
            <v>143890515.92000002</v>
          </cell>
          <cell r="U52">
            <v>560.60075084154107</v>
          </cell>
          <cell r="W52" t="str">
            <v>Bien</v>
          </cell>
          <cell r="X52" t="str">
            <v>Bien</v>
          </cell>
        </row>
        <row r="53">
          <cell r="A53">
            <v>12</v>
          </cell>
          <cell r="B53" t="str">
            <v xml:space="preserve">EXTREMADURA         </v>
          </cell>
          <cell r="C53" t="str">
            <v>Castellón</v>
          </cell>
          <cell r="D53">
            <v>21986</v>
          </cell>
          <cell r="E53">
            <v>14956732.25</v>
          </cell>
          <cell r="F53">
            <v>680.28437414718462</v>
          </cell>
          <cell r="G53">
            <v>113138</v>
          </cell>
          <cell r="H53">
            <v>81823430.160000011</v>
          </cell>
          <cell r="I53">
            <v>723.21792996163981</v>
          </cell>
          <cell r="J53">
            <v>60531</v>
          </cell>
          <cell r="K53">
            <v>32324196.089999992</v>
          </cell>
          <cell r="L53">
            <v>534.01060762254042</v>
          </cell>
          <cell r="M53">
            <v>8386</v>
          </cell>
          <cell r="N53">
            <v>2755764.96</v>
          </cell>
          <cell r="O53">
            <v>328.61494872406394</v>
          </cell>
          <cell r="P53">
            <v>1528</v>
          </cell>
          <cell r="Q53">
            <v>645240.47</v>
          </cell>
          <cell r="R53">
            <v>422.27779450261778</v>
          </cell>
          <cell r="S53">
            <v>205569</v>
          </cell>
          <cell r="T53">
            <v>132505363.93000004</v>
          </cell>
          <cell r="U53">
            <v>644.57853046908838</v>
          </cell>
          <cell r="W53" t="str">
            <v>Bien</v>
          </cell>
          <cell r="X53" t="str">
            <v>Bien</v>
          </cell>
        </row>
        <row r="54">
          <cell r="A54">
            <v>46</v>
          </cell>
          <cell r="C54" t="str">
            <v>Valencia</v>
          </cell>
          <cell r="D54">
            <v>50293</v>
          </cell>
          <cell r="E54">
            <v>34895007.120000005</v>
          </cell>
          <cell r="F54">
            <v>693.8342735569563</v>
          </cell>
          <cell r="G54">
            <v>249388</v>
          </cell>
          <cell r="H54">
            <v>168735611.30000001</v>
          </cell>
          <cell r="I54">
            <v>676.59875896193887</v>
          </cell>
          <cell r="J54">
            <v>123763</v>
          </cell>
          <cell r="K54">
            <v>57682713.93</v>
          </cell>
          <cell r="L54">
            <v>466.07397954154311</v>
          </cell>
          <cell r="M54">
            <v>14852</v>
          </cell>
          <cell r="N54">
            <v>4118158.13</v>
          </cell>
          <cell r="O54">
            <v>277.27970172367355</v>
          </cell>
          <cell r="P54">
            <v>1308</v>
          </cell>
          <cell r="Q54">
            <v>438707.06</v>
          </cell>
          <cell r="R54">
            <v>335.40295107033637</v>
          </cell>
          <cell r="S54">
            <v>439604</v>
          </cell>
          <cell r="T54">
            <v>265870197.54000002</v>
          </cell>
          <cell r="U54">
            <v>604.79476424236361</v>
          </cell>
          <cell r="W54" t="str">
            <v>Bien</v>
          </cell>
          <cell r="X54" t="str">
            <v>Bien</v>
          </cell>
        </row>
        <row r="55">
          <cell r="A55">
            <v>14</v>
          </cell>
          <cell r="B55" t="str">
            <v xml:space="preserve">EXTREMADURA         </v>
          </cell>
          <cell r="C55" t="str">
            <v>Cáceres</v>
          </cell>
          <cell r="D55">
            <v>8771</v>
          </cell>
          <cell r="E55">
            <v>5839552.3800000008</v>
          </cell>
          <cell r="F55">
            <v>665.77954395165898</v>
          </cell>
          <cell r="G55">
            <v>50798</v>
          </cell>
          <cell r="H55">
            <v>35667796.930000015</v>
          </cell>
          <cell r="I55">
            <v>702.14963049726396</v>
          </cell>
          <cell r="J55">
            <v>24678</v>
          </cell>
          <cell r="K55">
            <v>12648729.640000001</v>
          </cell>
          <cell r="L55">
            <v>512.55084042466979</v>
          </cell>
          <cell r="M55">
            <v>3026</v>
          </cell>
          <cell r="N55">
            <v>1021463.1</v>
          </cell>
          <cell r="O55">
            <v>337.56216126900199</v>
          </cell>
          <cell r="P55">
            <v>458</v>
          </cell>
          <cell r="Q55">
            <v>199380.07</v>
          </cell>
          <cell r="R55">
            <v>435.3276637554585</v>
          </cell>
          <cell r="S55">
            <v>87731</v>
          </cell>
          <cell r="T55">
            <v>55376922.12000002</v>
          </cell>
          <cell r="U55">
            <v>631.21270839270062</v>
          </cell>
          <cell r="W55" t="str">
            <v>Bien</v>
          </cell>
          <cell r="X55" t="str">
            <v>Bien</v>
          </cell>
        </row>
        <row r="56">
          <cell r="A56">
            <v>6</v>
          </cell>
          <cell r="B56" t="str">
            <v xml:space="preserve">GALICIA             </v>
          </cell>
          <cell r="C56" t="str">
            <v>Badajoz</v>
          </cell>
          <cell r="D56">
            <v>68359</v>
          </cell>
          <cell r="E56">
            <v>49218383.709999993</v>
          </cell>
          <cell r="F56">
            <v>719.99859140712988</v>
          </cell>
          <cell r="G56">
            <v>441836</v>
          </cell>
          <cell r="H56">
            <v>311687576.24000001</v>
          </cell>
          <cell r="I56">
            <v>705.43725780606383</v>
          </cell>
          <cell r="J56">
            <v>181853</v>
          </cell>
          <cell r="K56">
            <v>84805040.770000011</v>
          </cell>
          <cell r="L56">
            <v>466.33842042748819</v>
          </cell>
          <cell r="M56">
            <v>20023</v>
          </cell>
          <cell r="N56">
            <v>6724971.3399999999</v>
          </cell>
          <cell r="O56">
            <v>335.86232532587525</v>
          </cell>
          <cell r="P56">
            <v>5475</v>
          </cell>
          <cell r="Q56">
            <v>2255294.54</v>
          </cell>
          <cell r="R56">
            <v>411.92594337899544</v>
          </cell>
          <cell r="S56">
            <v>717546</v>
          </cell>
          <cell r="T56">
            <v>454691266.60000002</v>
          </cell>
          <cell r="U56">
            <v>633.67542512953878</v>
          </cell>
          <cell r="W56" t="str">
            <v>Bien</v>
          </cell>
          <cell r="X56" t="str">
            <v>Bien</v>
          </cell>
        </row>
        <row r="57">
          <cell r="A57">
            <v>10</v>
          </cell>
          <cell r="C57" t="str">
            <v>Cáceres</v>
          </cell>
          <cell r="D57">
            <v>7550</v>
          </cell>
          <cell r="E57">
            <v>4286988.45</v>
          </cell>
          <cell r="F57">
            <v>567.81303973509932</v>
          </cell>
          <cell r="G57">
            <v>50051</v>
          </cell>
          <cell r="H57">
            <v>29362197.379999995</v>
          </cell>
          <cell r="I57">
            <v>586.64556911949796</v>
          </cell>
          <cell r="J57">
            <v>23903</v>
          </cell>
          <cell r="K57">
            <v>10380398.369999999</v>
          </cell>
          <cell r="L57">
            <v>434.27178052964058</v>
          </cell>
          <cell r="M57">
            <v>3110</v>
          </cell>
          <cell r="N57">
            <v>848383.39</v>
          </cell>
          <cell r="O57">
            <v>272.79208681672026</v>
          </cell>
          <cell r="P57">
            <v>437</v>
          </cell>
          <cell r="Q57">
            <v>158342.87</v>
          </cell>
          <cell r="R57">
            <v>362.34066361556063</v>
          </cell>
          <cell r="S57">
            <v>85051</v>
          </cell>
          <cell r="T57">
            <v>45036310.460000001</v>
          </cell>
          <cell r="U57">
            <v>529.52123384792651</v>
          </cell>
          <cell r="W57" t="str">
            <v>Bien</v>
          </cell>
          <cell r="X57" t="str">
            <v>Bien</v>
          </cell>
        </row>
        <row r="58">
          <cell r="A58">
            <v>3</v>
          </cell>
          <cell r="B58" t="str">
            <v xml:space="preserve">GALICIA             </v>
          </cell>
          <cell r="C58" t="str">
            <v>Lugo</v>
          </cell>
          <cell r="D58">
            <v>9161</v>
          </cell>
          <cell r="E58">
            <v>6403148.790000001</v>
          </cell>
          <cell r="F58">
            <v>698.95740530509784</v>
          </cell>
          <cell r="G58">
            <v>78514</v>
          </cell>
          <cell r="H58">
            <v>49014520.359999999</v>
          </cell>
          <cell r="I58">
            <v>624.27745828769389</v>
          </cell>
          <cell r="J58">
            <v>29960</v>
          </cell>
          <cell r="K58">
            <v>11881082.079999998</v>
          </cell>
          <cell r="L58">
            <v>396.56482242990649</v>
          </cell>
          <cell r="M58">
            <v>2634</v>
          </cell>
          <cell r="N58">
            <v>857699.43</v>
          </cell>
          <cell r="O58">
            <v>325.62620728929386</v>
          </cell>
          <cell r="P58">
            <v>716</v>
          </cell>
          <cell r="Q58">
            <v>276211.89</v>
          </cell>
          <cell r="R58">
            <v>385.7707960893855</v>
          </cell>
          <cell r="S58">
            <v>120985</v>
          </cell>
          <cell r="T58">
            <v>68432662.549999997</v>
          </cell>
          <cell r="U58">
            <v>565.62931396454098</v>
          </cell>
          <cell r="W58" t="str">
            <v>Bien</v>
          </cell>
          <cell r="X58" t="str">
            <v>Bien</v>
          </cell>
        </row>
        <row r="59">
          <cell r="A59">
            <v>15</v>
          </cell>
          <cell r="C59" t="str">
            <v>A Coruña</v>
          </cell>
          <cell r="D59">
            <v>24348</v>
          </cell>
          <cell r="E59">
            <v>15910180.830000002</v>
          </cell>
          <cell r="F59">
            <v>653.44918802365703</v>
          </cell>
          <cell r="G59">
            <v>157019</v>
          </cell>
          <cell r="H59">
            <v>97565131.959999979</v>
          </cell>
          <cell r="I59">
            <v>621.35876524497019</v>
          </cell>
          <cell r="J59">
            <v>67447</v>
          </cell>
          <cell r="K59">
            <v>28931881.329999994</v>
          </cell>
          <cell r="L59">
            <v>428.95727504559125</v>
          </cell>
          <cell r="M59">
            <v>8246</v>
          </cell>
          <cell r="N59">
            <v>2348499.17</v>
          </cell>
          <cell r="O59">
            <v>284.80465316517098</v>
          </cell>
          <cell r="P59">
            <v>1925</v>
          </cell>
          <cell r="Q59">
            <v>684241.8</v>
          </cell>
          <cell r="R59">
            <v>355.45028571428571</v>
          </cell>
          <cell r="S59">
            <v>258985</v>
          </cell>
          <cell r="T59">
            <v>145439935.09</v>
          </cell>
          <cell r="U59">
            <v>561.57667467227839</v>
          </cell>
          <cell r="W59" t="str">
            <v>Bien</v>
          </cell>
          <cell r="X59" t="str">
            <v>Bien</v>
          </cell>
        </row>
        <row r="60">
          <cell r="A60">
            <v>27</v>
          </cell>
          <cell r="C60" t="str">
            <v>Lugo</v>
          </cell>
          <cell r="D60">
            <v>8916</v>
          </cell>
          <cell r="E60">
            <v>5110265.59</v>
          </cell>
          <cell r="F60">
            <v>573.15675078510537</v>
          </cell>
          <cell r="G60">
            <v>80694</v>
          </cell>
          <cell r="H60">
            <v>42482655.999999993</v>
          </cell>
          <cell r="I60">
            <v>526.46610652588788</v>
          </cell>
          <cell r="J60">
            <v>29503</v>
          </cell>
          <cell r="K60">
            <v>9962543.040000001</v>
          </cell>
          <cell r="L60">
            <v>337.67898315425555</v>
          </cell>
          <cell r="M60">
            <v>2674</v>
          </cell>
          <cell r="N60">
            <v>706255.92</v>
          </cell>
          <cell r="O60">
            <v>264.11964098728498</v>
          </cell>
          <cell r="P60">
            <v>653</v>
          </cell>
          <cell r="Q60">
            <v>211439.25</v>
          </cell>
          <cell r="R60">
            <v>323.79670750382849</v>
          </cell>
          <cell r="S60">
            <v>122440</v>
          </cell>
          <cell r="T60">
            <v>58473159.799999997</v>
          </cell>
          <cell r="U60">
            <v>477.56582652727866</v>
          </cell>
          <cell r="W60" t="str">
            <v>Bien</v>
          </cell>
          <cell r="X60" t="str">
            <v>Bien</v>
          </cell>
        </row>
        <row r="61">
          <cell r="A61">
            <v>32</v>
          </cell>
          <cell r="B61" t="str">
            <v xml:space="preserve">CMDAD. DE MADRID    </v>
          </cell>
          <cell r="C61" t="str">
            <v>Ourense</v>
          </cell>
          <cell r="D61">
            <v>72012</v>
          </cell>
          <cell r="E61">
            <v>68294438.849999979</v>
          </cell>
          <cell r="F61">
            <v>948.37581028161947</v>
          </cell>
          <cell r="G61">
            <v>593992</v>
          </cell>
          <cell r="H61">
            <v>614295047.39999998</v>
          </cell>
          <cell r="I61">
            <v>1034.1806748239032</v>
          </cell>
          <cell r="J61">
            <v>253002</v>
          </cell>
          <cell r="K61">
            <v>159740223.75999999</v>
          </cell>
          <cell r="L61">
            <v>631.37929249571141</v>
          </cell>
          <cell r="M61">
            <v>27269</v>
          </cell>
          <cell r="N61">
            <v>10050822.000000002</v>
          </cell>
          <cell r="O61">
            <v>368.58051267006499</v>
          </cell>
          <cell r="P61">
            <v>3431</v>
          </cell>
          <cell r="Q61">
            <v>1541511.07</v>
          </cell>
          <cell r="R61">
            <v>449.28914893617025</v>
          </cell>
          <cell r="S61">
            <v>949706</v>
          </cell>
          <cell r="T61">
            <v>853922043.08000028</v>
          </cell>
          <cell r="U61">
            <v>899.14356977843704</v>
          </cell>
          <cell r="W61" t="str">
            <v>Bien</v>
          </cell>
          <cell r="X61" t="str">
            <v>Bien</v>
          </cell>
        </row>
        <row r="62">
          <cell r="A62">
            <v>36</v>
          </cell>
          <cell r="C62" t="str">
            <v>Pontevedra</v>
          </cell>
          <cell r="D62">
            <v>21154</v>
          </cell>
          <cell r="E62">
            <v>13194471.950000003</v>
          </cell>
          <cell r="F62">
            <v>623.7341377517256</v>
          </cell>
          <cell r="G62">
            <v>122767</v>
          </cell>
          <cell r="H62">
            <v>76528217.469999999</v>
          </cell>
          <cell r="I62">
            <v>623.3614690429838</v>
          </cell>
          <cell r="J62">
            <v>51714</v>
          </cell>
          <cell r="K62">
            <v>21677641.179999996</v>
          </cell>
          <cell r="L62">
            <v>419.18322272498733</v>
          </cell>
          <cell r="M62">
            <v>6804</v>
          </cell>
          <cell r="N62">
            <v>1830122.67</v>
          </cell>
          <cell r="O62">
            <v>268.97746472663141</v>
          </cell>
          <cell r="P62">
            <v>1591</v>
          </cell>
          <cell r="Q62">
            <v>556026.09</v>
          </cell>
          <cell r="R62">
            <v>349.48214330609676</v>
          </cell>
          <cell r="S62">
            <v>204030</v>
          </cell>
          <cell r="T62">
            <v>113786479.36</v>
          </cell>
          <cell r="U62">
            <v>557.69484565995197</v>
          </cell>
          <cell r="W62" t="str">
            <v>Bien</v>
          </cell>
          <cell r="X62" t="str">
            <v>Bien</v>
          </cell>
        </row>
        <row r="63">
          <cell r="A63">
            <v>16</v>
          </cell>
          <cell r="B63" t="str">
            <v xml:space="preserve">CMDAD. DE MADRID    </v>
          </cell>
          <cell r="D63">
            <v>63527</v>
          </cell>
          <cell r="E63">
            <v>53766122.979999982</v>
          </cell>
          <cell r="F63">
            <v>846.3507324444721</v>
          </cell>
          <cell r="G63">
            <v>530298</v>
          </cell>
          <cell r="H63">
            <v>460868540.06</v>
          </cell>
          <cell r="I63">
            <v>869.07463362109604</v>
          </cell>
          <cell r="J63">
            <v>241108</v>
          </cell>
          <cell r="K63">
            <v>130464439.87000002</v>
          </cell>
          <cell r="L63">
            <v>541.10373720490406</v>
          </cell>
          <cell r="M63">
            <v>27083</v>
          </cell>
          <cell r="N63">
            <v>8500665.9899999984</v>
          </cell>
          <cell r="O63">
            <v>313.87460731824387</v>
          </cell>
          <cell r="P63">
            <v>3817</v>
          </cell>
          <cell r="Q63">
            <v>1387858.42</v>
          </cell>
          <cell r="R63">
            <v>363.59927167932932</v>
          </cell>
          <cell r="S63">
            <v>865833</v>
          </cell>
          <cell r="T63">
            <v>654987627.32000017</v>
          </cell>
          <cell r="U63">
            <v>756.48263270168752</v>
          </cell>
          <cell r="W63" t="str">
            <v>Bien</v>
          </cell>
          <cell r="X63" t="str">
            <v>Bien</v>
          </cell>
        </row>
        <row r="64">
          <cell r="A64">
            <v>28</v>
          </cell>
          <cell r="C64" t="str">
            <v>Madrid</v>
          </cell>
          <cell r="D64">
            <v>63527</v>
          </cell>
          <cell r="E64">
            <v>53766122.979999982</v>
          </cell>
          <cell r="F64">
            <v>846.3507324444721</v>
          </cell>
          <cell r="G64">
            <v>530298</v>
          </cell>
          <cell r="H64">
            <v>460868540.06</v>
          </cell>
          <cell r="I64">
            <v>869.07463362109604</v>
          </cell>
          <cell r="J64">
            <v>241108</v>
          </cell>
          <cell r="K64">
            <v>130464439.87000002</v>
          </cell>
          <cell r="L64">
            <v>541.10373720490406</v>
          </cell>
          <cell r="M64">
            <v>27083</v>
          </cell>
          <cell r="N64">
            <v>8500665.9899999984</v>
          </cell>
          <cell r="O64">
            <v>313.87460731824387</v>
          </cell>
          <cell r="P64">
            <v>3817</v>
          </cell>
          <cell r="Q64">
            <v>1387858.42</v>
          </cell>
          <cell r="R64">
            <v>363.59927167932932</v>
          </cell>
          <cell r="S64">
            <v>865833</v>
          </cell>
          <cell r="T64">
            <v>654987627.32000017</v>
          </cell>
          <cell r="U64">
            <v>756.48263270168752</v>
          </cell>
          <cell r="W64" t="str">
            <v>Bien</v>
          </cell>
          <cell r="X64" t="str">
            <v>Bien</v>
          </cell>
        </row>
        <row r="65">
          <cell r="A65">
            <v>8</v>
          </cell>
          <cell r="B65" t="str">
            <v xml:space="preserve">REGIÓN DE MURCIA    </v>
          </cell>
          <cell r="D65">
            <v>28899</v>
          </cell>
          <cell r="E65">
            <v>17272877.620000001</v>
          </cell>
          <cell r="F65">
            <v>597.69810789300675</v>
          </cell>
          <cell r="G65">
            <v>115988</v>
          </cell>
          <cell r="H65">
            <v>73778219.969999984</v>
          </cell>
          <cell r="I65">
            <v>636.0849395627132</v>
          </cell>
          <cell r="J65">
            <v>54633</v>
          </cell>
          <cell r="K65">
            <v>23908016.960000001</v>
          </cell>
          <cell r="L65">
            <v>437.6112781652115</v>
          </cell>
          <cell r="M65">
            <v>7990</v>
          </cell>
          <cell r="N65">
            <v>2102229.2000000002</v>
          </cell>
          <cell r="O65">
            <v>263.10753441802257</v>
          </cell>
          <cell r="P65">
            <v>693</v>
          </cell>
          <cell r="Q65">
            <v>247256.03</v>
          </cell>
          <cell r="R65">
            <v>356.79080808080806</v>
          </cell>
          <cell r="S65">
            <v>208203</v>
          </cell>
          <cell r="T65">
            <v>117308599.78</v>
          </cell>
          <cell r="U65">
            <v>563.43376310619919</v>
          </cell>
          <cell r="W65" t="str">
            <v>Bien</v>
          </cell>
          <cell r="X65" t="str">
            <v>Bien</v>
          </cell>
        </row>
        <row r="66">
          <cell r="A66">
            <v>30</v>
          </cell>
          <cell r="C66" t="str">
            <v>Murcia</v>
          </cell>
          <cell r="D66">
            <v>28899</v>
          </cell>
          <cell r="E66">
            <v>17272877.620000001</v>
          </cell>
          <cell r="F66">
            <v>597.69810789300675</v>
          </cell>
          <cell r="G66">
            <v>115988</v>
          </cell>
          <cell r="H66">
            <v>73778219.969999984</v>
          </cell>
          <cell r="I66">
            <v>636.0849395627132</v>
          </cell>
          <cell r="J66">
            <v>54633</v>
          </cell>
          <cell r="K66">
            <v>23908016.960000001</v>
          </cell>
          <cell r="L66">
            <v>437.6112781652115</v>
          </cell>
          <cell r="M66">
            <v>7990</v>
          </cell>
          <cell r="N66">
            <v>2102229.2000000002</v>
          </cell>
          <cell r="O66">
            <v>263.10753441802257</v>
          </cell>
          <cell r="P66">
            <v>693</v>
          </cell>
          <cell r="Q66">
            <v>247256.03</v>
          </cell>
          <cell r="R66">
            <v>356.79080808080806</v>
          </cell>
          <cell r="S66">
            <v>208203</v>
          </cell>
          <cell r="T66">
            <v>117308599.78</v>
          </cell>
          <cell r="U66">
            <v>563.43376310619919</v>
          </cell>
          <cell r="W66" t="str">
            <v>Bien</v>
          </cell>
          <cell r="X66" t="str">
            <v>Bien</v>
          </cell>
        </row>
        <row r="67">
          <cell r="A67">
            <v>13</v>
          </cell>
          <cell r="B67" t="str">
            <v xml:space="preserve">NAVARRA             </v>
          </cell>
          <cell r="D67">
            <v>10558</v>
          </cell>
          <cell r="E67">
            <v>9262501.2100000009</v>
          </cell>
          <cell r="F67">
            <v>877.29695112710749</v>
          </cell>
          <cell r="G67">
            <v>67615</v>
          </cell>
          <cell r="H67">
            <v>53548506.289999992</v>
          </cell>
          <cell r="I67">
            <v>791.96193581305909</v>
          </cell>
          <cell r="J67">
            <v>27863</v>
          </cell>
          <cell r="K67">
            <v>13972060.02</v>
          </cell>
          <cell r="L67">
            <v>501.45569464881743</v>
          </cell>
          <cell r="M67">
            <v>3191</v>
          </cell>
          <cell r="N67">
            <v>957498.87</v>
          </cell>
          <cell r="O67">
            <v>300.06232215606394</v>
          </cell>
          <cell r="P67">
            <v>555</v>
          </cell>
          <cell r="Q67">
            <v>243376.52</v>
          </cell>
          <cell r="R67">
            <v>438.51625225225223</v>
          </cell>
          <cell r="S67">
            <v>109782</v>
          </cell>
          <cell r="T67">
            <v>77983942.910000011</v>
          </cell>
          <cell r="U67">
            <v>710.35272549233946</v>
          </cell>
          <cell r="W67" t="str">
            <v>Bien</v>
          </cell>
          <cell r="X67" t="str">
            <v>Bien</v>
          </cell>
        </row>
        <row r="68">
          <cell r="A68">
            <v>31</v>
          </cell>
          <cell r="C68" t="str">
            <v>Navarra</v>
          </cell>
          <cell r="D68">
            <v>10558</v>
          </cell>
          <cell r="E68">
            <v>9262501.2100000009</v>
          </cell>
          <cell r="F68">
            <v>877.29695112710749</v>
          </cell>
          <cell r="G68">
            <v>67615</v>
          </cell>
          <cell r="H68">
            <v>53548506.289999992</v>
          </cell>
          <cell r="I68">
            <v>791.96193581305909</v>
          </cell>
          <cell r="J68">
            <v>27863</v>
          </cell>
          <cell r="K68">
            <v>13972060.02</v>
          </cell>
          <cell r="L68">
            <v>501.45569464881743</v>
          </cell>
          <cell r="M68">
            <v>3191</v>
          </cell>
          <cell r="N68">
            <v>957498.87</v>
          </cell>
          <cell r="O68">
            <v>300.06232215606394</v>
          </cell>
          <cell r="P68">
            <v>555</v>
          </cell>
          <cell r="Q68">
            <v>243376.52</v>
          </cell>
          <cell r="R68">
            <v>438.51625225225223</v>
          </cell>
          <cell r="S68">
            <v>109782</v>
          </cell>
          <cell r="T68">
            <v>77983942.910000011</v>
          </cell>
          <cell r="U68">
            <v>710.35272549233946</v>
          </cell>
          <cell r="W68" t="str">
            <v>Bien</v>
          </cell>
          <cell r="X68" t="str">
            <v>Bien</v>
          </cell>
        </row>
        <row r="69">
          <cell r="A69">
            <v>1</v>
          </cell>
          <cell r="B69" t="str">
            <v xml:space="preserve">PAÍS VASCO          </v>
          </cell>
          <cell r="C69" t="str">
            <v>Guipúzcoa</v>
          </cell>
          <cell r="D69">
            <v>15596</v>
          </cell>
          <cell r="E69">
            <v>16597183.690000003</v>
          </cell>
          <cell r="F69">
            <v>1064.1949018979228</v>
          </cell>
          <cell r="G69">
            <v>103789</v>
          </cell>
          <cell r="H69">
            <v>107664602.10999998</v>
          </cell>
          <cell r="I69">
            <v>1037.3411643815816</v>
          </cell>
          <cell r="J69">
            <v>41894</v>
          </cell>
          <cell r="K69">
            <v>27213931.530000001</v>
          </cell>
          <cell r="L69">
            <v>649.59019262901609</v>
          </cell>
          <cell r="M69">
            <v>4075</v>
          </cell>
          <cell r="N69">
            <v>1580477.49</v>
          </cell>
          <cell r="O69">
            <v>387.84723680981597</v>
          </cell>
          <cell r="P69">
            <v>825</v>
          </cell>
          <cell r="Q69">
            <v>452802.51</v>
          </cell>
          <cell r="R69">
            <v>548.85152727272725</v>
          </cell>
          <cell r="S69">
            <v>166179</v>
          </cell>
          <cell r="T69">
            <v>153508997.32999995</v>
          </cell>
          <cell r="U69">
            <v>923.7568966596258</v>
          </cell>
          <cell r="W69" t="str">
            <v>Bien</v>
          </cell>
          <cell r="X69" t="str">
            <v>Bien</v>
          </cell>
        </row>
        <row r="70">
          <cell r="A70">
            <v>1</v>
          </cell>
          <cell r="C70" t="str">
            <v>Álava</v>
          </cell>
          <cell r="D70">
            <v>4939</v>
          </cell>
          <cell r="E70">
            <v>4713998.5599999996</v>
          </cell>
          <cell r="F70">
            <v>954.44392792063161</v>
          </cell>
          <cell r="G70">
            <v>36070</v>
          </cell>
          <cell r="H70">
            <v>31841092.239999995</v>
          </cell>
          <cell r="I70">
            <v>882.75830995286924</v>
          </cell>
          <cell r="J70">
            <v>14282</v>
          </cell>
          <cell r="K70">
            <v>7662565.7800000012</v>
          </cell>
          <cell r="L70">
            <v>536.51909956588725</v>
          </cell>
          <cell r="M70">
            <v>1461</v>
          </cell>
          <cell r="N70">
            <v>476842.5</v>
          </cell>
          <cell r="O70">
            <v>326.38090349075975</v>
          </cell>
          <cell r="P70">
            <v>255</v>
          </cell>
          <cell r="Q70">
            <v>90945.11</v>
          </cell>
          <cell r="R70">
            <v>356.64749019607842</v>
          </cell>
          <cell r="S70">
            <v>57007</v>
          </cell>
          <cell r="T70">
            <v>44785444.18999999</v>
          </cell>
          <cell r="U70">
            <v>785.61306839510917</v>
          </cell>
          <cell r="W70" t="str">
            <v>Bien</v>
          </cell>
          <cell r="X70" t="str">
            <v>Bien</v>
          </cell>
        </row>
        <row r="71">
          <cell r="A71">
            <v>20</v>
          </cell>
          <cell r="B71" t="str">
            <v xml:space="preserve">LA RIOJA            </v>
          </cell>
          <cell r="C71" t="str">
            <v>Guipúzcoa</v>
          </cell>
          <cell r="D71">
            <v>5631</v>
          </cell>
          <cell r="E71">
            <v>4653640.5999999996</v>
          </cell>
          <cell r="F71">
            <v>826.43235659740719</v>
          </cell>
          <cell r="G71">
            <v>40008</v>
          </cell>
          <cell r="H71">
            <v>31942859.159999996</v>
          </cell>
          <cell r="I71">
            <v>798.41179664067181</v>
          </cell>
          <cell r="J71">
            <v>15672</v>
          </cell>
          <cell r="K71">
            <v>8490188.8300000001</v>
          </cell>
          <cell r="L71">
            <v>541.74252360898413</v>
          </cell>
          <cell r="M71">
            <v>1584</v>
          </cell>
          <cell r="N71">
            <v>549785.86</v>
          </cell>
          <cell r="O71">
            <v>347.08703282828282</v>
          </cell>
          <cell r="P71">
            <v>225</v>
          </cell>
          <cell r="Q71">
            <v>97671.05</v>
          </cell>
          <cell r="R71">
            <v>434.09355555555555</v>
          </cell>
          <cell r="S71">
            <v>63120</v>
          </cell>
          <cell r="T71">
            <v>45734145.500000022</v>
          </cell>
          <cell r="U71">
            <v>724.55870564005102</v>
          </cell>
          <cell r="W71" t="str">
            <v>Bien</v>
          </cell>
          <cell r="X71" t="str">
            <v>Bien</v>
          </cell>
        </row>
        <row r="72">
          <cell r="A72">
            <v>48</v>
          </cell>
          <cell r="C72" t="str">
            <v>Vizcaya</v>
          </cell>
          <cell r="D72">
            <v>21866</v>
          </cell>
          <cell r="E72">
            <v>20649689.159999996</v>
          </cell>
          <cell r="F72">
            <v>944.37433275404726</v>
          </cell>
          <cell r="G72">
            <v>145500</v>
          </cell>
          <cell r="H72">
            <v>136086852.11000001</v>
          </cell>
          <cell r="I72">
            <v>935.30482549828184</v>
          </cell>
          <cell r="J72">
            <v>70550</v>
          </cell>
          <cell r="K72">
            <v>40413717.529999994</v>
          </cell>
          <cell r="L72">
            <v>572.8379522324592</v>
          </cell>
          <cell r="M72">
            <v>7336</v>
          </cell>
          <cell r="N72">
            <v>2462575.19</v>
          </cell>
          <cell r="O72">
            <v>335.6836409487459</v>
          </cell>
          <cell r="P72">
            <v>1941</v>
          </cell>
          <cell r="Q72">
            <v>856495.46</v>
          </cell>
          <cell r="R72">
            <v>441.26504894384334</v>
          </cell>
          <cell r="S72">
            <v>247193</v>
          </cell>
          <cell r="T72">
            <v>200469329.45000002</v>
          </cell>
          <cell r="U72">
            <v>810.98303532057957</v>
          </cell>
          <cell r="W72" t="str">
            <v>Bien</v>
          </cell>
          <cell r="X72" t="str">
            <v>Bien</v>
          </cell>
        </row>
        <row r="73">
          <cell r="A73">
            <v>7</v>
          </cell>
          <cell r="B73" t="str">
            <v xml:space="preserve">LA RIOJA            </v>
          </cell>
          <cell r="D73">
            <v>5748</v>
          </cell>
          <cell r="E73">
            <v>4114528.34</v>
          </cell>
          <cell r="F73">
            <v>715.81912665274876</v>
          </cell>
          <cell r="G73">
            <v>37340</v>
          </cell>
          <cell r="H73">
            <v>24785919.230000004</v>
          </cell>
          <cell r="I73">
            <v>663.79001687198729</v>
          </cell>
          <cell r="J73">
            <v>14975</v>
          </cell>
          <cell r="K73">
            <v>6894472.370000001</v>
          </cell>
          <cell r="L73">
            <v>460.39882270450761</v>
          </cell>
          <cell r="M73">
            <v>1495</v>
          </cell>
          <cell r="N73">
            <v>448142.52</v>
          </cell>
          <cell r="O73">
            <v>299.76088294314383</v>
          </cell>
          <cell r="P73">
            <v>258</v>
          </cell>
          <cell r="Q73">
            <v>99088.53</v>
          </cell>
          <cell r="R73">
            <v>384.06406976744188</v>
          </cell>
          <cell r="S73">
            <v>59816</v>
          </cell>
          <cell r="T73">
            <v>36342150.99000001</v>
          </cell>
          <cell r="U73">
            <v>607.56571803530846</v>
          </cell>
          <cell r="W73" t="str">
            <v>Bien</v>
          </cell>
          <cell r="X73" t="str">
            <v>Bien</v>
          </cell>
        </row>
        <row r="74">
          <cell r="A74">
            <v>26</v>
          </cell>
          <cell r="C74" t="str">
            <v>La Rioja</v>
          </cell>
          <cell r="D74">
            <v>5748</v>
          </cell>
          <cell r="E74">
            <v>4114528.34</v>
          </cell>
          <cell r="F74">
            <v>715.81912665274876</v>
          </cell>
          <cell r="G74">
            <v>37340</v>
          </cell>
          <cell r="H74">
            <v>24785919.230000004</v>
          </cell>
          <cell r="I74">
            <v>663.79001687198729</v>
          </cell>
          <cell r="J74">
            <v>14975</v>
          </cell>
          <cell r="K74">
            <v>6894472.370000001</v>
          </cell>
          <cell r="L74">
            <v>460.39882270450761</v>
          </cell>
          <cell r="M74">
            <v>1495</v>
          </cell>
          <cell r="N74">
            <v>448142.52</v>
          </cell>
          <cell r="O74">
            <v>299.76088294314383</v>
          </cell>
          <cell r="P74">
            <v>258</v>
          </cell>
          <cell r="Q74">
            <v>99088.53</v>
          </cell>
          <cell r="R74">
            <v>384.06406976744188</v>
          </cell>
          <cell r="S74">
            <v>59816</v>
          </cell>
          <cell r="T74">
            <v>36342150.99000001</v>
          </cell>
          <cell r="U74">
            <v>607.56571803530846</v>
          </cell>
          <cell r="W74" t="str">
            <v>Bien</v>
          </cell>
          <cell r="X74" t="str">
            <v>Bien</v>
          </cell>
        </row>
        <row r="75">
          <cell r="A75">
            <v>18</v>
          </cell>
          <cell r="B75" t="str">
            <v xml:space="preserve">CEUTA               </v>
          </cell>
          <cell r="D75">
            <v>692</v>
          </cell>
          <cell r="E75">
            <v>639693.77</v>
          </cell>
          <cell r="F75">
            <v>924.4129624277457</v>
          </cell>
          <cell r="G75">
            <v>3729</v>
          </cell>
          <cell r="H75">
            <v>3133903.17</v>
          </cell>
          <cell r="I75">
            <v>840.41382944489135</v>
          </cell>
          <cell r="J75">
            <v>2457</v>
          </cell>
          <cell r="K75">
            <v>1267610.21</v>
          </cell>
          <cell r="L75">
            <v>515.9178713878714</v>
          </cell>
          <cell r="M75">
            <v>450</v>
          </cell>
          <cell r="N75">
            <v>119696.82</v>
          </cell>
          <cell r="O75">
            <v>265.99293333333333</v>
          </cell>
          <cell r="P75">
            <v>63</v>
          </cell>
          <cell r="Q75">
            <v>20963.830000000002</v>
          </cell>
          <cell r="R75">
            <v>332.75920634920635</v>
          </cell>
          <cell r="S75">
            <v>7391</v>
          </cell>
          <cell r="T75">
            <v>5181867.8</v>
          </cell>
          <cell r="U75">
            <v>701.10510079826815</v>
          </cell>
          <cell r="W75" t="str">
            <v>Bien</v>
          </cell>
          <cell r="X75" t="str">
            <v>Bien</v>
          </cell>
        </row>
        <row r="76">
          <cell r="A76">
            <v>51</v>
          </cell>
          <cell r="C76" t="str">
            <v>Ceuta</v>
          </cell>
          <cell r="D76">
            <v>692</v>
          </cell>
          <cell r="E76">
            <v>639693.77</v>
          </cell>
          <cell r="F76">
            <v>924.4129624277457</v>
          </cell>
          <cell r="G76">
            <v>3729</v>
          </cell>
          <cell r="H76">
            <v>3133903.17</v>
          </cell>
          <cell r="I76">
            <v>840.41382944489135</v>
          </cell>
          <cell r="J76">
            <v>2457</v>
          </cell>
          <cell r="K76">
            <v>1267610.21</v>
          </cell>
          <cell r="L76">
            <v>515.9178713878714</v>
          </cell>
          <cell r="M76">
            <v>450</v>
          </cell>
          <cell r="N76">
            <v>119696.82</v>
          </cell>
          <cell r="O76">
            <v>265.99293333333333</v>
          </cell>
          <cell r="P76">
            <v>63</v>
          </cell>
          <cell r="Q76">
            <v>20963.830000000002</v>
          </cell>
          <cell r="R76">
            <v>332.75920634920635</v>
          </cell>
          <cell r="S76">
            <v>7391</v>
          </cell>
          <cell r="T76">
            <v>5181867.8</v>
          </cell>
          <cell r="U76">
            <v>701.10510079826815</v>
          </cell>
          <cell r="W76" t="str">
            <v>Bien</v>
          </cell>
          <cell r="X76" t="str">
            <v>Bien</v>
          </cell>
        </row>
        <row r="77">
          <cell r="A77">
            <v>19</v>
          </cell>
          <cell r="B77" t="str">
            <v xml:space="preserve">MELILLA             </v>
          </cell>
          <cell r="D77">
            <v>1051</v>
          </cell>
          <cell r="E77">
            <v>869639.7</v>
          </cell>
          <cell r="F77">
            <v>827.44024738344433</v>
          </cell>
          <cell r="G77">
            <v>2999</v>
          </cell>
          <cell r="H77">
            <v>2341176.2000000002</v>
          </cell>
          <cell r="I77">
            <v>780.6522840946983</v>
          </cell>
          <cell r="J77">
            <v>2218</v>
          </cell>
          <cell r="K77">
            <v>1064461.99</v>
          </cell>
          <cell r="L77">
            <v>479.91974301172229</v>
          </cell>
          <cell r="M77">
            <v>509</v>
          </cell>
          <cell r="N77">
            <v>126580.4</v>
          </cell>
          <cell r="O77">
            <v>248.68447937131629</v>
          </cell>
          <cell r="P77">
            <v>60</v>
          </cell>
          <cell r="Q77">
            <v>20611.89</v>
          </cell>
          <cell r="R77">
            <v>343.53149999999999</v>
          </cell>
          <cell r="S77">
            <v>6837</v>
          </cell>
          <cell r="T77">
            <v>4422470.18</v>
          </cell>
          <cell r="U77">
            <v>646.84367120081902</v>
          </cell>
          <cell r="W77" t="str">
            <v>Bien</v>
          </cell>
          <cell r="X77" t="str">
            <v>Bien</v>
          </cell>
        </row>
        <row r="78">
          <cell r="A78">
            <v>52</v>
          </cell>
          <cell r="B78" t="str">
            <v>TOTAL</v>
          </cell>
          <cell r="C78" t="str">
            <v>Melilla</v>
          </cell>
          <cell r="D78">
            <v>923844</v>
          </cell>
          <cell r="E78">
            <v>771229834.93999994</v>
          </cell>
          <cell r="F78">
            <v>834.8052646767203</v>
          </cell>
          <cell r="G78">
            <v>5081979</v>
          </cell>
          <cell r="H78">
            <v>4371904133.5100002</v>
          </cell>
          <cell r="I78">
            <v>860.2759148571846</v>
          </cell>
          <cell r="J78">
            <v>2278829</v>
          </cell>
          <cell r="K78">
            <v>1266811703.1400001</v>
          </cell>
          <cell r="L78">
            <v>555.90467873631599</v>
          </cell>
          <cell r="M78">
            <v>265889</v>
          </cell>
          <cell r="N78">
            <v>90639922.38000001</v>
          </cell>
          <cell r="O78">
            <v>340.89384058761368</v>
          </cell>
          <cell r="P78">
            <v>37795</v>
          </cell>
          <cell r="Q78">
            <v>16962851.090000004</v>
          </cell>
          <cell r="R78">
            <v>448.8120410107158</v>
          </cell>
          <cell r="S78">
            <v>8588336</v>
          </cell>
          <cell r="T78">
            <v>6517548445.0600014</v>
          </cell>
          <cell r="U78">
            <v>758.88372847312928</v>
          </cell>
          <cell r="W78" t="str">
            <v>Bien</v>
          </cell>
          <cell r="X78" t="str">
            <v>Bien</v>
          </cell>
        </row>
        <row r="80">
          <cell r="B80" t="str">
            <v>TOTAL</v>
          </cell>
          <cell r="D80">
            <v>845668</v>
          </cell>
          <cell r="E80">
            <v>614470287.22000003</v>
          </cell>
          <cell r="F80">
            <v>726.60936350908401</v>
          </cell>
          <cell r="G80">
            <v>4777953</v>
          </cell>
          <cell r="H80">
            <v>3421664153.27</v>
          </cell>
          <cell r="I80">
            <v>716.13600076643695</v>
          </cell>
          <cell r="J80">
            <v>2183358</v>
          </cell>
          <cell r="K80">
            <v>1036197052.7100003</v>
          </cell>
          <cell r="L80">
            <v>474.58870817795355</v>
          </cell>
          <cell r="M80">
            <v>260720</v>
          </cell>
          <cell r="N80">
            <v>73976608.840000004</v>
          </cell>
          <cell r="O80">
            <v>283.7396779687021</v>
          </cell>
          <cell r="P80">
            <v>39570</v>
          </cell>
          <cell r="Q80">
            <v>14649066.470000001</v>
          </cell>
          <cell r="R80">
            <v>370.20638033864043</v>
          </cell>
          <cell r="S80">
            <v>8107269</v>
          </cell>
          <cell r="T80">
            <v>5160957168.5100002</v>
          </cell>
          <cell r="U80">
            <v>636.58393085390412</v>
          </cell>
          <cell r="W80" t="str">
            <v>Bien</v>
          </cell>
          <cell r="X80" t="str">
            <v>Bien</v>
          </cell>
        </row>
      </sheetData>
      <sheetData sheetId="8">
        <row r="1">
          <cell r="B1" t="str">
            <v>PENSIONES EN VIGOR A 1 DE NOVIEMBRE DE 2009</v>
          </cell>
        </row>
      </sheetData>
      <sheetData sheetId="9">
        <row r="1">
          <cell r="B1" t="str">
            <v>PENSIONES EN VIGOR A 1 DE NOVIEMBRE DE 2009</v>
          </cell>
        </row>
      </sheetData>
      <sheetData sheetId="10">
        <row r="1">
          <cell r="B1" t="str">
            <v>PENSIONES EN VIGOR A 1 DE NOVIEMBRE DE 2009</v>
          </cell>
        </row>
      </sheetData>
      <sheetData sheetId="11">
        <row r="1">
          <cell r="B1" t="str">
            <v>PENSIONES EN VIGOR A 1 DE NOVIEMBRE DE 2009</v>
          </cell>
        </row>
      </sheetData>
      <sheetData sheetId="12">
        <row r="1">
          <cell r="B1" t="str">
            <v>PENSIONES EN VIGOR A 1 DE NOVIEMBRE DE 2009</v>
          </cell>
        </row>
      </sheetData>
      <sheetData sheetId="13">
        <row r="1">
          <cell r="B1" t="str">
            <v>PENSIONES EN VIGOR A 1 DE NOVIEMBRE DE 2009</v>
          </cell>
        </row>
      </sheetData>
      <sheetData sheetId="14">
        <row r="1">
          <cell r="B1" t="str">
            <v>PENSIONES EN VIGOR A 1 DE NOVIEMBRE DE 2009</v>
          </cell>
        </row>
      </sheetData>
      <sheetData sheetId="15">
        <row r="1">
          <cell r="B1" t="str">
            <v>PENSIONES EN VIGOR A 1 DE NOVIEMBRE DE 2009</v>
          </cell>
        </row>
      </sheetData>
      <sheetData sheetId="16">
        <row r="1">
          <cell r="B1" t="str">
            <v>PENSIONES EN VIGOR A 1 DE NOVIEMBRE DE 2009</v>
          </cell>
        </row>
      </sheetData>
      <sheetData sheetId="17">
        <row r="1">
          <cell r="A1">
            <v>1</v>
          </cell>
        </row>
      </sheetData>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ortada"/>
      <sheetName val="Indice"/>
      <sheetName val="Nº Pens. Clases"/>
      <sheetName val="Importe €"/>
      <sheetName val="P. Media €"/>
      <sheetName val="Regím y altas"/>
      <sheetName val="Gráfico"/>
      <sheetName val="Gráfico (NOM)"/>
      <sheetName val="Gráfico (MEDIA)"/>
      <sheetName val="Rangos"/>
      <sheetName val="Datos 2001 publicados"/>
      <sheetName val="Variación núm"/>
      <sheetName val="Variación nóm"/>
      <sheetName val="Variación media"/>
      <sheetName val="Tabla movire"/>
      <sheetName val="Tabla vigotota"/>
      <sheetName val="Tabla vigotota (2)"/>
      <sheetName val="Avance"/>
      <sheetName val="Avance 2 final ejercicio"/>
      <sheetName val="Gráficos"/>
      <sheetName val="Ranking"/>
      <sheetName val="Serie MircroStratPV"/>
      <sheetName val="Hoja3"/>
      <sheetName val="graf1"/>
      <sheetName val="graf2 2017"/>
      <sheetName val="graf3 2017"/>
      <sheetName val="Mapa"/>
      <sheetName val="Número pensionistas"/>
      <sheetName val="Tabla vigotota (sexo)"/>
      <sheetName val="Gráficos1"/>
      <sheetName val="Datos_Gráficos1"/>
      <sheetName val="Datos edadsexo(2010-2017)"/>
      <sheetName val="meses"/>
      <sheetName val="PARA MAPAS"/>
      <sheetName val="ESPAÑA"/>
      <sheetName val="tabla-9663"/>
      <sheetName val="tabla-9675"/>
      <sheetName val="Hoja1"/>
    </sheetNames>
    <sheetDataSet>
      <sheetData sheetId="0"/>
      <sheetData sheetId="1"/>
      <sheetData sheetId="2"/>
      <sheetData sheetId="3"/>
      <sheetData sheetId="4"/>
      <sheetData sheetId="5"/>
      <sheetData sheetId="6"/>
      <sheetData sheetId="7"/>
      <sheetData sheetId="8"/>
      <sheetData sheetId="9">
        <row r="3">
          <cell r="C3" t="str">
            <v>IP</v>
          </cell>
        </row>
      </sheetData>
      <sheetData sheetId="10"/>
      <sheetData sheetId="11"/>
      <sheetData sheetId="12"/>
      <sheetData sheetId="13"/>
      <sheetData sheetId="14"/>
      <sheetData sheetId="15"/>
      <sheetData sheetId="16"/>
      <sheetData sheetId="17">
        <row r="52">
          <cell r="P52">
            <v>1</v>
          </cell>
          <cell r="Q52" t="str">
            <v>25 de enero de 2019</v>
          </cell>
        </row>
        <row r="53">
          <cell r="P53">
            <v>2</v>
          </cell>
          <cell r="Q53" t="str">
            <v>26 de febrero de 2019</v>
          </cell>
        </row>
        <row r="54">
          <cell r="P54">
            <v>3</v>
          </cell>
          <cell r="Q54" t="str">
            <v>26 de marzo de 2019</v>
          </cell>
        </row>
        <row r="55">
          <cell r="P55">
            <v>4</v>
          </cell>
          <cell r="Q55" t="str">
            <v>26 de abril de 2019</v>
          </cell>
        </row>
        <row r="56">
          <cell r="P56">
            <v>5</v>
          </cell>
          <cell r="Q56" t="str">
            <v>24 de mayo de 2019</v>
          </cell>
        </row>
        <row r="57">
          <cell r="P57">
            <v>6</v>
          </cell>
          <cell r="Q57" t="str">
            <v>25 de junio de 2019</v>
          </cell>
        </row>
        <row r="58">
          <cell r="P58">
            <v>7</v>
          </cell>
          <cell r="Q58" t="str">
            <v>26 de julio de 2019</v>
          </cell>
        </row>
        <row r="59">
          <cell r="P59">
            <v>8</v>
          </cell>
          <cell r="Q59" t="str">
            <v>27 de agosto de 2019</v>
          </cell>
        </row>
        <row r="60">
          <cell r="P60">
            <v>9</v>
          </cell>
          <cell r="Q60" t="str">
            <v>24 de septiembre de 2019</v>
          </cell>
        </row>
        <row r="61">
          <cell r="P61">
            <v>10</v>
          </cell>
          <cell r="Q61" t="str">
            <v>25 de octubre de 2019</v>
          </cell>
        </row>
        <row r="62">
          <cell r="P62">
            <v>11</v>
          </cell>
          <cell r="Q62" t="str">
            <v>26 de noviembre de 2019</v>
          </cell>
        </row>
        <row r="63">
          <cell r="P63">
            <v>12</v>
          </cell>
          <cell r="Q63" t="str">
            <v>27 de diciembre de 2019</v>
          </cell>
        </row>
      </sheetData>
      <sheetData sheetId="18"/>
      <sheetData sheetId="19">
        <row r="2">
          <cell r="D2" t="str">
            <v>Variación</v>
          </cell>
        </row>
        <row r="3">
          <cell r="A3">
            <v>1</v>
          </cell>
          <cell r="B3" t="str">
            <v>PAÍS VASCO</v>
          </cell>
          <cell r="C3">
            <v>681.80292735000035</v>
          </cell>
          <cell r="D3">
            <v>7.4416516215981554E-2</v>
          </cell>
          <cell r="E3">
            <v>7.1484613885957504E-2</v>
          </cell>
        </row>
        <row r="4">
          <cell r="A4">
            <v>2</v>
          </cell>
          <cell r="B4" t="str">
            <v>CATALUÑA</v>
          </cell>
          <cell r="C4">
            <v>1767.9178350400023</v>
          </cell>
          <cell r="D4">
            <v>6.8214159615582304E-2</v>
          </cell>
          <cell r="E4">
            <v>7.1484613885957504E-2</v>
          </cell>
        </row>
        <row r="5">
          <cell r="A5">
            <v>3</v>
          </cell>
          <cell r="B5" t="str">
            <v>GALICIA</v>
          </cell>
          <cell r="C5">
            <v>638.96238666999977</v>
          </cell>
          <cell r="D5">
            <v>6.553781979980422E-2</v>
          </cell>
          <cell r="E5">
            <v>7.1484613885957504E-2</v>
          </cell>
        </row>
        <row r="6">
          <cell r="A6">
            <v>4</v>
          </cell>
          <cell r="B6" t="str">
            <v>ANDALUCÍA</v>
          </cell>
          <cell r="C6">
            <v>1376.7238666399974</v>
          </cell>
          <cell r="D6">
            <v>7.1808845771524688E-2</v>
          </cell>
          <cell r="E6">
            <v>7.1484613885957504E-2</v>
          </cell>
        </row>
        <row r="7">
          <cell r="A7">
            <v>5</v>
          </cell>
          <cell r="B7" t="str">
            <v>ASTURIAS</v>
          </cell>
          <cell r="C7">
            <v>352.19324090000003</v>
          </cell>
          <cell r="D7">
            <v>6.4733657821171908E-2</v>
          </cell>
          <cell r="E7">
            <v>7.1484613885957504E-2</v>
          </cell>
        </row>
        <row r="8">
          <cell r="A8">
            <v>6</v>
          </cell>
          <cell r="B8" t="str">
            <v>CANTABRIA</v>
          </cell>
          <cell r="C8">
            <v>146.40206040000001</v>
          </cell>
          <cell r="D8">
            <v>7.2561191959845672E-2</v>
          </cell>
          <cell r="E8">
            <v>7.1484613885957504E-2</v>
          </cell>
        </row>
        <row r="9">
          <cell r="A9">
            <v>7</v>
          </cell>
          <cell r="B9" t="str">
            <v>RIOJA (LA)</v>
          </cell>
          <cell r="C9">
            <v>67.005292660000009</v>
          </cell>
          <cell r="D9">
            <v>7.4364769608595394E-2</v>
          </cell>
          <cell r="E9">
            <v>7.1484613885957504E-2</v>
          </cell>
        </row>
        <row r="10">
          <cell r="A10">
            <v>8</v>
          </cell>
          <cell r="B10" t="str">
            <v>MURCIA</v>
          </cell>
          <cell r="C10">
            <v>214.25278317000004</v>
          </cell>
          <cell r="D10">
            <v>7.0014358966677737E-2</v>
          </cell>
          <cell r="E10">
            <v>7.1484613885957504E-2</v>
          </cell>
        </row>
        <row r="11">
          <cell r="A11">
            <v>9</v>
          </cell>
          <cell r="B11" t="str">
            <v>C. VALENCIANA</v>
          </cell>
          <cell r="C11">
            <v>897.43443418000061</v>
          </cell>
          <cell r="D11">
            <v>7.2851810277189566E-2</v>
          </cell>
          <cell r="E11">
            <v>7.1484613885957504E-2</v>
          </cell>
        </row>
        <row r="12">
          <cell r="A12">
            <v>10</v>
          </cell>
          <cell r="B12" t="str">
            <v>ARAGÓN</v>
          </cell>
          <cell r="C12">
            <v>316.01383162999997</v>
          </cell>
          <cell r="D12">
            <v>7.1860718158440529E-2</v>
          </cell>
          <cell r="E12">
            <v>7.1484613885957504E-2</v>
          </cell>
        </row>
        <row r="13">
          <cell r="A13">
            <v>11</v>
          </cell>
          <cell r="B13" t="str">
            <v>CASTILLA - LA MANCHA</v>
          </cell>
          <cell r="C13">
            <v>338.91355976</v>
          </cell>
          <cell r="D13">
            <v>6.9105445617744454E-2</v>
          </cell>
          <cell r="E13">
            <v>7.1484613885957504E-2</v>
          </cell>
        </row>
        <row r="14">
          <cell r="A14">
            <v>12</v>
          </cell>
          <cell r="B14" t="str">
            <v>CANARIAS</v>
          </cell>
          <cell r="C14">
            <v>291.01588427999974</v>
          </cell>
          <cell r="D14">
            <v>8.4294703156899242E-2</v>
          </cell>
          <cell r="E14">
            <v>7.1484613885957504E-2</v>
          </cell>
        </row>
        <row r="15">
          <cell r="A15">
            <v>13</v>
          </cell>
          <cell r="B15" t="str">
            <v>NAVARRA</v>
          </cell>
          <cell r="C15">
            <v>154.64963965999993</v>
          </cell>
          <cell r="D15">
            <v>7.6916409019525123E-2</v>
          </cell>
          <cell r="E15">
            <v>7.1484613885957504E-2</v>
          </cell>
        </row>
        <row r="16">
          <cell r="A16">
            <v>14</v>
          </cell>
          <cell r="B16" t="str">
            <v>EXTREMADURA</v>
          </cell>
          <cell r="C16">
            <v>186.57685795999996</v>
          </cell>
          <cell r="D16">
            <v>7.2605182708289195E-2</v>
          </cell>
          <cell r="E16">
            <v>7.1484613885957504E-2</v>
          </cell>
        </row>
        <row r="17">
          <cell r="A17">
            <v>15</v>
          </cell>
          <cell r="B17" t="str">
            <v>ILLES BALEARS</v>
          </cell>
          <cell r="C17">
            <v>174.17846751000002</v>
          </cell>
          <cell r="D17">
            <v>7.2839954710921084E-2</v>
          </cell>
          <cell r="E17">
            <v>7.1484613885957504E-2</v>
          </cell>
        </row>
        <row r="18">
          <cell r="A18">
            <v>16</v>
          </cell>
          <cell r="B18" t="str">
            <v>MADRID</v>
          </cell>
          <cell r="C18">
            <v>1345.5672145199992</v>
          </cell>
          <cell r="D18">
            <v>7.6371453517189547E-2</v>
          </cell>
          <cell r="E18">
            <v>7.1484613885957504E-2</v>
          </cell>
        </row>
        <row r="19">
          <cell r="A19">
            <v>17</v>
          </cell>
          <cell r="B19" t="str">
            <v>CASTILLA Y LEÓN</v>
          </cell>
          <cell r="C19">
            <v>597.50354551999976</v>
          </cell>
          <cell r="D19">
            <v>6.7134846632786127E-2</v>
          </cell>
          <cell r="E19">
            <v>7.1484613885957504E-2</v>
          </cell>
        </row>
        <row r="20">
          <cell r="A20">
            <v>18</v>
          </cell>
          <cell r="B20" t="str">
            <v>CEUTA</v>
          </cell>
          <cell r="C20">
            <v>8.593396000000002</v>
          </cell>
          <cell r="D20">
            <v>8.2928450950479515E-2</v>
          </cell>
          <cell r="E20">
            <v>7.1484613885957504E-2</v>
          </cell>
        </row>
        <row r="21">
          <cell r="A21">
            <v>19</v>
          </cell>
          <cell r="B21" t="str">
            <v>MELILLA</v>
          </cell>
          <cell r="C21">
            <v>7.4217633799999989</v>
          </cell>
          <cell r="D21">
            <v>7.2188167204063403E-2</v>
          </cell>
          <cell r="E21">
            <v>7.1484613885957504E-2</v>
          </cell>
        </row>
        <row r="26">
          <cell r="A26">
            <v>1</v>
          </cell>
          <cell r="B26" t="str">
            <v>PAÍS VASCO</v>
          </cell>
          <cell r="C26">
            <v>556425</v>
          </cell>
          <cell r="D26">
            <v>1.5129567330496974E-2</v>
          </cell>
          <cell r="E26">
            <v>1.3982456591167036E-2</v>
          </cell>
        </row>
        <row r="27">
          <cell r="A27">
            <v>2</v>
          </cell>
          <cell r="B27" t="str">
            <v>CATALUÑA</v>
          </cell>
          <cell r="C27">
            <v>1731069</v>
          </cell>
          <cell r="D27">
            <v>1.2993419608921641E-2</v>
          </cell>
          <cell r="E27">
            <v>1.3982456591167036E-2</v>
          </cell>
        </row>
        <row r="28">
          <cell r="A28">
            <v>3</v>
          </cell>
          <cell r="B28" t="str">
            <v>GALICIA</v>
          </cell>
          <cell r="C28">
            <v>765303</v>
          </cell>
          <cell r="D28">
            <v>6.2851485096440118E-3</v>
          </cell>
          <cell r="E28">
            <v>1.3982456591167036E-2</v>
          </cell>
        </row>
        <row r="29">
          <cell r="A29">
            <v>4</v>
          </cell>
          <cell r="B29" t="str">
            <v>ANDALUCÍA</v>
          </cell>
          <cell r="C29">
            <v>1559302</v>
          </cell>
          <cell r="D29">
            <v>1.4851449706895448E-2</v>
          </cell>
          <cell r="E29">
            <v>1.3982456591167036E-2</v>
          </cell>
        </row>
        <row r="30">
          <cell r="A30">
            <v>5</v>
          </cell>
          <cell r="B30" t="str">
            <v>ASTURIAS</v>
          </cell>
          <cell r="C30">
            <v>302830</v>
          </cell>
          <cell r="D30">
            <v>5.9527368637846134E-3</v>
          </cell>
          <cell r="E30">
            <v>1.3982456591167036E-2</v>
          </cell>
        </row>
        <row r="31">
          <cell r="A31">
            <v>6</v>
          </cell>
          <cell r="B31" t="str">
            <v>CANTABRIA</v>
          </cell>
          <cell r="C31">
            <v>140968</v>
          </cell>
          <cell r="D31">
            <v>1.2163074227781179E-2</v>
          </cell>
          <cell r="E31">
            <v>1.3982456591167036E-2</v>
          </cell>
        </row>
        <row r="32">
          <cell r="A32">
            <v>7</v>
          </cell>
          <cell r="B32" t="str">
            <v>RIOJA (LA)</v>
          </cell>
          <cell r="C32">
            <v>69634</v>
          </cell>
          <cell r="D32">
            <v>1.396432471787401E-2</v>
          </cell>
          <cell r="E32">
            <v>1.3982456591167036E-2</v>
          </cell>
        </row>
        <row r="33">
          <cell r="A33">
            <v>8</v>
          </cell>
          <cell r="B33" t="str">
            <v>MURCIA</v>
          </cell>
          <cell r="C33">
            <v>247282</v>
          </cell>
          <cell r="D33">
            <v>1.1638990823811479E-2</v>
          </cell>
          <cell r="E33">
            <v>1.3982456591167036E-2</v>
          </cell>
        </row>
        <row r="34">
          <cell r="A34">
            <v>9</v>
          </cell>
          <cell r="B34" t="str">
            <v>C. VALENCIANA</v>
          </cell>
          <cell r="C34">
            <v>988539</v>
          </cell>
          <cell r="D34">
            <v>1.4886467584973584E-2</v>
          </cell>
          <cell r="E34">
            <v>1.3982456591167036E-2</v>
          </cell>
        </row>
        <row r="35">
          <cell r="A35">
            <v>10</v>
          </cell>
          <cell r="B35" t="str">
            <v>ARAGÓN</v>
          </cell>
          <cell r="C35">
            <v>304269</v>
          </cell>
          <cell r="D35">
            <v>1.2323457488396805E-2</v>
          </cell>
          <cell r="E35">
            <v>1.3982456591167036E-2</v>
          </cell>
        </row>
        <row r="36">
          <cell r="A36">
            <v>11</v>
          </cell>
          <cell r="B36" t="str">
            <v>CASTILLA - LA MANCHA</v>
          </cell>
          <cell r="C36">
            <v>372938</v>
          </cell>
          <cell r="D36">
            <v>1.1200980458613952E-2</v>
          </cell>
          <cell r="E36">
            <v>1.3982456591167036E-2</v>
          </cell>
        </row>
        <row r="37">
          <cell r="A37">
            <v>12</v>
          </cell>
          <cell r="B37" t="str">
            <v>CANARIAS</v>
          </cell>
          <cell r="C37">
            <v>321956</v>
          </cell>
          <cell r="D37">
            <v>2.7963141527085122E-2</v>
          </cell>
          <cell r="E37">
            <v>1.3982456591167036E-2</v>
          </cell>
        </row>
        <row r="38">
          <cell r="A38">
            <v>13</v>
          </cell>
          <cell r="B38" t="str">
            <v>NAVARRA</v>
          </cell>
          <cell r="C38">
            <v>136557</v>
          </cell>
          <cell r="D38">
            <v>1.840568577586521E-2</v>
          </cell>
          <cell r="E38">
            <v>1.3982456591167036E-2</v>
          </cell>
        </row>
        <row r="39">
          <cell r="A39">
            <v>14</v>
          </cell>
          <cell r="B39" t="str">
            <v>EXTREMADURA</v>
          </cell>
          <cell r="C39">
            <v>227486</v>
          </cell>
          <cell r="D39">
            <v>1.2763835650590583E-2</v>
          </cell>
          <cell r="E39">
            <v>1.3982456591167036E-2</v>
          </cell>
        </row>
        <row r="40">
          <cell r="A40">
            <v>15</v>
          </cell>
          <cell r="B40" t="str">
            <v>ILLES BALEARS</v>
          </cell>
          <cell r="C40">
            <v>191128</v>
          </cell>
          <cell r="D40">
            <v>1.6481500194118981E-2</v>
          </cell>
          <cell r="E40">
            <v>1.3982456591167036E-2</v>
          </cell>
        </row>
        <row r="41">
          <cell r="A41">
            <v>16</v>
          </cell>
          <cell r="B41" t="str">
            <v>MADRID</v>
          </cell>
          <cell r="C41">
            <v>1160663</v>
          </cell>
          <cell r="D41">
            <v>2.1603370773660258E-2</v>
          </cell>
          <cell r="E41">
            <v>1.3982456591167036E-2</v>
          </cell>
        </row>
        <row r="42">
          <cell r="A42">
            <v>17</v>
          </cell>
          <cell r="B42" t="str">
            <v>CASTILLA Y LEÓN</v>
          </cell>
          <cell r="C42">
            <v>614151</v>
          </cell>
          <cell r="D42">
            <v>6.7801611435784892E-3</v>
          </cell>
          <cell r="E42">
            <v>1.3982456591167036E-2</v>
          </cell>
        </row>
        <row r="43">
          <cell r="A43">
            <v>18</v>
          </cell>
          <cell r="B43" t="str">
            <v>CEUTA</v>
          </cell>
          <cell r="C43">
            <v>8640</v>
          </cell>
          <cell r="D43">
            <v>2.0311761927255478E-2</v>
          </cell>
          <cell r="E43">
            <v>1.3982456591167036E-2</v>
          </cell>
        </row>
        <row r="44">
          <cell r="A44">
            <v>19</v>
          </cell>
          <cell r="B44" t="str">
            <v>MELILLA</v>
          </cell>
          <cell r="C44">
            <v>8000</v>
          </cell>
          <cell r="D44">
            <v>1.1761730112558544E-2</v>
          </cell>
          <cell r="E44">
            <v>1.3982456591167036E-2</v>
          </cell>
        </row>
        <row r="49">
          <cell r="A49">
            <v>1</v>
          </cell>
          <cell r="B49" t="str">
            <v>PAÍS VASCO</v>
          </cell>
          <cell r="C49">
            <v>1225.3276314867239</v>
          </cell>
          <cell r="D49">
            <v>5.8403331745515485E-2</v>
          </cell>
          <cell r="E49">
            <v>5.6709223045241508E-2</v>
          </cell>
        </row>
        <row r="50">
          <cell r="A50">
            <v>2</v>
          </cell>
          <cell r="B50" t="str">
            <v>CATALUÑA</v>
          </cell>
          <cell r="C50">
            <v>1021.286751157812</v>
          </cell>
          <cell r="D50">
            <v>5.4512437038316763E-2</v>
          </cell>
          <cell r="E50">
            <v>5.6709223045241508E-2</v>
          </cell>
        </row>
        <row r="51">
          <cell r="A51">
            <v>3</v>
          </cell>
          <cell r="B51" t="str">
            <v>GALICIA</v>
          </cell>
          <cell r="C51">
            <v>834.91425836564053</v>
          </cell>
          <cell r="D51">
            <v>5.8882585495688033E-2</v>
          </cell>
          <cell r="E51">
            <v>5.6709223045241508E-2</v>
          </cell>
        </row>
        <row r="52">
          <cell r="A52">
            <v>4</v>
          </cell>
          <cell r="B52" t="str">
            <v>ANDALUCÍA</v>
          </cell>
          <cell r="C52">
            <v>882.9103449107339</v>
          </cell>
          <cell r="D52">
            <v>5.6123875155402292E-2</v>
          </cell>
          <cell r="E52">
            <v>5.6709223045241508E-2</v>
          </cell>
        </row>
        <row r="53">
          <cell r="A53">
            <v>5</v>
          </cell>
          <cell r="B53" t="str">
            <v>ASTURIAS</v>
          </cell>
          <cell r="C53">
            <v>1163.0064422283131</v>
          </cell>
          <cell r="D53">
            <v>5.8433084183105999E-2</v>
          </cell>
          <cell r="E53">
            <v>5.6709223045241508E-2</v>
          </cell>
        </row>
        <row r="54">
          <cell r="A54">
            <v>6</v>
          </cell>
          <cell r="B54" t="str">
            <v>CANTABRIA</v>
          </cell>
          <cell r="C54">
            <v>1038.5481839850179</v>
          </cell>
          <cell r="D54">
            <v>5.9672318888084774E-2</v>
          </cell>
          <cell r="E54">
            <v>5.6709223045241508E-2</v>
          </cell>
        </row>
        <row r="55">
          <cell r="A55">
            <v>7</v>
          </cell>
          <cell r="B55" t="str">
            <v>RIOJA (LA)</v>
          </cell>
          <cell r="C55">
            <v>962.24965763851003</v>
          </cell>
          <cell r="D55">
            <v>5.9568609484882185E-2</v>
          </cell>
          <cell r="E55">
            <v>5.6709223045241508E-2</v>
          </cell>
        </row>
        <row r="56">
          <cell r="A56">
            <v>8</v>
          </cell>
          <cell r="B56" t="str">
            <v>MURCIA</v>
          </cell>
          <cell r="C56">
            <v>866.43097018788285</v>
          </cell>
          <cell r="D56">
            <v>5.7703754671742269E-2</v>
          </cell>
          <cell r="E56">
            <v>5.6709223045241508E-2</v>
          </cell>
        </row>
        <row r="57">
          <cell r="A57">
            <v>9</v>
          </cell>
          <cell r="B57" t="str">
            <v>C. VALENCIANA</v>
          </cell>
          <cell r="C57">
            <v>907.83917901064149</v>
          </cell>
          <cell r="D57">
            <v>5.71151005985433E-2</v>
          </cell>
          <cell r="E57">
            <v>5.6709223045241508E-2</v>
          </cell>
        </row>
        <row r="58">
          <cell r="A58">
            <v>10</v>
          </cell>
          <cell r="B58" t="str">
            <v>ARAGÓN</v>
          </cell>
          <cell r="C58">
            <v>1038.6001585110544</v>
          </cell>
          <cell r="D58">
            <v>5.8812487480787379E-2</v>
          </cell>
          <cell r="E58">
            <v>5.6709223045241508E-2</v>
          </cell>
        </row>
        <row r="59">
          <cell r="A59">
            <v>11</v>
          </cell>
          <cell r="B59" t="str">
            <v>CASTILLA - LA MANCHA</v>
          </cell>
          <cell r="C59">
            <v>908.76649673672296</v>
          </cell>
          <cell r="D59">
            <v>5.7263062712685331E-2</v>
          </cell>
          <cell r="E59">
            <v>5.6709223045241508E-2</v>
          </cell>
        </row>
        <row r="60">
          <cell r="A60">
            <v>12</v>
          </cell>
          <cell r="B60" t="str">
            <v>CANARIAS</v>
          </cell>
          <cell r="C60">
            <v>903.89955236119158</v>
          </cell>
          <cell r="D60">
            <v>5.4799203740059532E-2</v>
          </cell>
          <cell r="E60">
            <v>5.6709223045241508E-2</v>
          </cell>
        </row>
        <row r="61">
          <cell r="A61">
            <v>13</v>
          </cell>
          <cell r="B61" t="str">
            <v>NAVARRA</v>
          </cell>
          <cell r="C61">
            <v>1132.4914845815297</v>
          </cell>
          <cell r="D61">
            <v>5.7453256654870444E-2</v>
          </cell>
          <cell r="E61">
            <v>5.6709223045241508E-2</v>
          </cell>
        </row>
        <row r="62">
          <cell r="A62">
            <v>14</v>
          </cell>
          <cell r="B62" t="str">
            <v>EXTREMADURA</v>
          </cell>
          <cell r="C62">
            <v>820.16852887650225</v>
          </cell>
          <cell r="D62">
            <v>5.9087168154318137E-2</v>
          </cell>
          <cell r="E62">
            <v>5.6709223045241508E-2</v>
          </cell>
        </row>
        <row r="63">
          <cell r="A63">
            <v>15</v>
          </cell>
          <cell r="B63" t="str">
            <v>ILLES BALEARS</v>
          </cell>
          <cell r="C63">
            <v>911.31842278473073</v>
          </cell>
          <cell r="D63">
            <v>5.5444643612342359E-2</v>
          </cell>
          <cell r="E63">
            <v>5.6709223045241508E-2</v>
          </cell>
        </row>
        <row r="64">
          <cell r="A64">
            <v>16</v>
          </cell>
          <cell r="B64" t="str">
            <v>MADRID</v>
          </cell>
          <cell r="C64">
            <v>1159.3091315222414</v>
          </cell>
          <cell r="D64">
            <v>5.3609927600428264E-2</v>
          </cell>
          <cell r="E64">
            <v>5.6709223045241508E-2</v>
          </cell>
        </row>
        <row r="65">
          <cell r="A65">
            <v>17</v>
          </cell>
          <cell r="B65" t="str">
            <v>CASTILLA Y LEÓN</v>
          </cell>
          <cell r="C65">
            <v>972.89354819905827</v>
          </cell>
          <cell r="D65">
            <v>5.9948226850886854E-2</v>
          </cell>
          <cell r="E65">
            <v>5.6709223045241508E-2</v>
          </cell>
        </row>
        <row r="66">
          <cell r="A66">
            <v>18</v>
          </cell>
          <cell r="B66" t="str">
            <v>CEUTA</v>
          </cell>
          <cell r="C66">
            <v>994.60601851851868</v>
          </cell>
          <cell r="D66">
            <v>6.1370153084335577E-2</v>
          </cell>
          <cell r="E66">
            <v>5.6709223045241508E-2</v>
          </cell>
        </row>
        <row r="67">
          <cell r="A67">
            <v>19</v>
          </cell>
          <cell r="B67" t="str">
            <v>MELILLA</v>
          </cell>
          <cell r="C67">
            <v>927.72042249999981</v>
          </cell>
          <cell r="D67">
            <v>5.9723979760316181E-2</v>
          </cell>
          <cell r="E67">
            <v>5.6709223045241508E-2</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base"/>
      <sheetName val="2016"/>
      <sheetName val="2015"/>
      <sheetName val="2014"/>
      <sheetName val="2013"/>
      <sheetName val="2012"/>
      <sheetName val="2011"/>
      <sheetName val="2010"/>
      <sheetName val="2009"/>
      <sheetName val="2008"/>
      <sheetName val="2007"/>
      <sheetName val="2006"/>
      <sheetName val="2005"/>
      <sheetName val="2004 (julio a diciembre)"/>
      <sheetName val="2004 (enero a junio)"/>
      <sheetName val="2003"/>
      <sheetName val="Rango"/>
      <sheetName val="Formato para SIRIA"/>
    </sheetNames>
    <sheetDataSet>
      <sheetData sheetId="0"/>
      <sheetData sheetId="1">
        <row r="5">
          <cell r="A5" t="str">
            <v>E101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Q2">
            <v>0</v>
          </cell>
          <cell r="R2" t="str">
            <v>Hasta 150,00 euros</v>
          </cell>
          <cell r="S2">
            <v>150</v>
          </cell>
          <cell r="AO2">
            <v>0</v>
          </cell>
          <cell r="AP2" t="str">
            <v>Hasta 150,00 euros</v>
          </cell>
        </row>
        <row r="3">
          <cell r="Q3">
            <v>150.01</v>
          </cell>
          <cell r="R3" t="str">
            <v>De 150,01 a 250,00</v>
          </cell>
          <cell r="S3">
            <v>250</v>
          </cell>
          <cell r="AO3">
            <v>150.01</v>
          </cell>
          <cell r="AP3" t="str">
            <v>De 150,01 a 250,00</v>
          </cell>
        </row>
        <row r="4">
          <cell r="Q4">
            <v>250.01</v>
          </cell>
          <cell r="R4" t="str">
            <v>De 250,01 a 300,00</v>
          </cell>
          <cell r="S4">
            <v>300</v>
          </cell>
          <cell r="AO4">
            <v>250.01</v>
          </cell>
          <cell r="AP4" t="str">
            <v>De 250,01 a 300,00</v>
          </cell>
        </row>
        <row r="5">
          <cell r="Q5">
            <v>300.01</v>
          </cell>
          <cell r="R5" t="str">
            <v>De 300,01 a 350,00</v>
          </cell>
          <cell r="S5">
            <v>350</v>
          </cell>
          <cell r="AO5">
            <v>300.01</v>
          </cell>
          <cell r="AP5" t="str">
            <v>De 300,01 a 350,00</v>
          </cell>
        </row>
        <row r="6">
          <cell r="Q6">
            <v>350.01</v>
          </cell>
          <cell r="R6" t="str">
            <v>De 350,01 a 400,00</v>
          </cell>
          <cell r="S6">
            <v>400</v>
          </cell>
          <cell r="AO6">
            <v>350.01</v>
          </cell>
          <cell r="AP6" t="str">
            <v>De 350,01 a 400,00</v>
          </cell>
        </row>
        <row r="7">
          <cell r="Q7">
            <v>400.01</v>
          </cell>
          <cell r="R7" t="str">
            <v>De 400,01 a 450,00</v>
          </cell>
          <cell r="S7">
            <v>450</v>
          </cell>
          <cell r="AO7">
            <v>400.01</v>
          </cell>
          <cell r="AP7" t="str">
            <v>De 400,01 a 450,00</v>
          </cell>
        </row>
        <row r="8">
          <cell r="Q8">
            <v>450.01</v>
          </cell>
          <cell r="R8" t="str">
            <v>De 450,01 a 500,00</v>
          </cell>
          <cell r="S8">
            <v>500</v>
          </cell>
          <cell r="AO8">
            <v>450.01</v>
          </cell>
          <cell r="AP8" t="str">
            <v>De 450,01 a 500,00</v>
          </cell>
        </row>
        <row r="9">
          <cell r="Q9">
            <v>500.01</v>
          </cell>
          <cell r="R9" t="str">
            <v>De 500,01 a 550,00</v>
          </cell>
          <cell r="S9">
            <v>550</v>
          </cell>
          <cell r="AO9">
            <v>500.01</v>
          </cell>
          <cell r="AP9" t="str">
            <v>De 500,01 a 550,00</v>
          </cell>
        </row>
        <row r="10">
          <cell r="Q10">
            <v>550.01</v>
          </cell>
          <cell r="R10" t="str">
            <v>De 550,01 a 600,00</v>
          </cell>
          <cell r="S10">
            <v>600</v>
          </cell>
          <cell r="AO10">
            <v>550.01</v>
          </cell>
          <cell r="AP10" t="str">
            <v>De 550,01 a 600,00</v>
          </cell>
        </row>
        <row r="11">
          <cell r="Q11">
            <v>600.01</v>
          </cell>
          <cell r="R11" t="str">
            <v>De 600,01 a 623,99</v>
          </cell>
          <cell r="S11">
            <v>623.99</v>
          </cell>
          <cell r="AO11">
            <v>600.01</v>
          </cell>
          <cell r="AP11" t="str">
            <v>De 600,01 a 648,59</v>
          </cell>
        </row>
        <row r="12">
          <cell r="Q12">
            <v>624</v>
          </cell>
          <cell r="R12" t="str">
            <v>De 624,00 a 700,00</v>
          </cell>
          <cell r="S12">
            <v>700</v>
          </cell>
          <cell r="AO12">
            <v>648.6</v>
          </cell>
          <cell r="AP12" t="str">
            <v>De 648,60 a 700,00</v>
          </cell>
        </row>
        <row r="13">
          <cell r="Q13">
            <v>700.01</v>
          </cell>
          <cell r="R13" t="str">
            <v>De 700,01 a 800,00</v>
          </cell>
          <cell r="S13">
            <v>800</v>
          </cell>
          <cell r="AO13">
            <v>700.01</v>
          </cell>
          <cell r="AP13" t="str">
            <v>De 700,01 a 800,00</v>
          </cell>
        </row>
        <row r="14">
          <cell r="Q14">
            <v>800.01</v>
          </cell>
          <cell r="R14" t="str">
            <v>De 800,01 a 900,00</v>
          </cell>
          <cell r="S14">
            <v>900</v>
          </cell>
          <cell r="AO14">
            <v>800.01</v>
          </cell>
          <cell r="AP14" t="str">
            <v>De 800,01 a 900,00</v>
          </cell>
        </row>
        <row r="15">
          <cell r="Q15">
            <v>900.01</v>
          </cell>
          <cell r="R15" t="str">
            <v>De 900,01 a 1.000,00</v>
          </cell>
          <cell r="S15">
            <v>1000</v>
          </cell>
          <cell r="AO15">
            <v>900.01</v>
          </cell>
          <cell r="AP15" t="str">
            <v>De 900,01 a 1.000,00</v>
          </cell>
        </row>
        <row r="16">
          <cell r="Q16">
            <v>1000.01</v>
          </cell>
          <cell r="R16" t="str">
            <v>De 1.000,01 a 1.100,00</v>
          </cell>
          <cell r="S16">
            <v>1100</v>
          </cell>
          <cell r="AO16">
            <v>1000.01</v>
          </cell>
          <cell r="AP16" t="str">
            <v>De 1.000,01 a 1.100,00</v>
          </cell>
        </row>
        <row r="17">
          <cell r="Q17">
            <v>1100.01</v>
          </cell>
          <cell r="R17" t="str">
            <v>De 1.100,01 a 1.200,00</v>
          </cell>
          <cell r="S17">
            <v>1200</v>
          </cell>
          <cell r="AO17">
            <v>1100.01</v>
          </cell>
          <cell r="AP17" t="str">
            <v>De 1.100,01 a 1.200,00</v>
          </cell>
        </row>
        <row r="18">
          <cell r="Q18">
            <v>1200.01</v>
          </cell>
          <cell r="R18" t="str">
            <v>De 1.200,01 a 1.300,00</v>
          </cell>
          <cell r="S18">
            <v>1300</v>
          </cell>
          <cell r="AO18">
            <v>1200.01</v>
          </cell>
          <cell r="AP18" t="str">
            <v>De 1.200,01 a 1.300,00</v>
          </cell>
        </row>
        <row r="19">
          <cell r="Q19">
            <v>1300.01</v>
          </cell>
          <cell r="R19" t="str">
            <v>De 1.300,01 a 1.400,00</v>
          </cell>
          <cell r="S19">
            <v>1400</v>
          </cell>
          <cell r="AO19">
            <v>1300.01</v>
          </cell>
          <cell r="AP19" t="str">
            <v>De 1.300,01 a 1.400,00</v>
          </cell>
        </row>
        <row r="20">
          <cell r="Q20">
            <v>1400.01</v>
          </cell>
          <cell r="R20" t="str">
            <v>De 1.400,01 a 1.500,00</v>
          </cell>
          <cell r="S20">
            <v>1500</v>
          </cell>
          <cell r="AO20">
            <v>1400.01</v>
          </cell>
          <cell r="AP20" t="str">
            <v>De 1.400,01 a 1.500,00</v>
          </cell>
        </row>
        <row r="21">
          <cell r="Q21">
            <v>1500.01</v>
          </cell>
          <cell r="R21" t="str">
            <v>De 1.500,01 a 1.600,00</v>
          </cell>
          <cell r="S21">
            <v>1600</v>
          </cell>
          <cell r="AO21">
            <v>1500.01</v>
          </cell>
          <cell r="AP21" t="str">
            <v>De 1.500,01 a 1.600,00</v>
          </cell>
        </row>
        <row r="22">
          <cell r="Q22">
            <v>1600.01</v>
          </cell>
          <cell r="R22" t="str">
            <v>De 1.600,01 a 1.700,00</v>
          </cell>
          <cell r="S22">
            <v>1700</v>
          </cell>
          <cell r="AO22">
            <v>1600.01</v>
          </cell>
          <cell r="AP22" t="str">
            <v>De 1.600,01 a 1.700,00</v>
          </cell>
        </row>
        <row r="23">
          <cell r="Q23">
            <v>1700.01</v>
          </cell>
          <cell r="R23" t="str">
            <v>De 1.700,01 a 1.800,00</v>
          </cell>
          <cell r="S23">
            <v>1800</v>
          </cell>
          <cell r="AO23">
            <v>1700.01</v>
          </cell>
          <cell r="AP23" t="str">
            <v>De 1.700,01 a 1.800,00</v>
          </cell>
        </row>
        <row r="24">
          <cell r="Q24">
            <v>1800.01</v>
          </cell>
          <cell r="R24" t="str">
            <v>De 1.800,01 a 1.900,00</v>
          </cell>
          <cell r="S24">
            <v>1900</v>
          </cell>
          <cell r="AO24">
            <v>1800.01</v>
          </cell>
          <cell r="AP24" t="str">
            <v>De 1.800,01 a 1.900,00</v>
          </cell>
        </row>
        <row r="25">
          <cell r="Q25">
            <v>1900.01</v>
          </cell>
          <cell r="R25" t="str">
            <v>De 1.900,01 a 2.000,00</v>
          </cell>
          <cell r="S25">
            <v>2000</v>
          </cell>
          <cell r="AO25">
            <v>1900.01</v>
          </cell>
          <cell r="AP25" t="str">
            <v>De 1.900,01 a 2.000,00</v>
          </cell>
        </row>
        <row r="26">
          <cell r="Q26">
            <v>2000.01</v>
          </cell>
          <cell r="R26" t="str">
            <v>De 2.000,01 a 2.100,00</v>
          </cell>
          <cell r="S26">
            <v>2100</v>
          </cell>
          <cell r="AO26">
            <v>2000.01</v>
          </cell>
          <cell r="AP26" t="str">
            <v>De 2.000,01 a 2.100,00</v>
          </cell>
        </row>
        <row r="27">
          <cell r="Q27">
            <v>2100.0100000000002</v>
          </cell>
          <cell r="R27" t="str">
            <v>De 2.100,01 a 2.200,00</v>
          </cell>
          <cell r="S27">
            <v>2200</v>
          </cell>
          <cell r="AO27">
            <v>2100.0100000000002</v>
          </cell>
          <cell r="AP27" t="str">
            <v>De 2.100,01 a 2.200,00</v>
          </cell>
        </row>
        <row r="28">
          <cell r="Q28">
            <v>2200.0100000000002</v>
          </cell>
          <cell r="R28" t="str">
            <v>De 2.200,01 a 2.300,00</v>
          </cell>
          <cell r="S28">
            <v>2300</v>
          </cell>
          <cell r="AO28">
            <v>2200.0100000000002</v>
          </cell>
          <cell r="AP28" t="str">
            <v>De 2.200,01 a 2.300,00</v>
          </cell>
        </row>
        <row r="29">
          <cell r="Q29">
            <v>2300.0100000000002</v>
          </cell>
          <cell r="R29" t="str">
            <v>De 2.300,01 a 2.400,00</v>
          </cell>
          <cell r="S29">
            <v>2400</v>
          </cell>
          <cell r="AO29">
            <v>2300.0100000000002</v>
          </cell>
          <cell r="AP29" t="str">
            <v>De 2.300,01 a 2.400,00</v>
          </cell>
        </row>
        <row r="30">
          <cell r="Q30">
            <v>2400.0100000000002</v>
          </cell>
          <cell r="R30" t="str">
            <v>De 2.400,01 a 2.441,73</v>
          </cell>
          <cell r="S30">
            <v>2441.73</v>
          </cell>
          <cell r="AO30">
            <v>2400.0100000000002</v>
          </cell>
          <cell r="AP30" t="str">
            <v>De 2.400,01 a 2.560,86</v>
          </cell>
        </row>
        <row r="31">
          <cell r="Q31">
            <v>2441.7400000000002</v>
          </cell>
          <cell r="R31" t="str">
            <v>De 2.441,74 a 2.441,76</v>
          </cell>
          <cell r="S31">
            <v>2441.7600000000002</v>
          </cell>
          <cell r="AO31">
            <v>2560.88</v>
          </cell>
          <cell r="AP31" t="str">
            <v>De 2.560,87 a 2.560,89</v>
          </cell>
        </row>
        <row r="32">
          <cell r="Q32">
            <v>2441.7700000000004</v>
          </cell>
          <cell r="R32" t="str">
            <v>Mas de 2.441,76</v>
          </cell>
          <cell r="S32">
            <v>2443.7399999999998</v>
          </cell>
          <cell r="AO32">
            <v>2560.9000000000005</v>
          </cell>
          <cell r="AP32" t="str">
            <v>Mas de 2.560,89</v>
          </cell>
        </row>
      </sheetData>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G56"/>
  <sheetViews>
    <sheetView showGridLines="0" showRowColHeaders="0" tabSelected="1" topLeftCell="A12" zoomScaleNormal="100" workbookViewId="0">
      <selection activeCell="K36" sqref="K36"/>
    </sheetView>
  </sheetViews>
  <sheetFormatPr baseColWidth="10" defaultRowHeight="15"/>
  <cols>
    <col min="1" max="1" width="13.85546875" customWidth="1"/>
    <col min="3" max="3" width="26.28515625" customWidth="1"/>
    <col min="4" max="4" width="13.7109375" customWidth="1"/>
    <col min="5" max="5" width="20" customWidth="1"/>
  </cols>
  <sheetData>
    <row r="1" spans="1:5">
      <c r="A1" s="1"/>
      <c r="B1" s="1"/>
      <c r="C1" s="1"/>
      <c r="D1" s="1"/>
      <c r="E1" s="1"/>
    </row>
    <row r="2" spans="1:5">
      <c r="A2" s="1"/>
      <c r="B2" s="1"/>
      <c r="C2" s="1"/>
      <c r="D2" s="1"/>
      <c r="E2" s="1"/>
    </row>
    <row r="3" spans="1:5">
      <c r="A3" s="1"/>
      <c r="B3" s="1"/>
      <c r="C3" s="1"/>
      <c r="D3" s="1"/>
      <c r="E3" s="1"/>
    </row>
    <row r="4" spans="1:5">
      <c r="A4" s="1"/>
      <c r="B4" s="1"/>
      <c r="C4" s="1"/>
      <c r="D4" s="1"/>
      <c r="E4" s="1"/>
    </row>
    <row r="5" spans="1:5">
      <c r="A5" s="1"/>
      <c r="B5" s="1"/>
      <c r="C5" s="1"/>
      <c r="D5" s="1"/>
      <c r="E5" s="1"/>
    </row>
    <row r="6" spans="1:5">
      <c r="A6" s="1"/>
      <c r="B6" s="1"/>
      <c r="C6" s="1"/>
      <c r="D6" s="1"/>
      <c r="E6" s="1"/>
    </row>
    <row r="7" spans="1:5">
      <c r="A7" s="1"/>
      <c r="B7" s="1"/>
      <c r="C7" s="1"/>
      <c r="D7" s="1"/>
      <c r="E7" s="1"/>
    </row>
    <row r="8" spans="1:5">
      <c r="A8" s="1"/>
      <c r="B8" s="1"/>
      <c r="C8" s="1"/>
      <c r="D8" s="1"/>
      <c r="E8" s="1"/>
    </row>
    <row r="9" spans="1:5">
      <c r="A9" s="1"/>
      <c r="B9" s="1"/>
      <c r="C9" s="1"/>
      <c r="D9" s="1"/>
      <c r="E9" s="1"/>
    </row>
    <row r="10" spans="1:5">
      <c r="A10" s="1"/>
      <c r="B10" s="1"/>
      <c r="C10" s="1"/>
      <c r="D10" s="1"/>
      <c r="E10" s="1"/>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5">
      <c r="A17" s="1"/>
      <c r="B17" s="1"/>
      <c r="C17" s="1"/>
      <c r="D17" s="1"/>
      <c r="E17" s="1"/>
    </row>
    <row r="18" spans="1:5">
      <c r="A18" s="1"/>
      <c r="B18" s="1"/>
      <c r="C18" s="1"/>
      <c r="D18" s="1"/>
      <c r="E18" s="1"/>
    </row>
    <row r="19" spans="1:5">
      <c r="A19" s="1"/>
      <c r="B19" s="1"/>
      <c r="C19" s="1"/>
      <c r="D19" s="1"/>
      <c r="E19" s="1"/>
    </row>
    <row r="20" spans="1:5">
      <c r="A20" s="1"/>
      <c r="B20" s="1"/>
      <c r="C20" s="1"/>
      <c r="D20" s="1"/>
      <c r="E20" s="1"/>
    </row>
    <row r="21" spans="1:5">
      <c r="A21" s="1"/>
      <c r="B21" s="1"/>
      <c r="C21" s="1"/>
      <c r="D21" s="1"/>
      <c r="E21" s="1"/>
    </row>
    <row r="22" spans="1:5">
      <c r="A22" s="1"/>
      <c r="B22" s="1"/>
      <c r="C22" s="1"/>
      <c r="D22" s="1"/>
      <c r="E22" s="1"/>
    </row>
    <row r="23" spans="1:5" ht="1.35" customHeight="1">
      <c r="A23" s="1"/>
      <c r="B23" s="1"/>
      <c r="C23" s="1"/>
      <c r="D23" s="1"/>
      <c r="E23" s="1"/>
    </row>
    <row r="24" spans="1:5">
      <c r="A24" s="1"/>
      <c r="B24" s="1"/>
      <c r="C24" s="1"/>
      <c r="D24" s="1"/>
      <c r="E24" s="1"/>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2" spans="1:5">
      <c r="A32" s="1"/>
      <c r="B32" s="1"/>
      <c r="C32" s="1"/>
      <c r="D32" s="1"/>
      <c r="E32" s="1"/>
    </row>
    <row r="33" spans="1:5">
      <c r="A33" s="1"/>
      <c r="B33" s="1"/>
      <c r="C33" s="1"/>
      <c r="D33" s="1"/>
      <c r="E33" s="1"/>
    </row>
    <row r="34" spans="1:5">
      <c r="A34" s="1"/>
      <c r="B34" s="1"/>
      <c r="C34" s="1"/>
      <c r="D34" s="1"/>
      <c r="E34" s="1"/>
    </row>
    <row r="35" spans="1:5">
      <c r="A35" s="1"/>
      <c r="B35" s="1"/>
      <c r="C35" s="1"/>
      <c r="D35" s="1"/>
      <c r="E35" s="1"/>
    </row>
    <row r="36" spans="1:5">
      <c r="A36" s="1"/>
      <c r="B36" s="1"/>
      <c r="C36" s="1"/>
      <c r="D36" s="1"/>
      <c r="E36" s="1"/>
    </row>
    <row r="37" spans="1:5">
      <c r="A37" s="1"/>
      <c r="B37" s="1"/>
      <c r="C37" s="1"/>
      <c r="D37" s="1"/>
      <c r="E37" s="1"/>
    </row>
    <row r="38" spans="1:5">
      <c r="A38" s="1"/>
      <c r="B38" s="1"/>
      <c r="C38" s="1"/>
      <c r="D38" s="1"/>
      <c r="E38" s="1"/>
    </row>
    <row r="39" spans="1:5">
      <c r="A39" s="1"/>
      <c r="B39" s="1"/>
      <c r="C39" s="1"/>
      <c r="D39" s="1"/>
      <c r="E39" s="1"/>
    </row>
    <row r="40" spans="1:5">
      <c r="A40" s="1"/>
      <c r="B40" s="1"/>
      <c r="C40" s="1"/>
      <c r="D40" s="1"/>
      <c r="E40" s="1"/>
    </row>
    <row r="41" spans="1:5">
      <c r="A41" s="1"/>
      <c r="B41" s="1"/>
      <c r="C41" s="1"/>
      <c r="D41" s="1"/>
      <c r="E41" s="1"/>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row r="49" spans="1:7">
      <c r="A49" s="1"/>
      <c r="B49" s="1"/>
      <c r="C49" s="1"/>
      <c r="D49" s="1"/>
      <c r="E49" s="1"/>
    </row>
    <row r="50" spans="1:7">
      <c r="A50" s="1"/>
      <c r="B50" s="1"/>
      <c r="C50" s="1"/>
      <c r="D50" s="1"/>
      <c r="E50" s="1"/>
    </row>
    <row r="51" spans="1:7">
      <c r="A51" s="1"/>
      <c r="B51" s="1"/>
      <c r="C51" s="1"/>
      <c r="D51" s="1"/>
      <c r="E51" s="1"/>
    </row>
    <row r="52" spans="1:7">
      <c r="A52" s="1"/>
      <c r="B52" s="1"/>
      <c r="C52" s="1"/>
      <c r="D52" s="1"/>
      <c r="E52" s="1"/>
    </row>
    <row r="53" spans="1:7" ht="15.75">
      <c r="A53" s="1"/>
      <c r="B53" s="1"/>
      <c r="C53" s="1"/>
      <c r="D53" s="1"/>
      <c r="E53" s="1"/>
      <c r="G53" s="2"/>
    </row>
    <row r="54" spans="1:7">
      <c r="A54" s="1"/>
      <c r="B54" s="1"/>
      <c r="C54" s="1"/>
      <c r="D54" s="1"/>
      <c r="E54" s="1"/>
    </row>
    <row r="55" spans="1:7" ht="15.75">
      <c r="A55" s="1"/>
      <c r="B55" s="1"/>
      <c r="C55" s="1"/>
      <c r="D55" s="1"/>
      <c r="E55" s="1"/>
      <c r="G55" s="2"/>
    </row>
    <row r="56" spans="1:7" ht="31.5" customHeight="1">
      <c r="A56" s="1"/>
      <c r="B56" s="1"/>
      <c r="C56" s="1"/>
      <c r="D56" s="1"/>
      <c r="E56" s="1"/>
    </row>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
  <sheetViews>
    <sheetView showGridLines="0" showRowColHeaders="0" zoomScaleNormal="100" workbookViewId="0">
      <selection activeCell="F37" sqref="F37"/>
    </sheetView>
  </sheetViews>
  <sheetFormatPr baseColWidth="10" defaultRowHeight="15"/>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22:E26"/>
  <sheetViews>
    <sheetView showGridLines="0" showRowColHeaders="0" zoomScaleNormal="100" workbookViewId="0"/>
  </sheetViews>
  <sheetFormatPr baseColWidth="10" defaultRowHeight="15"/>
  <cols>
    <col min="2" max="4" width="20.7109375" customWidth="1"/>
  </cols>
  <sheetData>
    <row r="22" spans="2:5" ht="26.25" customHeight="1">
      <c r="B22" s="140" t="s">
        <v>70</v>
      </c>
      <c r="C22" s="140"/>
      <c r="D22" s="140"/>
      <c r="E22" s="6"/>
    </row>
    <row r="23" spans="2:5" ht="26.25" customHeight="1">
      <c r="B23" s="141">
        <f>'Totales y gasto'!$E$75</f>
        <v>125284</v>
      </c>
      <c r="C23" s="141"/>
      <c r="D23" s="141"/>
      <c r="E23" s="7"/>
    </row>
    <row r="24" spans="2:5" ht="14.25" customHeight="1">
      <c r="B24" s="3"/>
      <c r="C24" s="3"/>
      <c r="D24" s="3"/>
    </row>
    <row r="25" spans="2:5" ht="26.25">
      <c r="B25" s="4" t="s">
        <v>0</v>
      </c>
      <c r="C25" s="3"/>
      <c r="D25" s="5">
        <f>'Totales y gasto'!$F$75</f>
        <v>57691</v>
      </c>
    </row>
    <row r="26" spans="2:5" ht="26.25">
      <c r="B26" s="4" t="s">
        <v>1</v>
      </c>
      <c r="C26" s="3"/>
      <c r="D26" s="5">
        <f>'Totales y gasto'!$G$75</f>
        <v>67593</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W84"/>
  <sheetViews>
    <sheetView showGridLines="0" showRowColHeaders="0" topLeftCell="B6" zoomScaleNormal="100" workbookViewId="0">
      <pane ySplit="7" topLeftCell="A49" activePane="bottomLeft" state="frozen"/>
      <selection activeCell="C25" sqref="C25"/>
      <selection pane="bottomLeft" activeCell="T84" sqref="T84"/>
    </sheetView>
  </sheetViews>
  <sheetFormatPr baseColWidth="10" defaultRowHeight="12.75"/>
  <cols>
    <col min="1" max="1" width="0" style="11" hidden="1" customWidth="1"/>
    <col min="2" max="2" width="1.42578125" style="11" customWidth="1"/>
    <col min="3" max="3" width="7.28515625" style="11" customWidth="1"/>
    <col min="4" max="4" width="25.85546875" style="11" customWidth="1"/>
    <col min="5" max="5" width="19" style="11" customWidth="1"/>
    <col min="6" max="6" width="20.5703125" style="11" customWidth="1"/>
    <col min="7" max="7" width="19.85546875" style="11" customWidth="1"/>
    <col min="8" max="8" width="24.42578125" style="11" customWidth="1"/>
    <col min="9" max="9" width="9.5703125" style="11" hidden="1" customWidth="1"/>
    <col min="10" max="10" width="7.140625" style="14" hidden="1" customWidth="1"/>
    <col min="11" max="11" width="0" style="11" hidden="1" customWidth="1"/>
    <col min="12" max="14" width="15.85546875" style="11" hidden="1" customWidth="1"/>
    <col min="15" max="15" width="0" style="11" hidden="1" customWidth="1"/>
    <col min="16" max="17" width="11.42578125" style="11"/>
    <col min="18" max="19" width="0" style="11" hidden="1" customWidth="1"/>
    <col min="20" max="16384" width="11.42578125" style="11"/>
  </cols>
  <sheetData>
    <row r="1" spans="1:23" hidden="1"/>
    <row r="2" spans="1:23" hidden="1"/>
    <row r="3" spans="1:23" hidden="1"/>
    <row r="4" spans="1:23" hidden="1"/>
    <row r="5" spans="1:23" hidden="1"/>
    <row r="6" spans="1:23" ht="18.75">
      <c r="D6" s="143" t="s">
        <v>4</v>
      </c>
      <c r="E6" s="143"/>
      <c r="F6" s="143"/>
      <c r="G6" s="143"/>
      <c r="H6" s="144"/>
      <c r="I6" s="15"/>
      <c r="J6" s="16"/>
    </row>
    <row r="7" spans="1:23" ht="20.100000000000001" customHeight="1">
      <c r="D7" s="145" t="s">
        <v>106</v>
      </c>
      <c r="E7" s="145"/>
      <c r="F7" s="145"/>
      <c r="G7" s="145"/>
      <c r="H7" s="146"/>
      <c r="I7" s="15"/>
      <c r="J7" s="16"/>
    </row>
    <row r="8" spans="1:23" ht="5.25" customHeight="1">
      <c r="D8" s="17"/>
      <c r="E8" s="18"/>
      <c r="F8" s="18"/>
      <c r="G8" s="18"/>
      <c r="H8" s="18"/>
      <c r="I8" s="18"/>
      <c r="J8" s="19"/>
    </row>
    <row r="9" spans="1:23" ht="3" customHeight="1">
      <c r="D9" s="20"/>
      <c r="E9" s="18"/>
      <c r="F9" s="18"/>
      <c r="G9" s="18"/>
      <c r="H9" s="18"/>
      <c r="I9" s="18"/>
      <c r="J9" s="19"/>
    </row>
    <row r="10" spans="1:23" s="21" customFormat="1" ht="24.95" hidden="1" customHeight="1" thickTop="1">
      <c r="D10" s="22"/>
      <c r="E10" s="147" t="s">
        <v>5</v>
      </c>
      <c r="F10" s="148"/>
      <c r="G10" s="149"/>
      <c r="H10" s="23"/>
      <c r="I10" s="24"/>
      <c r="J10" s="25"/>
    </row>
    <row r="11" spans="1:23" s="26" customFormat="1" ht="21.4" customHeight="1">
      <c r="C11" s="142" t="s">
        <v>67</v>
      </c>
      <c r="D11" s="150" t="s">
        <v>71</v>
      </c>
      <c r="E11" s="150" t="s">
        <v>68</v>
      </c>
      <c r="F11" s="150" t="s">
        <v>6</v>
      </c>
      <c r="G11" s="150" t="s">
        <v>7</v>
      </c>
      <c r="H11" s="150" t="s">
        <v>294</v>
      </c>
      <c r="I11" s="27"/>
      <c r="J11" s="28"/>
      <c r="M11" s="29"/>
    </row>
    <row r="12" spans="1:23" s="26" customFormat="1" ht="24.75" customHeight="1">
      <c r="C12" s="142"/>
      <c r="D12" s="150"/>
      <c r="E12" s="150"/>
      <c r="F12" s="150"/>
      <c r="G12" s="150"/>
      <c r="H12" s="150"/>
      <c r="I12" s="27"/>
      <c r="J12" s="28"/>
      <c r="M12" s="29"/>
    </row>
    <row r="13" spans="1:23" s="21" customFormat="1" ht="16.149999999999999" customHeight="1">
      <c r="A13" s="30"/>
      <c r="B13" s="30"/>
      <c r="C13" s="79"/>
      <c r="D13" s="79" t="s">
        <v>81</v>
      </c>
      <c r="E13" s="80" t="s">
        <v>111</v>
      </c>
      <c r="F13" s="80" t="s">
        <v>172</v>
      </c>
      <c r="G13" s="80" t="s">
        <v>232</v>
      </c>
      <c r="H13" s="81">
        <v>139618546.34</v>
      </c>
      <c r="I13" s="31"/>
      <c r="J13" s="32">
        <f>K13-E13</f>
        <v>-23009</v>
      </c>
      <c r="K13" s="33">
        <f>SUM(F13:G13)</f>
        <v>0</v>
      </c>
      <c r="L13" s="34">
        <f>SUM(H14:H21)</f>
        <v>139618546.34</v>
      </c>
      <c r="M13" s="35">
        <f>L13-H13</f>
        <v>0</v>
      </c>
      <c r="T13" s="67"/>
      <c r="U13" s="67"/>
      <c r="V13" s="67"/>
      <c r="W13" s="68"/>
    </row>
    <row r="14" spans="1:23" ht="16.149999999999999" customHeight="1">
      <c r="A14" s="30"/>
      <c r="B14" s="30"/>
      <c r="C14" s="82">
        <v>4</v>
      </c>
      <c r="D14" s="83" t="s">
        <v>9</v>
      </c>
      <c r="E14" s="84" t="s">
        <v>112</v>
      </c>
      <c r="F14" s="84" t="s">
        <v>173</v>
      </c>
      <c r="G14" s="84" t="s">
        <v>233</v>
      </c>
      <c r="H14" s="85">
        <v>14968154.380000001</v>
      </c>
      <c r="I14" s="36"/>
      <c r="J14" s="32">
        <f t="shared" ref="J14:J75" si="0">K14-E14</f>
        <v>-2994</v>
      </c>
      <c r="K14" s="33">
        <f t="shared" ref="K14:K75" si="1">SUM(F14:G14)</f>
        <v>0</v>
      </c>
      <c r="M14" s="35"/>
      <c r="T14" s="69"/>
      <c r="U14" s="69"/>
      <c r="V14" s="69"/>
      <c r="W14" s="70"/>
    </row>
    <row r="15" spans="1:23" ht="16.149999999999999" customHeight="1">
      <c r="A15" s="30"/>
      <c r="B15" s="30"/>
      <c r="C15" s="82">
        <v>11</v>
      </c>
      <c r="D15" s="83" t="s">
        <v>10</v>
      </c>
      <c r="E15" s="84" t="s">
        <v>113</v>
      </c>
      <c r="F15" s="84" t="s">
        <v>174</v>
      </c>
      <c r="G15" s="84" t="s">
        <v>234</v>
      </c>
      <c r="H15" s="85">
        <v>15932671.109999999</v>
      </c>
      <c r="I15" s="36"/>
      <c r="J15" s="32">
        <f t="shared" si="0"/>
        <v>-2522</v>
      </c>
      <c r="K15" s="33">
        <f t="shared" si="1"/>
        <v>0</v>
      </c>
      <c r="M15" s="35"/>
      <c r="T15" s="69"/>
      <c r="U15" s="69"/>
      <c r="V15" s="69"/>
      <c r="W15" s="70"/>
    </row>
    <row r="16" spans="1:23" ht="16.149999999999999" customHeight="1">
      <c r="A16" s="30"/>
      <c r="B16" s="30"/>
      <c r="C16" s="82">
        <v>14</v>
      </c>
      <c r="D16" s="83" t="s">
        <v>11</v>
      </c>
      <c r="E16" s="84" t="s">
        <v>114</v>
      </c>
      <c r="F16" s="84" t="s">
        <v>175</v>
      </c>
      <c r="G16" s="84" t="s">
        <v>235</v>
      </c>
      <c r="H16" s="85">
        <v>12619331.279999999</v>
      </c>
      <c r="I16" s="36"/>
      <c r="J16" s="32">
        <f t="shared" si="0"/>
        <v>-2194</v>
      </c>
      <c r="K16" s="33">
        <f t="shared" si="1"/>
        <v>0</v>
      </c>
      <c r="M16" s="35"/>
      <c r="T16" s="69"/>
      <c r="U16" s="69"/>
      <c r="V16" s="69"/>
      <c r="W16" s="70"/>
    </row>
    <row r="17" spans="1:23" ht="16.149999999999999" customHeight="1">
      <c r="A17" s="30"/>
      <c r="B17" s="30"/>
      <c r="C17" s="82">
        <v>18</v>
      </c>
      <c r="D17" s="83" t="s">
        <v>12</v>
      </c>
      <c r="E17" s="84" t="s">
        <v>113</v>
      </c>
      <c r="F17" s="84" t="s">
        <v>176</v>
      </c>
      <c r="G17" s="84" t="s">
        <v>236</v>
      </c>
      <c r="H17" s="85">
        <v>15123527.24</v>
      </c>
      <c r="I17" s="36"/>
      <c r="J17" s="32">
        <f t="shared" si="0"/>
        <v>-2522</v>
      </c>
      <c r="K17" s="33">
        <f t="shared" si="1"/>
        <v>0</v>
      </c>
      <c r="M17" s="35"/>
      <c r="T17" s="69"/>
      <c r="U17" s="69"/>
      <c r="V17" s="69"/>
      <c r="W17" s="70"/>
    </row>
    <row r="18" spans="1:23" ht="16.149999999999999" customHeight="1">
      <c r="A18" s="30"/>
      <c r="B18" s="30"/>
      <c r="C18" s="82">
        <v>21</v>
      </c>
      <c r="D18" s="83" t="s">
        <v>13</v>
      </c>
      <c r="E18" s="84" t="s">
        <v>115</v>
      </c>
      <c r="F18" s="84" t="s">
        <v>177</v>
      </c>
      <c r="G18" s="84" t="s">
        <v>237</v>
      </c>
      <c r="H18" s="85">
        <v>9143869.1699999999</v>
      </c>
      <c r="I18" s="36"/>
      <c r="J18" s="32">
        <f t="shared" si="0"/>
        <v>-1517</v>
      </c>
      <c r="K18" s="33">
        <f t="shared" si="1"/>
        <v>0</v>
      </c>
      <c r="M18" s="35"/>
      <c r="T18" s="69"/>
      <c r="U18" s="69"/>
      <c r="V18" s="69"/>
      <c r="W18" s="70"/>
    </row>
    <row r="19" spans="1:23" ht="16.149999999999999" customHeight="1">
      <c r="A19" s="30"/>
      <c r="B19" s="30"/>
      <c r="C19" s="82">
        <v>23</v>
      </c>
      <c r="D19" s="83" t="s">
        <v>14</v>
      </c>
      <c r="E19" s="84" t="s">
        <v>116</v>
      </c>
      <c r="F19" s="84" t="s">
        <v>178</v>
      </c>
      <c r="G19" s="84" t="s">
        <v>238</v>
      </c>
      <c r="H19" s="85">
        <v>9003198.8800000008</v>
      </c>
      <c r="I19" s="36"/>
      <c r="J19" s="32">
        <f t="shared" si="0"/>
        <v>-1692</v>
      </c>
      <c r="K19" s="33">
        <f t="shared" si="1"/>
        <v>0</v>
      </c>
      <c r="M19" s="35"/>
      <c r="S19" s="37"/>
      <c r="T19" s="69"/>
      <c r="U19" s="69"/>
      <c r="V19" s="69"/>
      <c r="W19" s="70"/>
    </row>
    <row r="20" spans="1:23" ht="16.149999999999999" customHeight="1">
      <c r="A20" s="30"/>
      <c r="B20" s="30"/>
      <c r="C20" s="82">
        <v>29</v>
      </c>
      <c r="D20" s="83" t="s">
        <v>15</v>
      </c>
      <c r="E20" s="84" t="s">
        <v>117</v>
      </c>
      <c r="F20" s="84" t="s">
        <v>179</v>
      </c>
      <c r="G20" s="84" t="s">
        <v>239</v>
      </c>
      <c r="H20" s="85">
        <v>26910840.379999999</v>
      </c>
      <c r="I20" s="36"/>
      <c r="J20" s="32">
        <f t="shared" si="0"/>
        <v>-4079</v>
      </c>
      <c r="K20" s="33">
        <f t="shared" si="1"/>
        <v>0</v>
      </c>
      <c r="M20" s="35"/>
      <c r="T20" s="69"/>
      <c r="U20" s="69"/>
      <c r="V20" s="69"/>
      <c r="W20" s="70"/>
    </row>
    <row r="21" spans="1:23" ht="16.149999999999999" customHeight="1">
      <c r="A21" s="30"/>
      <c r="B21" s="30"/>
      <c r="C21" s="82">
        <v>41</v>
      </c>
      <c r="D21" s="83" t="s">
        <v>16</v>
      </c>
      <c r="E21" s="84" t="s">
        <v>118</v>
      </c>
      <c r="F21" s="84" t="s">
        <v>180</v>
      </c>
      <c r="G21" s="84" t="s">
        <v>240</v>
      </c>
      <c r="H21" s="85">
        <v>35916953.899999999</v>
      </c>
      <c r="I21" s="36"/>
      <c r="J21" s="32">
        <f t="shared" si="0"/>
        <v>-5489</v>
      </c>
      <c r="K21" s="33">
        <f t="shared" si="1"/>
        <v>0</v>
      </c>
      <c r="M21" s="35"/>
      <c r="T21" s="69"/>
      <c r="U21" s="69"/>
      <c r="V21" s="69"/>
      <c r="W21" s="70"/>
    </row>
    <row r="22" spans="1:23" s="21" customFormat="1" ht="16.149999999999999" customHeight="1">
      <c r="A22" s="30"/>
      <c r="B22" s="30"/>
      <c r="C22" s="86"/>
      <c r="D22" s="79" t="s">
        <v>82</v>
      </c>
      <c r="E22" s="80" t="s">
        <v>119</v>
      </c>
      <c r="F22" s="80" t="s">
        <v>152</v>
      </c>
      <c r="G22" s="80" t="s">
        <v>241</v>
      </c>
      <c r="H22" s="81">
        <v>24272120.550000001</v>
      </c>
      <c r="I22" s="31"/>
      <c r="J22" s="32">
        <f t="shared" si="0"/>
        <v>-3749</v>
      </c>
      <c r="K22" s="33">
        <f t="shared" si="1"/>
        <v>0</v>
      </c>
      <c r="L22" s="34">
        <f>SUM(H23:H25)</f>
        <v>24272120.550000004</v>
      </c>
      <c r="M22" s="35">
        <f t="shared" ref="M22:M75" si="2">L22-H22</f>
        <v>0</v>
      </c>
      <c r="T22" s="67"/>
      <c r="U22" s="67"/>
      <c r="V22" s="67"/>
      <c r="W22" s="68"/>
    </row>
    <row r="23" spans="1:23" ht="16.149999999999999" customHeight="1">
      <c r="A23" s="30"/>
      <c r="B23" s="30"/>
      <c r="C23" s="87">
        <v>22</v>
      </c>
      <c r="D23" s="83" t="s">
        <v>17</v>
      </c>
      <c r="E23" s="84" t="s">
        <v>120</v>
      </c>
      <c r="F23" s="84" t="s">
        <v>181</v>
      </c>
      <c r="G23" s="84" t="s">
        <v>242</v>
      </c>
      <c r="H23" s="85">
        <v>4413441.9400000004</v>
      </c>
      <c r="I23" s="36"/>
      <c r="J23" s="32">
        <f t="shared" si="0"/>
        <v>-715</v>
      </c>
      <c r="K23" s="33">
        <f t="shared" si="1"/>
        <v>0</v>
      </c>
      <c r="M23" s="35"/>
      <c r="T23" s="69"/>
      <c r="U23" s="69"/>
      <c r="V23" s="69"/>
      <c r="W23" s="70"/>
    </row>
    <row r="24" spans="1:23" ht="16.149999999999999" customHeight="1">
      <c r="A24" s="30"/>
      <c r="B24" s="30"/>
      <c r="C24" s="87">
        <v>44</v>
      </c>
      <c r="D24" s="83" t="s">
        <v>18</v>
      </c>
      <c r="E24" s="84" t="s">
        <v>121</v>
      </c>
      <c r="F24" s="84" t="s">
        <v>182</v>
      </c>
      <c r="G24" s="84" t="s">
        <v>243</v>
      </c>
      <c r="H24" s="85">
        <v>2361813.19</v>
      </c>
      <c r="I24" s="36"/>
      <c r="J24" s="32">
        <f t="shared" si="0"/>
        <v>-369</v>
      </c>
      <c r="K24" s="33">
        <f t="shared" si="1"/>
        <v>0</v>
      </c>
      <c r="M24" s="35"/>
      <c r="T24" s="69"/>
      <c r="U24" s="69"/>
      <c r="V24" s="69"/>
      <c r="W24" s="70"/>
    </row>
    <row r="25" spans="1:23" ht="16.149999999999999" customHeight="1">
      <c r="A25" s="30"/>
      <c r="B25" s="30"/>
      <c r="C25" s="87">
        <v>50</v>
      </c>
      <c r="D25" s="83" t="s">
        <v>19</v>
      </c>
      <c r="E25" s="84" t="s">
        <v>122</v>
      </c>
      <c r="F25" s="84" t="s">
        <v>183</v>
      </c>
      <c r="G25" s="84" t="s">
        <v>244</v>
      </c>
      <c r="H25" s="85">
        <v>17496865.420000002</v>
      </c>
      <c r="I25" s="36"/>
      <c r="J25" s="32">
        <f t="shared" si="0"/>
        <v>-2665</v>
      </c>
      <c r="K25" s="33">
        <f t="shared" si="1"/>
        <v>0</v>
      </c>
      <c r="M25" s="35"/>
      <c r="T25" s="69"/>
      <c r="U25" s="69"/>
      <c r="V25" s="69"/>
      <c r="W25" s="70"/>
    </row>
    <row r="26" spans="1:23" s="21" customFormat="1" ht="16.149999999999999" customHeight="1">
      <c r="A26" s="30"/>
      <c r="B26" s="30"/>
      <c r="C26" s="86">
        <v>33</v>
      </c>
      <c r="D26" s="79" t="s">
        <v>83</v>
      </c>
      <c r="E26" s="80" t="s">
        <v>123</v>
      </c>
      <c r="F26" s="80" t="s">
        <v>184</v>
      </c>
      <c r="G26" s="80" t="s">
        <v>245</v>
      </c>
      <c r="H26" s="81">
        <v>12527038.630000001</v>
      </c>
      <c r="I26" s="31"/>
      <c r="J26" s="32">
        <f t="shared" si="0"/>
        <v>-1667</v>
      </c>
      <c r="K26" s="33">
        <f t="shared" si="1"/>
        <v>0</v>
      </c>
      <c r="L26" s="34">
        <f>SUM(H26)</f>
        <v>12527038.630000001</v>
      </c>
      <c r="M26" s="35">
        <f t="shared" si="2"/>
        <v>0</v>
      </c>
      <c r="T26" s="67"/>
      <c r="U26" s="67"/>
      <c r="V26" s="67"/>
      <c r="W26" s="68"/>
    </row>
    <row r="27" spans="1:23" s="21" customFormat="1" ht="16.149999999999999" customHeight="1">
      <c r="A27" s="30"/>
      <c r="B27" s="30"/>
      <c r="C27" s="86">
        <v>7</v>
      </c>
      <c r="D27" s="79" t="s">
        <v>84</v>
      </c>
      <c r="E27" s="80" t="s">
        <v>124</v>
      </c>
      <c r="F27" s="80" t="s">
        <v>185</v>
      </c>
      <c r="G27" s="80" t="s">
        <v>246</v>
      </c>
      <c r="H27" s="81">
        <v>25657524.52</v>
      </c>
      <c r="I27" s="31"/>
      <c r="J27" s="32">
        <f t="shared" si="0"/>
        <v>-3475</v>
      </c>
      <c r="K27" s="33">
        <f t="shared" si="1"/>
        <v>0</v>
      </c>
      <c r="L27" s="34">
        <f>SUM(H27)</f>
        <v>25657524.52</v>
      </c>
      <c r="M27" s="35">
        <f t="shared" si="2"/>
        <v>0</v>
      </c>
      <c r="T27" s="67"/>
      <c r="U27" s="67"/>
      <c r="V27" s="67"/>
      <c r="W27" s="68"/>
    </row>
    <row r="28" spans="1:23" s="21" customFormat="1" ht="16.149999999999999" customHeight="1">
      <c r="A28" s="30"/>
      <c r="B28" s="30"/>
      <c r="C28" s="86"/>
      <c r="D28" s="79" t="s">
        <v>86</v>
      </c>
      <c r="E28" s="80" t="s">
        <v>125</v>
      </c>
      <c r="F28" s="80" t="s">
        <v>186</v>
      </c>
      <c r="G28" s="80" t="s">
        <v>247</v>
      </c>
      <c r="H28" s="81">
        <v>29909513.960000001</v>
      </c>
      <c r="I28" s="31"/>
      <c r="J28" s="32">
        <f t="shared" si="0"/>
        <v>-4364</v>
      </c>
      <c r="K28" s="33">
        <f t="shared" si="1"/>
        <v>0</v>
      </c>
      <c r="L28" s="34">
        <f>SUM(H29:H30)</f>
        <v>29909513.960000001</v>
      </c>
      <c r="M28" s="35">
        <f t="shared" si="2"/>
        <v>0</v>
      </c>
      <c r="T28" s="67"/>
      <c r="U28" s="67"/>
      <c r="V28" s="67"/>
      <c r="W28" s="68"/>
    </row>
    <row r="29" spans="1:23" ht="16.149999999999999" customHeight="1">
      <c r="A29" s="30"/>
      <c r="B29" s="30"/>
      <c r="C29" s="87">
        <v>35</v>
      </c>
      <c r="D29" s="83" t="s">
        <v>20</v>
      </c>
      <c r="E29" s="84" t="s">
        <v>126</v>
      </c>
      <c r="F29" s="84" t="s">
        <v>187</v>
      </c>
      <c r="G29" s="84" t="s">
        <v>248</v>
      </c>
      <c r="H29" s="85">
        <v>15911731.02</v>
      </c>
      <c r="I29" s="36"/>
      <c r="J29" s="32">
        <f t="shared" si="0"/>
        <v>-2287</v>
      </c>
      <c r="K29" s="33">
        <f t="shared" si="1"/>
        <v>0</v>
      </c>
      <c r="M29" s="35"/>
      <c r="T29" s="69"/>
      <c r="U29" s="69"/>
      <c r="V29" s="69"/>
      <c r="W29" s="70"/>
    </row>
    <row r="30" spans="1:23" ht="16.149999999999999" customHeight="1">
      <c r="A30" s="30"/>
      <c r="B30" s="30"/>
      <c r="C30" s="87">
        <v>38</v>
      </c>
      <c r="D30" s="83" t="s">
        <v>21</v>
      </c>
      <c r="E30" s="84" t="s">
        <v>127</v>
      </c>
      <c r="F30" s="84" t="s">
        <v>188</v>
      </c>
      <c r="G30" s="84" t="s">
        <v>249</v>
      </c>
      <c r="H30" s="85">
        <v>13997782.939999999</v>
      </c>
      <c r="I30" s="36"/>
      <c r="J30" s="32">
        <f t="shared" si="0"/>
        <v>-2077</v>
      </c>
      <c r="K30" s="33">
        <f t="shared" si="1"/>
        <v>0</v>
      </c>
      <c r="M30" s="35"/>
      <c r="T30" s="69"/>
      <c r="U30" s="69"/>
      <c r="V30" s="69"/>
      <c r="W30" s="70"/>
    </row>
    <row r="31" spans="1:23" s="21" customFormat="1" ht="16.149999999999999" customHeight="1">
      <c r="A31" s="30"/>
      <c r="B31" s="30"/>
      <c r="C31" s="86">
        <v>39</v>
      </c>
      <c r="D31" s="79" t="s">
        <v>87</v>
      </c>
      <c r="E31" s="80" t="s">
        <v>128</v>
      </c>
      <c r="F31" s="80" t="s">
        <v>189</v>
      </c>
      <c r="G31" s="80" t="s">
        <v>250</v>
      </c>
      <c r="H31" s="81">
        <v>8350362.1799999997</v>
      </c>
      <c r="I31" s="31"/>
      <c r="J31" s="32">
        <f t="shared" si="0"/>
        <v>-1191</v>
      </c>
      <c r="K31" s="33">
        <f t="shared" si="1"/>
        <v>0</v>
      </c>
      <c r="L31" s="34">
        <f>SUM(H31)</f>
        <v>8350362.1799999997</v>
      </c>
      <c r="M31" s="35">
        <f t="shared" si="2"/>
        <v>0</v>
      </c>
      <c r="T31" s="67"/>
      <c r="U31" s="67"/>
      <c r="V31" s="67"/>
      <c r="W31" s="68"/>
    </row>
    <row r="32" spans="1:23" s="21" customFormat="1" ht="16.149999999999999" customHeight="1">
      <c r="A32" s="30"/>
      <c r="B32" s="30"/>
      <c r="C32" s="86"/>
      <c r="D32" s="79" t="s">
        <v>88</v>
      </c>
      <c r="E32" s="80" t="s">
        <v>129</v>
      </c>
      <c r="F32" s="80" t="s">
        <v>190</v>
      </c>
      <c r="G32" s="80" t="s">
        <v>251</v>
      </c>
      <c r="H32" s="81">
        <v>32686250.870000001</v>
      </c>
      <c r="I32" s="31"/>
      <c r="J32" s="32">
        <f t="shared" si="0"/>
        <v>-4840</v>
      </c>
      <c r="K32" s="33">
        <f t="shared" si="1"/>
        <v>0</v>
      </c>
      <c r="L32" s="34">
        <f>SUM(H33:H41)</f>
        <v>32686250.870000005</v>
      </c>
      <c r="M32" s="35">
        <f t="shared" si="2"/>
        <v>0</v>
      </c>
      <c r="T32" s="67"/>
      <c r="U32" s="67"/>
      <c r="V32" s="67"/>
      <c r="W32" s="68"/>
    </row>
    <row r="33" spans="1:23" ht="16.149999999999999" customHeight="1">
      <c r="A33" s="30"/>
      <c r="B33" s="30"/>
      <c r="C33" s="87">
        <v>5</v>
      </c>
      <c r="D33" s="88" t="s">
        <v>22</v>
      </c>
      <c r="E33" s="84" t="s">
        <v>130</v>
      </c>
      <c r="F33" s="84" t="s">
        <v>191</v>
      </c>
      <c r="G33" s="84" t="s">
        <v>252</v>
      </c>
      <c r="H33" s="85">
        <v>2005941.96</v>
      </c>
      <c r="I33" s="36"/>
      <c r="J33" s="32">
        <f t="shared" si="0"/>
        <v>-314</v>
      </c>
      <c r="K33" s="33">
        <f t="shared" si="1"/>
        <v>0</v>
      </c>
      <c r="M33" s="35"/>
      <c r="T33" s="69"/>
      <c r="U33" s="69"/>
      <c r="V33" s="69"/>
      <c r="W33" s="70"/>
    </row>
    <row r="34" spans="1:23" ht="16.149999999999999" customHeight="1">
      <c r="A34" s="30"/>
      <c r="B34" s="30"/>
      <c r="C34" s="87">
        <v>9</v>
      </c>
      <c r="D34" s="88" t="s">
        <v>23</v>
      </c>
      <c r="E34" s="84" t="s">
        <v>131</v>
      </c>
      <c r="F34" s="84" t="s">
        <v>192</v>
      </c>
      <c r="G34" s="84" t="s">
        <v>253</v>
      </c>
      <c r="H34" s="85">
        <v>5934380.8399999999</v>
      </c>
      <c r="I34" s="36"/>
      <c r="J34" s="32">
        <f t="shared" si="0"/>
        <v>-822</v>
      </c>
      <c r="K34" s="33">
        <f t="shared" si="1"/>
        <v>0</v>
      </c>
      <c r="M34" s="35"/>
      <c r="T34" s="69"/>
      <c r="U34" s="69"/>
      <c r="V34" s="69"/>
      <c r="W34" s="70"/>
    </row>
    <row r="35" spans="1:23" ht="16.149999999999999" customHeight="1">
      <c r="A35" s="30"/>
      <c r="B35" s="30"/>
      <c r="C35" s="87">
        <v>24</v>
      </c>
      <c r="D35" s="83" t="s">
        <v>24</v>
      </c>
      <c r="E35" s="84" t="s">
        <v>132</v>
      </c>
      <c r="F35" s="84" t="s">
        <v>193</v>
      </c>
      <c r="G35" s="84" t="s">
        <v>254</v>
      </c>
      <c r="H35" s="85">
        <v>4629901.82</v>
      </c>
      <c r="I35" s="36"/>
      <c r="J35" s="32">
        <f t="shared" si="0"/>
        <v>-757</v>
      </c>
      <c r="K35" s="33">
        <f t="shared" si="1"/>
        <v>0</v>
      </c>
      <c r="M35" s="35"/>
      <c r="T35" s="69"/>
      <c r="U35" s="69"/>
      <c r="V35" s="69"/>
      <c r="W35" s="70"/>
    </row>
    <row r="36" spans="1:23" ht="16.149999999999999" customHeight="1">
      <c r="A36" s="30"/>
      <c r="B36" s="30"/>
      <c r="C36" s="87">
        <v>34</v>
      </c>
      <c r="D36" s="83" t="s">
        <v>25</v>
      </c>
      <c r="E36" s="84" t="s">
        <v>133</v>
      </c>
      <c r="F36" s="84" t="s">
        <v>194</v>
      </c>
      <c r="G36" s="84" t="s">
        <v>255</v>
      </c>
      <c r="H36" s="85">
        <v>1985306.32</v>
      </c>
      <c r="I36" s="36"/>
      <c r="J36" s="32">
        <f t="shared" si="0"/>
        <v>-288</v>
      </c>
      <c r="K36" s="33">
        <f t="shared" si="1"/>
        <v>0</v>
      </c>
      <c r="M36" s="35"/>
      <c r="T36" s="69"/>
      <c r="U36" s="69"/>
      <c r="V36" s="69"/>
      <c r="W36" s="70"/>
    </row>
    <row r="37" spans="1:23" ht="16.149999999999999" customHeight="1">
      <c r="A37" s="30"/>
      <c r="B37" s="30"/>
      <c r="C37" s="87">
        <v>37</v>
      </c>
      <c r="D37" s="83" t="s">
        <v>26</v>
      </c>
      <c r="E37" s="84" t="s">
        <v>134</v>
      </c>
      <c r="F37" s="84" t="s">
        <v>195</v>
      </c>
      <c r="G37" s="84" t="s">
        <v>256</v>
      </c>
      <c r="H37" s="85">
        <v>4062434.13</v>
      </c>
      <c r="I37" s="36"/>
      <c r="J37" s="32">
        <f t="shared" si="0"/>
        <v>-618</v>
      </c>
      <c r="K37" s="33">
        <f t="shared" si="1"/>
        <v>0</v>
      </c>
      <c r="M37" s="35"/>
      <c r="T37" s="69"/>
      <c r="U37" s="69"/>
      <c r="V37" s="69"/>
      <c r="W37" s="70"/>
    </row>
    <row r="38" spans="1:23" ht="16.149999999999999" customHeight="1">
      <c r="A38" s="30"/>
      <c r="B38" s="30"/>
      <c r="C38" s="87">
        <v>40</v>
      </c>
      <c r="D38" s="83" t="s">
        <v>27</v>
      </c>
      <c r="E38" s="84" t="s">
        <v>135</v>
      </c>
      <c r="F38" s="84" t="s">
        <v>196</v>
      </c>
      <c r="G38" s="84" t="s">
        <v>257</v>
      </c>
      <c r="H38" s="85">
        <v>2624299.85</v>
      </c>
      <c r="I38" s="36"/>
      <c r="J38" s="32">
        <f t="shared" si="0"/>
        <v>-380</v>
      </c>
      <c r="K38" s="33">
        <f t="shared" si="1"/>
        <v>0</v>
      </c>
      <c r="M38" s="35"/>
      <c r="R38" s="37"/>
      <c r="T38" s="69"/>
      <c r="U38" s="69"/>
      <c r="V38" s="69"/>
      <c r="W38" s="70"/>
    </row>
    <row r="39" spans="1:23" ht="16.149999999999999" customHeight="1">
      <c r="A39" s="30"/>
      <c r="B39" s="30"/>
      <c r="C39" s="87">
        <v>42</v>
      </c>
      <c r="D39" s="83" t="s">
        <v>28</v>
      </c>
      <c r="E39" s="84" t="s">
        <v>136</v>
      </c>
      <c r="F39" s="84" t="s">
        <v>197</v>
      </c>
      <c r="G39" s="84" t="s">
        <v>258</v>
      </c>
      <c r="H39" s="85">
        <v>1420325.1</v>
      </c>
      <c r="I39" s="36"/>
      <c r="J39" s="32">
        <f t="shared" si="0"/>
        <v>-246</v>
      </c>
      <c r="K39" s="33">
        <f t="shared" si="1"/>
        <v>0</v>
      </c>
      <c r="M39" s="35"/>
      <c r="T39" s="69"/>
      <c r="U39" s="69"/>
      <c r="V39" s="69"/>
      <c r="W39" s="70"/>
    </row>
    <row r="40" spans="1:23" ht="16.149999999999999" customHeight="1">
      <c r="A40" s="30"/>
      <c r="B40" s="30"/>
      <c r="C40" s="87">
        <v>47</v>
      </c>
      <c r="D40" s="83" t="s">
        <v>29</v>
      </c>
      <c r="E40" s="84" t="s">
        <v>137</v>
      </c>
      <c r="F40" s="84" t="s">
        <v>198</v>
      </c>
      <c r="G40" s="84" t="s">
        <v>259</v>
      </c>
      <c r="H40" s="85">
        <v>8297958.46</v>
      </c>
      <c r="I40" s="36"/>
      <c r="J40" s="32">
        <f t="shared" si="0"/>
        <v>-1192</v>
      </c>
      <c r="K40" s="33">
        <f t="shared" si="1"/>
        <v>0</v>
      </c>
      <c r="M40" s="35"/>
      <c r="T40" s="69"/>
      <c r="U40" s="69"/>
      <c r="V40" s="69"/>
      <c r="W40" s="70"/>
    </row>
    <row r="41" spans="1:23" ht="16.149999999999999" customHeight="1">
      <c r="A41" s="30"/>
      <c r="B41" s="30"/>
      <c r="C41" s="87">
        <v>49</v>
      </c>
      <c r="D41" s="83" t="s">
        <v>30</v>
      </c>
      <c r="E41" s="84" t="s">
        <v>138</v>
      </c>
      <c r="F41" s="84" t="s">
        <v>199</v>
      </c>
      <c r="G41" s="84" t="s">
        <v>260</v>
      </c>
      <c r="H41" s="85">
        <v>1725702.39</v>
      </c>
      <c r="I41" s="36"/>
      <c r="J41" s="32">
        <f t="shared" si="0"/>
        <v>-223</v>
      </c>
      <c r="K41" s="33">
        <f t="shared" si="1"/>
        <v>0</v>
      </c>
      <c r="M41" s="35"/>
      <c r="T41" s="69"/>
      <c r="U41" s="69"/>
      <c r="V41" s="69"/>
      <c r="W41" s="70"/>
    </row>
    <row r="42" spans="1:23" s="21" customFormat="1" ht="16.149999999999999" customHeight="1">
      <c r="A42" s="30"/>
      <c r="B42" s="30"/>
      <c r="C42" s="86"/>
      <c r="D42" s="79" t="s">
        <v>89</v>
      </c>
      <c r="E42" s="80" t="s">
        <v>139</v>
      </c>
      <c r="F42" s="80" t="s">
        <v>200</v>
      </c>
      <c r="G42" s="80" t="s">
        <v>261</v>
      </c>
      <c r="H42" s="81">
        <v>35646473.390000001</v>
      </c>
      <c r="I42" s="31"/>
      <c r="J42" s="32">
        <f t="shared" si="0"/>
        <v>-5454</v>
      </c>
      <c r="K42" s="33">
        <f t="shared" si="1"/>
        <v>0</v>
      </c>
      <c r="L42" s="34">
        <f>SUM(H43:H47)</f>
        <v>35646473.390000001</v>
      </c>
      <c r="M42" s="35">
        <f t="shared" si="2"/>
        <v>0</v>
      </c>
      <c r="T42" s="67"/>
      <c r="U42" s="67"/>
      <c r="V42" s="67"/>
      <c r="W42" s="68"/>
    </row>
    <row r="43" spans="1:23" ht="16.149999999999999" customHeight="1">
      <c r="A43" s="30"/>
      <c r="B43" s="30"/>
      <c r="C43" s="87">
        <v>2</v>
      </c>
      <c r="D43" s="83" t="s">
        <v>31</v>
      </c>
      <c r="E43" s="84" t="s">
        <v>140</v>
      </c>
      <c r="F43" s="84" t="s">
        <v>201</v>
      </c>
      <c r="G43" s="84" t="s">
        <v>262</v>
      </c>
      <c r="H43" s="85">
        <v>6633039.3099999996</v>
      </c>
      <c r="I43" s="36"/>
      <c r="J43" s="32">
        <f t="shared" si="0"/>
        <v>-1041</v>
      </c>
      <c r="K43" s="33">
        <f t="shared" si="1"/>
        <v>0</v>
      </c>
      <c r="M43" s="35"/>
      <c r="T43" s="69"/>
      <c r="U43" s="69"/>
      <c r="V43" s="69"/>
      <c r="W43" s="70"/>
    </row>
    <row r="44" spans="1:23" ht="16.149999999999999" customHeight="1">
      <c r="A44" s="30"/>
      <c r="B44" s="30"/>
      <c r="C44" s="87">
        <v>13</v>
      </c>
      <c r="D44" s="83" t="s">
        <v>32</v>
      </c>
      <c r="E44" s="84" t="s">
        <v>141</v>
      </c>
      <c r="F44" s="84" t="s">
        <v>202</v>
      </c>
      <c r="G44" s="84" t="s">
        <v>263</v>
      </c>
      <c r="H44" s="85">
        <v>7573612.2599999998</v>
      </c>
      <c r="I44" s="36"/>
      <c r="J44" s="32">
        <f t="shared" si="0"/>
        <v>-1130</v>
      </c>
      <c r="K44" s="33">
        <f t="shared" si="1"/>
        <v>0</v>
      </c>
      <c r="M44" s="35"/>
      <c r="T44" s="69"/>
      <c r="U44" s="69"/>
      <c r="V44" s="69"/>
      <c r="W44" s="70"/>
    </row>
    <row r="45" spans="1:23" ht="16.149999999999999" customHeight="1">
      <c r="A45" s="30"/>
      <c r="B45" s="30"/>
      <c r="C45" s="87">
        <v>16</v>
      </c>
      <c r="D45" s="83" t="s">
        <v>33</v>
      </c>
      <c r="E45" s="84" t="s">
        <v>142</v>
      </c>
      <c r="F45" s="84" t="s">
        <v>203</v>
      </c>
      <c r="G45" s="84" t="s">
        <v>264</v>
      </c>
      <c r="H45" s="85">
        <v>3124953.03</v>
      </c>
      <c r="I45" s="36"/>
      <c r="J45" s="32">
        <f t="shared" si="0"/>
        <v>-563</v>
      </c>
      <c r="K45" s="33">
        <f t="shared" si="1"/>
        <v>0</v>
      </c>
      <c r="M45" s="35"/>
      <c r="T45" s="69"/>
      <c r="U45" s="69"/>
      <c r="V45" s="69"/>
      <c r="W45" s="70"/>
    </row>
    <row r="46" spans="1:23" ht="16.149999999999999" customHeight="1">
      <c r="A46" s="30"/>
      <c r="B46" s="30"/>
      <c r="C46" s="87">
        <v>19</v>
      </c>
      <c r="D46" s="83" t="s">
        <v>34</v>
      </c>
      <c r="E46" s="84" t="s">
        <v>143</v>
      </c>
      <c r="F46" s="84" t="s">
        <v>204</v>
      </c>
      <c r="G46" s="84" t="s">
        <v>265</v>
      </c>
      <c r="H46" s="85">
        <v>5574338.1100000003</v>
      </c>
      <c r="I46" s="36"/>
      <c r="J46" s="32">
        <f t="shared" si="0"/>
        <v>-793</v>
      </c>
      <c r="K46" s="33">
        <f t="shared" si="1"/>
        <v>0</v>
      </c>
      <c r="M46" s="35"/>
      <c r="T46" s="69"/>
      <c r="U46" s="69"/>
      <c r="V46" s="69"/>
      <c r="W46" s="70"/>
    </row>
    <row r="47" spans="1:23" ht="16.149999999999999" customHeight="1">
      <c r="A47" s="30"/>
      <c r="B47" s="30"/>
      <c r="C47" s="87">
        <v>45</v>
      </c>
      <c r="D47" s="83" t="s">
        <v>35</v>
      </c>
      <c r="E47" s="84" t="s">
        <v>144</v>
      </c>
      <c r="F47" s="84" t="s">
        <v>205</v>
      </c>
      <c r="G47" s="84" t="s">
        <v>266</v>
      </c>
      <c r="H47" s="85">
        <v>12740530.68</v>
      </c>
      <c r="I47" s="36"/>
      <c r="J47" s="32">
        <f t="shared" si="0"/>
        <v>-1927</v>
      </c>
      <c r="K47" s="33">
        <f t="shared" si="1"/>
        <v>0</v>
      </c>
      <c r="M47" s="35"/>
      <c r="T47" s="69"/>
      <c r="U47" s="69"/>
      <c r="V47" s="69"/>
      <c r="W47" s="70"/>
    </row>
    <row r="48" spans="1:23" s="21" customFormat="1" ht="16.149999999999999" customHeight="1">
      <c r="A48" s="30"/>
      <c r="B48" s="30"/>
      <c r="C48" s="86"/>
      <c r="D48" s="79" t="s">
        <v>51</v>
      </c>
      <c r="E48" s="80" t="s">
        <v>145</v>
      </c>
      <c r="F48" s="80" t="s">
        <v>206</v>
      </c>
      <c r="G48" s="80" t="s">
        <v>267</v>
      </c>
      <c r="H48" s="81">
        <v>174368405.36000001</v>
      </c>
      <c r="I48" s="31"/>
      <c r="J48" s="32">
        <f t="shared" si="0"/>
        <v>-23026</v>
      </c>
      <c r="K48" s="33">
        <f t="shared" si="1"/>
        <v>0</v>
      </c>
      <c r="L48" s="34">
        <f>SUM(H49:H52)</f>
        <v>174368405.36000001</v>
      </c>
      <c r="M48" s="35">
        <f t="shared" si="2"/>
        <v>0</v>
      </c>
      <c r="T48" s="67"/>
      <c r="U48" s="67"/>
      <c r="V48" s="67"/>
      <c r="W48" s="68"/>
    </row>
    <row r="49" spans="1:23" ht="16.149999999999999" customHeight="1">
      <c r="A49" s="30"/>
      <c r="B49" s="30"/>
      <c r="C49" s="87">
        <v>8</v>
      </c>
      <c r="D49" s="83" t="s">
        <v>36</v>
      </c>
      <c r="E49" s="84" t="s">
        <v>146</v>
      </c>
      <c r="F49" s="84" t="s">
        <v>207</v>
      </c>
      <c r="G49" s="84" t="s">
        <v>268</v>
      </c>
      <c r="H49" s="85">
        <v>131751927.92</v>
      </c>
      <c r="I49" s="36"/>
      <c r="J49" s="32">
        <f t="shared" si="0"/>
        <v>-16644</v>
      </c>
      <c r="K49" s="33">
        <f t="shared" si="1"/>
        <v>0</v>
      </c>
      <c r="M49" s="35"/>
      <c r="T49" s="69"/>
      <c r="U49" s="69"/>
      <c r="V49" s="69"/>
      <c r="W49" s="70"/>
    </row>
    <row r="50" spans="1:23" ht="16.149999999999999" customHeight="1">
      <c r="A50" s="30"/>
      <c r="B50" s="30"/>
      <c r="C50" s="87">
        <v>17</v>
      </c>
      <c r="D50" s="83" t="s">
        <v>72</v>
      </c>
      <c r="E50" s="84" t="s">
        <v>147</v>
      </c>
      <c r="F50" s="84" t="s">
        <v>140</v>
      </c>
      <c r="G50" s="84" t="s">
        <v>269</v>
      </c>
      <c r="H50" s="85">
        <v>17333403.48</v>
      </c>
      <c r="I50" s="36"/>
      <c r="J50" s="32">
        <f t="shared" si="0"/>
        <v>-2572</v>
      </c>
      <c r="K50" s="33">
        <f t="shared" si="1"/>
        <v>0</v>
      </c>
      <c r="M50" s="35"/>
      <c r="T50" s="69"/>
      <c r="U50" s="69"/>
      <c r="V50" s="69"/>
      <c r="W50" s="70"/>
    </row>
    <row r="51" spans="1:23" ht="16.149999999999999" customHeight="1">
      <c r="A51" s="30"/>
      <c r="B51" s="30"/>
      <c r="C51" s="87">
        <v>25</v>
      </c>
      <c r="D51" s="83" t="s">
        <v>73</v>
      </c>
      <c r="E51" s="84" t="s">
        <v>148</v>
      </c>
      <c r="F51" s="84" t="s">
        <v>208</v>
      </c>
      <c r="G51" s="84" t="s">
        <v>270</v>
      </c>
      <c r="H51" s="85">
        <v>10079518.07</v>
      </c>
      <c r="I51" s="36"/>
      <c r="J51" s="32">
        <f t="shared" si="0"/>
        <v>-1630</v>
      </c>
      <c r="K51" s="33">
        <f t="shared" si="1"/>
        <v>0</v>
      </c>
      <c r="M51" s="35"/>
      <c r="T51" s="69"/>
      <c r="U51" s="69"/>
      <c r="V51" s="69"/>
      <c r="W51" s="70"/>
    </row>
    <row r="52" spans="1:23" ht="16.149999999999999" customHeight="1">
      <c r="A52" s="30"/>
      <c r="B52" s="30"/>
      <c r="C52" s="87">
        <v>43</v>
      </c>
      <c r="D52" s="83" t="s">
        <v>37</v>
      </c>
      <c r="E52" s="84" t="s">
        <v>149</v>
      </c>
      <c r="F52" s="84" t="s">
        <v>209</v>
      </c>
      <c r="G52" s="84" t="s">
        <v>271</v>
      </c>
      <c r="H52" s="85">
        <v>15203555.890000001</v>
      </c>
      <c r="I52" s="36"/>
      <c r="J52" s="32">
        <f t="shared" si="0"/>
        <v>-2180</v>
      </c>
      <c r="K52" s="33">
        <f t="shared" si="1"/>
        <v>0</v>
      </c>
      <c r="M52" s="35"/>
      <c r="T52" s="69"/>
      <c r="U52" s="69"/>
      <c r="V52" s="69"/>
      <c r="W52" s="70"/>
    </row>
    <row r="53" spans="1:23" s="21" customFormat="1" ht="16.149999999999999" customHeight="1">
      <c r="A53" s="30"/>
      <c r="B53" s="30"/>
      <c r="C53" s="86"/>
      <c r="D53" s="79" t="s">
        <v>92</v>
      </c>
      <c r="E53" s="80" t="s">
        <v>150</v>
      </c>
      <c r="F53" s="80" t="s">
        <v>210</v>
      </c>
      <c r="G53" s="80" t="s">
        <v>272</v>
      </c>
      <c r="H53" s="81">
        <v>88812803.069999993</v>
      </c>
      <c r="I53" s="31"/>
      <c r="J53" s="32">
        <f>K53-E53</f>
        <v>-13427</v>
      </c>
      <c r="K53" s="33">
        <f>SUM(F53:G53)</f>
        <v>0</v>
      </c>
      <c r="L53" s="34">
        <f>SUM(H54:H56)</f>
        <v>88812803.069999993</v>
      </c>
      <c r="M53" s="35">
        <f>L53-H53</f>
        <v>0</v>
      </c>
      <c r="T53" s="67"/>
      <c r="U53" s="67"/>
      <c r="V53" s="67"/>
      <c r="W53" s="68"/>
    </row>
    <row r="54" spans="1:23" ht="16.149999999999999" customHeight="1">
      <c r="A54" s="30"/>
      <c r="B54" s="30"/>
      <c r="C54" s="87">
        <v>3</v>
      </c>
      <c r="D54" s="83" t="s">
        <v>74</v>
      </c>
      <c r="E54" s="84" t="s">
        <v>151</v>
      </c>
      <c r="F54" s="84" t="s">
        <v>211</v>
      </c>
      <c r="G54" s="84" t="s">
        <v>273</v>
      </c>
      <c r="H54" s="85">
        <v>28140171.489999998</v>
      </c>
      <c r="I54" s="36"/>
      <c r="J54" s="32">
        <f>K54-E54</f>
        <v>-4531</v>
      </c>
      <c r="K54" s="33">
        <f>SUM(F54:G54)</f>
        <v>0</v>
      </c>
      <c r="M54" s="35"/>
      <c r="T54" s="69"/>
      <c r="U54" s="69"/>
      <c r="V54" s="69"/>
      <c r="W54" s="70"/>
    </row>
    <row r="55" spans="1:23" ht="16.149999999999999" customHeight="1">
      <c r="A55" s="30"/>
      <c r="B55" s="30"/>
      <c r="C55" s="87">
        <v>12</v>
      </c>
      <c r="D55" s="83" t="s">
        <v>75</v>
      </c>
      <c r="E55" s="84" t="s">
        <v>152</v>
      </c>
      <c r="F55" s="84" t="s">
        <v>212</v>
      </c>
      <c r="G55" s="84" t="s">
        <v>274</v>
      </c>
      <c r="H55" s="85">
        <v>10778140.029999999</v>
      </c>
      <c r="I55" s="36"/>
      <c r="J55" s="32">
        <f>K55-E55</f>
        <v>-1623</v>
      </c>
      <c r="K55" s="33">
        <f>SUM(F55:G55)</f>
        <v>0</v>
      </c>
      <c r="M55" s="35"/>
      <c r="T55" s="69"/>
      <c r="U55" s="69"/>
      <c r="V55" s="69"/>
      <c r="W55" s="70"/>
    </row>
    <row r="56" spans="1:23" ht="16.149999999999999" customHeight="1">
      <c r="A56" s="30"/>
      <c r="B56" s="30"/>
      <c r="C56" s="87">
        <v>46</v>
      </c>
      <c r="D56" s="83" t="s">
        <v>42</v>
      </c>
      <c r="E56" s="84" t="s">
        <v>153</v>
      </c>
      <c r="F56" s="84" t="s">
        <v>213</v>
      </c>
      <c r="G56" s="84" t="s">
        <v>275</v>
      </c>
      <c r="H56" s="85">
        <v>49894491.549999997</v>
      </c>
      <c r="I56" s="36"/>
      <c r="J56" s="32">
        <f>K56-E56</f>
        <v>-7273</v>
      </c>
      <c r="K56" s="33">
        <f>SUM(F56:G56)</f>
        <v>0</v>
      </c>
      <c r="M56" s="35"/>
      <c r="T56" s="69"/>
      <c r="U56" s="69"/>
      <c r="V56" s="69"/>
      <c r="W56" s="70"/>
    </row>
    <row r="57" spans="1:23" s="21" customFormat="1" ht="16.149999999999999" customHeight="1">
      <c r="A57" s="30"/>
      <c r="B57" s="30"/>
      <c r="C57" s="86"/>
      <c r="D57" s="79" t="s">
        <v>53</v>
      </c>
      <c r="E57" s="80" t="s">
        <v>154</v>
      </c>
      <c r="F57" s="80" t="s">
        <v>214</v>
      </c>
      <c r="G57" s="80" t="s">
        <v>276</v>
      </c>
      <c r="H57" s="81">
        <v>14497714.15</v>
      </c>
      <c r="I57" s="31"/>
      <c r="J57" s="32">
        <f t="shared" si="0"/>
        <v>-2552</v>
      </c>
      <c r="K57" s="33">
        <f t="shared" si="1"/>
        <v>0</v>
      </c>
      <c r="L57" s="34">
        <f>SUM(H58:H59)</f>
        <v>14497714.15</v>
      </c>
      <c r="M57" s="35">
        <f t="shared" si="2"/>
        <v>0</v>
      </c>
      <c r="T57" s="67"/>
      <c r="U57" s="67"/>
      <c r="V57" s="67"/>
      <c r="W57" s="68"/>
    </row>
    <row r="58" spans="1:23" ht="16.149999999999999" customHeight="1">
      <c r="A58" s="30"/>
      <c r="B58" s="30"/>
      <c r="C58" s="87">
        <v>6</v>
      </c>
      <c r="D58" s="83" t="s">
        <v>38</v>
      </c>
      <c r="E58" s="84" t="s">
        <v>155</v>
      </c>
      <c r="F58" s="84" t="s">
        <v>215</v>
      </c>
      <c r="G58" s="84" t="s">
        <v>277</v>
      </c>
      <c r="H58" s="85">
        <v>9492119.4100000001</v>
      </c>
      <c r="I58" s="36"/>
      <c r="J58" s="32">
        <f t="shared" si="0"/>
        <v>-1716</v>
      </c>
      <c r="K58" s="33">
        <f t="shared" si="1"/>
        <v>0</v>
      </c>
      <c r="M58" s="35"/>
      <c r="T58" s="69"/>
      <c r="U58" s="69"/>
      <c r="V58" s="69"/>
      <c r="W58" s="70"/>
    </row>
    <row r="59" spans="1:23" ht="16.149999999999999" customHeight="1">
      <c r="A59" s="30"/>
      <c r="B59" s="30"/>
      <c r="C59" s="87">
        <v>10</v>
      </c>
      <c r="D59" s="83" t="s">
        <v>39</v>
      </c>
      <c r="E59" s="84" t="s">
        <v>156</v>
      </c>
      <c r="F59" s="84" t="s">
        <v>216</v>
      </c>
      <c r="G59" s="84" t="s">
        <v>278</v>
      </c>
      <c r="H59" s="85">
        <v>5005594.74</v>
      </c>
      <c r="I59" s="36"/>
      <c r="J59" s="32">
        <f t="shared" si="0"/>
        <v>-836</v>
      </c>
      <c r="K59" s="33">
        <f t="shared" si="1"/>
        <v>0</v>
      </c>
      <c r="M59" s="35"/>
      <c r="T59" s="69"/>
      <c r="U59" s="69"/>
      <c r="V59" s="69"/>
      <c r="W59" s="70"/>
    </row>
    <row r="60" spans="1:23" s="21" customFormat="1" ht="16.149999999999999" customHeight="1">
      <c r="A60" s="30"/>
      <c r="B60" s="30"/>
      <c r="C60" s="86"/>
      <c r="D60" s="79" t="s">
        <v>54</v>
      </c>
      <c r="E60" s="80" t="s">
        <v>157</v>
      </c>
      <c r="F60" s="80" t="s">
        <v>217</v>
      </c>
      <c r="G60" s="80" t="s">
        <v>279</v>
      </c>
      <c r="H60" s="81">
        <v>34987751.530000001</v>
      </c>
      <c r="I60" s="31"/>
      <c r="J60" s="32">
        <f t="shared" si="0"/>
        <v>-5056</v>
      </c>
      <c r="K60" s="33">
        <f t="shared" si="1"/>
        <v>0</v>
      </c>
      <c r="L60" s="34">
        <f>SUM(H61:H64)</f>
        <v>34987751.530000001</v>
      </c>
      <c r="M60" s="35">
        <f t="shared" si="2"/>
        <v>0</v>
      </c>
      <c r="T60" s="67"/>
      <c r="U60" s="67"/>
      <c r="V60" s="67"/>
      <c r="W60" s="68"/>
    </row>
    <row r="61" spans="1:23" ht="16.149999999999999" customHeight="1">
      <c r="A61" s="30"/>
      <c r="B61" s="30"/>
      <c r="C61" s="87">
        <v>15</v>
      </c>
      <c r="D61" s="83" t="s">
        <v>76</v>
      </c>
      <c r="E61" s="84" t="s">
        <v>158</v>
      </c>
      <c r="F61" s="84" t="s">
        <v>218</v>
      </c>
      <c r="G61" s="84" t="s">
        <v>280</v>
      </c>
      <c r="H61" s="85">
        <v>15829665.57</v>
      </c>
      <c r="I61" s="36"/>
      <c r="J61" s="32">
        <f t="shared" si="0"/>
        <v>-2152</v>
      </c>
      <c r="K61" s="33">
        <f t="shared" si="1"/>
        <v>0</v>
      </c>
      <c r="M61" s="35"/>
      <c r="T61" s="69"/>
      <c r="U61" s="69"/>
      <c r="V61" s="69"/>
      <c r="W61" s="70"/>
    </row>
    <row r="62" spans="1:23" ht="16.149999999999999" customHeight="1">
      <c r="A62" s="30"/>
      <c r="B62" s="30"/>
      <c r="C62" s="87">
        <v>27</v>
      </c>
      <c r="D62" s="83" t="s">
        <v>40</v>
      </c>
      <c r="E62" s="84" t="s">
        <v>159</v>
      </c>
      <c r="F62" s="84" t="s">
        <v>219</v>
      </c>
      <c r="G62" s="84" t="s">
        <v>281</v>
      </c>
      <c r="H62" s="85">
        <v>3736736.12</v>
      </c>
      <c r="I62" s="36"/>
      <c r="J62" s="32">
        <f t="shared" si="0"/>
        <v>-642</v>
      </c>
      <c r="K62" s="33">
        <f t="shared" si="1"/>
        <v>0</v>
      </c>
      <c r="M62" s="35"/>
      <c r="T62" s="69"/>
      <c r="U62" s="69"/>
      <c r="V62" s="69"/>
      <c r="W62" s="70"/>
    </row>
    <row r="63" spans="1:23" ht="16.149999999999999" customHeight="1">
      <c r="A63" s="30"/>
      <c r="B63" s="30"/>
      <c r="C63" s="87">
        <v>32</v>
      </c>
      <c r="D63" s="83" t="s">
        <v>77</v>
      </c>
      <c r="E63" s="84" t="s">
        <v>160</v>
      </c>
      <c r="F63" s="84" t="s">
        <v>220</v>
      </c>
      <c r="G63" s="84" t="s">
        <v>282</v>
      </c>
      <c r="H63" s="85">
        <v>3080379.05</v>
      </c>
      <c r="I63" s="36"/>
      <c r="J63" s="32">
        <f t="shared" si="0"/>
        <v>-430</v>
      </c>
      <c r="K63" s="33">
        <f t="shared" si="1"/>
        <v>0</v>
      </c>
      <c r="M63" s="35"/>
      <c r="T63" s="69"/>
      <c r="U63" s="69"/>
      <c r="V63" s="69"/>
      <c r="W63" s="70"/>
    </row>
    <row r="64" spans="1:23" ht="16.149999999999999" customHeight="1">
      <c r="A64" s="30"/>
      <c r="B64" s="30"/>
      <c r="C64" s="87">
        <v>36</v>
      </c>
      <c r="D64" s="83" t="s">
        <v>41</v>
      </c>
      <c r="E64" s="84" t="s">
        <v>161</v>
      </c>
      <c r="F64" s="84" t="s">
        <v>221</v>
      </c>
      <c r="G64" s="84" t="s">
        <v>283</v>
      </c>
      <c r="H64" s="85">
        <v>12340970.789999999</v>
      </c>
      <c r="I64" s="36"/>
      <c r="J64" s="32">
        <f t="shared" si="0"/>
        <v>-1832</v>
      </c>
      <c r="K64" s="33">
        <f t="shared" si="1"/>
        <v>0</v>
      </c>
      <c r="M64" s="35"/>
      <c r="T64" s="69"/>
      <c r="U64" s="69"/>
      <c r="V64" s="69"/>
      <c r="W64" s="70"/>
    </row>
    <row r="65" spans="1:23" s="21" customFormat="1" ht="16.149999999999999" customHeight="1">
      <c r="A65" s="30"/>
      <c r="B65" s="30"/>
      <c r="C65" s="86">
        <v>28</v>
      </c>
      <c r="D65" s="79" t="s">
        <v>90</v>
      </c>
      <c r="E65" s="80" t="s">
        <v>162</v>
      </c>
      <c r="F65" s="80" t="s">
        <v>222</v>
      </c>
      <c r="G65" s="80" t="s">
        <v>284</v>
      </c>
      <c r="H65" s="81">
        <v>170893818.19999999</v>
      </c>
      <c r="I65" s="31"/>
      <c r="J65" s="32">
        <f t="shared" si="0"/>
        <v>-20047</v>
      </c>
      <c r="K65" s="33">
        <f t="shared" si="1"/>
        <v>0</v>
      </c>
      <c r="L65" s="34">
        <f>SUM(H65)</f>
        <v>170893818.19999999</v>
      </c>
      <c r="M65" s="35">
        <f t="shared" si="2"/>
        <v>0</v>
      </c>
      <c r="T65" s="67"/>
      <c r="U65" s="67"/>
      <c r="V65" s="67"/>
      <c r="W65" s="68"/>
    </row>
    <row r="66" spans="1:23" s="21" customFormat="1" ht="16.149999999999999" customHeight="1">
      <c r="A66" s="30"/>
      <c r="B66" s="30"/>
      <c r="C66" s="86">
        <v>30</v>
      </c>
      <c r="D66" s="79" t="s">
        <v>91</v>
      </c>
      <c r="E66" s="80" t="s">
        <v>163</v>
      </c>
      <c r="F66" s="80" t="s">
        <v>223</v>
      </c>
      <c r="G66" s="80" t="s">
        <v>285</v>
      </c>
      <c r="H66" s="81">
        <v>31078599.260000002</v>
      </c>
      <c r="I66" s="31"/>
      <c r="J66" s="32">
        <f t="shared" si="0"/>
        <v>-5125</v>
      </c>
      <c r="K66" s="33">
        <f t="shared" si="1"/>
        <v>0</v>
      </c>
      <c r="L66" s="34">
        <f>SUM(H66)</f>
        <v>31078599.260000002</v>
      </c>
      <c r="M66" s="35">
        <f t="shared" si="2"/>
        <v>0</v>
      </c>
      <c r="T66" s="67"/>
      <c r="U66" s="67"/>
      <c r="V66" s="67"/>
      <c r="W66" s="68"/>
    </row>
    <row r="67" spans="1:23" s="21" customFormat="1" ht="16.149999999999999" customHeight="1">
      <c r="A67" s="30"/>
      <c r="B67" s="30"/>
      <c r="C67" s="86">
        <v>31</v>
      </c>
      <c r="D67" s="79" t="s">
        <v>57</v>
      </c>
      <c r="E67" s="80" t="s">
        <v>164</v>
      </c>
      <c r="F67" s="80" t="s">
        <v>224</v>
      </c>
      <c r="G67" s="80" t="s">
        <v>286</v>
      </c>
      <c r="H67" s="81">
        <v>13312710</v>
      </c>
      <c r="I67" s="31"/>
      <c r="J67" s="32">
        <f t="shared" si="0"/>
        <v>-1815</v>
      </c>
      <c r="K67" s="33">
        <f t="shared" si="1"/>
        <v>0</v>
      </c>
      <c r="L67" s="34">
        <f>SUM(H67)</f>
        <v>13312710</v>
      </c>
      <c r="M67" s="35">
        <f t="shared" si="2"/>
        <v>0</v>
      </c>
      <c r="T67" s="67"/>
      <c r="U67" s="67"/>
      <c r="V67" s="67"/>
      <c r="W67" s="68"/>
    </row>
    <row r="68" spans="1:23" s="21" customFormat="1" ht="16.149999999999999" customHeight="1">
      <c r="A68" s="30"/>
      <c r="B68" s="30"/>
      <c r="C68" s="86"/>
      <c r="D68" s="79" t="s">
        <v>58</v>
      </c>
      <c r="E68" s="80" t="s">
        <v>165</v>
      </c>
      <c r="F68" s="80" t="s">
        <v>225</v>
      </c>
      <c r="G68" s="80" t="s">
        <v>287</v>
      </c>
      <c r="H68" s="81">
        <v>44969335.109999999</v>
      </c>
      <c r="I68" s="31"/>
      <c r="J68" s="32">
        <f t="shared" si="0"/>
        <v>-5343</v>
      </c>
      <c r="K68" s="33">
        <f t="shared" si="1"/>
        <v>0</v>
      </c>
      <c r="L68" s="34">
        <f>SUM(H69:H71)</f>
        <v>44969335.109999999</v>
      </c>
      <c r="M68" s="35">
        <f t="shared" si="2"/>
        <v>0</v>
      </c>
      <c r="T68" s="67"/>
      <c r="U68" s="67"/>
      <c r="V68" s="67"/>
      <c r="W68" s="68"/>
    </row>
    <row r="69" spans="1:23" ht="16.149999999999999" customHeight="1">
      <c r="A69" s="30"/>
      <c r="B69" s="30"/>
      <c r="C69" s="87">
        <v>1</v>
      </c>
      <c r="D69" s="83" t="s">
        <v>78</v>
      </c>
      <c r="E69" s="84" t="s">
        <v>166</v>
      </c>
      <c r="F69" s="84" t="s">
        <v>226</v>
      </c>
      <c r="G69" s="84" t="s">
        <v>288</v>
      </c>
      <c r="H69" s="85">
        <v>6623033.8600000003</v>
      </c>
      <c r="I69" s="36"/>
      <c r="J69" s="32">
        <f t="shared" si="0"/>
        <v>-824</v>
      </c>
      <c r="K69" s="33">
        <f t="shared" si="1"/>
        <v>0</v>
      </c>
      <c r="M69" s="35"/>
      <c r="T69" s="69"/>
      <c r="U69" s="69"/>
      <c r="V69" s="69"/>
      <c r="W69" s="70"/>
    </row>
    <row r="70" spans="1:23" ht="16.149999999999999" customHeight="1">
      <c r="A70" s="30"/>
      <c r="B70" s="30"/>
      <c r="C70" s="87">
        <v>20</v>
      </c>
      <c r="D70" s="83" t="s">
        <v>79</v>
      </c>
      <c r="E70" s="84" t="s">
        <v>167</v>
      </c>
      <c r="F70" s="84" t="s">
        <v>227</v>
      </c>
      <c r="G70" s="84" t="s">
        <v>289</v>
      </c>
      <c r="H70" s="85">
        <v>16261481.85</v>
      </c>
      <c r="I70" s="36"/>
      <c r="J70" s="32">
        <f t="shared" si="0"/>
        <v>-1822</v>
      </c>
      <c r="K70" s="33">
        <f t="shared" si="1"/>
        <v>0</v>
      </c>
      <c r="M70" s="35"/>
      <c r="T70" s="69"/>
      <c r="U70" s="69"/>
      <c r="V70" s="69"/>
      <c r="W70" s="70"/>
    </row>
    <row r="71" spans="1:23" ht="16.149999999999999" customHeight="1">
      <c r="A71" s="30"/>
      <c r="B71" s="30"/>
      <c r="C71" s="87">
        <v>48</v>
      </c>
      <c r="D71" s="83" t="s">
        <v>80</v>
      </c>
      <c r="E71" s="84" t="s">
        <v>168</v>
      </c>
      <c r="F71" s="84" t="s">
        <v>228</v>
      </c>
      <c r="G71" s="84" t="s">
        <v>290</v>
      </c>
      <c r="H71" s="85">
        <v>22084819.399999999</v>
      </c>
      <c r="I71" s="36"/>
      <c r="J71" s="32">
        <f t="shared" si="0"/>
        <v>-2697</v>
      </c>
      <c r="K71" s="33">
        <f t="shared" si="1"/>
        <v>0</v>
      </c>
      <c r="M71" s="35"/>
      <c r="N71" s="38"/>
      <c r="T71" s="69"/>
      <c r="U71" s="69"/>
      <c r="V71" s="69"/>
      <c r="W71" s="70"/>
    </row>
    <row r="72" spans="1:23" s="21" customFormat="1" ht="16.149999999999999" customHeight="1">
      <c r="A72" s="30"/>
      <c r="B72" s="30"/>
      <c r="C72" s="86">
        <v>26</v>
      </c>
      <c r="D72" s="79" t="s">
        <v>59</v>
      </c>
      <c r="E72" s="80" t="s">
        <v>169</v>
      </c>
      <c r="F72" s="80" t="s">
        <v>229</v>
      </c>
      <c r="G72" s="80" t="s">
        <v>291</v>
      </c>
      <c r="H72" s="81">
        <v>5280313.8</v>
      </c>
      <c r="I72" s="31"/>
      <c r="J72" s="32">
        <f>K72-E72</f>
        <v>-771</v>
      </c>
      <c r="K72" s="33">
        <f>SUM(F72:G72)</f>
        <v>0</v>
      </c>
      <c r="L72" s="34">
        <f>SUM(H72)</f>
        <v>5280313.8</v>
      </c>
      <c r="M72" s="35">
        <f>L72-H72</f>
        <v>0</v>
      </c>
      <c r="T72" s="67"/>
      <c r="U72" s="67"/>
      <c r="V72" s="67"/>
      <c r="W72" s="68"/>
    </row>
    <row r="73" spans="1:23" s="21" customFormat="1" ht="16.149999999999999" customHeight="1">
      <c r="A73" s="30"/>
      <c r="B73" s="30"/>
      <c r="C73" s="86">
        <v>51</v>
      </c>
      <c r="D73" s="79" t="s">
        <v>60</v>
      </c>
      <c r="E73" s="80" t="s">
        <v>170</v>
      </c>
      <c r="F73" s="80" t="s">
        <v>230</v>
      </c>
      <c r="G73" s="80" t="s">
        <v>292</v>
      </c>
      <c r="H73" s="81">
        <v>861851.89</v>
      </c>
      <c r="I73" s="31"/>
      <c r="J73" s="32">
        <f t="shared" si="0"/>
        <v>-171</v>
      </c>
      <c r="K73" s="33">
        <f t="shared" si="1"/>
        <v>0</v>
      </c>
      <c r="L73" s="34">
        <f>SUM(H73)</f>
        <v>861851.89</v>
      </c>
      <c r="M73" s="35">
        <f t="shared" si="2"/>
        <v>0</v>
      </c>
      <c r="T73" s="67"/>
      <c r="U73" s="67"/>
      <c r="V73" s="67"/>
      <c r="W73" s="68"/>
    </row>
    <row r="74" spans="1:23" s="21" customFormat="1" ht="16.149999999999999" customHeight="1">
      <c r="A74" s="30"/>
      <c r="B74" s="30"/>
      <c r="C74" s="86">
        <v>52</v>
      </c>
      <c r="D74" s="79" t="s">
        <v>61</v>
      </c>
      <c r="E74" s="80" t="s">
        <v>171</v>
      </c>
      <c r="F74" s="80" t="s">
        <v>231</v>
      </c>
      <c r="G74" s="80" t="s">
        <v>293</v>
      </c>
      <c r="H74" s="81">
        <v>1166285.43</v>
      </c>
      <c r="I74" s="31"/>
      <c r="J74" s="32">
        <f t="shared" si="0"/>
        <v>-202</v>
      </c>
      <c r="K74" s="33">
        <f t="shared" si="1"/>
        <v>0</v>
      </c>
      <c r="L74" s="34">
        <f>SUM(H74)</f>
        <v>1166285.43</v>
      </c>
      <c r="M74" s="35">
        <f t="shared" si="2"/>
        <v>0</v>
      </c>
      <c r="T74" s="67"/>
      <c r="U74" s="67"/>
      <c r="V74" s="67"/>
      <c r="W74" s="68"/>
    </row>
    <row r="75" spans="1:23" ht="18.600000000000001" customHeight="1">
      <c r="A75" s="30"/>
      <c r="B75" s="30"/>
      <c r="C75" s="89"/>
      <c r="D75" s="89" t="s">
        <v>8</v>
      </c>
      <c r="E75" s="90">
        <v>125284</v>
      </c>
      <c r="F75" s="90">
        <v>57691</v>
      </c>
      <c r="G75" s="90">
        <v>67593</v>
      </c>
      <c r="H75" s="136">
        <v>888897418.23999989</v>
      </c>
      <c r="I75" s="31"/>
      <c r="J75" s="32">
        <f t="shared" si="0"/>
        <v>0</v>
      </c>
      <c r="K75" s="33">
        <f t="shared" si="1"/>
        <v>125284</v>
      </c>
      <c r="L75" s="38">
        <f>SUM(L13:L74)</f>
        <v>888897418.23999989</v>
      </c>
      <c r="M75" s="35">
        <f t="shared" si="2"/>
        <v>0</v>
      </c>
      <c r="T75" s="67"/>
      <c r="U75" s="67"/>
      <c r="V75" s="67"/>
      <c r="W75" s="68"/>
    </row>
    <row r="76" spans="1:23" ht="19.7" customHeight="1">
      <c r="A76" s="30"/>
      <c r="B76" s="30"/>
      <c r="C76" s="91" t="s">
        <v>295</v>
      </c>
      <c r="D76" s="92"/>
      <c r="E76" s="92"/>
      <c r="F76" s="92"/>
      <c r="G76" s="93"/>
      <c r="H76" s="93"/>
      <c r="I76" s="39"/>
      <c r="J76" s="40"/>
    </row>
    <row r="77" spans="1:23" ht="19.7" customHeight="1">
      <c r="D77" s="115"/>
      <c r="E77" s="115"/>
      <c r="F77" s="115"/>
      <c r="G77" s="115"/>
      <c r="H77" s="135"/>
      <c r="I77" s="41"/>
      <c r="J77" s="42"/>
    </row>
    <row r="78" spans="1:23" ht="19.7" customHeight="1">
      <c r="C78" s="115"/>
      <c r="D78" s="115"/>
      <c r="E78" s="115"/>
      <c r="F78" s="115"/>
      <c r="G78" s="115"/>
      <c r="H78" s="115"/>
      <c r="I78" s="41"/>
      <c r="J78" s="42"/>
    </row>
    <row r="79" spans="1:23">
      <c r="E79" s="43"/>
      <c r="F79" s="43"/>
      <c r="G79" s="44"/>
      <c r="H79" s="44"/>
      <c r="I79" s="44"/>
    </row>
    <row r="80" spans="1:23" hidden="1"/>
    <row r="81" spans="5:10" hidden="1">
      <c r="E81" s="45"/>
      <c r="F81" s="45"/>
      <c r="G81" s="45"/>
      <c r="H81" s="45">
        <f>H74+H73+H68+H53+H72+H67+H66+H65+H60+H57+H48+H42+H32+H31+H28+H27+H26+H22+H13</f>
        <v>888897418.23999989</v>
      </c>
      <c r="I81" s="45"/>
      <c r="J81" s="40"/>
    </row>
    <row r="82" spans="5:10" hidden="1">
      <c r="G82" s="46"/>
      <c r="H82" s="46"/>
      <c r="I82" s="46"/>
    </row>
    <row r="83" spans="5:10" hidden="1"/>
    <row r="84" spans="5:10">
      <c r="E84" s="43"/>
      <c r="F84" s="43"/>
      <c r="G84" s="43"/>
    </row>
  </sheetData>
  <autoFilter ref="D11:D77" xr:uid="{00000000-0001-0000-0300-000000000000}"/>
  <mergeCells count="9">
    <mergeCell ref="C11:C12"/>
    <mergeCell ref="D6:H6"/>
    <mergeCell ref="D7:H7"/>
    <mergeCell ref="E10:G10"/>
    <mergeCell ref="E11:E12"/>
    <mergeCell ref="F11:F12"/>
    <mergeCell ref="G11:G12"/>
    <mergeCell ref="H11:H12"/>
    <mergeCell ref="D11:D12"/>
  </mergeCells>
  <conditionalFormatting sqref="E81:J81">
    <cfRule type="cellIs" dxfId="2" priority="1" operator="equal">
      <formula>E75</formula>
    </cfRule>
  </conditionalFormatting>
  <printOptions horizontalCentered="1" verticalCentered="1"/>
  <pageMargins left="0.39370078740157483" right="0.39370078740157483" top="0.39370078740157483" bottom="0.78740157480314965" header="0.31496062992125984" footer="0.31496062992125984"/>
  <pageSetup paperSize="9" scale="66" orientation="portrait" horizontalDpi="300" verticalDpi="300" r:id="rId1"/>
  <headerFooter differentFirst="1">
    <oddFooter>&amp;R&amp;P</oddFooter>
  </headerFooter>
  <ignoredErrors>
    <ignoredError sqref="E13:E74 F13:F74 G13:G7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445F0-FC7C-4CD1-A990-B44E0C1B6ECE}">
  <sheetPr>
    <pageSetUpPr fitToPage="1"/>
  </sheetPr>
  <dimension ref="A1:X71"/>
  <sheetViews>
    <sheetView showGridLines="0" showRowColHeaders="0" topLeftCell="I1" zoomScale="90" zoomScaleNormal="90" workbookViewId="0">
      <pane ySplit="3" topLeftCell="A16" activePane="bottomLeft" state="frozen"/>
      <selection activeCell="C25" sqref="C25"/>
      <selection pane="bottomLeft" activeCell="P64" sqref="P64"/>
    </sheetView>
  </sheetViews>
  <sheetFormatPr baseColWidth="10" defaultRowHeight="12.75"/>
  <cols>
    <col min="1" max="7" width="0" style="10" hidden="1" customWidth="1"/>
    <col min="8" max="8" width="25.85546875" style="10" hidden="1" customWidth="1"/>
    <col min="9" max="14" width="11.42578125" style="10"/>
    <col min="15" max="15" width="19.85546875" style="10" customWidth="1"/>
    <col min="16" max="16" width="3.7109375" style="10" customWidth="1"/>
    <col min="17" max="21" width="11.42578125" style="10"/>
    <col min="22" max="22" width="31.28515625" style="10" customWidth="1"/>
    <col min="23" max="24" width="11.42578125" style="10" customWidth="1"/>
    <col min="25" max="16384" width="11.42578125" style="10"/>
  </cols>
  <sheetData>
    <row r="1" spans="1:24" s="11" customFormat="1" ht="18.75" customHeight="1">
      <c r="A1" s="143" t="s">
        <v>4</v>
      </c>
      <c r="B1" s="143"/>
      <c r="C1" s="143"/>
      <c r="D1" s="143"/>
      <c r="E1" s="143"/>
      <c r="F1" s="143"/>
      <c r="G1" s="143"/>
      <c r="H1" s="143"/>
      <c r="I1" s="143"/>
      <c r="J1" s="143"/>
      <c r="K1" s="143"/>
      <c r="L1" s="143"/>
      <c r="M1" s="143"/>
      <c r="N1" s="143"/>
      <c r="O1" s="143"/>
      <c r="P1" s="143"/>
    </row>
    <row r="2" spans="1:24" s="11" customFormat="1" ht="20.100000000000001" customHeight="1">
      <c r="A2" s="145" t="s">
        <v>106</v>
      </c>
      <c r="B2" s="145"/>
      <c r="C2" s="145"/>
      <c r="D2" s="145"/>
      <c r="E2" s="145"/>
      <c r="F2" s="145"/>
      <c r="G2" s="145"/>
      <c r="H2" s="145"/>
      <c r="I2" s="145"/>
      <c r="J2" s="145"/>
      <c r="K2" s="145"/>
      <c r="L2" s="145"/>
      <c r="M2" s="145"/>
      <c r="N2" s="145"/>
      <c r="O2" s="145"/>
      <c r="P2" s="145"/>
    </row>
    <row r="3" spans="1:24" s="57" customFormat="1" ht="21.4" customHeight="1">
      <c r="A3" s="145" t="s">
        <v>93</v>
      </c>
      <c r="B3" s="145"/>
      <c r="C3" s="145"/>
      <c r="D3" s="145"/>
      <c r="E3" s="145"/>
      <c r="F3" s="145"/>
      <c r="G3" s="145"/>
      <c r="H3" s="145"/>
      <c r="I3" s="145"/>
      <c r="J3" s="145"/>
      <c r="K3" s="145"/>
      <c r="L3" s="145"/>
      <c r="M3" s="145"/>
      <c r="N3" s="145"/>
      <c r="O3" s="145"/>
      <c r="P3" s="145"/>
    </row>
    <row r="4" spans="1:24" customFormat="1" ht="39.75" customHeight="1">
      <c r="A4" s="10"/>
      <c r="B4" s="10"/>
      <c r="C4" s="10"/>
      <c r="D4" s="10"/>
      <c r="E4" s="10"/>
      <c r="F4" s="10"/>
      <c r="G4" s="10"/>
      <c r="H4" s="10"/>
      <c r="I4" s="10"/>
      <c r="J4" s="10"/>
      <c r="K4" s="10"/>
      <c r="L4" s="10"/>
      <c r="M4" s="10"/>
      <c r="N4" s="10"/>
      <c r="O4" s="10"/>
      <c r="P4" s="10"/>
    </row>
    <row r="5" spans="1:24" ht="19.5" customHeight="1">
      <c r="A5" s="10" t="s">
        <v>63</v>
      </c>
      <c r="I5" s="151"/>
      <c r="J5" s="151"/>
      <c r="K5" s="151"/>
      <c r="L5" s="151"/>
      <c r="M5" s="151"/>
      <c r="N5" s="151"/>
      <c r="O5" s="151"/>
      <c r="P5" s="151"/>
      <c r="Q5" s="59"/>
      <c r="R5" s="59"/>
      <c r="S5" s="59"/>
      <c r="T5" s="59"/>
      <c r="U5" s="59"/>
      <c r="V5" s="59"/>
      <c r="W5" s="59"/>
      <c r="X5" s="59"/>
    </row>
    <row r="6" spans="1:24" ht="12.75" customHeight="1">
      <c r="I6" s="58"/>
      <c r="J6" s="58"/>
      <c r="K6" s="58"/>
      <c r="L6" s="58"/>
      <c r="M6" s="58"/>
      <c r="N6" s="58"/>
      <c r="O6" s="58"/>
      <c r="P6" s="58"/>
      <c r="Q6" s="58"/>
    </row>
    <row r="7" spans="1:24" ht="14.25" customHeight="1">
      <c r="A7" s="12" t="str">
        <f>'Total y Variación interanual'!C68</f>
        <v>TOTAL</v>
      </c>
      <c r="B7" s="12">
        <f>'Total y Variación interanual'!I68</f>
        <v>11594</v>
      </c>
      <c r="C7" s="10">
        <v>1587</v>
      </c>
      <c r="D7" s="10">
        <v>22097</v>
      </c>
      <c r="E7" s="10">
        <v>28829</v>
      </c>
      <c r="F7" s="10">
        <v>2427</v>
      </c>
      <c r="G7" s="10">
        <v>31256</v>
      </c>
    </row>
    <row r="8" spans="1:24">
      <c r="J8" s="10" t="str">
        <f>'Total y Variación interanual'!$C$14</f>
        <v>ANDALUCÍA</v>
      </c>
      <c r="K8" s="139">
        <v>23009</v>
      </c>
    </row>
    <row r="9" spans="1:24">
      <c r="J9" s="10" t="str">
        <f>'Total y Variación interanual'!C18</f>
        <v>ARAGÓN</v>
      </c>
      <c r="K9" s="139">
        <v>3749</v>
      </c>
    </row>
    <row r="10" spans="1:24">
      <c r="B10" s="10" t="s">
        <v>2</v>
      </c>
      <c r="C10" s="10" t="s">
        <v>3</v>
      </c>
      <c r="D10" s="10" t="s">
        <v>45</v>
      </c>
      <c r="J10" s="10" t="str">
        <f>'Total y Variación interanual'!C19</f>
        <v>ASTURIAS</v>
      </c>
      <c r="K10" s="139">
        <v>1667</v>
      </c>
    </row>
    <row r="11" spans="1:24">
      <c r="A11" s="12" t="s">
        <v>64</v>
      </c>
      <c r="B11" s="12">
        <f>'Total y Variación interanual'!D68</f>
        <v>9921</v>
      </c>
      <c r="C11" s="12">
        <f>'Total y Variación interanual'!E68</f>
        <v>2009</v>
      </c>
      <c r="D11" s="12">
        <f>'Total y Variación interanual'!F68</f>
        <v>11930</v>
      </c>
      <c r="J11" s="10" t="str">
        <f>'Total y Variación interanual'!C20</f>
        <v>ILLES BALEARS</v>
      </c>
      <c r="K11" s="139">
        <v>3475</v>
      </c>
    </row>
    <row r="12" spans="1:24">
      <c r="A12" s="12" t="s">
        <v>65</v>
      </c>
      <c r="B12" s="12">
        <f>'Total y Variación interanual'!G68</f>
        <v>9424</v>
      </c>
      <c r="C12" s="12">
        <f>'Total y Variación interanual'!H68</f>
        <v>2170</v>
      </c>
      <c r="D12" s="12">
        <f>'Total y Variación interanual'!I68</f>
        <v>11594</v>
      </c>
      <c r="J12" s="10" t="str">
        <f>'Total y Variación interanual'!C23</f>
        <v>CANARIAS</v>
      </c>
      <c r="K12" s="139">
        <v>4364</v>
      </c>
    </row>
    <row r="13" spans="1:24">
      <c r="J13" s="10" t="str">
        <f>'Total y Variación interanual'!C24</f>
        <v>CANTABRIA</v>
      </c>
      <c r="K13" s="139">
        <v>1191</v>
      </c>
    </row>
    <row r="14" spans="1:24">
      <c r="J14" s="10" t="str">
        <f>'Total y Variación interanual'!$C$34</f>
        <v>CASTILLA-LEÓN</v>
      </c>
      <c r="K14" s="139">
        <v>4840</v>
      </c>
    </row>
    <row r="15" spans="1:24">
      <c r="J15" s="10" t="str">
        <f>'Total y Variación interanual'!$C$40</f>
        <v>CAST.-LA MANCHA</v>
      </c>
      <c r="K15" s="139">
        <v>5454</v>
      </c>
    </row>
    <row r="16" spans="1:24" ht="12.75" customHeight="1">
      <c r="J16" s="10" t="str">
        <f>'Total y Variación interanual'!$C$45</f>
        <v>CATALUÑA</v>
      </c>
      <c r="K16" s="139">
        <v>23026</v>
      </c>
    </row>
    <row r="17" spans="10:11">
      <c r="J17" s="10" t="str">
        <f>'Total y Variación interanual'!$C$49</f>
        <v>C. VALENCIANA</v>
      </c>
      <c r="K17" s="139">
        <v>13427</v>
      </c>
    </row>
    <row r="18" spans="10:11">
      <c r="J18" s="10" t="str">
        <f>'Total y Variación interanual'!$C$52</f>
        <v>EXTREMADURA</v>
      </c>
      <c r="K18" s="139">
        <v>2552</v>
      </c>
    </row>
    <row r="19" spans="10:11">
      <c r="J19" s="10" t="str">
        <f>'Total y Variación interanual'!C57</f>
        <v>GALICIA</v>
      </c>
      <c r="K19" s="139">
        <v>5056</v>
      </c>
    </row>
    <row r="20" spans="10:11">
      <c r="J20" s="10" t="str">
        <f>'Total y Variación interanual'!C58</f>
        <v>C. DE MADRID</v>
      </c>
      <c r="K20" s="139">
        <v>20047</v>
      </c>
    </row>
    <row r="21" spans="10:11">
      <c r="J21" s="10" t="str">
        <f>'Total y Variación interanual'!C59</f>
        <v>R. DE MURCIA</v>
      </c>
      <c r="K21" s="139">
        <v>5125</v>
      </c>
    </row>
    <row r="22" spans="10:11">
      <c r="J22" s="10" t="str">
        <f>'Total y Variación interanual'!C60</f>
        <v>NAVARRA</v>
      </c>
      <c r="K22" s="139">
        <v>1815</v>
      </c>
    </row>
    <row r="23" spans="10:11">
      <c r="J23" s="10" t="str">
        <f>'Total y Variación interanual'!C64</f>
        <v>PAÍS VASCO</v>
      </c>
      <c r="K23" s="139">
        <v>5343</v>
      </c>
    </row>
    <row r="24" spans="10:11">
      <c r="J24" s="10" t="str">
        <f>'Total y Variación interanual'!C65</f>
        <v>LA RIOJA</v>
      </c>
      <c r="K24" s="138">
        <v>771</v>
      </c>
    </row>
    <row r="25" spans="10:11">
      <c r="J25" s="12" t="str">
        <f>'Total y Variación interanual'!C66</f>
        <v>CEUTA</v>
      </c>
      <c r="K25" s="138">
        <v>171</v>
      </c>
    </row>
    <row r="26" spans="10:11">
      <c r="J26" s="12" t="str">
        <f>'Total y Variación interanual'!C67</f>
        <v>MELILLA</v>
      </c>
      <c r="K26" s="138">
        <v>202</v>
      </c>
    </row>
    <row r="54" spans="9:24" ht="15" customHeight="1">
      <c r="I54" s="151"/>
      <c r="J54" s="151"/>
      <c r="K54" s="151"/>
      <c r="L54" s="151"/>
      <c r="M54" s="151"/>
      <c r="N54" s="151"/>
      <c r="O54" s="151"/>
    </row>
    <row r="56" spans="9:24">
      <c r="J56" s="132"/>
      <c r="K56" s="12"/>
      <c r="L56" s="12"/>
      <c r="M56" s="12"/>
    </row>
    <row r="57" spans="9:24" ht="63.75" customHeight="1">
      <c r="J57" s="187" t="s">
        <v>94</v>
      </c>
      <c r="K57" s="187"/>
      <c r="L57" s="187"/>
      <c r="M57" s="187"/>
      <c r="N57" s="187"/>
      <c r="O57" s="187"/>
    </row>
    <row r="64" spans="9:24">
      <c r="K64" s="12"/>
      <c r="V64" s="12"/>
      <c r="W64" s="12"/>
      <c r="X64" s="12"/>
    </row>
    <row r="65" spans="11:22">
      <c r="K65" s="12"/>
    </row>
    <row r="66" spans="11:22">
      <c r="K66" s="12"/>
      <c r="V66" s="12"/>
    </row>
    <row r="67" spans="11:22">
      <c r="K67" s="12"/>
      <c r="V67" s="12"/>
    </row>
    <row r="68" spans="11:22">
      <c r="K68" s="12"/>
      <c r="V68" s="12"/>
    </row>
    <row r="69" spans="11:22">
      <c r="K69" s="12"/>
    </row>
    <row r="70" spans="11:22">
      <c r="K70" s="12"/>
    </row>
    <row r="71" spans="11:22">
      <c r="K71" s="12"/>
    </row>
  </sheetData>
  <mergeCells count="6">
    <mergeCell ref="J57:O57"/>
    <mergeCell ref="I5:P5"/>
    <mergeCell ref="I54:O54"/>
    <mergeCell ref="A1:P1"/>
    <mergeCell ref="A2:P2"/>
    <mergeCell ref="A3:P3"/>
  </mergeCells>
  <printOptions horizontalCentered="1" verticalCentered="1"/>
  <pageMargins left="0.39370078740157483" right="0.39370078740157483" top="0.39370078740157483" bottom="0.78740157480314965" header="0.31496062992125984" footer="0.31496062992125984"/>
  <pageSetup paperSize="9" scale="74" orientation="portrait" horizontalDpi="300" verticalDpi="300" r:id="rId1"/>
  <headerFooter differentFirst="1">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C133A-FD88-4B2B-890F-A015D6D1F20E}">
  <sheetPr>
    <pageSetUpPr fitToPage="1"/>
  </sheetPr>
  <dimension ref="A1:AW97"/>
  <sheetViews>
    <sheetView showGridLines="0" showRowColHeaders="0" topLeftCell="A4" zoomScaleNormal="100" workbookViewId="0">
      <pane xSplit="4" ySplit="7" topLeftCell="E71" activePane="bottomRight" state="frozen"/>
      <selection activeCell="B4" sqref="B4"/>
      <selection pane="topRight" activeCell="E4" sqref="E4"/>
      <selection pane="bottomLeft" activeCell="B10" sqref="B10"/>
      <selection pane="bottomRight" activeCell="Q93" sqref="Q93"/>
    </sheetView>
  </sheetViews>
  <sheetFormatPr baseColWidth="10" defaultColWidth="11.42578125" defaultRowHeight="12.75"/>
  <cols>
    <col min="1" max="1" width="16.5703125" style="11" hidden="1" customWidth="1"/>
    <col min="2" max="2" width="1.5703125" style="11" customWidth="1"/>
    <col min="3" max="3" width="7.28515625" style="11" customWidth="1"/>
    <col min="4" max="4" width="20.85546875" style="11" customWidth="1"/>
    <col min="5" max="10" width="13.7109375" style="11" customWidth="1"/>
    <col min="11" max="11" width="2" style="11" customWidth="1"/>
    <col min="12" max="17" width="13.7109375" style="11" customWidth="1"/>
    <col min="18" max="18" width="2" style="11" customWidth="1"/>
    <col min="19" max="24" width="13.7109375" style="11" customWidth="1"/>
    <col min="25" max="25" width="2" style="11" customWidth="1"/>
    <col min="26" max="31" width="13.7109375" style="11" customWidth="1"/>
    <col min="32" max="32" width="2" style="11" customWidth="1"/>
    <col min="33" max="38" width="13.7109375" style="11" customWidth="1"/>
    <col min="39" max="39" width="14" style="11" customWidth="1"/>
    <col min="40" max="41" width="11.42578125" style="11"/>
    <col min="42" max="42" width="11.42578125" style="11" customWidth="1"/>
    <col min="43" max="16384" width="11.42578125" style="11"/>
  </cols>
  <sheetData>
    <row r="1" spans="1:49" ht="15.75" hidden="1" customHeight="1"/>
    <row r="2" spans="1:49" ht="15.75" hidden="1" customHeight="1"/>
    <row r="3" spans="1:49" hidden="1"/>
    <row r="4" spans="1:49" s="47" customFormat="1" ht="18.95" customHeight="1">
      <c r="C4" s="155" t="s">
        <v>95</v>
      </c>
      <c r="D4" s="155"/>
      <c r="E4" s="155"/>
      <c r="F4" s="155"/>
      <c r="G4" s="155"/>
      <c r="H4" s="155"/>
      <c r="I4" s="155"/>
      <c r="J4" s="155"/>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row>
    <row r="5" spans="1:49" s="47" customFormat="1" ht="19.7" customHeight="1">
      <c r="C5" s="156" t="s">
        <v>101</v>
      </c>
      <c r="D5" s="156"/>
      <c r="E5" s="156"/>
      <c r="F5" s="156"/>
      <c r="G5" s="156"/>
      <c r="H5" s="156"/>
      <c r="I5" s="156"/>
      <c r="J5" s="156"/>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row>
    <row r="6" spans="1:49" s="47" customFormat="1" ht="19.7" customHeight="1">
      <c r="C6" s="114"/>
      <c r="D6" s="156" t="s">
        <v>296</v>
      </c>
      <c r="E6" s="156"/>
      <c r="F6" s="156"/>
      <c r="G6" s="156"/>
      <c r="H6" s="156"/>
      <c r="I6" s="156"/>
      <c r="J6" s="156"/>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row>
    <row r="7" spans="1:49" s="47" customFormat="1" ht="19.7" customHeight="1">
      <c r="C7" s="117" t="s">
        <v>107</v>
      </c>
      <c r="D7" s="114"/>
      <c r="E7" s="114"/>
      <c r="F7" s="114"/>
      <c r="G7" s="114"/>
      <c r="H7" s="114"/>
      <c r="I7" s="114"/>
      <c r="J7" s="114"/>
      <c r="K7" s="49"/>
      <c r="L7" s="114"/>
      <c r="M7" s="114"/>
      <c r="N7" s="114"/>
      <c r="O7" s="114"/>
      <c r="P7" s="114"/>
      <c r="Q7" s="114"/>
      <c r="R7" s="49"/>
      <c r="S7" s="114"/>
      <c r="T7" s="114"/>
      <c r="U7" s="114"/>
      <c r="V7" s="114"/>
      <c r="W7" s="114"/>
      <c r="X7" s="114"/>
      <c r="Y7" s="49"/>
      <c r="Z7" s="114"/>
      <c r="AA7" s="114"/>
      <c r="AB7" s="114"/>
      <c r="AC7" s="114"/>
      <c r="AD7" s="114"/>
      <c r="AE7" s="114"/>
      <c r="AF7" s="49"/>
      <c r="AG7" s="114"/>
      <c r="AH7" s="114"/>
      <c r="AI7" s="114"/>
      <c r="AJ7" s="114"/>
      <c r="AK7" s="114"/>
      <c r="AL7" s="114"/>
    </row>
    <row r="8" spans="1:49" s="116" customFormat="1" ht="30.75" customHeight="1">
      <c r="C8" s="184"/>
      <c r="D8" s="184"/>
      <c r="E8" s="185" t="s">
        <v>297</v>
      </c>
      <c r="F8" s="185"/>
      <c r="G8" s="185"/>
      <c r="H8" s="185"/>
      <c r="I8" s="185"/>
      <c r="J8" s="185"/>
      <c r="K8" s="48"/>
      <c r="L8" s="154" t="s">
        <v>103</v>
      </c>
      <c r="M8" s="154"/>
      <c r="N8" s="154"/>
      <c r="O8" s="154"/>
      <c r="P8" s="154"/>
      <c r="Q8" s="154"/>
      <c r="R8" s="48"/>
      <c r="S8" s="154" t="s">
        <v>102</v>
      </c>
      <c r="T8" s="154"/>
      <c r="U8" s="154"/>
      <c r="V8" s="154"/>
      <c r="W8" s="154"/>
      <c r="X8" s="154"/>
      <c r="Y8" s="48"/>
      <c r="Z8" s="154" t="s">
        <v>105</v>
      </c>
      <c r="AA8" s="154"/>
      <c r="AB8" s="154"/>
      <c r="AC8" s="154"/>
      <c r="AD8" s="154"/>
      <c r="AE8" s="154"/>
      <c r="AF8" s="48"/>
      <c r="AG8" s="154" t="s">
        <v>298</v>
      </c>
      <c r="AH8" s="154"/>
      <c r="AI8" s="154"/>
      <c r="AJ8" s="154"/>
      <c r="AK8" s="154"/>
      <c r="AL8" s="154"/>
    </row>
    <row r="9" spans="1:49" s="21" customFormat="1" ht="46.5" customHeight="1">
      <c r="C9" s="163" t="s">
        <v>67</v>
      </c>
      <c r="D9" s="164" t="s">
        <v>71</v>
      </c>
      <c r="E9" s="152" t="s">
        <v>97</v>
      </c>
      <c r="F9" s="153"/>
      <c r="G9" s="158" t="s">
        <v>98</v>
      </c>
      <c r="H9" s="159"/>
      <c r="I9" s="150" t="s">
        <v>100</v>
      </c>
      <c r="J9" s="160"/>
      <c r="L9" s="152" t="s">
        <v>97</v>
      </c>
      <c r="M9" s="153"/>
      <c r="N9" s="158" t="s">
        <v>98</v>
      </c>
      <c r="O9" s="159"/>
      <c r="P9" s="150" t="s">
        <v>100</v>
      </c>
      <c r="Q9" s="160"/>
      <c r="S9" s="152" t="s">
        <v>97</v>
      </c>
      <c r="T9" s="153"/>
      <c r="U9" s="158" t="s">
        <v>98</v>
      </c>
      <c r="V9" s="159"/>
      <c r="W9" s="150" t="s">
        <v>100</v>
      </c>
      <c r="X9" s="160"/>
      <c r="Z9" s="152" t="s">
        <v>97</v>
      </c>
      <c r="AA9" s="153"/>
      <c r="AB9" s="158" t="s">
        <v>98</v>
      </c>
      <c r="AC9" s="159"/>
      <c r="AD9" s="150" t="s">
        <v>100</v>
      </c>
      <c r="AE9" s="160"/>
      <c r="AG9" s="152" t="s">
        <v>97</v>
      </c>
      <c r="AH9" s="153"/>
      <c r="AI9" s="158" t="s">
        <v>98</v>
      </c>
      <c r="AJ9" s="159"/>
      <c r="AK9" s="150" t="s">
        <v>100</v>
      </c>
      <c r="AL9" s="160"/>
    </row>
    <row r="10" spans="1:49" s="50" customFormat="1" ht="60" customHeight="1">
      <c r="C10" s="163"/>
      <c r="D10" s="165"/>
      <c r="E10" s="129" t="s">
        <v>96</v>
      </c>
      <c r="F10" s="129" t="s">
        <v>99</v>
      </c>
      <c r="G10" s="123" t="s">
        <v>96</v>
      </c>
      <c r="H10" s="123" t="s">
        <v>99</v>
      </c>
      <c r="I10" s="113" t="s">
        <v>96</v>
      </c>
      <c r="J10" s="113" t="s">
        <v>99</v>
      </c>
      <c r="L10" s="129" t="s">
        <v>96</v>
      </c>
      <c r="M10" s="129" t="s">
        <v>99</v>
      </c>
      <c r="N10" s="123" t="s">
        <v>96</v>
      </c>
      <c r="O10" s="123" t="s">
        <v>99</v>
      </c>
      <c r="P10" s="113" t="s">
        <v>96</v>
      </c>
      <c r="Q10" s="113" t="s">
        <v>99</v>
      </c>
      <c r="S10" s="129" t="s">
        <v>96</v>
      </c>
      <c r="T10" s="129" t="s">
        <v>99</v>
      </c>
      <c r="U10" s="123" t="s">
        <v>96</v>
      </c>
      <c r="V10" s="123" t="s">
        <v>99</v>
      </c>
      <c r="W10" s="113" t="s">
        <v>96</v>
      </c>
      <c r="X10" s="113" t="s">
        <v>99</v>
      </c>
      <c r="Z10" s="129" t="s">
        <v>96</v>
      </c>
      <c r="AA10" s="129" t="s">
        <v>99</v>
      </c>
      <c r="AB10" s="123" t="s">
        <v>96</v>
      </c>
      <c r="AC10" s="123" t="s">
        <v>99</v>
      </c>
      <c r="AD10" s="113" t="s">
        <v>96</v>
      </c>
      <c r="AE10" s="113" t="s">
        <v>99</v>
      </c>
      <c r="AG10" s="129" t="s">
        <v>96</v>
      </c>
      <c r="AH10" s="129" t="s">
        <v>99</v>
      </c>
      <c r="AI10" s="123" t="s">
        <v>96</v>
      </c>
      <c r="AJ10" s="123" t="s">
        <v>99</v>
      </c>
      <c r="AK10" s="113" t="s">
        <v>96</v>
      </c>
      <c r="AL10" s="113" t="s">
        <v>99</v>
      </c>
    </row>
    <row r="11" spans="1:49" ht="24" customHeight="1">
      <c r="A11" s="50"/>
      <c r="B11" s="50"/>
      <c r="C11" s="128"/>
      <c r="D11" s="127" t="s">
        <v>8</v>
      </c>
      <c r="E11" s="121">
        <v>115107</v>
      </c>
      <c r="F11" s="122">
        <v>112.22549453986291</v>
      </c>
      <c r="G11" s="124">
        <v>53987</v>
      </c>
      <c r="H11" s="125">
        <v>114.49598977531627</v>
      </c>
      <c r="I11" s="80">
        <v>61120</v>
      </c>
      <c r="J11" s="94">
        <v>110.21997709424083</v>
      </c>
      <c r="K11" s="33"/>
      <c r="L11" s="121">
        <v>53452</v>
      </c>
      <c r="M11" s="122">
        <v>114.51000898001945</v>
      </c>
      <c r="N11" s="124">
        <v>53343</v>
      </c>
      <c r="O11" s="125">
        <v>114.50988883264908</v>
      </c>
      <c r="P11" s="80">
        <v>109</v>
      </c>
      <c r="Q11" s="94">
        <v>114.56880733944953</v>
      </c>
      <c r="R11" s="33"/>
      <c r="S11" s="121">
        <v>61655</v>
      </c>
      <c r="T11" s="122">
        <v>110.24492741870084</v>
      </c>
      <c r="U11" s="124">
        <v>644</v>
      </c>
      <c r="V11" s="125">
        <v>113.34472049689441</v>
      </c>
      <c r="W11" s="80">
        <v>61011</v>
      </c>
      <c r="X11" s="94">
        <v>110.21220763468882</v>
      </c>
      <c r="Y11" s="33"/>
      <c r="Z11" s="121">
        <v>1320</v>
      </c>
      <c r="AA11" s="122">
        <v>172.43333333333334</v>
      </c>
      <c r="AB11" s="124">
        <v>1279</v>
      </c>
      <c r="AC11" s="125">
        <v>174.03674745895231</v>
      </c>
      <c r="AD11" s="80">
        <v>41</v>
      </c>
      <c r="AE11" s="94">
        <v>122.41463414634147</v>
      </c>
      <c r="AF11" s="33"/>
      <c r="AG11" s="121">
        <v>110</v>
      </c>
      <c r="AH11" s="122">
        <v>43.254545454545458</v>
      </c>
      <c r="AI11" s="124">
        <v>110</v>
      </c>
      <c r="AJ11" s="125">
        <v>43.254545454545458</v>
      </c>
      <c r="AK11" s="80">
        <v>0</v>
      </c>
      <c r="AL11" s="94">
        <v>0</v>
      </c>
      <c r="AM11" s="51"/>
      <c r="AN11" s="51"/>
      <c r="AO11" s="51"/>
      <c r="AP11" s="51"/>
      <c r="AQ11" s="51"/>
      <c r="AR11" s="51"/>
      <c r="AS11" s="51"/>
      <c r="AT11" s="51"/>
      <c r="AU11" s="51"/>
      <c r="AV11" s="73"/>
      <c r="AW11" s="74"/>
    </row>
    <row r="12" spans="1:49" s="21" customFormat="1" ht="15.75" customHeight="1">
      <c r="A12" s="50"/>
      <c r="B12" s="50"/>
      <c r="C12" s="126"/>
      <c r="D12" s="127" t="s">
        <v>81</v>
      </c>
      <c r="E12" s="121">
        <v>21454</v>
      </c>
      <c r="F12" s="122">
        <v>112.23510767222895</v>
      </c>
      <c r="G12" s="124">
        <v>9936</v>
      </c>
      <c r="H12" s="125">
        <v>114.26167471819646</v>
      </c>
      <c r="I12" s="80">
        <v>11518</v>
      </c>
      <c r="J12" s="94">
        <v>110.48689008508421</v>
      </c>
      <c r="K12" s="33"/>
      <c r="L12" s="121">
        <v>9853</v>
      </c>
      <c r="M12" s="122">
        <v>114.29300720592713</v>
      </c>
      <c r="N12" s="124">
        <v>9830</v>
      </c>
      <c r="O12" s="125">
        <v>114.27772126144455</v>
      </c>
      <c r="P12" s="80">
        <v>23</v>
      </c>
      <c r="Q12" s="94">
        <v>120.82608695652173</v>
      </c>
      <c r="R12" s="33"/>
      <c r="S12" s="121">
        <v>11601</v>
      </c>
      <c r="T12" s="122">
        <v>110.48728557882941</v>
      </c>
      <c r="U12" s="124">
        <v>106</v>
      </c>
      <c r="V12" s="125">
        <v>112.77358490566037</v>
      </c>
      <c r="W12" s="80">
        <v>11495</v>
      </c>
      <c r="X12" s="94">
        <v>110.46620269682471</v>
      </c>
      <c r="Y12" s="33"/>
      <c r="Z12" s="121">
        <v>166</v>
      </c>
      <c r="AA12" s="122">
        <v>175.06626506024097</v>
      </c>
      <c r="AB12" s="124">
        <v>162</v>
      </c>
      <c r="AC12" s="125">
        <v>175.58641975308643</v>
      </c>
      <c r="AD12" s="80">
        <v>4</v>
      </c>
      <c r="AE12" s="94">
        <v>154</v>
      </c>
      <c r="AF12" s="33"/>
      <c r="AG12" s="121">
        <v>17</v>
      </c>
      <c r="AH12" s="122">
        <v>43.647058823529413</v>
      </c>
      <c r="AI12" s="124">
        <v>17</v>
      </c>
      <c r="AJ12" s="125">
        <v>43.647058823529413</v>
      </c>
      <c r="AK12" s="80">
        <v>0</v>
      </c>
      <c r="AL12" s="94">
        <v>0</v>
      </c>
      <c r="AM12" s="51"/>
      <c r="AN12" s="51"/>
      <c r="AO12" s="51"/>
      <c r="AP12" s="51"/>
      <c r="AQ12" s="51"/>
      <c r="AR12" s="51"/>
      <c r="AS12" s="51"/>
      <c r="AT12" s="51"/>
      <c r="AU12" s="51"/>
    </row>
    <row r="13" spans="1:49" ht="15.75">
      <c r="A13" s="50"/>
      <c r="B13" s="50"/>
      <c r="C13" s="82">
        <v>4</v>
      </c>
      <c r="D13" s="95" t="s">
        <v>9</v>
      </c>
      <c r="E13" s="96">
        <v>2711</v>
      </c>
      <c r="F13" s="97">
        <v>111.62928808557727</v>
      </c>
      <c r="G13" s="96">
        <v>995</v>
      </c>
      <c r="H13" s="97">
        <v>114.01005025125629</v>
      </c>
      <c r="I13" s="96">
        <v>1716</v>
      </c>
      <c r="J13" s="97">
        <v>110.2488344988345</v>
      </c>
      <c r="K13" s="43"/>
      <c r="L13" s="96">
        <v>984</v>
      </c>
      <c r="M13" s="97">
        <v>114.02947154471545</v>
      </c>
      <c r="N13" s="96">
        <v>982</v>
      </c>
      <c r="O13" s="97">
        <v>114.03360488798371</v>
      </c>
      <c r="P13" s="96">
        <v>2</v>
      </c>
      <c r="Q13" s="97">
        <v>112</v>
      </c>
      <c r="R13" s="43"/>
      <c r="S13" s="96">
        <v>1727</v>
      </c>
      <c r="T13" s="97">
        <v>110.26172553561089</v>
      </c>
      <c r="U13" s="96">
        <v>13</v>
      </c>
      <c r="V13" s="97">
        <v>112.23076923076923</v>
      </c>
      <c r="W13" s="96">
        <v>1714</v>
      </c>
      <c r="X13" s="97">
        <v>110.2467911318553</v>
      </c>
      <c r="Y13" s="43"/>
      <c r="Z13" s="96">
        <v>17</v>
      </c>
      <c r="AA13" s="97">
        <v>173.88235294117646</v>
      </c>
      <c r="AB13" s="96">
        <v>17</v>
      </c>
      <c r="AC13" s="97">
        <v>173.88235294117646</v>
      </c>
      <c r="AD13" s="96">
        <v>0</v>
      </c>
      <c r="AE13" s="97">
        <v>0</v>
      </c>
      <c r="AF13" s="43"/>
      <c r="AG13" s="96">
        <v>3</v>
      </c>
      <c r="AH13" s="97">
        <v>42</v>
      </c>
      <c r="AI13" s="96">
        <v>3</v>
      </c>
      <c r="AJ13" s="97">
        <v>42</v>
      </c>
      <c r="AK13" s="96">
        <v>0</v>
      </c>
      <c r="AL13" s="97">
        <v>0</v>
      </c>
      <c r="AM13" s="51"/>
      <c r="AN13" s="51"/>
      <c r="AO13" s="51"/>
      <c r="AP13" s="51"/>
      <c r="AQ13" s="51"/>
      <c r="AR13" s="51"/>
      <c r="AS13" s="51"/>
      <c r="AT13" s="51"/>
      <c r="AU13" s="51"/>
    </row>
    <row r="14" spans="1:49" ht="15.75">
      <c r="A14" s="50"/>
      <c r="B14" s="50"/>
      <c r="C14" s="82">
        <v>11</v>
      </c>
      <c r="D14" s="95" t="s">
        <v>10</v>
      </c>
      <c r="E14" s="96">
        <v>2478</v>
      </c>
      <c r="F14" s="97">
        <v>111.9862792574657</v>
      </c>
      <c r="G14" s="96">
        <v>1233</v>
      </c>
      <c r="H14" s="97">
        <v>114.04866180048661</v>
      </c>
      <c r="I14" s="96">
        <v>1245</v>
      </c>
      <c r="J14" s="97">
        <v>109.94377510040161</v>
      </c>
      <c r="K14" s="43"/>
      <c r="L14" s="96">
        <v>1218</v>
      </c>
      <c r="M14" s="97">
        <v>114.12479474548439</v>
      </c>
      <c r="N14" s="96">
        <v>1216</v>
      </c>
      <c r="O14" s="97">
        <v>114.11677631578948</v>
      </c>
      <c r="P14" s="96">
        <v>2</v>
      </c>
      <c r="Q14" s="97">
        <v>119</v>
      </c>
      <c r="R14" s="43"/>
      <c r="S14" s="96">
        <v>1260</v>
      </c>
      <c r="T14" s="97">
        <v>109.91904761904762</v>
      </c>
      <c r="U14" s="96">
        <v>17</v>
      </c>
      <c r="V14" s="97">
        <v>109.17647058823529</v>
      </c>
      <c r="W14" s="96">
        <v>1243</v>
      </c>
      <c r="X14" s="97">
        <v>109.92920353982301</v>
      </c>
      <c r="Y14" s="43"/>
      <c r="Z14" s="96">
        <v>21</v>
      </c>
      <c r="AA14" s="97">
        <v>171.14285714285714</v>
      </c>
      <c r="AB14" s="96">
        <v>21</v>
      </c>
      <c r="AC14" s="97">
        <v>171.14285714285714</v>
      </c>
      <c r="AD14" s="96">
        <v>0</v>
      </c>
      <c r="AE14" s="97">
        <v>0</v>
      </c>
      <c r="AF14" s="43"/>
      <c r="AG14" s="96">
        <v>1</v>
      </c>
      <c r="AH14" s="97">
        <v>42</v>
      </c>
      <c r="AI14" s="96">
        <v>1</v>
      </c>
      <c r="AJ14" s="97">
        <v>42</v>
      </c>
      <c r="AK14" s="96">
        <v>0</v>
      </c>
      <c r="AL14" s="97">
        <v>0</v>
      </c>
      <c r="AM14" s="51"/>
      <c r="AN14" s="51"/>
      <c r="AO14" s="51"/>
      <c r="AP14" s="51"/>
      <c r="AQ14" s="51"/>
      <c r="AR14" s="51"/>
      <c r="AS14" s="51"/>
      <c r="AT14" s="51"/>
      <c r="AU14" s="51"/>
    </row>
    <row r="15" spans="1:49" ht="15.75">
      <c r="A15" s="50"/>
      <c r="B15" s="50"/>
      <c r="C15" s="82">
        <v>14</v>
      </c>
      <c r="D15" s="95" t="s">
        <v>11</v>
      </c>
      <c r="E15" s="96">
        <v>2001</v>
      </c>
      <c r="F15" s="97">
        <v>112.77461269365317</v>
      </c>
      <c r="G15" s="96">
        <v>960</v>
      </c>
      <c r="H15" s="97">
        <v>114.76770833333333</v>
      </c>
      <c r="I15" s="96">
        <v>1041</v>
      </c>
      <c r="J15" s="97">
        <v>110.93659942363112</v>
      </c>
      <c r="K15" s="43"/>
      <c r="L15" s="96">
        <v>955</v>
      </c>
      <c r="M15" s="97">
        <v>114.7089005235602</v>
      </c>
      <c r="N15" s="96">
        <v>955</v>
      </c>
      <c r="O15" s="97">
        <v>114.7089005235602</v>
      </c>
      <c r="P15" s="96">
        <v>0</v>
      </c>
      <c r="Q15" s="97">
        <v>0</v>
      </c>
      <c r="R15" s="43"/>
      <c r="S15" s="96">
        <v>1046</v>
      </c>
      <c r="T15" s="97">
        <v>111.00860420650096</v>
      </c>
      <c r="U15" s="96">
        <v>5</v>
      </c>
      <c r="V15" s="97">
        <v>126</v>
      </c>
      <c r="W15" s="96">
        <v>1041</v>
      </c>
      <c r="X15" s="97">
        <v>110.93659942363112</v>
      </c>
      <c r="Y15" s="43"/>
      <c r="Z15" s="96">
        <v>20</v>
      </c>
      <c r="AA15" s="97">
        <v>175</v>
      </c>
      <c r="AB15" s="96">
        <v>18</v>
      </c>
      <c r="AC15" s="97">
        <v>176.55555555555554</v>
      </c>
      <c r="AD15" s="96">
        <v>2</v>
      </c>
      <c r="AE15" s="97">
        <v>161</v>
      </c>
      <c r="AF15" s="43"/>
      <c r="AG15" s="96">
        <v>1</v>
      </c>
      <c r="AH15" s="97">
        <v>42</v>
      </c>
      <c r="AI15" s="96">
        <v>1</v>
      </c>
      <c r="AJ15" s="97">
        <v>42</v>
      </c>
      <c r="AK15" s="96">
        <v>0</v>
      </c>
      <c r="AL15" s="97">
        <v>0</v>
      </c>
      <c r="AM15" s="51"/>
      <c r="AN15" s="51"/>
      <c r="AO15" s="51"/>
      <c r="AP15" s="51"/>
      <c r="AQ15" s="51"/>
      <c r="AR15" s="51"/>
      <c r="AS15" s="51"/>
      <c r="AT15" s="51"/>
      <c r="AU15" s="51"/>
      <c r="AV15" s="71"/>
      <c r="AW15" s="72"/>
    </row>
    <row r="16" spans="1:49" ht="15.75">
      <c r="A16" s="50"/>
      <c r="B16" s="50"/>
      <c r="C16" s="82">
        <v>18</v>
      </c>
      <c r="D16" s="95" t="s">
        <v>12</v>
      </c>
      <c r="E16" s="96">
        <v>2267</v>
      </c>
      <c r="F16" s="97">
        <v>112.35730039700044</v>
      </c>
      <c r="G16" s="96">
        <v>1051</v>
      </c>
      <c r="H16" s="97">
        <v>114.3872502378687</v>
      </c>
      <c r="I16" s="96">
        <v>1216</v>
      </c>
      <c r="J16" s="97">
        <v>110.60279605263158</v>
      </c>
      <c r="K16" s="43"/>
      <c r="L16" s="96">
        <v>1043</v>
      </c>
      <c r="M16" s="97">
        <v>114.39213806327901</v>
      </c>
      <c r="N16" s="96">
        <v>1042</v>
      </c>
      <c r="O16" s="97">
        <v>114.39443378119002</v>
      </c>
      <c r="P16" s="96">
        <v>1</v>
      </c>
      <c r="Q16" s="97">
        <v>112</v>
      </c>
      <c r="R16" s="43"/>
      <c r="S16" s="96">
        <v>1224</v>
      </c>
      <c r="T16" s="97">
        <v>110.6233660130719</v>
      </c>
      <c r="U16" s="96">
        <v>9</v>
      </c>
      <c r="V16" s="97">
        <v>113.55555555555556</v>
      </c>
      <c r="W16" s="96">
        <v>1215</v>
      </c>
      <c r="X16" s="97">
        <v>110.60164609053498</v>
      </c>
      <c r="Y16" s="43"/>
      <c r="Z16" s="96">
        <v>14</v>
      </c>
      <c r="AA16" s="97">
        <v>177</v>
      </c>
      <c r="AB16" s="96">
        <v>14</v>
      </c>
      <c r="AC16" s="97">
        <v>177</v>
      </c>
      <c r="AD16" s="96">
        <v>0</v>
      </c>
      <c r="AE16" s="97">
        <v>0</v>
      </c>
      <c r="AF16" s="43"/>
      <c r="AG16" s="96">
        <v>2</v>
      </c>
      <c r="AH16" s="97">
        <v>49</v>
      </c>
      <c r="AI16" s="96">
        <v>2</v>
      </c>
      <c r="AJ16" s="97">
        <v>49</v>
      </c>
      <c r="AK16" s="96">
        <v>0</v>
      </c>
      <c r="AL16" s="97">
        <v>0</v>
      </c>
      <c r="AM16" s="51"/>
      <c r="AN16" s="51"/>
      <c r="AO16" s="51"/>
      <c r="AP16" s="51"/>
      <c r="AQ16" s="51"/>
      <c r="AR16" s="51"/>
      <c r="AS16" s="51"/>
      <c r="AT16" s="51"/>
      <c r="AU16" s="51"/>
      <c r="AV16" s="73"/>
      <c r="AW16" s="74"/>
    </row>
    <row r="17" spans="1:49" ht="15.75">
      <c r="A17" s="50"/>
      <c r="B17" s="50"/>
      <c r="C17" s="82">
        <v>21</v>
      </c>
      <c r="D17" s="95" t="s">
        <v>13</v>
      </c>
      <c r="E17" s="96">
        <v>1471</v>
      </c>
      <c r="F17" s="97">
        <v>111.85384092454113</v>
      </c>
      <c r="G17" s="96">
        <v>658</v>
      </c>
      <c r="H17" s="97">
        <v>113.67477203647417</v>
      </c>
      <c r="I17" s="96">
        <v>813</v>
      </c>
      <c r="J17" s="97">
        <v>110.380073800738</v>
      </c>
      <c r="K17" s="43"/>
      <c r="L17" s="96">
        <v>659</v>
      </c>
      <c r="M17" s="97">
        <v>113.69347496206373</v>
      </c>
      <c r="N17" s="96">
        <v>656</v>
      </c>
      <c r="O17" s="97">
        <v>113.67987804878049</v>
      </c>
      <c r="P17" s="96">
        <v>3</v>
      </c>
      <c r="Q17" s="97">
        <v>116.66666666666667</v>
      </c>
      <c r="R17" s="43"/>
      <c r="S17" s="96">
        <v>812</v>
      </c>
      <c r="T17" s="97">
        <v>110.36083743842364</v>
      </c>
      <c r="U17" s="96">
        <v>2</v>
      </c>
      <c r="V17" s="97">
        <v>112</v>
      </c>
      <c r="W17" s="96">
        <v>810</v>
      </c>
      <c r="X17" s="97">
        <v>110.35679012345679</v>
      </c>
      <c r="Y17" s="43"/>
      <c r="Z17" s="96">
        <v>15</v>
      </c>
      <c r="AA17" s="97">
        <v>154.93333333333334</v>
      </c>
      <c r="AB17" s="96">
        <v>15</v>
      </c>
      <c r="AC17" s="97">
        <v>154.93333333333334</v>
      </c>
      <c r="AD17" s="96">
        <v>0</v>
      </c>
      <c r="AE17" s="97">
        <v>0</v>
      </c>
      <c r="AF17" s="43"/>
      <c r="AG17" s="96">
        <v>4</v>
      </c>
      <c r="AH17" s="97">
        <v>42</v>
      </c>
      <c r="AI17" s="96">
        <v>4</v>
      </c>
      <c r="AJ17" s="97">
        <v>42</v>
      </c>
      <c r="AK17" s="96">
        <v>0</v>
      </c>
      <c r="AL17" s="97">
        <v>0</v>
      </c>
      <c r="AM17" s="51"/>
      <c r="AN17" s="51"/>
      <c r="AO17" s="51"/>
      <c r="AP17" s="51"/>
      <c r="AQ17" s="51"/>
      <c r="AR17" s="51"/>
      <c r="AS17" s="51"/>
      <c r="AT17" s="51"/>
      <c r="AU17" s="51"/>
      <c r="AV17" s="73"/>
      <c r="AW17" s="74"/>
    </row>
    <row r="18" spans="1:49" ht="15.75">
      <c r="A18" s="50"/>
      <c r="B18" s="50"/>
      <c r="C18" s="82">
        <v>23</v>
      </c>
      <c r="D18" s="95" t="s">
        <v>14</v>
      </c>
      <c r="E18" s="96">
        <v>1540</v>
      </c>
      <c r="F18" s="97">
        <v>111.97857142857143</v>
      </c>
      <c r="G18" s="96">
        <v>671</v>
      </c>
      <c r="H18" s="97">
        <v>113.75409836065573</v>
      </c>
      <c r="I18" s="96">
        <v>869</v>
      </c>
      <c r="J18" s="97">
        <v>110.60759493670886</v>
      </c>
      <c r="K18" s="43"/>
      <c r="L18" s="96">
        <v>671</v>
      </c>
      <c r="M18" s="97">
        <v>113.79582712369597</v>
      </c>
      <c r="N18" s="96">
        <v>666</v>
      </c>
      <c r="O18" s="97">
        <v>113.76726726726727</v>
      </c>
      <c r="P18" s="96">
        <v>5</v>
      </c>
      <c r="Q18" s="97">
        <v>117.6</v>
      </c>
      <c r="R18" s="43"/>
      <c r="S18" s="96">
        <v>869</v>
      </c>
      <c r="T18" s="97">
        <v>110.57537399309551</v>
      </c>
      <c r="U18" s="96">
        <v>5</v>
      </c>
      <c r="V18" s="97">
        <v>112</v>
      </c>
      <c r="W18" s="96">
        <v>864</v>
      </c>
      <c r="X18" s="97">
        <v>110.56712962962963</v>
      </c>
      <c r="Y18" s="43"/>
      <c r="Z18" s="96">
        <v>5</v>
      </c>
      <c r="AA18" s="97">
        <v>170.6</v>
      </c>
      <c r="AB18" s="96">
        <v>5</v>
      </c>
      <c r="AC18" s="97">
        <v>170.6</v>
      </c>
      <c r="AD18" s="96">
        <v>0</v>
      </c>
      <c r="AE18" s="97">
        <v>0</v>
      </c>
      <c r="AF18" s="43"/>
      <c r="AG18" s="96">
        <v>0</v>
      </c>
      <c r="AH18" s="97">
        <v>0</v>
      </c>
      <c r="AI18" s="96">
        <v>0</v>
      </c>
      <c r="AJ18" s="97">
        <v>0</v>
      </c>
      <c r="AK18" s="96">
        <v>0</v>
      </c>
      <c r="AL18" s="97">
        <v>0</v>
      </c>
      <c r="AM18" s="51"/>
      <c r="AN18" s="51"/>
      <c r="AO18" s="51"/>
      <c r="AP18" s="51"/>
      <c r="AQ18" s="51"/>
      <c r="AR18" s="51"/>
      <c r="AS18" s="51"/>
      <c r="AT18" s="51"/>
      <c r="AU18" s="51"/>
      <c r="AV18" s="73"/>
      <c r="AW18" s="74"/>
    </row>
    <row r="19" spans="1:49" ht="15.75">
      <c r="A19" s="50"/>
      <c r="B19" s="50"/>
      <c r="C19" s="82">
        <v>29</v>
      </c>
      <c r="D19" s="95" t="s">
        <v>15</v>
      </c>
      <c r="E19" s="96">
        <v>3770</v>
      </c>
      <c r="F19" s="97">
        <v>112.08647214854112</v>
      </c>
      <c r="G19" s="96">
        <v>1832</v>
      </c>
      <c r="H19" s="97">
        <v>114.45796943231441</v>
      </c>
      <c r="I19" s="96">
        <v>1938</v>
      </c>
      <c r="J19" s="97">
        <v>109.84468524251805</v>
      </c>
      <c r="K19" s="43"/>
      <c r="L19" s="96">
        <v>1808</v>
      </c>
      <c r="M19" s="97">
        <v>114.54424778761062</v>
      </c>
      <c r="N19" s="96">
        <v>1807</v>
      </c>
      <c r="O19" s="97">
        <v>114.50691754288877</v>
      </c>
      <c r="P19" s="96">
        <v>1</v>
      </c>
      <c r="Q19" s="97">
        <v>182</v>
      </c>
      <c r="R19" s="43"/>
      <c r="S19" s="96">
        <v>1962</v>
      </c>
      <c r="T19" s="97">
        <v>109.82161060142711</v>
      </c>
      <c r="U19" s="96">
        <v>25</v>
      </c>
      <c r="V19" s="97">
        <v>110.92</v>
      </c>
      <c r="W19" s="96">
        <v>1937</v>
      </c>
      <c r="X19" s="97">
        <v>109.8074341765617</v>
      </c>
      <c r="Y19" s="43"/>
      <c r="Z19" s="96">
        <v>36</v>
      </c>
      <c r="AA19" s="97">
        <v>180.58333333333334</v>
      </c>
      <c r="AB19" s="96">
        <v>34</v>
      </c>
      <c r="AC19" s="97">
        <v>182.55882352941177</v>
      </c>
      <c r="AD19" s="96">
        <v>2</v>
      </c>
      <c r="AE19" s="97">
        <v>147</v>
      </c>
      <c r="AF19" s="43"/>
      <c r="AG19" s="96">
        <v>4</v>
      </c>
      <c r="AH19" s="97">
        <v>42</v>
      </c>
      <c r="AI19" s="96">
        <v>4</v>
      </c>
      <c r="AJ19" s="97">
        <v>42</v>
      </c>
      <c r="AK19" s="96">
        <v>0</v>
      </c>
      <c r="AL19" s="97">
        <v>0</v>
      </c>
      <c r="AM19" s="51"/>
      <c r="AN19" s="51"/>
      <c r="AO19" s="51"/>
      <c r="AP19" s="51"/>
      <c r="AQ19" s="51"/>
      <c r="AR19" s="51"/>
      <c r="AS19" s="51"/>
      <c r="AT19" s="51"/>
      <c r="AU19" s="51"/>
      <c r="AV19" s="73"/>
      <c r="AW19" s="74"/>
    </row>
    <row r="20" spans="1:49" ht="15.75">
      <c r="A20" s="50"/>
      <c r="B20" s="50"/>
      <c r="C20" s="82">
        <v>41</v>
      </c>
      <c r="D20" s="95" t="s">
        <v>16</v>
      </c>
      <c r="E20" s="96">
        <v>5216</v>
      </c>
      <c r="F20" s="97">
        <v>112.69881134969326</v>
      </c>
      <c r="G20" s="96">
        <v>2536</v>
      </c>
      <c r="H20" s="97">
        <v>114.36514195583597</v>
      </c>
      <c r="I20" s="96">
        <v>2680</v>
      </c>
      <c r="J20" s="97">
        <v>111.12201492537314</v>
      </c>
      <c r="K20" s="43"/>
      <c r="L20" s="96">
        <v>2515</v>
      </c>
      <c r="M20" s="97">
        <v>114.38767395626243</v>
      </c>
      <c r="N20" s="96">
        <v>2506</v>
      </c>
      <c r="O20" s="97">
        <v>114.36552274541101</v>
      </c>
      <c r="P20" s="96">
        <v>9</v>
      </c>
      <c r="Q20" s="97">
        <v>120.55555555555556</v>
      </c>
      <c r="R20" s="43"/>
      <c r="S20" s="96">
        <v>2701</v>
      </c>
      <c r="T20" s="97">
        <v>111.12624953720844</v>
      </c>
      <c r="U20" s="96">
        <v>30</v>
      </c>
      <c r="V20" s="97">
        <v>114.33333333333333</v>
      </c>
      <c r="W20" s="96">
        <v>2671</v>
      </c>
      <c r="X20" s="97">
        <v>111.09022837888432</v>
      </c>
      <c r="Y20" s="43"/>
      <c r="Z20" s="96">
        <v>38</v>
      </c>
      <c r="AA20" s="97">
        <v>180.39473684210526</v>
      </c>
      <c r="AB20" s="96">
        <v>38</v>
      </c>
      <c r="AC20" s="97">
        <v>180.39473684210526</v>
      </c>
      <c r="AD20" s="96">
        <v>0</v>
      </c>
      <c r="AE20" s="97">
        <v>0</v>
      </c>
      <c r="AF20" s="43"/>
      <c r="AG20" s="96">
        <v>2</v>
      </c>
      <c r="AH20" s="97">
        <v>49</v>
      </c>
      <c r="AI20" s="96">
        <v>2</v>
      </c>
      <c r="AJ20" s="97">
        <v>49</v>
      </c>
      <c r="AK20" s="96">
        <v>0</v>
      </c>
      <c r="AL20" s="97">
        <v>0</v>
      </c>
      <c r="AM20" s="51"/>
      <c r="AN20" s="51"/>
      <c r="AO20" s="51"/>
      <c r="AP20" s="51"/>
      <c r="AQ20" s="51"/>
      <c r="AR20" s="51"/>
      <c r="AS20" s="51"/>
      <c r="AT20" s="51"/>
      <c r="AU20" s="51"/>
      <c r="AV20" s="73"/>
      <c r="AW20" s="74"/>
    </row>
    <row r="21" spans="1:49" s="21" customFormat="1" ht="15.75">
      <c r="A21" s="50"/>
      <c r="B21" s="50"/>
      <c r="C21" s="128"/>
      <c r="D21" s="127" t="s">
        <v>82</v>
      </c>
      <c r="E21" s="121">
        <v>3255</v>
      </c>
      <c r="F21" s="122">
        <v>112.33517665130569</v>
      </c>
      <c r="G21" s="124">
        <v>1466</v>
      </c>
      <c r="H21" s="125">
        <v>114.32742155525239</v>
      </c>
      <c r="I21" s="80">
        <v>1789</v>
      </c>
      <c r="J21" s="94">
        <v>110.70262716601454</v>
      </c>
      <c r="K21" s="33"/>
      <c r="L21" s="121">
        <v>1452</v>
      </c>
      <c r="M21" s="122">
        <v>114.42699724517907</v>
      </c>
      <c r="N21" s="124">
        <v>1451</v>
      </c>
      <c r="O21" s="125">
        <v>114.42866988283942</v>
      </c>
      <c r="P21" s="80">
        <v>1</v>
      </c>
      <c r="Q21" s="94">
        <v>112</v>
      </c>
      <c r="R21" s="33"/>
      <c r="S21" s="121">
        <v>1803</v>
      </c>
      <c r="T21" s="122">
        <v>110.65058236272878</v>
      </c>
      <c r="U21" s="124">
        <v>15</v>
      </c>
      <c r="V21" s="125">
        <v>104.53333333333333</v>
      </c>
      <c r="W21" s="80">
        <v>1788</v>
      </c>
      <c r="X21" s="94">
        <v>110.70190156599553</v>
      </c>
      <c r="Y21" s="33"/>
      <c r="Z21" s="121">
        <v>30</v>
      </c>
      <c r="AA21" s="122">
        <v>171.13333333333333</v>
      </c>
      <c r="AB21" s="124">
        <v>30</v>
      </c>
      <c r="AC21" s="125">
        <v>171.13333333333333</v>
      </c>
      <c r="AD21" s="80">
        <v>0</v>
      </c>
      <c r="AE21" s="94">
        <v>0</v>
      </c>
      <c r="AF21" s="33"/>
      <c r="AG21" s="121">
        <v>0</v>
      </c>
      <c r="AH21" s="122">
        <v>0</v>
      </c>
      <c r="AI21" s="124">
        <v>0</v>
      </c>
      <c r="AJ21" s="125">
        <v>0</v>
      </c>
      <c r="AK21" s="80">
        <v>0</v>
      </c>
      <c r="AL21" s="94">
        <v>0</v>
      </c>
      <c r="AM21" s="51"/>
      <c r="AN21" s="51"/>
      <c r="AO21" s="51"/>
      <c r="AP21" s="51"/>
      <c r="AQ21" s="51"/>
      <c r="AR21" s="51"/>
      <c r="AS21" s="51"/>
      <c r="AT21" s="51"/>
      <c r="AU21" s="51"/>
      <c r="AV21" s="73"/>
      <c r="AW21" s="74"/>
    </row>
    <row r="22" spans="1:49" ht="15.75">
      <c r="A22" s="50"/>
      <c r="B22" s="50"/>
      <c r="C22" s="87">
        <v>22</v>
      </c>
      <c r="D22" s="95" t="s">
        <v>17</v>
      </c>
      <c r="E22" s="96">
        <v>624</v>
      </c>
      <c r="F22" s="97">
        <v>111.72435897435898</v>
      </c>
      <c r="G22" s="96">
        <v>240</v>
      </c>
      <c r="H22" s="97">
        <v>114.14583333333333</v>
      </c>
      <c r="I22" s="96">
        <v>384</v>
      </c>
      <c r="J22" s="97">
        <v>110.2109375</v>
      </c>
      <c r="K22" s="43"/>
      <c r="L22" s="96">
        <v>240</v>
      </c>
      <c r="M22" s="97">
        <v>114.14583333333333</v>
      </c>
      <c r="N22" s="96">
        <v>239</v>
      </c>
      <c r="O22" s="97">
        <v>114.15481171548117</v>
      </c>
      <c r="P22" s="96">
        <v>1</v>
      </c>
      <c r="Q22" s="97">
        <v>112</v>
      </c>
      <c r="R22" s="43"/>
      <c r="S22" s="96">
        <v>384</v>
      </c>
      <c r="T22" s="97">
        <v>110.2109375</v>
      </c>
      <c r="U22" s="96">
        <v>1</v>
      </c>
      <c r="V22" s="97">
        <v>112</v>
      </c>
      <c r="W22" s="96">
        <v>383</v>
      </c>
      <c r="X22" s="97">
        <v>110.20626631853786</v>
      </c>
      <c r="Y22" s="43"/>
      <c r="Z22" s="96">
        <v>6</v>
      </c>
      <c r="AA22" s="97">
        <v>176.16666666666666</v>
      </c>
      <c r="AB22" s="96">
        <v>6</v>
      </c>
      <c r="AC22" s="97">
        <v>176.16666666666666</v>
      </c>
      <c r="AD22" s="96">
        <v>0</v>
      </c>
      <c r="AE22" s="97">
        <v>0</v>
      </c>
      <c r="AF22" s="43"/>
      <c r="AG22" s="96">
        <v>0</v>
      </c>
      <c r="AH22" s="97">
        <v>0</v>
      </c>
      <c r="AI22" s="96">
        <v>0</v>
      </c>
      <c r="AJ22" s="97">
        <v>0</v>
      </c>
      <c r="AK22" s="96">
        <v>0</v>
      </c>
      <c r="AL22" s="97">
        <v>0</v>
      </c>
      <c r="AM22" s="51"/>
      <c r="AN22" s="51"/>
      <c r="AO22" s="51"/>
      <c r="AP22" s="51"/>
      <c r="AQ22" s="51"/>
      <c r="AR22" s="51"/>
      <c r="AS22" s="51"/>
      <c r="AT22" s="51"/>
      <c r="AU22" s="51"/>
      <c r="AV22" s="73"/>
      <c r="AW22" s="74"/>
    </row>
    <row r="23" spans="1:49" ht="15.75">
      <c r="A23" s="50"/>
      <c r="B23" s="50"/>
      <c r="C23" s="87">
        <v>44</v>
      </c>
      <c r="D23" s="95" t="s">
        <v>18</v>
      </c>
      <c r="E23" s="96">
        <v>333</v>
      </c>
      <c r="F23" s="97">
        <v>112.64564564564564</v>
      </c>
      <c r="G23" s="96">
        <v>141</v>
      </c>
      <c r="H23" s="97">
        <v>114.80851063829788</v>
      </c>
      <c r="I23" s="96">
        <v>192</v>
      </c>
      <c r="J23" s="97">
        <v>111.05729166666667</v>
      </c>
      <c r="K23" s="43"/>
      <c r="L23" s="96">
        <v>139</v>
      </c>
      <c r="M23" s="97">
        <v>114.84892086330935</v>
      </c>
      <c r="N23" s="96">
        <v>139</v>
      </c>
      <c r="O23" s="97">
        <v>114.84892086330935</v>
      </c>
      <c r="P23" s="96">
        <v>0</v>
      </c>
      <c r="Q23" s="97">
        <v>0</v>
      </c>
      <c r="R23" s="43"/>
      <c r="S23" s="96">
        <v>194</v>
      </c>
      <c r="T23" s="97">
        <v>111.06701030927834</v>
      </c>
      <c r="U23" s="96">
        <v>2</v>
      </c>
      <c r="V23" s="97">
        <v>112</v>
      </c>
      <c r="W23" s="96">
        <v>192</v>
      </c>
      <c r="X23" s="97">
        <v>111.05729166666667</v>
      </c>
      <c r="Y23" s="43"/>
      <c r="Z23" s="96">
        <v>3</v>
      </c>
      <c r="AA23" s="97">
        <v>182</v>
      </c>
      <c r="AB23" s="96">
        <v>3</v>
      </c>
      <c r="AC23" s="97">
        <v>182</v>
      </c>
      <c r="AD23" s="96">
        <v>0</v>
      </c>
      <c r="AE23" s="97">
        <v>0</v>
      </c>
      <c r="AF23" s="43"/>
      <c r="AG23" s="96">
        <v>0</v>
      </c>
      <c r="AH23" s="97">
        <v>0</v>
      </c>
      <c r="AI23" s="96">
        <v>0</v>
      </c>
      <c r="AJ23" s="97">
        <v>0</v>
      </c>
      <c r="AK23" s="96">
        <v>0</v>
      </c>
      <c r="AL23" s="97">
        <v>0</v>
      </c>
      <c r="AM23" s="51"/>
      <c r="AN23" s="51"/>
      <c r="AO23" s="51"/>
      <c r="AP23" s="51"/>
      <c r="AQ23" s="51"/>
      <c r="AR23" s="51"/>
      <c r="AS23" s="51"/>
      <c r="AT23" s="51"/>
      <c r="AU23" s="51"/>
      <c r="AV23" s="73"/>
      <c r="AW23" s="74"/>
    </row>
    <row r="24" spans="1:49" ht="15.75">
      <c r="A24" s="50"/>
      <c r="B24" s="50"/>
      <c r="C24" s="87">
        <v>50</v>
      </c>
      <c r="D24" s="95" t="s">
        <v>19</v>
      </c>
      <c r="E24" s="96">
        <v>2298</v>
      </c>
      <c r="F24" s="97">
        <v>112.45604873803308</v>
      </c>
      <c r="G24" s="96">
        <v>1085</v>
      </c>
      <c r="H24" s="97">
        <v>114.30506912442397</v>
      </c>
      <c r="I24" s="96">
        <v>1213</v>
      </c>
      <c r="J24" s="97">
        <v>110.80214344600165</v>
      </c>
      <c r="K24" s="43"/>
      <c r="L24" s="96">
        <v>1073</v>
      </c>
      <c r="M24" s="97">
        <v>114.43522833178005</v>
      </c>
      <c r="N24" s="96">
        <v>1073</v>
      </c>
      <c r="O24" s="97">
        <v>114.43522833178005</v>
      </c>
      <c r="P24" s="96">
        <v>0</v>
      </c>
      <c r="Q24" s="97">
        <v>0</v>
      </c>
      <c r="R24" s="43"/>
      <c r="S24" s="96">
        <v>1225</v>
      </c>
      <c r="T24" s="97">
        <v>110.72244897959183</v>
      </c>
      <c r="U24" s="96">
        <v>12</v>
      </c>
      <c r="V24" s="97">
        <v>102.66666666666667</v>
      </c>
      <c r="W24" s="96">
        <v>1213</v>
      </c>
      <c r="X24" s="97">
        <v>110.80214344600165</v>
      </c>
      <c r="Y24" s="43"/>
      <c r="Z24" s="96">
        <v>21</v>
      </c>
      <c r="AA24" s="97">
        <v>168.14285714285714</v>
      </c>
      <c r="AB24" s="96">
        <v>21</v>
      </c>
      <c r="AC24" s="97">
        <v>168.14285714285714</v>
      </c>
      <c r="AD24" s="96">
        <v>0</v>
      </c>
      <c r="AE24" s="97">
        <v>0</v>
      </c>
      <c r="AF24" s="43"/>
      <c r="AG24" s="96">
        <v>0</v>
      </c>
      <c r="AH24" s="97">
        <v>0</v>
      </c>
      <c r="AI24" s="96">
        <v>0</v>
      </c>
      <c r="AJ24" s="97">
        <v>0</v>
      </c>
      <c r="AK24" s="96">
        <v>0</v>
      </c>
      <c r="AL24" s="97">
        <v>0</v>
      </c>
      <c r="AM24" s="51"/>
      <c r="AN24" s="51"/>
      <c r="AO24" s="51"/>
      <c r="AP24" s="51"/>
      <c r="AQ24" s="51"/>
      <c r="AR24" s="51"/>
      <c r="AS24" s="51"/>
      <c r="AT24" s="51"/>
      <c r="AU24" s="51"/>
      <c r="AV24" s="71"/>
      <c r="AW24" s="72"/>
    </row>
    <row r="25" spans="1:49" s="21" customFormat="1" ht="15.75">
      <c r="A25" s="50"/>
      <c r="B25" s="50"/>
      <c r="C25" s="128">
        <v>33</v>
      </c>
      <c r="D25" s="127" t="s">
        <v>83</v>
      </c>
      <c r="E25" s="121">
        <v>1660</v>
      </c>
      <c r="F25" s="122">
        <v>112.03433734939759</v>
      </c>
      <c r="G25" s="124">
        <v>802</v>
      </c>
      <c r="H25" s="125">
        <v>114.47381546134663</v>
      </c>
      <c r="I25" s="80">
        <v>858</v>
      </c>
      <c r="J25" s="94">
        <v>109.75407925407926</v>
      </c>
      <c r="K25" s="33"/>
      <c r="L25" s="121">
        <v>794</v>
      </c>
      <c r="M25" s="122">
        <v>114.43576826196474</v>
      </c>
      <c r="N25" s="124">
        <v>793</v>
      </c>
      <c r="O25" s="125">
        <v>114.43883984867591</v>
      </c>
      <c r="P25" s="80">
        <v>1</v>
      </c>
      <c r="Q25" s="94">
        <v>112</v>
      </c>
      <c r="R25" s="33"/>
      <c r="S25" s="121">
        <v>866</v>
      </c>
      <c r="T25" s="122">
        <v>109.8325635103926</v>
      </c>
      <c r="U25" s="124">
        <v>9</v>
      </c>
      <c r="V25" s="125">
        <v>117.55555555555556</v>
      </c>
      <c r="W25" s="80">
        <v>857</v>
      </c>
      <c r="X25" s="94">
        <v>109.7514585764294</v>
      </c>
      <c r="Y25" s="33"/>
      <c r="Z25" s="121">
        <v>19</v>
      </c>
      <c r="AA25" s="122">
        <v>162.52631578947367</v>
      </c>
      <c r="AB25" s="124">
        <v>19</v>
      </c>
      <c r="AC25" s="125">
        <v>162.52631578947367</v>
      </c>
      <c r="AD25" s="80">
        <v>0</v>
      </c>
      <c r="AE25" s="94">
        <v>0</v>
      </c>
      <c r="AF25" s="33"/>
      <c r="AG25" s="121">
        <v>3</v>
      </c>
      <c r="AH25" s="122">
        <v>42</v>
      </c>
      <c r="AI25" s="124">
        <v>3</v>
      </c>
      <c r="AJ25" s="125">
        <v>42</v>
      </c>
      <c r="AK25" s="80">
        <v>0</v>
      </c>
      <c r="AL25" s="94">
        <v>0</v>
      </c>
      <c r="AM25" s="51"/>
      <c r="AN25" s="51"/>
      <c r="AO25" s="51"/>
      <c r="AP25" s="51"/>
      <c r="AQ25" s="51"/>
      <c r="AR25" s="51"/>
      <c r="AS25" s="51"/>
      <c r="AT25" s="51"/>
      <c r="AU25" s="51"/>
      <c r="AV25" s="73"/>
      <c r="AW25" s="74"/>
    </row>
    <row r="26" spans="1:49" s="21" customFormat="1" ht="15.75">
      <c r="A26" s="50"/>
      <c r="B26" s="50"/>
      <c r="C26" s="128">
        <v>7</v>
      </c>
      <c r="D26" s="127" t="s">
        <v>84</v>
      </c>
      <c r="E26" s="121">
        <v>3072</v>
      </c>
      <c r="F26" s="122">
        <v>112.27994791666667</v>
      </c>
      <c r="G26" s="124">
        <v>1475</v>
      </c>
      <c r="H26" s="125">
        <v>114.83118644067797</v>
      </c>
      <c r="I26" s="80">
        <v>1597</v>
      </c>
      <c r="J26" s="94">
        <v>109.92360676268002</v>
      </c>
      <c r="K26" s="33"/>
      <c r="L26" s="121">
        <v>1463</v>
      </c>
      <c r="M26" s="122">
        <v>114.82911825017088</v>
      </c>
      <c r="N26" s="124">
        <v>1457</v>
      </c>
      <c r="O26" s="125">
        <v>114.87920384351408</v>
      </c>
      <c r="P26" s="80">
        <v>6</v>
      </c>
      <c r="Q26" s="94">
        <v>102.66666666666667</v>
      </c>
      <c r="R26" s="33"/>
      <c r="S26" s="121">
        <v>1609</v>
      </c>
      <c r="T26" s="122">
        <v>109.96208825357365</v>
      </c>
      <c r="U26" s="124">
        <v>18</v>
      </c>
      <c r="V26" s="125">
        <v>110.94444444444444</v>
      </c>
      <c r="W26" s="80">
        <v>1591</v>
      </c>
      <c r="X26" s="94">
        <v>109.950974230044</v>
      </c>
      <c r="Y26" s="33"/>
      <c r="Z26" s="121">
        <v>42</v>
      </c>
      <c r="AA26" s="122">
        <v>178.9047619047619</v>
      </c>
      <c r="AB26" s="124">
        <v>40</v>
      </c>
      <c r="AC26" s="125">
        <v>182.25</v>
      </c>
      <c r="AD26" s="80">
        <v>2</v>
      </c>
      <c r="AE26" s="94">
        <v>112</v>
      </c>
      <c r="AF26" s="33"/>
      <c r="AG26" s="121">
        <v>5</v>
      </c>
      <c r="AH26" s="122">
        <v>44.8</v>
      </c>
      <c r="AI26" s="124">
        <v>5</v>
      </c>
      <c r="AJ26" s="125">
        <v>44.8</v>
      </c>
      <c r="AK26" s="80">
        <v>0</v>
      </c>
      <c r="AL26" s="94">
        <v>0</v>
      </c>
      <c r="AM26" s="51"/>
      <c r="AN26" s="51"/>
      <c r="AO26" s="51"/>
      <c r="AP26" s="51"/>
      <c r="AQ26" s="51"/>
      <c r="AR26" s="51"/>
      <c r="AS26" s="51"/>
      <c r="AT26" s="51"/>
      <c r="AU26" s="51"/>
      <c r="AV26" s="73"/>
      <c r="AW26" s="74"/>
    </row>
    <row r="27" spans="1:49" s="21" customFormat="1" ht="15.75">
      <c r="A27" s="50"/>
      <c r="B27" s="50"/>
      <c r="C27" s="128"/>
      <c r="D27" s="127" t="s">
        <v>86</v>
      </c>
      <c r="E27" s="121">
        <v>4108</v>
      </c>
      <c r="F27" s="122">
        <v>112.83033106134371</v>
      </c>
      <c r="G27" s="124">
        <v>2013</v>
      </c>
      <c r="H27" s="125">
        <v>115.68554396423249</v>
      </c>
      <c r="I27" s="80">
        <v>2095</v>
      </c>
      <c r="J27" s="94">
        <v>110.08687350835322</v>
      </c>
      <c r="K27" s="33"/>
      <c r="L27" s="121">
        <v>1974</v>
      </c>
      <c r="M27" s="122">
        <v>115.68743667679838</v>
      </c>
      <c r="N27" s="124">
        <v>1971</v>
      </c>
      <c r="O27" s="125">
        <v>115.65753424657534</v>
      </c>
      <c r="P27" s="80">
        <v>3</v>
      </c>
      <c r="Q27" s="94">
        <v>135.33333333333334</v>
      </c>
      <c r="R27" s="33"/>
      <c r="S27" s="121">
        <v>2134</v>
      </c>
      <c r="T27" s="122">
        <v>110.18744142455483</v>
      </c>
      <c r="U27" s="124">
        <v>42</v>
      </c>
      <c r="V27" s="125">
        <v>117</v>
      </c>
      <c r="W27" s="80">
        <v>2092</v>
      </c>
      <c r="X27" s="94">
        <v>110.05066921606118</v>
      </c>
      <c r="Y27" s="33"/>
      <c r="Z27" s="121">
        <v>71</v>
      </c>
      <c r="AA27" s="122">
        <v>172.40845070422534</v>
      </c>
      <c r="AB27" s="124">
        <v>68</v>
      </c>
      <c r="AC27" s="125">
        <v>174.04411764705881</v>
      </c>
      <c r="AD27" s="80">
        <v>3</v>
      </c>
      <c r="AE27" s="94">
        <v>135.33333333333334</v>
      </c>
      <c r="AF27" s="33"/>
      <c r="AG27" s="121">
        <v>2</v>
      </c>
      <c r="AH27" s="122">
        <v>49</v>
      </c>
      <c r="AI27" s="124">
        <v>2</v>
      </c>
      <c r="AJ27" s="125">
        <v>49</v>
      </c>
      <c r="AK27" s="80">
        <v>0</v>
      </c>
      <c r="AL27" s="94">
        <v>0</v>
      </c>
      <c r="AM27" s="51"/>
      <c r="AN27" s="51"/>
      <c r="AO27" s="51"/>
      <c r="AP27" s="51"/>
      <c r="AQ27" s="51"/>
      <c r="AR27" s="51"/>
      <c r="AS27" s="51"/>
      <c r="AT27" s="51"/>
      <c r="AU27" s="51"/>
      <c r="AV27" s="73"/>
      <c r="AW27" s="74"/>
    </row>
    <row r="28" spans="1:49" ht="15.75">
      <c r="A28" s="50"/>
      <c r="B28" s="50"/>
      <c r="C28" s="87">
        <v>35</v>
      </c>
      <c r="D28" s="95" t="s">
        <v>20</v>
      </c>
      <c r="E28" s="96">
        <v>2223</v>
      </c>
      <c r="F28" s="97">
        <v>112.88484030589294</v>
      </c>
      <c r="G28" s="96">
        <v>1071</v>
      </c>
      <c r="H28" s="97">
        <v>115.74603174603175</v>
      </c>
      <c r="I28" s="96">
        <v>1152</v>
      </c>
      <c r="J28" s="97">
        <v>110.22482638888889</v>
      </c>
      <c r="K28" s="43"/>
      <c r="L28" s="96">
        <v>1052</v>
      </c>
      <c r="M28" s="97">
        <v>115.70057034220532</v>
      </c>
      <c r="N28" s="96">
        <v>1051</v>
      </c>
      <c r="O28" s="97">
        <v>115.63748810656517</v>
      </c>
      <c r="P28" s="96">
        <v>1</v>
      </c>
      <c r="Q28" s="97">
        <v>182</v>
      </c>
      <c r="R28" s="43"/>
      <c r="S28" s="96">
        <v>1171</v>
      </c>
      <c r="T28" s="97">
        <v>110.35525192143467</v>
      </c>
      <c r="U28" s="96">
        <v>20</v>
      </c>
      <c r="V28" s="97">
        <v>121.45</v>
      </c>
      <c r="W28" s="96">
        <v>1151</v>
      </c>
      <c r="X28" s="97">
        <v>110.16246741963511</v>
      </c>
      <c r="Y28" s="43"/>
      <c r="Z28" s="96">
        <v>31</v>
      </c>
      <c r="AA28" s="97">
        <v>181.12903225806451</v>
      </c>
      <c r="AB28" s="96">
        <v>29</v>
      </c>
      <c r="AC28" s="97">
        <v>183.48275862068965</v>
      </c>
      <c r="AD28" s="96">
        <v>2</v>
      </c>
      <c r="AE28" s="97">
        <v>147</v>
      </c>
      <c r="AF28" s="43"/>
      <c r="AG28" s="96">
        <v>0</v>
      </c>
      <c r="AH28" s="97">
        <v>0</v>
      </c>
      <c r="AI28" s="96">
        <v>0</v>
      </c>
      <c r="AJ28" s="97">
        <v>0</v>
      </c>
      <c r="AK28" s="96">
        <v>0</v>
      </c>
      <c r="AL28" s="97">
        <v>0</v>
      </c>
      <c r="AM28" s="51"/>
      <c r="AN28" s="51"/>
      <c r="AO28" s="51"/>
      <c r="AP28" s="51"/>
      <c r="AQ28" s="51"/>
      <c r="AR28" s="51"/>
      <c r="AS28" s="51"/>
      <c r="AT28" s="51"/>
      <c r="AU28" s="51"/>
      <c r="AV28" s="71"/>
      <c r="AW28" s="72"/>
    </row>
    <row r="29" spans="1:49" ht="15.75">
      <c r="A29" s="50"/>
      <c r="B29" s="50"/>
      <c r="C29" s="87">
        <v>38</v>
      </c>
      <c r="D29" s="95" t="s">
        <v>21</v>
      </c>
      <c r="E29" s="96">
        <v>1885</v>
      </c>
      <c r="F29" s="97">
        <v>112.76604774535809</v>
      </c>
      <c r="G29" s="96">
        <v>942</v>
      </c>
      <c r="H29" s="97">
        <v>115.61677282377919</v>
      </c>
      <c r="I29" s="96">
        <v>943</v>
      </c>
      <c r="J29" s="97">
        <v>109.91834570519619</v>
      </c>
      <c r="K29" s="43"/>
      <c r="L29" s="96">
        <v>922</v>
      </c>
      <c r="M29" s="97">
        <v>115.67245119305856</v>
      </c>
      <c r="N29" s="96">
        <v>920</v>
      </c>
      <c r="O29" s="97">
        <v>115.6804347826087</v>
      </c>
      <c r="P29" s="96">
        <v>2</v>
      </c>
      <c r="Q29" s="97">
        <v>112</v>
      </c>
      <c r="R29" s="43"/>
      <c r="S29" s="96">
        <v>963</v>
      </c>
      <c r="T29" s="97">
        <v>109.98338525441329</v>
      </c>
      <c r="U29" s="96">
        <v>22</v>
      </c>
      <c r="V29" s="97">
        <v>112.95454545454545</v>
      </c>
      <c r="W29" s="96">
        <v>941</v>
      </c>
      <c r="X29" s="97">
        <v>109.91392136025505</v>
      </c>
      <c r="Y29" s="43"/>
      <c r="Z29" s="96">
        <v>40</v>
      </c>
      <c r="AA29" s="97">
        <v>165.65</v>
      </c>
      <c r="AB29" s="96">
        <v>39</v>
      </c>
      <c r="AC29" s="97">
        <v>167.02564102564102</v>
      </c>
      <c r="AD29" s="96">
        <v>1</v>
      </c>
      <c r="AE29" s="97">
        <v>112</v>
      </c>
      <c r="AF29" s="43"/>
      <c r="AG29" s="96">
        <v>2</v>
      </c>
      <c r="AH29" s="97">
        <v>49</v>
      </c>
      <c r="AI29" s="96">
        <v>2</v>
      </c>
      <c r="AJ29" s="97">
        <v>49</v>
      </c>
      <c r="AK29" s="96">
        <v>0</v>
      </c>
      <c r="AL29" s="97">
        <v>0</v>
      </c>
      <c r="AM29" s="51"/>
      <c r="AN29" s="51"/>
      <c r="AO29" s="51"/>
      <c r="AP29" s="51"/>
      <c r="AQ29" s="51"/>
      <c r="AR29" s="51"/>
      <c r="AS29" s="51"/>
      <c r="AT29" s="51"/>
      <c r="AU29" s="51"/>
      <c r="AV29" s="71"/>
      <c r="AW29" s="72"/>
    </row>
    <row r="30" spans="1:49" s="21" customFormat="1" ht="15.75">
      <c r="A30" s="50"/>
      <c r="B30" s="50"/>
      <c r="C30" s="128">
        <v>39</v>
      </c>
      <c r="D30" s="127" t="s">
        <v>87</v>
      </c>
      <c r="E30" s="121">
        <v>1118</v>
      </c>
      <c r="F30" s="122">
        <v>112.17084078711986</v>
      </c>
      <c r="G30" s="124">
        <v>538</v>
      </c>
      <c r="H30" s="125">
        <v>114.71561338289963</v>
      </c>
      <c r="I30" s="80">
        <v>580</v>
      </c>
      <c r="J30" s="94">
        <v>109.81034482758621</v>
      </c>
      <c r="K30" s="33"/>
      <c r="L30" s="121">
        <v>534</v>
      </c>
      <c r="M30" s="122">
        <v>114.74906367041199</v>
      </c>
      <c r="N30" s="124">
        <v>533</v>
      </c>
      <c r="O30" s="125">
        <v>114.74108818011257</v>
      </c>
      <c r="P30" s="80">
        <v>1</v>
      </c>
      <c r="Q30" s="94">
        <v>119</v>
      </c>
      <c r="R30" s="33"/>
      <c r="S30" s="121">
        <v>584</v>
      </c>
      <c r="T30" s="122">
        <v>109.81335616438356</v>
      </c>
      <c r="U30" s="124">
        <v>5</v>
      </c>
      <c r="V30" s="125">
        <v>112</v>
      </c>
      <c r="W30" s="80">
        <v>579</v>
      </c>
      <c r="X30" s="94">
        <v>109.79447322970638</v>
      </c>
      <c r="Y30" s="33"/>
      <c r="Z30" s="121">
        <v>13</v>
      </c>
      <c r="AA30" s="122">
        <v>179.84615384615384</v>
      </c>
      <c r="AB30" s="124">
        <v>13</v>
      </c>
      <c r="AC30" s="125">
        <v>179.84615384615384</v>
      </c>
      <c r="AD30" s="80">
        <v>0</v>
      </c>
      <c r="AE30" s="94">
        <v>0</v>
      </c>
      <c r="AF30" s="33"/>
      <c r="AG30" s="121">
        <v>0</v>
      </c>
      <c r="AH30" s="122">
        <v>0</v>
      </c>
      <c r="AI30" s="124">
        <v>0</v>
      </c>
      <c r="AJ30" s="125">
        <v>0</v>
      </c>
      <c r="AK30" s="80">
        <v>0</v>
      </c>
      <c r="AL30" s="94">
        <v>0</v>
      </c>
      <c r="AM30" s="51"/>
      <c r="AN30" s="51"/>
      <c r="AO30" s="51"/>
      <c r="AP30" s="51"/>
      <c r="AQ30" s="51"/>
      <c r="AR30" s="51"/>
      <c r="AS30" s="51"/>
      <c r="AT30" s="51"/>
      <c r="AU30" s="51"/>
      <c r="AV30" s="71"/>
      <c r="AW30" s="72"/>
    </row>
    <row r="31" spans="1:49" s="21" customFormat="1" ht="15.75">
      <c r="A31" s="50"/>
      <c r="B31" s="50"/>
      <c r="C31" s="128"/>
      <c r="D31" s="127" t="s">
        <v>88</v>
      </c>
      <c r="E31" s="121">
        <v>4486</v>
      </c>
      <c r="F31" s="122">
        <v>112.06910387873384</v>
      </c>
      <c r="G31" s="124">
        <v>2103</v>
      </c>
      <c r="H31" s="125">
        <v>114.49976224441275</v>
      </c>
      <c r="I31" s="80">
        <v>2383</v>
      </c>
      <c r="J31" s="94">
        <v>109.92404532102393</v>
      </c>
      <c r="K31" s="33"/>
      <c r="L31" s="121">
        <v>2094</v>
      </c>
      <c r="M31" s="122">
        <v>114.47707736389685</v>
      </c>
      <c r="N31" s="124">
        <v>2093</v>
      </c>
      <c r="O31" s="125">
        <v>114.47826086956522</v>
      </c>
      <c r="P31" s="80">
        <v>1</v>
      </c>
      <c r="Q31" s="94">
        <v>112</v>
      </c>
      <c r="R31" s="33"/>
      <c r="S31" s="121">
        <v>2392</v>
      </c>
      <c r="T31" s="122">
        <v>109.96112040133779</v>
      </c>
      <c r="U31" s="124">
        <v>10</v>
      </c>
      <c r="V31" s="125">
        <v>119</v>
      </c>
      <c r="W31" s="80">
        <v>2382</v>
      </c>
      <c r="X31" s="94">
        <v>109.92317380352645</v>
      </c>
      <c r="Y31" s="33"/>
      <c r="Z31" s="121">
        <v>53</v>
      </c>
      <c r="AA31" s="122">
        <v>170.69811320754718</v>
      </c>
      <c r="AB31" s="124">
        <v>52</v>
      </c>
      <c r="AC31" s="125">
        <v>171.82692307692307</v>
      </c>
      <c r="AD31" s="80">
        <v>1</v>
      </c>
      <c r="AE31" s="94">
        <v>112</v>
      </c>
      <c r="AF31" s="33"/>
      <c r="AG31" s="121">
        <v>1</v>
      </c>
      <c r="AH31" s="122">
        <v>56</v>
      </c>
      <c r="AI31" s="124">
        <v>1</v>
      </c>
      <c r="AJ31" s="125">
        <v>56</v>
      </c>
      <c r="AK31" s="80">
        <v>0</v>
      </c>
      <c r="AL31" s="94">
        <v>0</v>
      </c>
      <c r="AM31" s="51"/>
      <c r="AN31" s="51"/>
      <c r="AO31" s="51"/>
      <c r="AP31" s="51"/>
      <c r="AQ31" s="51"/>
      <c r="AR31" s="51"/>
      <c r="AS31" s="51"/>
      <c r="AT31" s="51"/>
      <c r="AU31" s="51"/>
      <c r="AV31" s="73"/>
      <c r="AW31" s="74"/>
    </row>
    <row r="32" spans="1:49" ht="15.75">
      <c r="A32" s="50"/>
      <c r="B32" s="50"/>
      <c r="C32" s="87">
        <v>5</v>
      </c>
      <c r="D32" s="98" t="s">
        <v>22</v>
      </c>
      <c r="E32" s="96">
        <v>257</v>
      </c>
      <c r="F32" s="97">
        <v>110.98054474708171</v>
      </c>
      <c r="G32" s="96">
        <v>121</v>
      </c>
      <c r="H32" s="97">
        <v>112.85950413223141</v>
      </c>
      <c r="I32" s="96">
        <v>136</v>
      </c>
      <c r="J32" s="97">
        <v>109.30882352941177</v>
      </c>
      <c r="K32" s="43"/>
      <c r="L32" s="96">
        <v>121</v>
      </c>
      <c r="M32" s="97">
        <v>112.85950413223141</v>
      </c>
      <c r="N32" s="96">
        <v>121</v>
      </c>
      <c r="O32" s="97">
        <v>112.85950413223141</v>
      </c>
      <c r="P32" s="96">
        <v>0</v>
      </c>
      <c r="Q32" s="97">
        <v>0</v>
      </c>
      <c r="R32" s="43"/>
      <c r="S32" s="96">
        <v>136</v>
      </c>
      <c r="T32" s="97">
        <v>109.30882352941177</v>
      </c>
      <c r="U32" s="96">
        <v>0</v>
      </c>
      <c r="V32" s="97">
        <v>0</v>
      </c>
      <c r="W32" s="96">
        <v>136</v>
      </c>
      <c r="X32" s="97">
        <v>109.30882352941177</v>
      </c>
      <c r="Y32" s="43"/>
      <c r="Z32" s="96">
        <v>0</v>
      </c>
      <c r="AA32" s="97">
        <v>0</v>
      </c>
      <c r="AB32" s="96">
        <v>0</v>
      </c>
      <c r="AC32" s="97">
        <v>0</v>
      </c>
      <c r="AD32" s="96">
        <v>0</v>
      </c>
      <c r="AE32" s="97">
        <v>0</v>
      </c>
      <c r="AF32" s="43"/>
      <c r="AG32" s="96">
        <v>0</v>
      </c>
      <c r="AH32" s="97">
        <v>0</v>
      </c>
      <c r="AI32" s="96">
        <v>0</v>
      </c>
      <c r="AJ32" s="97">
        <v>0</v>
      </c>
      <c r="AK32" s="96">
        <v>0</v>
      </c>
      <c r="AL32" s="97">
        <v>0</v>
      </c>
      <c r="AM32" s="51"/>
      <c r="AN32" s="51"/>
      <c r="AO32" s="51"/>
      <c r="AP32" s="51"/>
      <c r="AQ32" s="51"/>
      <c r="AR32" s="51"/>
      <c r="AS32" s="51"/>
      <c r="AT32" s="51"/>
      <c r="AU32" s="51"/>
      <c r="AV32" s="73"/>
      <c r="AW32" s="74"/>
    </row>
    <row r="33" spans="1:49" ht="15.75">
      <c r="A33" s="50"/>
      <c r="B33" s="50"/>
      <c r="C33" s="87">
        <v>9</v>
      </c>
      <c r="D33" s="98" t="s">
        <v>23</v>
      </c>
      <c r="E33" s="96">
        <v>717</v>
      </c>
      <c r="F33" s="97">
        <v>113.023709902371</v>
      </c>
      <c r="G33" s="96">
        <v>336</v>
      </c>
      <c r="H33" s="97">
        <v>115.55952380952381</v>
      </c>
      <c r="I33" s="96">
        <v>381</v>
      </c>
      <c r="J33" s="97">
        <v>110.78740157480316</v>
      </c>
      <c r="K33" s="43"/>
      <c r="L33" s="96">
        <v>336</v>
      </c>
      <c r="M33" s="97">
        <v>115.55952380952381</v>
      </c>
      <c r="N33" s="96">
        <v>336</v>
      </c>
      <c r="O33" s="97">
        <v>115.55952380952381</v>
      </c>
      <c r="P33" s="96">
        <v>0</v>
      </c>
      <c r="Q33" s="97">
        <v>0</v>
      </c>
      <c r="R33" s="43"/>
      <c r="S33" s="96">
        <v>381</v>
      </c>
      <c r="T33" s="97">
        <v>110.78740157480316</v>
      </c>
      <c r="U33" s="96">
        <v>0</v>
      </c>
      <c r="V33" s="97">
        <v>0</v>
      </c>
      <c r="W33" s="96">
        <v>381</v>
      </c>
      <c r="X33" s="97">
        <v>110.78740157480316</v>
      </c>
      <c r="Y33" s="43"/>
      <c r="Z33" s="96">
        <v>10</v>
      </c>
      <c r="AA33" s="97">
        <v>180.1</v>
      </c>
      <c r="AB33" s="96">
        <v>10</v>
      </c>
      <c r="AC33" s="97">
        <v>180.1</v>
      </c>
      <c r="AD33" s="96">
        <v>0</v>
      </c>
      <c r="AE33" s="97">
        <v>0</v>
      </c>
      <c r="AF33" s="43"/>
      <c r="AG33" s="96">
        <v>0</v>
      </c>
      <c r="AH33" s="97">
        <v>0</v>
      </c>
      <c r="AI33" s="96">
        <v>0</v>
      </c>
      <c r="AJ33" s="97">
        <v>0</v>
      </c>
      <c r="AK33" s="96">
        <v>0</v>
      </c>
      <c r="AL33" s="97">
        <v>0</v>
      </c>
      <c r="AM33" s="51"/>
      <c r="AN33" s="51"/>
      <c r="AO33" s="51"/>
      <c r="AP33" s="51"/>
      <c r="AQ33" s="51"/>
      <c r="AR33" s="51"/>
      <c r="AS33" s="51"/>
      <c r="AT33" s="51"/>
      <c r="AU33" s="51"/>
      <c r="AV33" s="71"/>
      <c r="AW33" s="72"/>
    </row>
    <row r="34" spans="1:49" ht="15.75">
      <c r="A34" s="50"/>
      <c r="B34" s="50"/>
      <c r="C34" s="87">
        <v>24</v>
      </c>
      <c r="D34" s="95" t="s">
        <v>24</v>
      </c>
      <c r="E34" s="96">
        <v>694</v>
      </c>
      <c r="F34" s="97">
        <v>111.98847262247838</v>
      </c>
      <c r="G34" s="96">
        <v>331</v>
      </c>
      <c r="H34" s="97">
        <v>114.05135951661632</v>
      </c>
      <c r="I34" s="96">
        <v>363</v>
      </c>
      <c r="J34" s="97">
        <v>110.10743801652893</v>
      </c>
      <c r="K34" s="43"/>
      <c r="L34" s="96">
        <v>331</v>
      </c>
      <c r="M34" s="97">
        <v>114.05135951661632</v>
      </c>
      <c r="N34" s="96">
        <v>330</v>
      </c>
      <c r="O34" s="97">
        <v>114.05757575757576</v>
      </c>
      <c r="P34" s="96">
        <v>1</v>
      </c>
      <c r="Q34" s="97">
        <v>112</v>
      </c>
      <c r="R34" s="43"/>
      <c r="S34" s="96">
        <v>363</v>
      </c>
      <c r="T34" s="97">
        <v>110.10743801652893</v>
      </c>
      <c r="U34" s="96">
        <v>1</v>
      </c>
      <c r="V34" s="97">
        <v>112</v>
      </c>
      <c r="W34" s="96">
        <v>362</v>
      </c>
      <c r="X34" s="97">
        <v>110.10220994475138</v>
      </c>
      <c r="Y34" s="43"/>
      <c r="Z34" s="96">
        <v>11</v>
      </c>
      <c r="AA34" s="97">
        <v>140.81818181818181</v>
      </c>
      <c r="AB34" s="96">
        <v>10</v>
      </c>
      <c r="AC34" s="97">
        <v>143.69999999999999</v>
      </c>
      <c r="AD34" s="96">
        <v>1</v>
      </c>
      <c r="AE34" s="97">
        <v>112</v>
      </c>
      <c r="AF34" s="43"/>
      <c r="AG34" s="96">
        <v>0</v>
      </c>
      <c r="AH34" s="97">
        <v>0</v>
      </c>
      <c r="AI34" s="96">
        <v>0</v>
      </c>
      <c r="AJ34" s="97">
        <v>0</v>
      </c>
      <c r="AK34" s="96">
        <v>0</v>
      </c>
      <c r="AL34" s="97">
        <v>0</v>
      </c>
      <c r="AM34" s="51"/>
      <c r="AN34" s="51"/>
      <c r="AO34" s="51"/>
      <c r="AP34" s="51"/>
      <c r="AQ34" s="51"/>
      <c r="AR34" s="51"/>
      <c r="AS34" s="51"/>
      <c r="AT34" s="51"/>
      <c r="AU34" s="51"/>
      <c r="AV34" s="71"/>
      <c r="AW34" s="72"/>
    </row>
    <row r="35" spans="1:49" ht="15.75">
      <c r="A35" s="50"/>
      <c r="B35" s="50"/>
      <c r="C35" s="87">
        <v>34</v>
      </c>
      <c r="D35" s="95" t="s">
        <v>25</v>
      </c>
      <c r="E35" s="96">
        <v>315</v>
      </c>
      <c r="F35" s="97">
        <v>112.45714285714286</v>
      </c>
      <c r="G35" s="96">
        <v>149</v>
      </c>
      <c r="H35" s="97">
        <v>114.41610738255034</v>
      </c>
      <c r="I35" s="96">
        <v>166</v>
      </c>
      <c r="J35" s="97">
        <v>110.6987951807229</v>
      </c>
      <c r="K35" s="43"/>
      <c r="L35" s="96">
        <v>147</v>
      </c>
      <c r="M35" s="97">
        <v>113.97278911564626</v>
      </c>
      <c r="N35" s="96">
        <v>147</v>
      </c>
      <c r="O35" s="97">
        <v>113.97278911564626</v>
      </c>
      <c r="P35" s="96">
        <v>0</v>
      </c>
      <c r="Q35" s="97">
        <v>0</v>
      </c>
      <c r="R35" s="43"/>
      <c r="S35" s="96">
        <v>168</v>
      </c>
      <c r="T35" s="97">
        <v>111.13095238095238</v>
      </c>
      <c r="U35" s="96">
        <v>2</v>
      </c>
      <c r="V35" s="97">
        <v>147</v>
      </c>
      <c r="W35" s="96">
        <v>166</v>
      </c>
      <c r="X35" s="97">
        <v>110.6987951807229</v>
      </c>
      <c r="Y35" s="43"/>
      <c r="Z35" s="96">
        <v>4</v>
      </c>
      <c r="AA35" s="97">
        <v>164.5</v>
      </c>
      <c r="AB35" s="96">
        <v>4</v>
      </c>
      <c r="AC35" s="97">
        <v>164.5</v>
      </c>
      <c r="AD35" s="96">
        <v>0</v>
      </c>
      <c r="AE35" s="97">
        <v>0</v>
      </c>
      <c r="AF35" s="43"/>
      <c r="AG35" s="96">
        <v>0</v>
      </c>
      <c r="AH35" s="97">
        <v>0</v>
      </c>
      <c r="AI35" s="96">
        <v>0</v>
      </c>
      <c r="AJ35" s="97">
        <v>0</v>
      </c>
      <c r="AK35" s="96">
        <v>0</v>
      </c>
      <c r="AL35" s="97">
        <v>0</v>
      </c>
      <c r="AM35" s="51"/>
      <c r="AN35" s="51"/>
      <c r="AO35" s="51"/>
      <c r="AP35" s="51"/>
      <c r="AQ35" s="51"/>
      <c r="AR35" s="51"/>
      <c r="AS35" s="51"/>
      <c r="AT35" s="51"/>
      <c r="AU35" s="51"/>
      <c r="AV35" s="73"/>
      <c r="AW35" s="74"/>
    </row>
    <row r="36" spans="1:49" ht="15.75">
      <c r="A36" s="50"/>
      <c r="B36" s="50"/>
      <c r="C36" s="87">
        <v>37</v>
      </c>
      <c r="D36" s="95" t="s">
        <v>26</v>
      </c>
      <c r="E36" s="96">
        <v>645</v>
      </c>
      <c r="F36" s="97">
        <v>111.88682170542636</v>
      </c>
      <c r="G36" s="96">
        <v>294</v>
      </c>
      <c r="H36" s="97">
        <v>114.65306122448979</v>
      </c>
      <c r="I36" s="96">
        <v>351</v>
      </c>
      <c r="J36" s="97">
        <v>109.56980056980056</v>
      </c>
      <c r="K36" s="43"/>
      <c r="L36" s="96">
        <v>294</v>
      </c>
      <c r="M36" s="97">
        <v>114.65306122448979</v>
      </c>
      <c r="N36" s="96">
        <v>294</v>
      </c>
      <c r="O36" s="97">
        <v>114.65306122448979</v>
      </c>
      <c r="P36" s="96">
        <v>0</v>
      </c>
      <c r="Q36" s="97">
        <v>0</v>
      </c>
      <c r="R36" s="43"/>
      <c r="S36" s="96">
        <v>351</v>
      </c>
      <c r="T36" s="97">
        <v>109.56980056980056</v>
      </c>
      <c r="U36" s="96">
        <v>0</v>
      </c>
      <c r="V36" s="97">
        <v>0</v>
      </c>
      <c r="W36" s="96">
        <v>351</v>
      </c>
      <c r="X36" s="97">
        <v>109.56980056980056</v>
      </c>
      <c r="Y36" s="43"/>
      <c r="Z36" s="96">
        <v>8</v>
      </c>
      <c r="AA36" s="97">
        <v>164.5</v>
      </c>
      <c r="AB36" s="96">
        <v>8</v>
      </c>
      <c r="AC36" s="97">
        <v>164.5</v>
      </c>
      <c r="AD36" s="96">
        <v>0</v>
      </c>
      <c r="AE36" s="97">
        <v>0</v>
      </c>
      <c r="AF36" s="43"/>
      <c r="AG36" s="96">
        <v>1</v>
      </c>
      <c r="AH36" s="97">
        <v>56</v>
      </c>
      <c r="AI36" s="96">
        <v>1</v>
      </c>
      <c r="AJ36" s="97">
        <v>56</v>
      </c>
      <c r="AK36" s="96">
        <v>0</v>
      </c>
      <c r="AL36" s="97">
        <v>0</v>
      </c>
      <c r="AM36" s="51"/>
      <c r="AN36" s="51"/>
      <c r="AO36" s="51"/>
      <c r="AP36" s="51"/>
      <c r="AQ36" s="51"/>
      <c r="AR36" s="51"/>
      <c r="AS36" s="51"/>
      <c r="AT36" s="51"/>
      <c r="AU36" s="51"/>
      <c r="AV36" s="73"/>
      <c r="AW36" s="74"/>
    </row>
    <row r="37" spans="1:49" ht="15.75">
      <c r="A37" s="50"/>
      <c r="B37" s="50"/>
      <c r="C37" s="87">
        <v>40</v>
      </c>
      <c r="D37" s="95" t="s">
        <v>27</v>
      </c>
      <c r="E37" s="96">
        <v>326</v>
      </c>
      <c r="F37" s="97">
        <v>109.6840490797546</v>
      </c>
      <c r="G37" s="96">
        <v>149</v>
      </c>
      <c r="H37" s="97">
        <v>112.47651006711409</v>
      </c>
      <c r="I37" s="96">
        <v>177</v>
      </c>
      <c r="J37" s="97">
        <v>107.33333333333333</v>
      </c>
      <c r="K37" s="43"/>
      <c r="L37" s="96">
        <v>148</v>
      </c>
      <c r="M37" s="97">
        <v>112.47972972972973</v>
      </c>
      <c r="N37" s="96">
        <v>148</v>
      </c>
      <c r="O37" s="97">
        <v>112.47972972972973</v>
      </c>
      <c r="P37" s="96">
        <v>0</v>
      </c>
      <c r="Q37" s="97">
        <v>0</v>
      </c>
      <c r="R37" s="43"/>
      <c r="S37" s="96">
        <v>178</v>
      </c>
      <c r="T37" s="97">
        <v>107.35955056179775</v>
      </c>
      <c r="U37" s="96">
        <v>1</v>
      </c>
      <c r="V37" s="97">
        <v>112</v>
      </c>
      <c r="W37" s="96">
        <v>177</v>
      </c>
      <c r="X37" s="97">
        <v>107.33333333333333</v>
      </c>
      <c r="Y37" s="43"/>
      <c r="Z37" s="96">
        <v>1</v>
      </c>
      <c r="AA37" s="97">
        <v>182</v>
      </c>
      <c r="AB37" s="96">
        <v>1</v>
      </c>
      <c r="AC37" s="97">
        <v>182</v>
      </c>
      <c r="AD37" s="96">
        <v>0</v>
      </c>
      <c r="AE37" s="97">
        <v>0</v>
      </c>
      <c r="AF37" s="43"/>
      <c r="AG37" s="96">
        <v>0</v>
      </c>
      <c r="AH37" s="97">
        <v>0</v>
      </c>
      <c r="AI37" s="96">
        <v>0</v>
      </c>
      <c r="AJ37" s="97">
        <v>0</v>
      </c>
      <c r="AK37" s="96">
        <v>0</v>
      </c>
      <c r="AL37" s="97">
        <v>0</v>
      </c>
      <c r="AM37" s="51"/>
      <c r="AN37" s="51"/>
      <c r="AO37" s="51"/>
      <c r="AP37" s="51"/>
      <c r="AQ37" s="51"/>
      <c r="AR37" s="51"/>
      <c r="AS37" s="51"/>
      <c r="AT37" s="51"/>
      <c r="AU37" s="51"/>
      <c r="AV37" s="73"/>
      <c r="AW37" s="74"/>
    </row>
    <row r="38" spans="1:49" ht="15.75">
      <c r="A38" s="50"/>
      <c r="B38" s="50"/>
      <c r="C38" s="87">
        <v>42</v>
      </c>
      <c r="D38" s="95" t="s">
        <v>28</v>
      </c>
      <c r="E38" s="96">
        <v>216</v>
      </c>
      <c r="F38" s="97">
        <v>112.74074074074075</v>
      </c>
      <c r="G38" s="96">
        <v>98</v>
      </c>
      <c r="H38" s="97">
        <v>115.41836734693878</v>
      </c>
      <c r="I38" s="96">
        <v>118</v>
      </c>
      <c r="J38" s="97">
        <v>110.51694915254237</v>
      </c>
      <c r="K38" s="43"/>
      <c r="L38" s="96">
        <v>98</v>
      </c>
      <c r="M38" s="97">
        <v>115.41836734693878</v>
      </c>
      <c r="N38" s="96">
        <v>98</v>
      </c>
      <c r="O38" s="97">
        <v>115.41836734693878</v>
      </c>
      <c r="P38" s="96">
        <v>0</v>
      </c>
      <c r="Q38" s="97">
        <v>0</v>
      </c>
      <c r="R38" s="43"/>
      <c r="S38" s="96">
        <v>118</v>
      </c>
      <c r="T38" s="97">
        <v>110.51694915254237</v>
      </c>
      <c r="U38" s="96">
        <v>0</v>
      </c>
      <c r="V38" s="97">
        <v>0</v>
      </c>
      <c r="W38" s="96">
        <v>118</v>
      </c>
      <c r="X38" s="97">
        <v>110.51694915254237</v>
      </c>
      <c r="Y38" s="43"/>
      <c r="Z38" s="96">
        <v>3</v>
      </c>
      <c r="AA38" s="97">
        <v>182</v>
      </c>
      <c r="AB38" s="96">
        <v>3</v>
      </c>
      <c r="AC38" s="97">
        <v>182</v>
      </c>
      <c r="AD38" s="96">
        <v>0</v>
      </c>
      <c r="AE38" s="97">
        <v>0</v>
      </c>
      <c r="AF38" s="43"/>
      <c r="AG38" s="96">
        <v>0</v>
      </c>
      <c r="AH38" s="97">
        <v>0</v>
      </c>
      <c r="AI38" s="96">
        <v>0</v>
      </c>
      <c r="AJ38" s="97">
        <v>0</v>
      </c>
      <c r="AK38" s="96">
        <v>0</v>
      </c>
      <c r="AL38" s="97">
        <v>0</v>
      </c>
      <c r="AM38" s="51"/>
      <c r="AN38" s="51"/>
      <c r="AO38" s="51"/>
      <c r="AP38" s="51"/>
      <c r="AQ38" s="51"/>
      <c r="AR38" s="51"/>
      <c r="AS38" s="51"/>
      <c r="AT38" s="51"/>
      <c r="AU38" s="51"/>
      <c r="AV38" s="73"/>
      <c r="AW38" s="74"/>
    </row>
    <row r="39" spans="1:49" ht="15.75">
      <c r="A39" s="50"/>
      <c r="B39" s="50"/>
      <c r="C39" s="87">
        <v>47</v>
      </c>
      <c r="D39" s="95" t="s">
        <v>29</v>
      </c>
      <c r="E39" s="96">
        <v>1059</v>
      </c>
      <c r="F39" s="97">
        <v>112.24551463644949</v>
      </c>
      <c r="G39" s="96">
        <v>507</v>
      </c>
      <c r="H39" s="97">
        <v>114.36883629191321</v>
      </c>
      <c r="I39" s="96">
        <v>552</v>
      </c>
      <c r="J39" s="97">
        <v>110.29528985507247</v>
      </c>
      <c r="K39" s="43"/>
      <c r="L39" s="96">
        <v>502</v>
      </c>
      <c r="M39" s="97">
        <v>114.39243027888446</v>
      </c>
      <c r="N39" s="96">
        <v>502</v>
      </c>
      <c r="O39" s="97">
        <v>114.39243027888446</v>
      </c>
      <c r="P39" s="96">
        <v>0</v>
      </c>
      <c r="Q39" s="97">
        <v>0</v>
      </c>
      <c r="R39" s="43"/>
      <c r="S39" s="96">
        <v>557</v>
      </c>
      <c r="T39" s="97">
        <v>110.31059245960503</v>
      </c>
      <c r="U39" s="96">
        <v>5</v>
      </c>
      <c r="V39" s="97">
        <v>112</v>
      </c>
      <c r="W39" s="96">
        <v>552</v>
      </c>
      <c r="X39" s="97">
        <v>110.29528985507247</v>
      </c>
      <c r="Y39" s="43"/>
      <c r="Z39" s="96">
        <v>10</v>
      </c>
      <c r="AA39" s="97">
        <v>189.6</v>
      </c>
      <c r="AB39" s="96">
        <v>10</v>
      </c>
      <c r="AC39" s="97">
        <v>189.6</v>
      </c>
      <c r="AD39" s="96">
        <v>0</v>
      </c>
      <c r="AE39" s="97">
        <v>0</v>
      </c>
      <c r="AF39" s="43"/>
      <c r="AG39" s="96">
        <v>0</v>
      </c>
      <c r="AH39" s="97">
        <v>0</v>
      </c>
      <c r="AI39" s="96">
        <v>0</v>
      </c>
      <c r="AJ39" s="97">
        <v>0</v>
      </c>
      <c r="AK39" s="96">
        <v>0</v>
      </c>
      <c r="AL39" s="97">
        <v>0</v>
      </c>
      <c r="AM39" s="51"/>
      <c r="AN39" s="51"/>
      <c r="AO39" s="51"/>
      <c r="AP39" s="51"/>
      <c r="AQ39" s="51"/>
      <c r="AR39" s="51"/>
      <c r="AS39" s="51"/>
      <c r="AT39" s="51"/>
      <c r="AU39" s="51"/>
      <c r="AV39" s="73"/>
      <c r="AW39" s="74"/>
    </row>
    <row r="40" spans="1:49" ht="15.75">
      <c r="A40" s="50"/>
      <c r="B40" s="50"/>
      <c r="C40" s="87">
        <v>49</v>
      </c>
      <c r="D40" s="95" t="s">
        <v>30</v>
      </c>
      <c r="E40" s="96">
        <v>257</v>
      </c>
      <c r="F40" s="97">
        <v>112.42801556420234</v>
      </c>
      <c r="G40" s="96">
        <v>118</v>
      </c>
      <c r="H40" s="97">
        <v>116.5</v>
      </c>
      <c r="I40" s="96">
        <v>139</v>
      </c>
      <c r="J40" s="97">
        <v>108.97122302158273</v>
      </c>
      <c r="K40" s="43"/>
      <c r="L40" s="96">
        <v>117</v>
      </c>
      <c r="M40" s="97">
        <v>116.53846153846153</v>
      </c>
      <c r="N40" s="96">
        <v>117</v>
      </c>
      <c r="O40" s="97">
        <v>116.53846153846153</v>
      </c>
      <c r="P40" s="96">
        <v>0</v>
      </c>
      <c r="Q40" s="97">
        <v>0</v>
      </c>
      <c r="R40" s="43"/>
      <c r="S40" s="96">
        <v>140</v>
      </c>
      <c r="T40" s="97">
        <v>108.99285714285715</v>
      </c>
      <c r="U40" s="96">
        <v>1</v>
      </c>
      <c r="V40" s="97">
        <v>112</v>
      </c>
      <c r="W40" s="96">
        <v>139</v>
      </c>
      <c r="X40" s="97">
        <v>108.97122302158273</v>
      </c>
      <c r="Y40" s="43"/>
      <c r="Z40" s="96">
        <v>6</v>
      </c>
      <c r="AA40" s="97">
        <v>183.16666666666666</v>
      </c>
      <c r="AB40" s="96">
        <v>6</v>
      </c>
      <c r="AC40" s="97">
        <v>183.16666666666666</v>
      </c>
      <c r="AD40" s="96">
        <v>0</v>
      </c>
      <c r="AE40" s="97">
        <v>0</v>
      </c>
      <c r="AF40" s="43"/>
      <c r="AG40" s="96">
        <v>0</v>
      </c>
      <c r="AH40" s="97">
        <v>0</v>
      </c>
      <c r="AI40" s="96">
        <v>0</v>
      </c>
      <c r="AJ40" s="97">
        <v>0</v>
      </c>
      <c r="AK40" s="96">
        <v>0</v>
      </c>
      <c r="AL40" s="97">
        <v>0</v>
      </c>
      <c r="AM40" s="51"/>
      <c r="AN40" s="51"/>
      <c r="AO40" s="51"/>
      <c r="AP40" s="51"/>
      <c r="AQ40" s="51"/>
      <c r="AR40" s="51"/>
      <c r="AS40" s="51"/>
      <c r="AT40" s="51"/>
      <c r="AU40" s="51"/>
      <c r="AV40" s="73"/>
      <c r="AW40" s="74"/>
    </row>
    <row r="41" spans="1:49" s="21" customFormat="1" ht="15.75">
      <c r="A41" s="50"/>
      <c r="B41" s="50"/>
      <c r="C41" s="128"/>
      <c r="D41" s="127" t="s">
        <v>89</v>
      </c>
      <c r="E41" s="121">
        <v>4951</v>
      </c>
      <c r="F41" s="122">
        <v>111.72672187436882</v>
      </c>
      <c r="G41" s="124">
        <v>2165</v>
      </c>
      <c r="H41" s="125">
        <v>114.03648960739029</v>
      </c>
      <c r="I41" s="80">
        <v>2786</v>
      </c>
      <c r="J41" s="94">
        <v>109.93180186647524</v>
      </c>
      <c r="K41" s="33"/>
      <c r="L41" s="121">
        <v>2146</v>
      </c>
      <c r="M41" s="122">
        <v>114.05591798695247</v>
      </c>
      <c r="N41" s="124">
        <v>2144</v>
      </c>
      <c r="O41" s="125">
        <v>114.06110074626865</v>
      </c>
      <c r="P41" s="80">
        <v>2</v>
      </c>
      <c r="Q41" s="94">
        <v>108.5</v>
      </c>
      <c r="R41" s="33"/>
      <c r="S41" s="121">
        <v>2805</v>
      </c>
      <c r="T41" s="122">
        <v>109.94474153297682</v>
      </c>
      <c r="U41" s="124">
        <v>21</v>
      </c>
      <c r="V41" s="125">
        <v>111.52380952380952</v>
      </c>
      <c r="W41" s="80">
        <v>2784</v>
      </c>
      <c r="X41" s="94">
        <v>109.93283045977012</v>
      </c>
      <c r="Y41" s="33"/>
      <c r="Z41" s="121">
        <v>47</v>
      </c>
      <c r="AA41" s="122">
        <v>170.2340425531915</v>
      </c>
      <c r="AB41" s="124">
        <v>45</v>
      </c>
      <c r="AC41" s="125">
        <v>172.97777777777779</v>
      </c>
      <c r="AD41" s="80">
        <v>2</v>
      </c>
      <c r="AE41" s="94">
        <v>108.5</v>
      </c>
      <c r="AF41" s="33"/>
      <c r="AG41" s="121">
        <v>8</v>
      </c>
      <c r="AH41" s="122">
        <v>43.75</v>
      </c>
      <c r="AI41" s="124">
        <v>8</v>
      </c>
      <c r="AJ41" s="125">
        <v>43.75</v>
      </c>
      <c r="AK41" s="80">
        <v>0</v>
      </c>
      <c r="AL41" s="94">
        <v>0</v>
      </c>
      <c r="AM41" s="51"/>
      <c r="AN41" s="51"/>
      <c r="AO41" s="51"/>
      <c r="AP41" s="51"/>
      <c r="AQ41" s="51"/>
      <c r="AR41" s="51"/>
      <c r="AS41" s="51"/>
      <c r="AT41" s="51"/>
      <c r="AU41" s="51"/>
      <c r="AV41" s="73"/>
      <c r="AW41" s="74"/>
    </row>
    <row r="42" spans="1:49" ht="15.75">
      <c r="A42" s="50"/>
      <c r="B42" s="50"/>
      <c r="C42" s="87">
        <v>2</v>
      </c>
      <c r="D42" s="95" t="s">
        <v>31</v>
      </c>
      <c r="E42" s="96">
        <v>934</v>
      </c>
      <c r="F42" s="97">
        <v>111.906852248394</v>
      </c>
      <c r="G42" s="96">
        <v>413</v>
      </c>
      <c r="H42" s="97">
        <v>114.13559322033899</v>
      </c>
      <c r="I42" s="96">
        <v>521</v>
      </c>
      <c r="J42" s="97">
        <v>110.1401151631478</v>
      </c>
      <c r="K42" s="43"/>
      <c r="L42" s="96">
        <v>410</v>
      </c>
      <c r="M42" s="97">
        <v>114.3219512195122</v>
      </c>
      <c r="N42" s="96">
        <v>410</v>
      </c>
      <c r="O42" s="97">
        <v>114.3219512195122</v>
      </c>
      <c r="P42" s="96">
        <v>0</v>
      </c>
      <c r="Q42" s="97">
        <v>0</v>
      </c>
      <c r="R42" s="43"/>
      <c r="S42" s="96">
        <v>524</v>
      </c>
      <c r="T42" s="97">
        <v>110.01717557251908</v>
      </c>
      <c r="U42" s="96">
        <v>3</v>
      </c>
      <c r="V42" s="97">
        <v>88.666666666666671</v>
      </c>
      <c r="W42" s="96">
        <v>521</v>
      </c>
      <c r="X42" s="97">
        <v>110.1401151631478</v>
      </c>
      <c r="Y42" s="43"/>
      <c r="Z42" s="96">
        <v>10</v>
      </c>
      <c r="AA42" s="97">
        <v>168</v>
      </c>
      <c r="AB42" s="96">
        <v>10</v>
      </c>
      <c r="AC42" s="97">
        <v>168</v>
      </c>
      <c r="AD42" s="96">
        <v>0</v>
      </c>
      <c r="AE42" s="97">
        <v>0</v>
      </c>
      <c r="AF42" s="43"/>
      <c r="AG42" s="96">
        <v>1</v>
      </c>
      <c r="AH42" s="97">
        <v>42</v>
      </c>
      <c r="AI42" s="96">
        <v>1</v>
      </c>
      <c r="AJ42" s="97">
        <v>42</v>
      </c>
      <c r="AK42" s="96">
        <v>0</v>
      </c>
      <c r="AL42" s="97">
        <v>0</v>
      </c>
      <c r="AM42" s="51"/>
      <c r="AN42" s="51"/>
      <c r="AO42" s="51"/>
      <c r="AP42" s="51"/>
      <c r="AQ42" s="51"/>
      <c r="AR42" s="51"/>
      <c r="AS42" s="51"/>
      <c r="AT42" s="51"/>
      <c r="AU42" s="51"/>
      <c r="AV42" s="73"/>
      <c r="AW42" s="74"/>
    </row>
    <row r="43" spans="1:49" ht="15.75">
      <c r="A43" s="50"/>
      <c r="B43" s="50"/>
      <c r="C43" s="87">
        <v>13</v>
      </c>
      <c r="D43" s="95" t="s">
        <v>32</v>
      </c>
      <c r="E43" s="96">
        <v>1111</v>
      </c>
      <c r="F43" s="97">
        <v>111.76687668766877</v>
      </c>
      <c r="G43" s="96">
        <v>503</v>
      </c>
      <c r="H43" s="97">
        <v>114.32604373757455</v>
      </c>
      <c r="I43" s="96">
        <v>608</v>
      </c>
      <c r="J43" s="97">
        <v>109.64967105263158</v>
      </c>
      <c r="K43" s="43"/>
      <c r="L43" s="96">
        <v>498</v>
      </c>
      <c r="M43" s="97">
        <v>114.30722891566265</v>
      </c>
      <c r="N43" s="96">
        <v>497</v>
      </c>
      <c r="O43" s="97">
        <v>114.29778672032194</v>
      </c>
      <c r="P43" s="96">
        <v>1</v>
      </c>
      <c r="Q43" s="97">
        <v>119</v>
      </c>
      <c r="R43" s="43"/>
      <c r="S43" s="96">
        <v>613</v>
      </c>
      <c r="T43" s="97">
        <v>109.70309951060359</v>
      </c>
      <c r="U43" s="96">
        <v>6</v>
      </c>
      <c r="V43" s="97">
        <v>116.66666666666667</v>
      </c>
      <c r="W43" s="96">
        <v>607</v>
      </c>
      <c r="X43" s="97">
        <v>109.63426688632619</v>
      </c>
      <c r="Y43" s="43"/>
      <c r="Z43" s="96">
        <v>15</v>
      </c>
      <c r="AA43" s="97">
        <v>170.8</v>
      </c>
      <c r="AB43" s="96">
        <v>15</v>
      </c>
      <c r="AC43" s="97">
        <v>170.8</v>
      </c>
      <c r="AD43" s="96">
        <v>0</v>
      </c>
      <c r="AE43" s="97">
        <v>0</v>
      </c>
      <c r="AF43" s="43"/>
      <c r="AG43" s="96">
        <v>2</v>
      </c>
      <c r="AH43" s="97">
        <v>42</v>
      </c>
      <c r="AI43" s="96">
        <v>2</v>
      </c>
      <c r="AJ43" s="97">
        <v>42</v>
      </c>
      <c r="AK43" s="96">
        <v>0</v>
      </c>
      <c r="AL43" s="97">
        <v>0</v>
      </c>
      <c r="AM43" s="51"/>
      <c r="AN43" s="51"/>
      <c r="AO43" s="51"/>
      <c r="AP43" s="51"/>
      <c r="AQ43" s="51"/>
      <c r="AR43" s="51"/>
      <c r="AS43" s="51"/>
      <c r="AT43" s="51"/>
      <c r="AU43" s="51"/>
      <c r="AV43" s="73"/>
      <c r="AW43" s="74"/>
    </row>
    <row r="44" spans="1:49" ht="15.75">
      <c r="A44" s="50"/>
      <c r="B44" s="50"/>
      <c r="C44" s="87">
        <v>16</v>
      </c>
      <c r="D44" s="95" t="s">
        <v>33</v>
      </c>
      <c r="E44" s="96">
        <v>409</v>
      </c>
      <c r="F44" s="96">
        <v>112.21026894865525</v>
      </c>
      <c r="G44" s="96">
        <v>172</v>
      </c>
      <c r="H44" s="97">
        <v>114.66860465116279</v>
      </c>
      <c r="I44" s="96">
        <v>237</v>
      </c>
      <c r="J44" s="97">
        <v>110.42616033755274</v>
      </c>
      <c r="K44" s="43"/>
      <c r="L44" s="96">
        <v>170</v>
      </c>
      <c r="M44" s="96">
        <v>114.7</v>
      </c>
      <c r="N44" s="96">
        <v>170</v>
      </c>
      <c r="O44" s="97">
        <v>114.7</v>
      </c>
      <c r="P44" s="96">
        <v>0</v>
      </c>
      <c r="Q44" s="97">
        <v>0</v>
      </c>
      <c r="R44" s="43"/>
      <c r="S44" s="96">
        <v>239</v>
      </c>
      <c r="T44" s="96">
        <v>110.43933054393305</v>
      </c>
      <c r="U44" s="96">
        <v>2</v>
      </c>
      <c r="V44" s="97">
        <v>112</v>
      </c>
      <c r="W44" s="96">
        <v>237</v>
      </c>
      <c r="X44" s="97">
        <v>110.42616033755274</v>
      </c>
      <c r="Y44" s="43"/>
      <c r="Z44" s="96">
        <v>3</v>
      </c>
      <c r="AA44" s="96">
        <v>191.33333333333334</v>
      </c>
      <c r="AB44" s="96">
        <v>3</v>
      </c>
      <c r="AC44" s="97">
        <v>191.33333333333334</v>
      </c>
      <c r="AD44" s="96">
        <v>0</v>
      </c>
      <c r="AE44" s="97">
        <v>0</v>
      </c>
      <c r="AF44" s="43"/>
      <c r="AG44" s="96">
        <v>2</v>
      </c>
      <c r="AH44" s="96">
        <v>42</v>
      </c>
      <c r="AI44" s="96">
        <v>2</v>
      </c>
      <c r="AJ44" s="97">
        <v>42</v>
      </c>
      <c r="AK44" s="96">
        <v>0</v>
      </c>
      <c r="AL44" s="97">
        <v>0</v>
      </c>
      <c r="AM44" s="51"/>
      <c r="AN44" s="51"/>
      <c r="AO44" s="51"/>
      <c r="AP44" s="51"/>
      <c r="AQ44" s="51"/>
      <c r="AR44" s="51"/>
      <c r="AS44" s="51"/>
      <c r="AT44" s="51"/>
      <c r="AU44" s="51"/>
      <c r="AV44" s="71"/>
      <c r="AW44" s="72"/>
    </row>
    <row r="45" spans="1:49" ht="15.75">
      <c r="A45" s="50"/>
      <c r="B45" s="50"/>
      <c r="C45" s="87">
        <v>19</v>
      </c>
      <c r="D45" s="95" t="s">
        <v>34</v>
      </c>
      <c r="E45" s="96">
        <v>702</v>
      </c>
      <c r="F45" s="97">
        <v>112.34330484330485</v>
      </c>
      <c r="G45" s="96">
        <v>304</v>
      </c>
      <c r="H45" s="97">
        <v>113.63815789473684</v>
      </c>
      <c r="I45" s="96">
        <v>398</v>
      </c>
      <c r="J45" s="97">
        <v>111.35427135678393</v>
      </c>
      <c r="K45" s="43"/>
      <c r="L45" s="96">
        <v>300</v>
      </c>
      <c r="M45" s="97">
        <v>113.6</v>
      </c>
      <c r="N45" s="96">
        <v>300</v>
      </c>
      <c r="O45" s="97">
        <v>113.6</v>
      </c>
      <c r="P45" s="96">
        <v>0</v>
      </c>
      <c r="Q45" s="97">
        <v>0</v>
      </c>
      <c r="R45" s="43"/>
      <c r="S45" s="96">
        <v>402</v>
      </c>
      <c r="T45" s="97">
        <v>111.40547263681592</v>
      </c>
      <c r="U45" s="96">
        <v>4</v>
      </c>
      <c r="V45" s="97">
        <v>116.5</v>
      </c>
      <c r="W45" s="96">
        <v>398</v>
      </c>
      <c r="X45" s="97">
        <v>111.35427135678393</v>
      </c>
      <c r="Y45" s="43"/>
      <c r="Z45" s="96">
        <v>3</v>
      </c>
      <c r="AA45" s="97">
        <v>163.33333333333334</v>
      </c>
      <c r="AB45" s="96">
        <v>3</v>
      </c>
      <c r="AC45" s="97">
        <v>163.33333333333334</v>
      </c>
      <c r="AD45" s="96">
        <v>0</v>
      </c>
      <c r="AE45" s="97">
        <v>0</v>
      </c>
      <c r="AF45" s="43"/>
      <c r="AG45" s="96">
        <v>0</v>
      </c>
      <c r="AH45" s="97">
        <v>0</v>
      </c>
      <c r="AI45" s="96">
        <v>0</v>
      </c>
      <c r="AJ45" s="97">
        <v>0</v>
      </c>
      <c r="AK45" s="96">
        <v>0</v>
      </c>
      <c r="AL45" s="97">
        <v>0</v>
      </c>
      <c r="AM45" s="51"/>
      <c r="AN45" s="51"/>
      <c r="AO45" s="51"/>
      <c r="AP45" s="51"/>
      <c r="AQ45" s="51"/>
      <c r="AR45" s="51"/>
      <c r="AS45" s="51"/>
      <c r="AT45" s="51"/>
      <c r="AU45" s="51"/>
      <c r="AV45" s="73"/>
      <c r="AW45" s="74"/>
    </row>
    <row r="46" spans="1:49" ht="15.75">
      <c r="A46" s="50"/>
      <c r="B46" s="50"/>
      <c r="C46" s="87">
        <v>45</v>
      </c>
      <c r="D46" s="95" t="s">
        <v>35</v>
      </c>
      <c r="E46" s="96">
        <v>1795</v>
      </c>
      <c r="F46" s="97">
        <v>111.25682451253482</v>
      </c>
      <c r="G46" s="96">
        <v>773</v>
      </c>
      <c r="H46" s="97">
        <v>113.8111254851229</v>
      </c>
      <c r="I46" s="96">
        <v>1022</v>
      </c>
      <c r="J46" s="97">
        <v>109.32485322896282</v>
      </c>
      <c r="K46" s="43"/>
      <c r="L46" s="96">
        <v>768</v>
      </c>
      <c r="M46" s="97">
        <v>113.78645833333333</v>
      </c>
      <c r="N46" s="96">
        <v>767</v>
      </c>
      <c r="O46" s="97">
        <v>113.8070404172099</v>
      </c>
      <c r="P46" s="96">
        <v>1</v>
      </c>
      <c r="Q46" s="97">
        <v>98</v>
      </c>
      <c r="R46" s="43"/>
      <c r="S46" s="96">
        <v>1027</v>
      </c>
      <c r="T46" s="97">
        <v>109.365141187926</v>
      </c>
      <c r="U46" s="96">
        <v>6</v>
      </c>
      <c r="V46" s="97">
        <v>114.33333333333333</v>
      </c>
      <c r="W46" s="96">
        <v>1021</v>
      </c>
      <c r="X46" s="97">
        <v>109.33594515181196</v>
      </c>
      <c r="Y46" s="43"/>
      <c r="Z46" s="96">
        <v>16</v>
      </c>
      <c r="AA46" s="97">
        <v>168.4375</v>
      </c>
      <c r="AB46" s="96">
        <v>14</v>
      </c>
      <c r="AC46" s="97">
        <v>177</v>
      </c>
      <c r="AD46" s="96">
        <v>2</v>
      </c>
      <c r="AE46" s="97">
        <v>108.5</v>
      </c>
      <c r="AF46" s="43"/>
      <c r="AG46" s="96">
        <v>3</v>
      </c>
      <c r="AH46" s="97">
        <v>46.666666666666664</v>
      </c>
      <c r="AI46" s="96">
        <v>3</v>
      </c>
      <c r="AJ46" s="97">
        <v>46.666666666666664</v>
      </c>
      <c r="AK46" s="96">
        <v>0</v>
      </c>
      <c r="AL46" s="97">
        <v>0</v>
      </c>
      <c r="AM46" s="51"/>
      <c r="AN46" s="51"/>
      <c r="AO46" s="51"/>
      <c r="AP46" s="51"/>
      <c r="AQ46" s="51"/>
      <c r="AR46" s="51"/>
      <c r="AS46" s="51"/>
      <c r="AT46" s="51"/>
      <c r="AU46" s="51"/>
      <c r="AV46" s="73"/>
      <c r="AW46" s="74"/>
    </row>
    <row r="47" spans="1:49" s="21" customFormat="1" ht="15.75">
      <c r="A47" s="50"/>
      <c r="B47" s="50"/>
      <c r="C47" s="128"/>
      <c r="D47" s="127" t="s">
        <v>51</v>
      </c>
      <c r="E47" s="121">
        <v>20574</v>
      </c>
      <c r="F47" s="122">
        <v>112.56867891513561</v>
      </c>
      <c r="G47" s="124">
        <v>9309</v>
      </c>
      <c r="H47" s="125">
        <v>114.67719411322376</v>
      </c>
      <c r="I47" s="80">
        <v>11265</v>
      </c>
      <c r="J47" s="94">
        <v>110.82627607634265</v>
      </c>
      <c r="K47" s="33"/>
      <c r="L47" s="121">
        <v>9205</v>
      </c>
      <c r="M47" s="122">
        <v>114.70081477457903</v>
      </c>
      <c r="N47" s="124">
        <v>9182</v>
      </c>
      <c r="O47" s="125">
        <v>114.69461990851666</v>
      </c>
      <c r="P47" s="80">
        <v>23</v>
      </c>
      <c r="Q47" s="94">
        <v>117.17391304347827</v>
      </c>
      <c r="R47" s="33"/>
      <c r="S47" s="121">
        <v>11369</v>
      </c>
      <c r="T47" s="122">
        <v>110.84237839739643</v>
      </c>
      <c r="U47" s="124">
        <v>127</v>
      </c>
      <c r="V47" s="125">
        <v>113.41732283464567</v>
      </c>
      <c r="W47" s="80">
        <v>11242</v>
      </c>
      <c r="X47" s="94">
        <v>110.81328945027575</v>
      </c>
      <c r="Y47" s="33"/>
      <c r="Z47" s="121">
        <v>251</v>
      </c>
      <c r="AA47" s="122">
        <v>172.96812749003985</v>
      </c>
      <c r="AB47" s="124">
        <v>241</v>
      </c>
      <c r="AC47" s="125">
        <v>175.55601659751036</v>
      </c>
      <c r="AD47" s="80">
        <v>10</v>
      </c>
      <c r="AE47" s="94">
        <v>110.6</v>
      </c>
      <c r="AF47" s="33"/>
      <c r="AG47" s="121">
        <v>26</v>
      </c>
      <c r="AH47" s="122">
        <v>43.615384615384613</v>
      </c>
      <c r="AI47" s="124">
        <v>26</v>
      </c>
      <c r="AJ47" s="125">
        <v>43.615384615384613</v>
      </c>
      <c r="AK47" s="80">
        <v>0</v>
      </c>
      <c r="AL47" s="94">
        <v>0</v>
      </c>
      <c r="AM47" s="51"/>
      <c r="AN47" s="51"/>
      <c r="AO47" s="51"/>
      <c r="AP47" s="51"/>
      <c r="AQ47" s="51"/>
      <c r="AR47" s="51"/>
      <c r="AS47" s="51"/>
      <c r="AT47" s="51"/>
      <c r="AU47" s="51"/>
      <c r="AV47" s="73"/>
      <c r="AW47" s="74"/>
    </row>
    <row r="48" spans="1:49" ht="15.75">
      <c r="A48" s="50"/>
      <c r="B48" s="50"/>
      <c r="C48" s="87">
        <v>8</v>
      </c>
      <c r="D48" s="95" t="s">
        <v>36</v>
      </c>
      <c r="E48" s="96">
        <v>15015</v>
      </c>
      <c r="F48" s="97">
        <v>112.76117216117215</v>
      </c>
      <c r="G48" s="96">
        <v>7000</v>
      </c>
      <c r="H48" s="97">
        <v>114.81185714285715</v>
      </c>
      <c r="I48" s="96">
        <v>8015</v>
      </c>
      <c r="J48" s="97">
        <v>110.97018091079227</v>
      </c>
      <c r="K48" s="43"/>
      <c r="L48" s="96">
        <v>6923</v>
      </c>
      <c r="M48" s="97">
        <v>114.83446482738697</v>
      </c>
      <c r="N48" s="96">
        <v>6903</v>
      </c>
      <c r="O48" s="97">
        <v>114.82543821526872</v>
      </c>
      <c r="P48" s="96">
        <v>20</v>
      </c>
      <c r="Q48" s="97">
        <v>117.95</v>
      </c>
      <c r="R48" s="43"/>
      <c r="S48" s="96">
        <v>8092</v>
      </c>
      <c r="T48" s="97">
        <v>110.9873949579832</v>
      </c>
      <c r="U48" s="96">
        <v>97</v>
      </c>
      <c r="V48" s="97">
        <v>113.84536082474227</v>
      </c>
      <c r="W48" s="96">
        <v>7995</v>
      </c>
      <c r="X48" s="97">
        <v>110.95272045028143</v>
      </c>
      <c r="Y48" s="43"/>
      <c r="Z48" s="96">
        <v>192</v>
      </c>
      <c r="AA48" s="97">
        <v>174.45833333333334</v>
      </c>
      <c r="AB48" s="96">
        <v>184</v>
      </c>
      <c r="AC48" s="97">
        <v>176.86956521739131</v>
      </c>
      <c r="AD48" s="96">
        <v>8</v>
      </c>
      <c r="AE48" s="97">
        <v>119</v>
      </c>
      <c r="AF48" s="43"/>
      <c r="AG48" s="96">
        <v>18</v>
      </c>
      <c r="AH48" s="97">
        <v>43.555555555555557</v>
      </c>
      <c r="AI48" s="96">
        <v>18</v>
      </c>
      <c r="AJ48" s="97">
        <v>43.555555555555557</v>
      </c>
      <c r="AK48" s="96">
        <v>0</v>
      </c>
      <c r="AL48" s="97">
        <v>0</v>
      </c>
      <c r="AM48" s="51"/>
      <c r="AN48" s="51"/>
      <c r="AO48" s="51"/>
      <c r="AP48" s="51"/>
      <c r="AQ48" s="51"/>
      <c r="AR48" s="51"/>
      <c r="AS48" s="51"/>
      <c r="AT48" s="51"/>
      <c r="AU48" s="51"/>
      <c r="AV48" s="73"/>
      <c r="AW48" s="74"/>
    </row>
    <row r="49" spans="1:49" ht="15.75">
      <c r="A49" s="50"/>
      <c r="B49" s="50"/>
      <c r="C49" s="87">
        <v>17</v>
      </c>
      <c r="D49" s="95" t="s">
        <v>72</v>
      </c>
      <c r="E49" s="96">
        <v>2134</v>
      </c>
      <c r="F49" s="97">
        <v>111.95407685098407</v>
      </c>
      <c r="G49" s="96">
        <v>882</v>
      </c>
      <c r="H49" s="97">
        <v>114.32653061224489</v>
      </c>
      <c r="I49" s="96">
        <v>1252</v>
      </c>
      <c r="J49" s="97">
        <v>110.28274760383387</v>
      </c>
      <c r="K49" s="43"/>
      <c r="L49" s="96">
        <v>870</v>
      </c>
      <c r="M49" s="97">
        <v>114.35862068965517</v>
      </c>
      <c r="N49" s="96">
        <v>869</v>
      </c>
      <c r="O49" s="97">
        <v>114.36133486766398</v>
      </c>
      <c r="P49" s="96">
        <v>1</v>
      </c>
      <c r="Q49" s="97">
        <v>112</v>
      </c>
      <c r="R49" s="43"/>
      <c r="S49" s="96">
        <v>1264</v>
      </c>
      <c r="T49" s="97">
        <v>110.29905063291139</v>
      </c>
      <c r="U49" s="96">
        <v>13</v>
      </c>
      <c r="V49" s="97">
        <v>112</v>
      </c>
      <c r="W49" s="96">
        <v>1251</v>
      </c>
      <c r="X49" s="97">
        <v>110.28137490007994</v>
      </c>
      <c r="Y49" s="43"/>
      <c r="Z49" s="96">
        <v>20</v>
      </c>
      <c r="AA49" s="97">
        <v>165.9</v>
      </c>
      <c r="AB49" s="96">
        <v>18</v>
      </c>
      <c r="AC49" s="97">
        <v>175.77777777777777</v>
      </c>
      <c r="AD49" s="96">
        <v>2</v>
      </c>
      <c r="AE49" s="97">
        <v>77</v>
      </c>
      <c r="AF49" s="43"/>
      <c r="AG49" s="96">
        <v>5</v>
      </c>
      <c r="AH49" s="97">
        <v>42</v>
      </c>
      <c r="AI49" s="96">
        <v>5</v>
      </c>
      <c r="AJ49" s="97">
        <v>42</v>
      </c>
      <c r="AK49" s="96">
        <v>0</v>
      </c>
      <c r="AL49" s="97">
        <v>0</v>
      </c>
      <c r="AM49" s="51"/>
      <c r="AN49" s="51"/>
      <c r="AO49" s="51"/>
      <c r="AP49" s="51"/>
      <c r="AQ49" s="51"/>
      <c r="AR49" s="51"/>
      <c r="AS49" s="51"/>
      <c r="AT49" s="51"/>
      <c r="AU49" s="51"/>
      <c r="AV49" s="73"/>
      <c r="AW49" s="74"/>
    </row>
    <row r="50" spans="1:49" ht="15.75">
      <c r="A50" s="50"/>
      <c r="B50" s="50"/>
      <c r="C50" s="87">
        <v>25</v>
      </c>
      <c r="D50" s="95" t="s">
        <v>73</v>
      </c>
      <c r="E50" s="96">
        <v>1383</v>
      </c>
      <c r="F50" s="97">
        <v>111.86695589298627</v>
      </c>
      <c r="G50" s="96">
        <v>518</v>
      </c>
      <c r="H50" s="97">
        <v>114.27606177606178</v>
      </c>
      <c r="I50" s="96">
        <v>865</v>
      </c>
      <c r="J50" s="97">
        <v>110.4242774566474</v>
      </c>
      <c r="K50" s="43"/>
      <c r="L50" s="96">
        <v>518</v>
      </c>
      <c r="M50" s="97">
        <v>114.27606177606178</v>
      </c>
      <c r="N50" s="96">
        <v>516</v>
      </c>
      <c r="O50" s="97">
        <v>114.28488372093024</v>
      </c>
      <c r="P50" s="96">
        <v>2</v>
      </c>
      <c r="Q50" s="97">
        <v>112</v>
      </c>
      <c r="R50" s="43"/>
      <c r="S50" s="96">
        <v>865</v>
      </c>
      <c r="T50" s="97">
        <v>110.4242774566474</v>
      </c>
      <c r="U50" s="96">
        <v>2</v>
      </c>
      <c r="V50" s="97">
        <v>112</v>
      </c>
      <c r="W50" s="96">
        <v>863</v>
      </c>
      <c r="X50" s="97">
        <v>110.42062572421784</v>
      </c>
      <c r="Y50" s="43"/>
      <c r="Z50" s="96">
        <v>16</v>
      </c>
      <c r="AA50" s="97">
        <v>171.25</v>
      </c>
      <c r="AB50" s="96">
        <v>16</v>
      </c>
      <c r="AC50" s="97">
        <v>171.25</v>
      </c>
      <c r="AD50" s="96">
        <v>0</v>
      </c>
      <c r="AE50" s="97">
        <v>0</v>
      </c>
      <c r="AF50" s="43"/>
      <c r="AG50" s="96">
        <v>1</v>
      </c>
      <c r="AH50" s="97">
        <v>42</v>
      </c>
      <c r="AI50" s="96">
        <v>1</v>
      </c>
      <c r="AJ50" s="97">
        <v>42</v>
      </c>
      <c r="AK50" s="96">
        <v>0</v>
      </c>
      <c r="AL50" s="97">
        <v>0</v>
      </c>
      <c r="AM50" s="51"/>
      <c r="AN50" s="51"/>
      <c r="AO50" s="51"/>
      <c r="AP50" s="51"/>
      <c r="AQ50" s="51"/>
      <c r="AR50" s="51"/>
      <c r="AS50" s="51"/>
      <c r="AT50" s="51"/>
      <c r="AU50" s="51"/>
      <c r="AV50" s="71"/>
      <c r="AW50" s="72"/>
    </row>
    <row r="51" spans="1:49" ht="15.75">
      <c r="A51" s="50"/>
      <c r="B51" s="50"/>
      <c r="C51" s="87">
        <v>43</v>
      </c>
      <c r="D51" s="95" t="s">
        <v>37</v>
      </c>
      <c r="E51" s="96">
        <v>2042</v>
      </c>
      <c r="F51" s="97">
        <v>112.27081292850147</v>
      </c>
      <c r="G51" s="96">
        <v>909</v>
      </c>
      <c r="H51" s="97">
        <v>114.2090209020902</v>
      </c>
      <c r="I51" s="96">
        <v>1133</v>
      </c>
      <c r="J51" s="97">
        <v>110.71579876434245</v>
      </c>
      <c r="K51" s="43"/>
      <c r="L51" s="96">
        <v>894</v>
      </c>
      <c r="M51" s="97">
        <v>114.24496644295301</v>
      </c>
      <c r="N51" s="96">
        <v>894</v>
      </c>
      <c r="O51" s="97">
        <v>114.24496644295301</v>
      </c>
      <c r="P51" s="96">
        <v>0</v>
      </c>
      <c r="Q51" s="97">
        <v>0</v>
      </c>
      <c r="R51" s="43"/>
      <c r="S51" s="96">
        <v>1148</v>
      </c>
      <c r="T51" s="97">
        <v>110.73344947735191</v>
      </c>
      <c r="U51" s="96">
        <v>15</v>
      </c>
      <c r="V51" s="97">
        <v>112.06666666666666</v>
      </c>
      <c r="W51" s="96">
        <v>1133</v>
      </c>
      <c r="X51" s="97">
        <v>110.71579876434245</v>
      </c>
      <c r="Y51" s="43"/>
      <c r="Z51" s="96">
        <v>23</v>
      </c>
      <c r="AA51" s="97">
        <v>167.86956521739131</v>
      </c>
      <c r="AB51" s="96">
        <v>23</v>
      </c>
      <c r="AC51" s="97">
        <v>167.86956521739131</v>
      </c>
      <c r="AD51" s="96">
        <v>0</v>
      </c>
      <c r="AE51" s="97">
        <v>0</v>
      </c>
      <c r="AF51" s="43"/>
      <c r="AG51" s="96">
        <v>2</v>
      </c>
      <c r="AH51" s="97">
        <v>49</v>
      </c>
      <c r="AI51" s="96">
        <v>2</v>
      </c>
      <c r="AJ51" s="97">
        <v>49</v>
      </c>
      <c r="AK51" s="96">
        <v>0</v>
      </c>
      <c r="AL51" s="97">
        <v>0</v>
      </c>
      <c r="AM51" s="51"/>
      <c r="AN51" s="51"/>
      <c r="AO51" s="51"/>
      <c r="AP51" s="51"/>
      <c r="AQ51" s="51"/>
      <c r="AR51" s="51"/>
      <c r="AS51" s="51"/>
      <c r="AT51" s="51"/>
      <c r="AU51" s="51"/>
      <c r="AV51" s="73"/>
      <c r="AW51" s="74"/>
    </row>
    <row r="52" spans="1:49" s="21" customFormat="1" ht="15.75">
      <c r="A52" s="50"/>
      <c r="B52" s="50"/>
      <c r="C52" s="128"/>
      <c r="D52" s="127" t="s">
        <v>92</v>
      </c>
      <c r="E52" s="121">
        <v>11801</v>
      </c>
      <c r="F52" s="122">
        <v>111.79484789424625</v>
      </c>
      <c r="G52" s="124">
        <v>5462</v>
      </c>
      <c r="H52" s="125">
        <v>114.12303185646283</v>
      </c>
      <c r="I52" s="80">
        <v>6339</v>
      </c>
      <c r="J52" s="94">
        <v>109.78876794447073</v>
      </c>
      <c r="K52" s="33"/>
      <c r="L52" s="121">
        <v>5400</v>
      </c>
      <c r="M52" s="122">
        <v>114.12018518518518</v>
      </c>
      <c r="N52" s="124">
        <v>5385</v>
      </c>
      <c r="O52" s="125">
        <v>114.15078922934076</v>
      </c>
      <c r="P52" s="80">
        <v>15</v>
      </c>
      <c r="Q52" s="94">
        <v>103.13333333333334</v>
      </c>
      <c r="R52" s="33"/>
      <c r="S52" s="121">
        <v>6401</v>
      </c>
      <c r="T52" s="122">
        <v>109.83315107014529</v>
      </c>
      <c r="U52" s="124">
        <v>77</v>
      </c>
      <c r="V52" s="125">
        <v>112.18181818181819</v>
      </c>
      <c r="W52" s="80">
        <v>6324</v>
      </c>
      <c r="X52" s="94">
        <v>109.80455407969639</v>
      </c>
      <c r="Y52" s="33"/>
      <c r="Z52" s="121">
        <v>127</v>
      </c>
      <c r="AA52" s="122">
        <v>168.85039370078741</v>
      </c>
      <c r="AB52" s="124">
        <v>122</v>
      </c>
      <c r="AC52" s="125">
        <v>170.6639344262295</v>
      </c>
      <c r="AD52" s="80">
        <v>5</v>
      </c>
      <c r="AE52" s="94">
        <v>124.6</v>
      </c>
      <c r="AF52" s="33"/>
      <c r="AG52" s="121">
        <v>16</v>
      </c>
      <c r="AH52" s="122">
        <v>40.125</v>
      </c>
      <c r="AI52" s="124">
        <v>16</v>
      </c>
      <c r="AJ52" s="125">
        <v>40.125</v>
      </c>
      <c r="AK52" s="80">
        <v>0</v>
      </c>
      <c r="AL52" s="94">
        <v>0</v>
      </c>
      <c r="AM52" s="51"/>
      <c r="AN52" s="51"/>
      <c r="AO52" s="51"/>
      <c r="AP52" s="51"/>
      <c r="AQ52" s="51"/>
      <c r="AR52" s="51"/>
      <c r="AS52" s="51"/>
      <c r="AT52" s="51"/>
      <c r="AU52" s="51"/>
      <c r="AV52" s="71"/>
      <c r="AW52" s="72"/>
    </row>
    <row r="53" spans="1:49" ht="15.75">
      <c r="A53" s="50"/>
      <c r="B53" s="50"/>
      <c r="C53" s="87">
        <v>3</v>
      </c>
      <c r="D53" s="95" t="s">
        <v>74</v>
      </c>
      <c r="E53" s="96">
        <v>3999</v>
      </c>
      <c r="F53" s="97">
        <v>111.68492123030758</v>
      </c>
      <c r="G53" s="96">
        <v>1855</v>
      </c>
      <c r="H53" s="97">
        <v>114.22911051212938</v>
      </c>
      <c r="I53" s="96">
        <v>2144</v>
      </c>
      <c r="J53" s="97">
        <v>109.48367537313433</v>
      </c>
      <c r="K53" s="43"/>
      <c r="L53" s="96">
        <v>1830</v>
      </c>
      <c r="M53" s="97">
        <v>114.23661202185792</v>
      </c>
      <c r="N53" s="96">
        <v>1827</v>
      </c>
      <c r="O53" s="97">
        <v>114.24028461959496</v>
      </c>
      <c r="P53" s="96">
        <v>3</v>
      </c>
      <c r="Q53" s="97">
        <v>112</v>
      </c>
      <c r="R53" s="43"/>
      <c r="S53" s="96">
        <v>2169</v>
      </c>
      <c r="T53" s="97">
        <v>109.53204241585985</v>
      </c>
      <c r="U53" s="96">
        <v>28</v>
      </c>
      <c r="V53" s="97">
        <v>113.5</v>
      </c>
      <c r="W53" s="96">
        <v>2141</v>
      </c>
      <c r="X53" s="97">
        <v>109.48014946286781</v>
      </c>
      <c r="Y53" s="43"/>
      <c r="Z53" s="96">
        <v>45</v>
      </c>
      <c r="AA53" s="97">
        <v>169.73333333333332</v>
      </c>
      <c r="AB53" s="96">
        <v>44</v>
      </c>
      <c r="AC53" s="97">
        <v>170.56818181818181</v>
      </c>
      <c r="AD53" s="96">
        <v>1</v>
      </c>
      <c r="AE53" s="97">
        <v>133</v>
      </c>
      <c r="AF53" s="43"/>
      <c r="AG53" s="96">
        <v>6</v>
      </c>
      <c r="AH53" s="97">
        <v>37</v>
      </c>
      <c r="AI53" s="96">
        <v>6</v>
      </c>
      <c r="AJ53" s="97">
        <v>37</v>
      </c>
      <c r="AK53" s="96">
        <v>0</v>
      </c>
      <c r="AL53" s="97">
        <v>0</v>
      </c>
      <c r="AM53" s="51"/>
      <c r="AN53" s="51"/>
      <c r="AO53" s="51"/>
      <c r="AP53" s="51"/>
      <c r="AQ53" s="51"/>
      <c r="AR53" s="51"/>
      <c r="AS53" s="51"/>
      <c r="AT53" s="51"/>
      <c r="AU53" s="51"/>
      <c r="AV53" s="71"/>
      <c r="AW53" s="72"/>
    </row>
    <row r="54" spans="1:49" ht="15.75" customHeight="1">
      <c r="A54" s="50"/>
      <c r="B54" s="50"/>
      <c r="C54" s="87">
        <v>12</v>
      </c>
      <c r="D54" s="95" t="s">
        <v>75</v>
      </c>
      <c r="E54" s="96">
        <v>1357</v>
      </c>
      <c r="F54" s="97">
        <v>111.73618275607959</v>
      </c>
      <c r="G54" s="96">
        <v>612</v>
      </c>
      <c r="H54" s="97">
        <v>113.59477124183006</v>
      </c>
      <c r="I54" s="96">
        <v>745</v>
      </c>
      <c r="J54" s="97">
        <v>110.20939597315436</v>
      </c>
      <c r="K54" s="43"/>
      <c r="L54" s="96">
        <v>601</v>
      </c>
      <c r="M54" s="97">
        <v>113.72878535773711</v>
      </c>
      <c r="N54" s="96">
        <v>601</v>
      </c>
      <c r="O54" s="97">
        <v>113.72878535773711</v>
      </c>
      <c r="P54" s="96">
        <v>0</v>
      </c>
      <c r="Q54" s="97">
        <v>0</v>
      </c>
      <c r="R54" s="43"/>
      <c r="S54" s="96">
        <v>756</v>
      </c>
      <c r="T54" s="97">
        <v>110.15211640211641</v>
      </c>
      <c r="U54" s="96">
        <v>11</v>
      </c>
      <c r="V54" s="97">
        <v>106.27272727272727</v>
      </c>
      <c r="W54" s="96">
        <v>745</v>
      </c>
      <c r="X54" s="97">
        <v>110.20939597315436</v>
      </c>
      <c r="Y54" s="43"/>
      <c r="Z54" s="96">
        <v>11</v>
      </c>
      <c r="AA54" s="97">
        <v>174.36363636363637</v>
      </c>
      <c r="AB54" s="96">
        <v>10</v>
      </c>
      <c r="AC54" s="97">
        <v>173.6</v>
      </c>
      <c r="AD54" s="96">
        <v>1</v>
      </c>
      <c r="AE54" s="97">
        <v>182</v>
      </c>
      <c r="AF54" s="43"/>
      <c r="AG54" s="96">
        <v>1</v>
      </c>
      <c r="AH54" s="97">
        <v>42</v>
      </c>
      <c r="AI54" s="96">
        <v>1</v>
      </c>
      <c r="AJ54" s="97">
        <v>42</v>
      </c>
      <c r="AK54" s="96">
        <v>0</v>
      </c>
      <c r="AL54" s="97">
        <v>0</v>
      </c>
      <c r="AM54" s="51"/>
      <c r="AN54" s="51"/>
      <c r="AO54" s="51"/>
      <c r="AP54" s="51"/>
      <c r="AQ54" s="51"/>
      <c r="AR54" s="51"/>
      <c r="AS54" s="51"/>
      <c r="AT54" s="51"/>
      <c r="AU54" s="51"/>
      <c r="AV54" s="71"/>
      <c r="AW54" s="72"/>
    </row>
    <row r="55" spans="1:49" ht="15.75">
      <c r="A55" s="50"/>
      <c r="B55" s="50"/>
      <c r="C55" s="87">
        <v>46</v>
      </c>
      <c r="D55" s="95" t="s">
        <v>42</v>
      </c>
      <c r="E55" s="96">
        <v>6445</v>
      </c>
      <c r="F55" s="97">
        <v>111.87540729247479</v>
      </c>
      <c r="G55" s="96">
        <v>2995</v>
      </c>
      <c r="H55" s="97">
        <v>114.1652754590985</v>
      </c>
      <c r="I55" s="96">
        <v>3450</v>
      </c>
      <c r="J55" s="97">
        <v>109.88753623188406</v>
      </c>
      <c r="K55" s="43"/>
      <c r="L55" s="96">
        <v>2969</v>
      </c>
      <c r="M55" s="97">
        <v>114.12765240821825</v>
      </c>
      <c r="N55" s="96">
        <v>2957</v>
      </c>
      <c r="O55" s="97">
        <v>114.18126479540075</v>
      </c>
      <c r="P55" s="96">
        <v>12</v>
      </c>
      <c r="Q55" s="97">
        <v>100.91666666666667</v>
      </c>
      <c r="R55" s="43"/>
      <c r="S55" s="96">
        <v>3476</v>
      </c>
      <c r="T55" s="97">
        <v>109.95166858457998</v>
      </c>
      <c r="U55" s="96">
        <v>38</v>
      </c>
      <c r="V55" s="97">
        <v>112.92105263157895</v>
      </c>
      <c r="W55" s="96">
        <v>3438</v>
      </c>
      <c r="X55" s="97">
        <v>109.91884816753927</v>
      </c>
      <c r="Y55" s="43"/>
      <c r="Z55" s="96">
        <v>71</v>
      </c>
      <c r="AA55" s="97">
        <v>167.43661971830986</v>
      </c>
      <c r="AB55" s="96">
        <v>68</v>
      </c>
      <c r="AC55" s="97">
        <v>170.29411764705881</v>
      </c>
      <c r="AD55" s="96">
        <v>3</v>
      </c>
      <c r="AE55" s="97">
        <v>102.66666666666667</v>
      </c>
      <c r="AF55" s="43"/>
      <c r="AG55" s="96">
        <v>9</v>
      </c>
      <c r="AH55" s="97">
        <v>42</v>
      </c>
      <c r="AI55" s="96">
        <v>9</v>
      </c>
      <c r="AJ55" s="97">
        <v>42</v>
      </c>
      <c r="AK55" s="96">
        <v>0</v>
      </c>
      <c r="AL55" s="97">
        <v>0</v>
      </c>
      <c r="AM55" s="51"/>
      <c r="AN55" s="51"/>
      <c r="AO55" s="51"/>
      <c r="AP55" s="51"/>
      <c r="AQ55" s="51"/>
      <c r="AR55" s="51"/>
      <c r="AS55" s="51"/>
      <c r="AT55" s="51"/>
      <c r="AU55" s="51"/>
      <c r="AV55" s="71"/>
      <c r="AW55" s="72"/>
    </row>
    <row r="56" spans="1:49" s="21" customFormat="1" ht="15.75">
      <c r="A56" s="50"/>
      <c r="B56" s="50"/>
      <c r="C56" s="128"/>
      <c r="D56" s="127" t="s">
        <v>53</v>
      </c>
      <c r="E56" s="121">
        <v>2382</v>
      </c>
      <c r="F56" s="122">
        <v>112.19857262804366</v>
      </c>
      <c r="G56" s="124">
        <v>1180</v>
      </c>
      <c r="H56" s="125">
        <v>114.11440677966101</v>
      </c>
      <c r="I56" s="80">
        <v>1202</v>
      </c>
      <c r="J56" s="94">
        <v>110.31780366056573</v>
      </c>
      <c r="K56" s="33"/>
      <c r="L56" s="121">
        <v>1166</v>
      </c>
      <c r="M56" s="122">
        <v>114.40909090909091</v>
      </c>
      <c r="N56" s="124">
        <v>1164</v>
      </c>
      <c r="O56" s="125">
        <v>114.35309278350516</v>
      </c>
      <c r="P56" s="80">
        <v>2</v>
      </c>
      <c r="Q56" s="94">
        <v>147</v>
      </c>
      <c r="R56" s="33"/>
      <c r="S56" s="121">
        <v>1216</v>
      </c>
      <c r="T56" s="122">
        <v>110.07894736842105</v>
      </c>
      <c r="U56" s="124">
        <v>16</v>
      </c>
      <c r="V56" s="125">
        <v>96.75</v>
      </c>
      <c r="W56" s="80">
        <v>1200</v>
      </c>
      <c r="X56" s="94">
        <v>110.25666666666666</v>
      </c>
      <c r="Y56" s="33"/>
      <c r="Z56" s="121">
        <v>25</v>
      </c>
      <c r="AA56" s="122">
        <v>167.44</v>
      </c>
      <c r="AB56" s="124">
        <v>23</v>
      </c>
      <c r="AC56" s="125">
        <v>172.2608695652174</v>
      </c>
      <c r="AD56" s="80">
        <v>2</v>
      </c>
      <c r="AE56" s="94">
        <v>112</v>
      </c>
      <c r="AF56" s="33"/>
      <c r="AG56" s="121">
        <v>0</v>
      </c>
      <c r="AH56" s="122">
        <v>0</v>
      </c>
      <c r="AI56" s="124">
        <v>0</v>
      </c>
      <c r="AJ56" s="125">
        <v>0</v>
      </c>
      <c r="AK56" s="80">
        <v>0</v>
      </c>
      <c r="AL56" s="94">
        <v>0</v>
      </c>
      <c r="AM56" s="51"/>
      <c r="AN56" s="51"/>
      <c r="AO56" s="51"/>
      <c r="AP56" s="51"/>
      <c r="AQ56" s="51"/>
      <c r="AR56" s="51"/>
      <c r="AS56" s="51"/>
      <c r="AT56" s="51"/>
      <c r="AU56" s="51"/>
      <c r="AV56" s="73"/>
      <c r="AW56" s="74"/>
    </row>
    <row r="57" spans="1:49" ht="15.75">
      <c r="A57" s="50"/>
      <c r="B57" s="50"/>
      <c r="C57" s="87">
        <v>6</v>
      </c>
      <c r="D57" s="95" t="s">
        <v>38</v>
      </c>
      <c r="E57" s="96">
        <v>1577</v>
      </c>
      <c r="F57" s="97">
        <v>111.94800253646163</v>
      </c>
      <c r="G57" s="96">
        <v>777</v>
      </c>
      <c r="H57" s="97">
        <v>113.93178893178893</v>
      </c>
      <c r="I57" s="96">
        <v>800</v>
      </c>
      <c r="J57" s="97">
        <v>110.02124999999999</v>
      </c>
      <c r="K57" s="43"/>
      <c r="L57" s="96">
        <v>769</v>
      </c>
      <c r="M57" s="97">
        <v>114.07152145643693</v>
      </c>
      <c r="N57" s="96">
        <v>768</v>
      </c>
      <c r="O57" s="97">
        <v>114.07421875</v>
      </c>
      <c r="P57" s="96">
        <v>1</v>
      </c>
      <c r="Q57" s="97">
        <v>112</v>
      </c>
      <c r="R57" s="43"/>
      <c r="S57" s="96">
        <v>808</v>
      </c>
      <c r="T57" s="97">
        <v>109.92698019801981</v>
      </c>
      <c r="U57" s="96">
        <v>9</v>
      </c>
      <c r="V57" s="97">
        <v>101.77777777777777</v>
      </c>
      <c r="W57" s="96">
        <v>799</v>
      </c>
      <c r="X57" s="97">
        <v>110.01877346683354</v>
      </c>
      <c r="Y57" s="43"/>
      <c r="Z57" s="96">
        <v>13</v>
      </c>
      <c r="AA57" s="97">
        <v>159.38461538461539</v>
      </c>
      <c r="AB57" s="96">
        <v>13</v>
      </c>
      <c r="AC57" s="97">
        <v>159.38461538461539</v>
      </c>
      <c r="AD57" s="96">
        <v>0</v>
      </c>
      <c r="AE57" s="97">
        <v>0</v>
      </c>
      <c r="AF57" s="43"/>
      <c r="AG57" s="96">
        <v>0</v>
      </c>
      <c r="AH57" s="97">
        <v>0</v>
      </c>
      <c r="AI57" s="96">
        <v>0</v>
      </c>
      <c r="AJ57" s="97">
        <v>0</v>
      </c>
      <c r="AK57" s="96">
        <v>0</v>
      </c>
      <c r="AL57" s="97">
        <v>0</v>
      </c>
      <c r="AM57" s="51"/>
      <c r="AN57" s="51"/>
      <c r="AO57" s="51"/>
      <c r="AP57" s="51"/>
      <c r="AQ57" s="51"/>
      <c r="AR57" s="51"/>
      <c r="AS57" s="51"/>
      <c r="AT57" s="51"/>
      <c r="AU57" s="51"/>
      <c r="AV57" s="73"/>
      <c r="AW57" s="74"/>
    </row>
    <row r="58" spans="1:49" ht="15.75">
      <c r="A58" s="50"/>
      <c r="B58" s="50"/>
      <c r="C58" s="87">
        <v>10</v>
      </c>
      <c r="D58" s="95" t="s">
        <v>39</v>
      </c>
      <c r="E58" s="96">
        <v>805</v>
      </c>
      <c r="F58" s="97">
        <v>112.68944099378882</v>
      </c>
      <c r="G58" s="96">
        <v>403</v>
      </c>
      <c r="H58" s="97">
        <v>114.46650124069478</v>
      </c>
      <c r="I58" s="96">
        <v>402</v>
      </c>
      <c r="J58" s="97">
        <v>110.90796019900498</v>
      </c>
      <c r="K58" s="43"/>
      <c r="L58" s="96">
        <v>397</v>
      </c>
      <c r="M58" s="97">
        <v>115.06297229219143</v>
      </c>
      <c r="N58" s="96">
        <v>396</v>
      </c>
      <c r="O58" s="97">
        <v>114.89393939393939</v>
      </c>
      <c r="P58" s="96">
        <v>1</v>
      </c>
      <c r="Q58" s="97">
        <v>182</v>
      </c>
      <c r="R58" s="43"/>
      <c r="S58" s="96">
        <v>408</v>
      </c>
      <c r="T58" s="97">
        <v>110.37990196078431</v>
      </c>
      <c r="U58" s="96">
        <v>7</v>
      </c>
      <c r="V58" s="97">
        <v>90.285714285714292</v>
      </c>
      <c r="W58" s="96">
        <v>401</v>
      </c>
      <c r="X58" s="97">
        <v>110.73067331670823</v>
      </c>
      <c r="Y58" s="43"/>
      <c r="Z58" s="96">
        <v>12</v>
      </c>
      <c r="AA58" s="97">
        <v>176.16666666666666</v>
      </c>
      <c r="AB58" s="96">
        <v>10</v>
      </c>
      <c r="AC58" s="97">
        <v>189</v>
      </c>
      <c r="AD58" s="96">
        <v>2</v>
      </c>
      <c r="AE58" s="97">
        <v>112</v>
      </c>
      <c r="AF58" s="43"/>
      <c r="AG58" s="96">
        <v>0</v>
      </c>
      <c r="AH58" s="97">
        <v>0</v>
      </c>
      <c r="AI58" s="96">
        <v>0</v>
      </c>
      <c r="AJ58" s="97">
        <v>0</v>
      </c>
      <c r="AK58" s="96">
        <v>0</v>
      </c>
      <c r="AL58" s="97">
        <v>0</v>
      </c>
      <c r="AM58" s="51"/>
      <c r="AN58" s="51"/>
      <c r="AO58" s="51"/>
      <c r="AP58" s="51"/>
      <c r="AQ58" s="51"/>
      <c r="AR58" s="51"/>
      <c r="AS58" s="51"/>
      <c r="AT58" s="51"/>
      <c r="AU58" s="51"/>
      <c r="AV58" s="73"/>
      <c r="AW58" s="74"/>
    </row>
    <row r="59" spans="1:49" s="21" customFormat="1" ht="15.75">
      <c r="A59" s="50"/>
      <c r="B59" s="50"/>
      <c r="C59" s="128"/>
      <c r="D59" s="127" t="s">
        <v>54</v>
      </c>
      <c r="E59" s="121">
        <v>4841</v>
      </c>
      <c r="F59" s="122">
        <v>111.96364387523239</v>
      </c>
      <c r="G59" s="124">
        <v>2388</v>
      </c>
      <c r="H59" s="125">
        <v>114.86809045226131</v>
      </c>
      <c r="I59" s="80">
        <v>2453</v>
      </c>
      <c r="J59" s="94">
        <v>109.13615980432124</v>
      </c>
      <c r="K59" s="33"/>
      <c r="L59" s="121">
        <v>2367</v>
      </c>
      <c r="M59" s="122">
        <v>114.92606675116181</v>
      </c>
      <c r="N59" s="124">
        <v>2365</v>
      </c>
      <c r="O59" s="125">
        <v>114.92854122621564</v>
      </c>
      <c r="P59" s="80">
        <v>2</v>
      </c>
      <c r="Q59" s="94">
        <v>112</v>
      </c>
      <c r="R59" s="33"/>
      <c r="S59" s="121">
        <v>2474</v>
      </c>
      <c r="T59" s="122">
        <v>109.12934518997575</v>
      </c>
      <c r="U59" s="124">
        <v>23</v>
      </c>
      <c r="V59" s="125">
        <v>108.65217391304348</v>
      </c>
      <c r="W59" s="80">
        <v>2451</v>
      </c>
      <c r="X59" s="94">
        <v>109.13382292941657</v>
      </c>
      <c r="Y59" s="33"/>
      <c r="Z59" s="121">
        <v>73</v>
      </c>
      <c r="AA59" s="122">
        <v>168.34246575342465</v>
      </c>
      <c r="AB59" s="124">
        <v>70</v>
      </c>
      <c r="AC59" s="125">
        <v>171.05714285714285</v>
      </c>
      <c r="AD59" s="80">
        <v>3</v>
      </c>
      <c r="AE59" s="94">
        <v>105</v>
      </c>
      <c r="AF59" s="33"/>
      <c r="AG59" s="121">
        <v>1</v>
      </c>
      <c r="AH59" s="122">
        <v>42</v>
      </c>
      <c r="AI59" s="124">
        <v>1</v>
      </c>
      <c r="AJ59" s="125">
        <v>42</v>
      </c>
      <c r="AK59" s="80">
        <v>0</v>
      </c>
      <c r="AL59" s="94">
        <v>0</v>
      </c>
      <c r="AM59" s="51"/>
      <c r="AN59" s="51"/>
      <c r="AO59" s="51"/>
      <c r="AP59" s="51"/>
      <c r="AQ59" s="51"/>
      <c r="AR59" s="51"/>
      <c r="AS59" s="51"/>
      <c r="AT59" s="51"/>
      <c r="AU59" s="51"/>
      <c r="AV59" s="71"/>
      <c r="AW59" s="72"/>
    </row>
    <row r="60" spans="1:49" ht="15.75">
      <c r="A60" s="50"/>
      <c r="B60" s="50"/>
      <c r="C60" s="87">
        <v>15</v>
      </c>
      <c r="D60" s="95" t="s">
        <v>76</v>
      </c>
      <c r="E60" s="96">
        <v>2172</v>
      </c>
      <c r="F60" s="97">
        <v>111.68232044198895</v>
      </c>
      <c r="G60" s="96">
        <v>1073</v>
      </c>
      <c r="H60" s="97">
        <v>114.42404473438957</v>
      </c>
      <c r="I60" s="96">
        <v>1099</v>
      </c>
      <c r="J60" s="97">
        <v>109.00545950864422</v>
      </c>
      <c r="K60" s="43"/>
      <c r="L60" s="96">
        <v>1066</v>
      </c>
      <c r="M60" s="97">
        <v>114.43996247654785</v>
      </c>
      <c r="N60" s="96">
        <v>1066</v>
      </c>
      <c r="O60" s="97">
        <v>114.43996247654785</v>
      </c>
      <c r="P60" s="96">
        <v>0</v>
      </c>
      <c r="Q60" s="97">
        <v>0</v>
      </c>
      <c r="R60" s="43"/>
      <c r="S60" s="96">
        <v>1106</v>
      </c>
      <c r="T60" s="97">
        <v>109.02441229656419</v>
      </c>
      <c r="U60" s="96">
        <v>7</v>
      </c>
      <c r="V60" s="97">
        <v>112</v>
      </c>
      <c r="W60" s="96">
        <v>1099</v>
      </c>
      <c r="X60" s="97">
        <v>109.00545950864422</v>
      </c>
      <c r="Y60" s="43"/>
      <c r="Z60" s="96">
        <v>25</v>
      </c>
      <c r="AA60" s="97">
        <v>164.36</v>
      </c>
      <c r="AB60" s="96">
        <v>24</v>
      </c>
      <c r="AC60" s="97">
        <v>167.41666666666666</v>
      </c>
      <c r="AD60" s="96">
        <v>1</v>
      </c>
      <c r="AE60" s="97">
        <v>91</v>
      </c>
      <c r="AF60" s="43"/>
      <c r="AG60" s="96">
        <v>1</v>
      </c>
      <c r="AH60" s="97">
        <v>42</v>
      </c>
      <c r="AI60" s="96">
        <v>1</v>
      </c>
      <c r="AJ60" s="97">
        <v>42</v>
      </c>
      <c r="AK60" s="96">
        <v>0</v>
      </c>
      <c r="AL60" s="97">
        <v>0</v>
      </c>
      <c r="AM60" s="51"/>
      <c r="AN60" s="51"/>
      <c r="AO60" s="51"/>
      <c r="AP60" s="51"/>
      <c r="AQ60" s="51"/>
      <c r="AR60" s="51"/>
      <c r="AS60" s="51"/>
      <c r="AT60" s="51"/>
      <c r="AU60" s="51"/>
      <c r="AV60" s="73"/>
      <c r="AW60" s="74"/>
    </row>
    <row r="61" spans="1:49" ht="15.75">
      <c r="A61" s="50"/>
      <c r="B61" s="50"/>
      <c r="C61" s="87">
        <v>27</v>
      </c>
      <c r="D61" s="95" t="s">
        <v>40</v>
      </c>
      <c r="E61" s="96">
        <v>582</v>
      </c>
      <c r="F61" s="97">
        <v>110.62199312714776</v>
      </c>
      <c r="G61" s="96">
        <v>269</v>
      </c>
      <c r="H61" s="97">
        <v>114.30111524163569</v>
      </c>
      <c r="I61" s="96">
        <v>313</v>
      </c>
      <c r="J61" s="97">
        <v>107.46006389776358</v>
      </c>
      <c r="K61" s="43"/>
      <c r="L61" s="96">
        <v>268</v>
      </c>
      <c r="M61" s="97">
        <v>114.51865671641791</v>
      </c>
      <c r="N61" s="96">
        <v>267</v>
      </c>
      <c r="O61" s="97">
        <v>114.52808988764045</v>
      </c>
      <c r="P61" s="96">
        <v>1</v>
      </c>
      <c r="Q61" s="97">
        <v>112</v>
      </c>
      <c r="R61" s="43"/>
      <c r="S61" s="96">
        <v>314</v>
      </c>
      <c r="T61" s="97">
        <v>107.29617834394904</v>
      </c>
      <c r="U61" s="96">
        <v>2</v>
      </c>
      <c r="V61" s="97">
        <v>84</v>
      </c>
      <c r="W61" s="96">
        <v>312</v>
      </c>
      <c r="X61" s="97">
        <v>107.44551282051282</v>
      </c>
      <c r="Y61" s="43"/>
      <c r="Z61" s="96">
        <v>10</v>
      </c>
      <c r="AA61" s="97">
        <v>163.5</v>
      </c>
      <c r="AB61" s="96">
        <v>10</v>
      </c>
      <c r="AC61" s="97">
        <v>163.5</v>
      </c>
      <c r="AD61" s="96">
        <v>0</v>
      </c>
      <c r="AE61" s="97">
        <v>0</v>
      </c>
      <c r="AF61" s="43"/>
      <c r="AG61" s="96">
        <v>0</v>
      </c>
      <c r="AH61" s="97">
        <v>0</v>
      </c>
      <c r="AI61" s="96">
        <v>0</v>
      </c>
      <c r="AJ61" s="97">
        <v>0</v>
      </c>
      <c r="AK61" s="96">
        <v>0</v>
      </c>
      <c r="AL61" s="97">
        <v>0</v>
      </c>
      <c r="AM61" s="51"/>
      <c r="AN61" s="51"/>
      <c r="AO61" s="51"/>
      <c r="AP61" s="51"/>
      <c r="AQ61" s="51"/>
      <c r="AR61" s="51"/>
      <c r="AS61" s="51"/>
      <c r="AT61" s="51"/>
      <c r="AU61" s="51"/>
      <c r="AV61" s="73"/>
      <c r="AW61" s="74"/>
    </row>
    <row r="62" spans="1:49" ht="15.75">
      <c r="A62" s="50"/>
      <c r="B62" s="50"/>
      <c r="C62" s="87">
        <v>32</v>
      </c>
      <c r="D62" s="95" t="s">
        <v>77</v>
      </c>
      <c r="E62" s="96">
        <v>458</v>
      </c>
      <c r="F62" s="97">
        <v>111.86244541484716</v>
      </c>
      <c r="G62" s="96">
        <v>225</v>
      </c>
      <c r="H62" s="97">
        <v>115.28444444444445</v>
      </c>
      <c r="I62" s="96">
        <v>233</v>
      </c>
      <c r="J62" s="97">
        <v>108.55793991416309</v>
      </c>
      <c r="K62" s="43"/>
      <c r="L62" s="96">
        <v>224</v>
      </c>
      <c r="M62" s="97">
        <v>115.26785714285714</v>
      </c>
      <c r="N62" s="96">
        <v>224</v>
      </c>
      <c r="O62" s="97">
        <v>115.26785714285714</v>
      </c>
      <c r="P62" s="96">
        <v>0</v>
      </c>
      <c r="Q62" s="97">
        <v>0</v>
      </c>
      <c r="R62" s="43"/>
      <c r="S62" s="96">
        <v>234</v>
      </c>
      <c r="T62" s="97">
        <v>108.6025641025641</v>
      </c>
      <c r="U62" s="96">
        <v>1</v>
      </c>
      <c r="V62" s="97">
        <v>119</v>
      </c>
      <c r="W62" s="96">
        <v>233</v>
      </c>
      <c r="X62" s="97">
        <v>108.55793991416309</v>
      </c>
      <c r="Y62" s="43"/>
      <c r="Z62" s="96">
        <v>8</v>
      </c>
      <c r="AA62" s="97">
        <v>171.5</v>
      </c>
      <c r="AB62" s="96">
        <v>8</v>
      </c>
      <c r="AC62" s="97">
        <v>171.5</v>
      </c>
      <c r="AD62" s="96">
        <v>0</v>
      </c>
      <c r="AE62" s="97">
        <v>0</v>
      </c>
      <c r="AF62" s="43"/>
      <c r="AG62" s="96">
        <v>0</v>
      </c>
      <c r="AH62" s="97">
        <v>0</v>
      </c>
      <c r="AI62" s="96">
        <v>0</v>
      </c>
      <c r="AJ62" s="97">
        <v>0</v>
      </c>
      <c r="AK62" s="96">
        <v>0</v>
      </c>
      <c r="AL62" s="97">
        <v>0</v>
      </c>
      <c r="AM62" s="51"/>
      <c r="AN62" s="51"/>
      <c r="AO62" s="51"/>
      <c r="AP62" s="51"/>
      <c r="AQ62" s="51"/>
      <c r="AR62" s="51"/>
      <c r="AS62" s="51"/>
      <c r="AT62" s="51"/>
      <c r="AU62" s="51"/>
      <c r="AV62" s="71"/>
      <c r="AW62" s="72"/>
    </row>
    <row r="63" spans="1:49" ht="15.75">
      <c r="A63" s="50"/>
      <c r="B63" s="50"/>
      <c r="C63" s="87">
        <v>36</v>
      </c>
      <c r="D63" s="95" t="s">
        <v>41</v>
      </c>
      <c r="E63" s="96">
        <v>1629</v>
      </c>
      <c r="F63" s="97">
        <v>112.84653161448742</v>
      </c>
      <c r="G63" s="96">
        <v>821</v>
      </c>
      <c r="H63" s="97">
        <v>115.52009744214372</v>
      </c>
      <c r="I63" s="96">
        <v>808</v>
      </c>
      <c r="J63" s="97">
        <v>110.1299504950495</v>
      </c>
      <c r="K63" s="43"/>
      <c r="L63" s="96">
        <v>809</v>
      </c>
      <c r="M63" s="97">
        <v>115.60692212608159</v>
      </c>
      <c r="N63" s="96">
        <v>808</v>
      </c>
      <c r="O63" s="97">
        <v>115.61138613861387</v>
      </c>
      <c r="P63" s="96">
        <v>1</v>
      </c>
      <c r="Q63" s="97">
        <v>112</v>
      </c>
      <c r="R63" s="43"/>
      <c r="S63" s="96">
        <v>820</v>
      </c>
      <c r="T63" s="97">
        <v>110.12317073170732</v>
      </c>
      <c r="U63" s="96">
        <v>13</v>
      </c>
      <c r="V63" s="97">
        <v>109.84615384615384</v>
      </c>
      <c r="W63" s="96">
        <v>807</v>
      </c>
      <c r="X63" s="97">
        <v>110.1276332094176</v>
      </c>
      <c r="Y63" s="43"/>
      <c r="Z63" s="96">
        <v>30</v>
      </c>
      <c r="AA63" s="97">
        <v>172.43333333333334</v>
      </c>
      <c r="AB63" s="96">
        <v>28</v>
      </c>
      <c r="AC63" s="97">
        <v>176.75</v>
      </c>
      <c r="AD63" s="96">
        <v>2</v>
      </c>
      <c r="AE63" s="97">
        <v>112</v>
      </c>
      <c r="AF63" s="43"/>
      <c r="AG63" s="96">
        <v>0</v>
      </c>
      <c r="AH63" s="97">
        <v>0</v>
      </c>
      <c r="AI63" s="96">
        <v>0</v>
      </c>
      <c r="AJ63" s="97">
        <v>0</v>
      </c>
      <c r="AK63" s="96">
        <v>0</v>
      </c>
      <c r="AL63" s="97">
        <v>0</v>
      </c>
      <c r="AM63" s="51"/>
      <c r="AN63" s="51"/>
      <c r="AO63" s="51"/>
      <c r="AP63" s="51"/>
      <c r="AQ63" s="51"/>
      <c r="AR63" s="51"/>
      <c r="AS63" s="51"/>
      <c r="AT63" s="51"/>
      <c r="AU63" s="51"/>
      <c r="AV63" s="73"/>
      <c r="AW63" s="74"/>
    </row>
    <row r="64" spans="1:49" s="21" customFormat="1" ht="15.75">
      <c r="A64" s="50"/>
      <c r="B64" s="50"/>
      <c r="C64" s="128">
        <v>28</v>
      </c>
      <c r="D64" s="127" t="s">
        <v>90</v>
      </c>
      <c r="E64" s="121">
        <v>19251</v>
      </c>
      <c r="F64" s="122">
        <v>112.22471559918965</v>
      </c>
      <c r="G64" s="124">
        <v>9590</v>
      </c>
      <c r="H64" s="125">
        <v>114.7014598540146</v>
      </c>
      <c r="I64" s="80">
        <v>9661</v>
      </c>
      <c r="J64" s="94">
        <v>109.7661732739882</v>
      </c>
      <c r="K64" s="33"/>
      <c r="L64" s="121">
        <v>9496</v>
      </c>
      <c r="M64" s="122">
        <v>114.68555181128896</v>
      </c>
      <c r="N64" s="124">
        <v>9479</v>
      </c>
      <c r="O64" s="125">
        <v>114.69110665682034</v>
      </c>
      <c r="P64" s="80">
        <v>17</v>
      </c>
      <c r="Q64" s="94">
        <v>111.58823529411765</v>
      </c>
      <c r="R64" s="33"/>
      <c r="S64" s="121">
        <v>9755</v>
      </c>
      <c r="T64" s="122">
        <v>109.82921578677602</v>
      </c>
      <c r="U64" s="124">
        <v>111</v>
      </c>
      <c r="V64" s="125">
        <v>115.58558558558559</v>
      </c>
      <c r="W64" s="80">
        <v>9644</v>
      </c>
      <c r="X64" s="94">
        <v>109.76296142679386</v>
      </c>
      <c r="Y64" s="33"/>
      <c r="Z64" s="121">
        <v>252</v>
      </c>
      <c r="AA64" s="122">
        <v>173.32142857142858</v>
      </c>
      <c r="AB64" s="124">
        <v>248</v>
      </c>
      <c r="AC64" s="125">
        <v>174.875</v>
      </c>
      <c r="AD64" s="80">
        <v>4</v>
      </c>
      <c r="AE64" s="94">
        <v>77</v>
      </c>
      <c r="AF64" s="33"/>
      <c r="AG64" s="121">
        <v>19</v>
      </c>
      <c r="AH64" s="122">
        <v>44.210526315789473</v>
      </c>
      <c r="AI64" s="124">
        <v>19</v>
      </c>
      <c r="AJ64" s="125">
        <v>44.210526315789473</v>
      </c>
      <c r="AK64" s="80">
        <v>0</v>
      </c>
      <c r="AL64" s="94">
        <v>0</v>
      </c>
      <c r="AM64" s="51"/>
      <c r="AN64" s="51"/>
      <c r="AO64" s="51"/>
      <c r="AP64" s="51"/>
      <c r="AQ64" s="51"/>
      <c r="AR64" s="51"/>
      <c r="AS64" s="51"/>
      <c r="AT64" s="51"/>
      <c r="AU64" s="51"/>
      <c r="AV64" s="73"/>
      <c r="AW64" s="74"/>
    </row>
    <row r="65" spans="1:49" s="21" customFormat="1" ht="15.75">
      <c r="A65" s="50"/>
      <c r="B65" s="50"/>
      <c r="C65" s="128">
        <v>30</v>
      </c>
      <c r="D65" s="127" t="s">
        <v>91</v>
      </c>
      <c r="E65" s="121">
        <v>4323</v>
      </c>
      <c r="F65" s="122">
        <v>112.00832755031229</v>
      </c>
      <c r="G65" s="124">
        <v>1875</v>
      </c>
      <c r="H65" s="125">
        <v>114.53813333333333</v>
      </c>
      <c r="I65" s="80">
        <v>2448</v>
      </c>
      <c r="J65" s="94">
        <v>110.07066993464052</v>
      </c>
      <c r="K65" s="33"/>
      <c r="L65" s="121">
        <v>1859</v>
      </c>
      <c r="M65" s="122">
        <v>114.52232383001613</v>
      </c>
      <c r="N65" s="124">
        <v>1858</v>
      </c>
      <c r="O65" s="125">
        <v>114.52368137782562</v>
      </c>
      <c r="P65" s="80">
        <v>1</v>
      </c>
      <c r="Q65" s="94">
        <v>112</v>
      </c>
      <c r="R65" s="33"/>
      <c r="S65" s="121">
        <v>2464</v>
      </c>
      <c r="T65" s="122">
        <v>110.11160714285714</v>
      </c>
      <c r="U65" s="124">
        <v>17</v>
      </c>
      <c r="V65" s="125">
        <v>116.11764705882354</v>
      </c>
      <c r="W65" s="80">
        <v>2447</v>
      </c>
      <c r="X65" s="94">
        <v>110.06988148753575</v>
      </c>
      <c r="Y65" s="33"/>
      <c r="Z65" s="121">
        <v>49</v>
      </c>
      <c r="AA65" s="122">
        <v>178.08163265306123</v>
      </c>
      <c r="AB65" s="124">
        <v>48</v>
      </c>
      <c r="AC65" s="125">
        <v>179.45833333333334</v>
      </c>
      <c r="AD65" s="80">
        <v>1</v>
      </c>
      <c r="AE65" s="94">
        <v>112</v>
      </c>
      <c r="AF65" s="33"/>
      <c r="AG65" s="121">
        <v>5</v>
      </c>
      <c r="AH65" s="122">
        <v>42</v>
      </c>
      <c r="AI65" s="124">
        <v>5</v>
      </c>
      <c r="AJ65" s="125">
        <v>42</v>
      </c>
      <c r="AK65" s="80">
        <v>0</v>
      </c>
      <c r="AL65" s="94">
        <v>0</v>
      </c>
      <c r="AM65" s="51"/>
      <c r="AN65" s="51"/>
      <c r="AO65" s="51"/>
      <c r="AP65" s="51"/>
      <c r="AQ65" s="51"/>
      <c r="AR65" s="51"/>
      <c r="AS65" s="51"/>
      <c r="AT65" s="51"/>
      <c r="AU65" s="51"/>
      <c r="AV65" s="73"/>
      <c r="AW65" s="74"/>
    </row>
    <row r="66" spans="1:49" s="21" customFormat="1" ht="15.75">
      <c r="A66" s="50"/>
      <c r="B66" s="50"/>
      <c r="C66" s="128">
        <v>31</v>
      </c>
      <c r="D66" s="127" t="s">
        <v>57</v>
      </c>
      <c r="E66" s="121">
        <v>1615</v>
      </c>
      <c r="F66" s="122">
        <v>111.4421052631579</v>
      </c>
      <c r="G66" s="124">
        <v>731</v>
      </c>
      <c r="H66" s="125">
        <v>113.24487004103968</v>
      </c>
      <c r="I66" s="80">
        <v>884</v>
      </c>
      <c r="J66" s="94">
        <v>109.95135746606334</v>
      </c>
      <c r="K66" s="33"/>
      <c r="L66" s="121">
        <v>726</v>
      </c>
      <c r="M66" s="122">
        <v>113.27272727272727</v>
      </c>
      <c r="N66" s="124">
        <v>726</v>
      </c>
      <c r="O66" s="125">
        <v>113.27272727272727</v>
      </c>
      <c r="P66" s="80">
        <v>0</v>
      </c>
      <c r="Q66" s="94">
        <v>0</v>
      </c>
      <c r="R66" s="33"/>
      <c r="S66" s="121">
        <v>889</v>
      </c>
      <c r="T66" s="122">
        <v>109.94713160854893</v>
      </c>
      <c r="U66" s="124">
        <v>5</v>
      </c>
      <c r="V66" s="125">
        <v>109.2</v>
      </c>
      <c r="W66" s="80">
        <v>884</v>
      </c>
      <c r="X66" s="94">
        <v>109.95135746606334</v>
      </c>
      <c r="Y66" s="33"/>
      <c r="Z66" s="121">
        <v>8</v>
      </c>
      <c r="AA66" s="122">
        <v>182</v>
      </c>
      <c r="AB66" s="124">
        <v>8</v>
      </c>
      <c r="AC66" s="125">
        <v>182</v>
      </c>
      <c r="AD66" s="80">
        <v>0</v>
      </c>
      <c r="AE66" s="94">
        <v>0</v>
      </c>
      <c r="AF66" s="33"/>
      <c r="AG66" s="121">
        <v>1</v>
      </c>
      <c r="AH66" s="122">
        <v>42</v>
      </c>
      <c r="AI66" s="124">
        <v>1</v>
      </c>
      <c r="AJ66" s="125">
        <v>42</v>
      </c>
      <c r="AK66" s="80">
        <v>0</v>
      </c>
      <c r="AL66" s="94">
        <v>0</v>
      </c>
      <c r="AM66" s="51"/>
      <c r="AN66" s="51"/>
      <c r="AO66" s="51"/>
      <c r="AP66" s="51"/>
      <c r="AQ66" s="51"/>
      <c r="AR66" s="51"/>
      <c r="AS66" s="51"/>
      <c r="AT66" s="51"/>
      <c r="AU66" s="51"/>
      <c r="AV66" s="73"/>
      <c r="AW66" s="74"/>
    </row>
    <row r="67" spans="1:49" s="21" customFormat="1" ht="15.75">
      <c r="A67" s="50"/>
      <c r="B67" s="50"/>
      <c r="C67" s="128"/>
      <c r="D67" s="127" t="s">
        <v>58</v>
      </c>
      <c r="E67" s="121">
        <v>5067</v>
      </c>
      <c r="F67" s="122">
        <v>112.70949279652655</v>
      </c>
      <c r="G67" s="124">
        <v>2446</v>
      </c>
      <c r="H67" s="125">
        <v>114.29926410466066</v>
      </c>
      <c r="I67" s="80">
        <v>2621</v>
      </c>
      <c r="J67" s="94">
        <v>111.22586798931705</v>
      </c>
      <c r="K67" s="33"/>
      <c r="L67" s="121">
        <v>2421</v>
      </c>
      <c r="M67" s="122">
        <v>114.24163568773234</v>
      </c>
      <c r="N67" s="124">
        <v>2411</v>
      </c>
      <c r="O67" s="125">
        <v>114.24512650352551</v>
      </c>
      <c r="P67" s="80">
        <v>10</v>
      </c>
      <c r="Q67" s="94">
        <v>113.4</v>
      </c>
      <c r="R67" s="33"/>
      <c r="S67" s="121">
        <v>2646</v>
      </c>
      <c r="T67" s="122">
        <v>111.30763416477703</v>
      </c>
      <c r="U67" s="124">
        <v>35</v>
      </c>
      <c r="V67" s="125">
        <v>118.02857142857142</v>
      </c>
      <c r="W67" s="80">
        <v>2611</v>
      </c>
      <c r="X67" s="94">
        <v>111.21754117196477</v>
      </c>
      <c r="Y67" s="33"/>
      <c r="Z67" s="121">
        <v>75</v>
      </c>
      <c r="AA67" s="122">
        <v>172.74666666666667</v>
      </c>
      <c r="AB67" s="124">
        <v>71</v>
      </c>
      <c r="AC67" s="125">
        <v>171.83098591549296</v>
      </c>
      <c r="AD67" s="80">
        <v>4</v>
      </c>
      <c r="AE67" s="94">
        <v>189</v>
      </c>
      <c r="AF67" s="33"/>
      <c r="AG67" s="121">
        <v>5</v>
      </c>
      <c r="AH67" s="122">
        <v>42</v>
      </c>
      <c r="AI67" s="124">
        <v>5</v>
      </c>
      <c r="AJ67" s="125">
        <v>42</v>
      </c>
      <c r="AK67" s="80">
        <v>0</v>
      </c>
      <c r="AL67" s="94">
        <v>0</v>
      </c>
      <c r="AM67" s="51"/>
      <c r="AN67" s="51"/>
      <c r="AO67" s="51"/>
      <c r="AP67" s="51"/>
      <c r="AQ67" s="51"/>
      <c r="AR67" s="51"/>
      <c r="AS67" s="51"/>
      <c r="AT67" s="51"/>
      <c r="AU67" s="51"/>
      <c r="AV67" s="73"/>
      <c r="AW67" s="74"/>
    </row>
    <row r="68" spans="1:49" ht="15.75">
      <c r="A68" s="50"/>
      <c r="B68" s="50"/>
      <c r="C68" s="87">
        <v>1</v>
      </c>
      <c r="D68" s="95" t="s">
        <v>78</v>
      </c>
      <c r="E68" s="96">
        <v>761</v>
      </c>
      <c r="F68" s="97">
        <v>113.18396846254927</v>
      </c>
      <c r="G68" s="96">
        <v>341</v>
      </c>
      <c r="H68" s="97">
        <v>114.83870967741936</v>
      </c>
      <c r="I68" s="96">
        <v>420</v>
      </c>
      <c r="J68" s="97">
        <v>111.8404761904762</v>
      </c>
      <c r="K68" s="43"/>
      <c r="L68" s="96">
        <v>341</v>
      </c>
      <c r="M68" s="97">
        <v>114.9208211143695</v>
      </c>
      <c r="N68" s="96">
        <v>339</v>
      </c>
      <c r="O68" s="97">
        <v>114.93805309734513</v>
      </c>
      <c r="P68" s="96">
        <v>2</v>
      </c>
      <c r="Q68" s="97">
        <v>112</v>
      </c>
      <c r="R68" s="43"/>
      <c r="S68" s="96">
        <v>420</v>
      </c>
      <c r="T68" s="97">
        <v>111.77380952380952</v>
      </c>
      <c r="U68" s="96">
        <v>2</v>
      </c>
      <c r="V68" s="97">
        <v>98</v>
      </c>
      <c r="W68" s="96">
        <v>418</v>
      </c>
      <c r="X68" s="97">
        <v>111.83971291866028</v>
      </c>
      <c r="Y68" s="43"/>
      <c r="Z68" s="96">
        <v>17</v>
      </c>
      <c r="AA68" s="97">
        <v>175.8235294117647</v>
      </c>
      <c r="AB68" s="96">
        <v>15</v>
      </c>
      <c r="AC68" s="97">
        <v>175</v>
      </c>
      <c r="AD68" s="96">
        <v>2</v>
      </c>
      <c r="AE68" s="97">
        <v>182</v>
      </c>
      <c r="AF68" s="43"/>
      <c r="AG68" s="96">
        <v>1</v>
      </c>
      <c r="AH68" s="97">
        <v>42</v>
      </c>
      <c r="AI68" s="96">
        <v>1</v>
      </c>
      <c r="AJ68" s="97">
        <v>42</v>
      </c>
      <c r="AK68" s="96">
        <v>0</v>
      </c>
      <c r="AL68" s="97">
        <v>0</v>
      </c>
      <c r="AM68" s="51"/>
      <c r="AN68" s="51"/>
      <c r="AO68" s="51"/>
      <c r="AP68" s="51"/>
      <c r="AQ68" s="51"/>
      <c r="AR68" s="51"/>
      <c r="AS68" s="51"/>
      <c r="AT68" s="51"/>
      <c r="AU68" s="51"/>
      <c r="AV68" s="73"/>
      <c r="AW68" s="74"/>
    </row>
    <row r="69" spans="1:49" ht="15.75">
      <c r="A69" s="50"/>
      <c r="B69" s="50"/>
      <c r="C69" s="87">
        <v>20</v>
      </c>
      <c r="D69" s="95" t="s">
        <v>79</v>
      </c>
      <c r="E69" s="96">
        <v>1808</v>
      </c>
      <c r="F69" s="97">
        <v>112.39103982300885</v>
      </c>
      <c r="G69" s="96">
        <v>884</v>
      </c>
      <c r="H69" s="97">
        <v>113.70475113122171</v>
      </c>
      <c r="I69" s="96">
        <v>924</v>
      </c>
      <c r="J69" s="97">
        <v>111.13419913419914</v>
      </c>
      <c r="K69" s="43"/>
      <c r="L69" s="96">
        <v>868</v>
      </c>
      <c r="M69" s="97">
        <v>113.64516129032258</v>
      </c>
      <c r="N69" s="96">
        <v>865</v>
      </c>
      <c r="O69" s="97">
        <v>113.65086705202312</v>
      </c>
      <c r="P69" s="96">
        <v>3</v>
      </c>
      <c r="Q69" s="97">
        <v>112</v>
      </c>
      <c r="R69" s="43"/>
      <c r="S69" s="96">
        <v>940</v>
      </c>
      <c r="T69" s="97">
        <v>111.23297872340426</v>
      </c>
      <c r="U69" s="96">
        <v>19</v>
      </c>
      <c r="V69" s="97">
        <v>116.15789473684211</v>
      </c>
      <c r="W69" s="96">
        <v>921</v>
      </c>
      <c r="X69" s="97">
        <v>111.1313789359392</v>
      </c>
      <c r="Y69" s="43"/>
      <c r="Z69" s="96">
        <v>20</v>
      </c>
      <c r="AA69" s="97">
        <v>173</v>
      </c>
      <c r="AB69" s="96">
        <v>18</v>
      </c>
      <c r="AC69" s="97">
        <v>170.44444444444446</v>
      </c>
      <c r="AD69" s="96">
        <v>2</v>
      </c>
      <c r="AE69" s="97">
        <v>196</v>
      </c>
      <c r="AF69" s="43"/>
      <c r="AG69" s="96">
        <v>3</v>
      </c>
      <c r="AH69" s="97">
        <v>42</v>
      </c>
      <c r="AI69" s="96">
        <v>3</v>
      </c>
      <c r="AJ69" s="97">
        <v>42</v>
      </c>
      <c r="AK69" s="96">
        <v>0</v>
      </c>
      <c r="AL69" s="97">
        <v>0</v>
      </c>
      <c r="AM69" s="51"/>
      <c r="AN69" s="51"/>
      <c r="AO69" s="51"/>
      <c r="AP69" s="51"/>
      <c r="AQ69" s="51"/>
      <c r="AR69" s="51"/>
      <c r="AS69" s="51"/>
      <c r="AT69" s="51"/>
      <c r="AU69" s="51"/>
      <c r="AV69" s="73"/>
      <c r="AW69" s="74"/>
    </row>
    <row r="70" spans="1:49" ht="15.75">
      <c r="A70" s="50"/>
      <c r="B70" s="50"/>
      <c r="C70" s="87">
        <v>48</v>
      </c>
      <c r="D70" s="95" t="s">
        <v>80</v>
      </c>
      <c r="E70" s="96">
        <v>2498</v>
      </c>
      <c r="F70" s="97">
        <v>112.79543634907927</v>
      </c>
      <c r="G70" s="96">
        <v>1221</v>
      </c>
      <c r="H70" s="97">
        <v>114.57903357903358</v>
      </c>
      <c r="I70" s="96">
        <v>1277</v>
      </c>
      <c r="J70" s="97">
        <v>111.09005481597494</v>
      </c>
      <c r="K70" s="43"/>
      <c r="L70" s="96">
        <v>1212</v>
      </c>
      <c r="M70" s="97">
        <v>114.47772277227723</v>
      </c>
      <c r="N70" s="96">
        <v>1207</v>
      </c>
      <c r="O70" s="97">
        <v>114.47638773819386</v>
      </c>
      <c r="P70" s="96">
        <v>5</v>
      </c>
      <c r="Q70" s="97">
        <v>114.8</v>
      </c>
      <c r="R70" s="43"/>
      <c r="S70" s="96">
        <v>1286</v>
      </c>
      <c r="T70" s="97">
        <v>111.2099533437014</v>
      </c>
      <c r="U70" s="96">
        <v>14</v>
      </c>
      <c r="V70" s="97">
        <v>123.42857142857143</v>
      </c>
      <c r="W70" s="96">
        <v>1272</v>
      </c>
      <c r="X70" s="97">
        <v>111.0754716981132</v>
      </c>
      <c r="Y70" s="43"/>
      <c r="Z70" s="96">
        <v>38</v>
      </c>
      <c r="AA70" s="97">
        <v>171.23684210526315</v>
      </c>
      <c r="AB70" s="96">
        <v>38</v>
      </c>
      <c r="AC70" s="97">
        <v>171.23684210526315</v>
      </c>
      <c r="AD70" s="96">
        <v>0</v>
      </c>
      <c r="AE70" s="97">
        <v>0</v>
      </c>
      <c r="AF70" s="43"/>
      <c r="AG70" s="96">
        <v>1</v>
      </c>
      <c r="AH70" s="97">
        <v>42</v>
      </c>
      <c r="AI70" s="96">
        <v>1</v>
      </c>
      <c r="AJ70" s="97">
        <v>42</v>
      </c>
      <c r="AK70" s="96">
        <v>0</v>
      </c>
      <c r="AL70" s="97">
        <v>0</v>
      </c>
      <c r="AM70" s="51"/>
      <c r="AN70" s="51"/>
      <c r="AO70" s="51"/>
      <c r="AP70" s="51"/>
      <c r="AQ70" s="51"/>
      <c r="AR70" s="51"/>
      <c r="AS70" s="51"/>
      <c r="AT70" s="51"/>
      <c r="AU70" s="51"/>
      <c r="AV70" s="71"/>
      <c r="AW70" s="72"/>
    </row>
    <row r="71" spans="1:49" s="21" customFormat="1" ht="15.75">
      <c r="A71" s="50"/>
      <c r="B71" s="50"/>
      <c r="C71" s="128">
        <v>26</v>
      </c>
      <c r="D71" s="127" t="s">
        <v>59</v>
      </c>
      <c r="E71" s="121">
        <v>785</v>
      </c>
      <c r="F71" s="122">
        <v>111.66751592356688</v>
      </c>
      <c r="G71" s="124">
        <v>339</v>
      </c>
      <c r="H71" s="125">
        <v>114.25958702064896</v>
      </c>
      <c r="I71" s="80">
        <v>446</v>
      </c>
      <c r="J71" s="94">
        <v>109.69730941704036</v>
      </c>
      <c r="K71" s="33"/>
      <c r="L71" s="121">
        <v>333</v>
      </c>
      <c r="M71" s="122">
        <v>114.17117117117117</v>
      </c>
      <c r="N71" s="124">
        <v>333</v>
      </c>
      <c r="O71" s="125">
        <v>114.17117117117117</v>
      </c>
      <c r="P71" s="80">
        <v>0</v>
      </c>
      <c r="Q71" s="94">
        <v>0</v>
      </c>
      <c r="R71" s="33"/>
      <c r="S71" s="121">
        <v>452</v>
      </c>
      <c r="T71" s="122">
        <v>109.82300884955752</v>
      </c>
      <c r="U71" s="124">
        <v>6</v>
      </c>
      <c r="V71" s="125">
        <v>119.16666666666667</v>
      </c>
      <c r="W71" s="80">
        <v>446</v>
      </c>
      <c r="X71" s="94">
        <v>109.69730941704036</v>
      </c>
      <c r="Y71" s="33"/>
      <c r="Z71" s="121">
        <v>13</v>
      </c>
      <c r="AA71" s="122">
        <v>165.84615384615384</v>
      </c>
      <c r="AB71" s="124">
        <v>13</v>
      </c>
      <c r="AC71" s="125">
        <v>165.84615384615384</v>
      </c>
      <c r="AD71" s="80">
        <v>0</v>
      </c>
      <c r="AE71" s="94">
        <v>0</v>
      </c>
      <c r="AF71" s="33"/>
      <c r="AG71" s="121">
        <v>0</v>
      </c>
      <c r="AH71" s="122">
        <v>0</v>
      </c>
      <c r="AI71" s="124">
        <v>0</v>
      </c>
      <c r="AJ71" s="125">
        <v>0</v>
      </c>
      <c r="AK71" s="80">
        <v>0</v>
      </c>
      <c r="AL71" s="94">
        <v>0</v>
      </c>
      <c r="AM71" s="51"/>
      <c r="AN71" s="51"/>
      <c r="AO71" s="51"/>
      <c r="AP71" s="51"/>
      <c r="AQ71" s="51"/>
      <c r="AR71" s="51"/>
      <c r="AS71" s="51"/>
      <c r="AT71" s="51"/>
      <c r="AU71" s="51"/>
      <c r="AV71" s="71"/>
      <c r="AW71" s="72"/>
    </row>
    <row r="72" spans="1:49" s="21" customFormat="1" ht="15.75">
      <c r="A72" s="50"/>
      <c r="B72" s="50"/>
      <c r="C72" s="128">
        <v>51</v>
      </c>
      <c r="D72" s="127" t="s">
        <v>60</v>
      </c>
      <c r="E72" s="121">
        <v>144</v>
      </c>
      <c r="F72" s="122">
        <v>111.17361111111111</v>
      </c>
      <c r="G72" s="124">
        <v>73</v>
      </c>
      <c r="H72" s="125">
        <v>113.21917808219177</v>
      </c>
      <c r="I72" s="80">
        <v>71</v>
      </c>
      <c r="J72" s="94">
        <v>109.07042253521126</v>
      </c>
      <c r="K72" s="33"/>
      <c r="L72" s="121">
        <v>73</v>
      </c>
      <c r="M72" s="122">
        <v>113.02739726027397</v>
      </c>
      <c r="N72" s="124">
        <v>72</v>
      </c>
      <c r="O72" s="125">
        <v>113.04166666666667</v>
      </c>
      <c r="P72" s="80">
        <v>1</v>
      </c>
      <c r="Q72" s="94">
        <v>112</v>
      </c>
      <c r="R72" s="33"/>
      <c r="S72" s="121">
        <v>71</v>
      </c>
      <c r="T72" s="122">
        <v>109.26760563380282</v>
      </c>
      <c r="U72" s="124">
        <v>1</v>
      </c>
      <c r="V72" s="125">
        <v>126</v>
      </c>
      <c r="W72" s="80">
        <v>70</v>
      </c>
      <c r="X72" s="94">
        <v>109.02857142857142</v>
      </c>
      <c r="Y72" s="33"/>
      <c r="Z72" s="121">
        <v>2</v>
      </c>
      <c r="AA72" s="122">
        <v>182</v>
      </c>
      <c r="AB72" s="124">
        <v>2</v>
      </c>
      <c r="AC72" s="125">
        <v>182</v>
      </c>
      <c r="AD72" s="80">
        <v>0</v>
      </c>
      <c r="AE72" s="94">
        <v>0</v>
      </c>
      <c r="AF72" s="33"/>
      <c r="AG72" s="121">
        <v>0</v>
      </c>
      <c r="AH72" s="122">
        <v>0</v>
      </c>
      <c r="AI72" s="124">
        <v>0</v>
      </c>
      <c r="AJ72" s="125">
        <v>0</v>
      </c>
      <c r="AK72" s="80">
        <v>0</v>
      </c>
      <c r="AL72" s="94">
        <v>0</v>
      </c>
      <c r="AM72" s="51"/>
      <c r="AN72" s="51"/>
      <c r="AO72" s="51"/>
      <c r="AP72" s="51"/>
      <c r="AQ72" s="51"/>
      <c r="AR72" s="51"/>
      <c r="AS72" s="51"/>
      <c r="AT72" s="51"/>
      <c r="AU72" s="51"/>
      <c r="AV72" s="73"/>
      <c r="AW72" s="74"/>
    </row>
    <row r="73" spans="1:49" s="21" customFormat="1" ht="15.75">
      <c r="A73" s="50"/>
      <c r="B73" s="50"/>
      <c r="C73" s="128">
        <v>52</v>
      </c>
      <c r="D73" s="127" t="s">
        <v>61</v>
      </c>
      <c r="E73" s="121">
        <v>220</v>
      </c>
      <c r="F73" s="122">
        <v>112.42272727272727</v>
      </c>
      <c r="G73" s="124">
        <v>96</v>
      </c>
      <c r="H73" s="125">
        <v>114.54166666666667</v>
      </c>
      <c r="I73" s="80">
        <v>124</v>
      </c>
      <c r="J73" s="94">
        <v>110.78225806451613</v>
      </c>
      <c r="K73" s="33"/>
      <c r="L73" s="121">
        <v>96</v>
      </c>
      <c r="M73" s="122">
        <v>114.54166666666667</v>
      </c>
      <c r="N73" s="124">
        <v>96</v>
      </c>
      <c r="O73" s="125">
        <v>114.54166666666667</v>
      </c>
      <c r="P73" s="80">
        <v>0</v>
      </c>
      <c r="Q73" s="94">
        <v>0</v>
      </c>
      <c r="R73" s="33"/>
      <c r="S73" s="121">
        <v>124</v>
      </c>
      <c r="T73" s="122">
        <v>110.78225806451613</v>
      </c>
      <c r="U73" s="124">
        <v>0</v>
      </c>
      <c r="V73" s="125">
        <v>0</v>
      </c>
      <c r="W73" s="80">
        <v>124</v>
      </c>
      <c r="X73" s="94">
        <v>110.78225806451613</v>
      </c>
      <c r="Y73" s="33"/>
      <c r="Z73" s="121">
        <v>4</v>
      </c>
      <c r="AA73" s="122">
        <v>129.75</v>
      </c>
      <c r="AB73" s="124">
        <v>4</v>
      </c>
      <c r="AC73" s="125">
        <v>129.75</v>
      </c>
      <c r="AD73" s="80">
        <v>0</v>
      </c>
      <c r="AE73" s="94">
        <v>0</v>
      </c>
      <c r="AF73" s="33"/>
      <c r="AG73" s="121">
        <v>1</v>
      </c>
      <c r="AH73" s="122">
        <v>42</v>
      </c>
      <c r="AI73" s="124">
        <v>1</v>
      </c>
      <c r="AJ73" s="125">
        <v>42</v>
      </c>
      <c r="AK73" s="80">
        <v>0</v>
      </c>
      <c r="AL73" s="94">
        <v>0</v>
      </c>
      <c r="AM73" s="51"/>
      <c r="AN73" s="51"/>
      <c r="AO73" s="51"/>
      <c r="AP73" s="51"/>
      <c r="AQ73" s="51"/>
      <c r="AR73" s="51"/>
      <c r="AS73" s="51"/>
      <c r="AT73" s="51"/>
      <c r="AU73" s="51"/>
      <c r="AV73" s="73"/>
      <c r="AW73" s="74"/>
    </row>
    <row r="74" spans="1:49" ht="3.2" customHeight="1">
      <c r="A74" s="50"/>
      <c r="B74" s="50"/>
      <c r="C74" s="50"/>
      <c r="D74" s="39"/>
      <c r="E74" s="39"/>
      <c r="F74" s="39"/>
      <c r="G74" s="39"/>
      <c r="H74" s="39"/>
      <c r="I74" s="39"/>
      <c r="J74" s="39"/>
      <c r="K74" s="33"/>
      <c r="L74" s="39"/>
      <c r="M74" s="39"/>
      <c r="N74" s="39"/>
      <c r="O74" s="39"/>
      <c r="P74" s="39"/>
      <c r="Q74" s="39"/>
      <c r="R74" s="33"/>
      <c r="S74" s="39"/>
      <c r="T74" s="39"/>
      <c r="U74" s="39"/>
      <c r="V74" s="39"/>
      <c r="W74" s="39"/>
      <c r="X74" s="39"/>
      <c r="Y74" s="33"/>
      <c r="Z74" s="39"/>
      <c r="AA74" s="39"/>
      <c r="AB74" s="39"/>
      <c r="AC74" s="39"/>
      <c r="AD74" s="39"/>
      <c r="AE74" s="39"/>
      <c r="AF74" s="33"/>
      <c r="AG74" s="39"/>
      <c r="AH74" s="39"/>
      <c r="AI74" s="39"/>
      <c r="AJ74" s="39"/>
      <c r="AK74" s="39"/>
      <c r="AL74" s="39"/>
      <c r="AM74" s="51"/>
      <c r="AN74" s="71"/>
      <c r="AO74" s="72"/>
      <c r="AP74" s="71"/>
      <c r="AQ74" s="72"/>
      <c r="AR74" s="71"/>
      <c r="AS74" s="72"/>
      <c r="AT74" s="71"/>
      <c r="AU74" s="72"/>
      <c r="AV74" s="71"/>
      <c r="AW74" s="72"/>
    </row>
    <row r="75" spans="1:49" s="53" customFormat="1" ht="15.6" customHeight="1">
      <c r="A75" s="52"/>
      <c r="B75" s="52"/>
      <c r="C75" s="52"/>
      <c r="D75" s="161"/>
      <c r="E75" s="162"/>
      <c r="F75" s="162"/>
      <c r="G75" s="162"/>
      <c r="H75" s="162"/>
      <c r="I75" s="11"/>
      <c r="J75" s="11"/>
      <c r="K75" s="33"/>
      <c r="L75" s="33"/>
      <c r="M75" s="33"/>
      <c r="N75" s="33"/>
      <c r="O75" s="33"/>
      <c r="P75" s="11"/>
      <c r="Q75" s="11"/>
      <c r="R75" s="33"/>
      <c r="S75" s="33"/>
      <c r="T75" s="33"/>
      <c r="U75" s="33"/>
      <c r="V75" s="33"/>
      <c r="W75" s="11"/>
      <c r="X75" s="11"/>
      <c r="Y75" s="33"/>
      <c r="Z75" s="33"/>
      <c r="AA75" s="33"/>
      <c r="AB75" s="33"/>
      <c r="AC75" s="33"/>
      <c r="AD75" s="11"/>
      <c r="AE75" s="11"/>
      <c r="AF75" s="33"/>
      <c r="AG75" s="33"/>
      <c r="AH75" s="33"/>
      <c r="AI75" s="33"/>
      <c r="AJ75" s="33"/>
      <c r="AK75" s="11"/>
      <c r="AL75" s="11"/>
      <c r="AM75" s="51"/>
      <c r="AN75" s="71"/>
      <c r="AO75" s="72"/>
      <c r="AP75" s="71"/>
      <c r="AQ75" s="72"/>
      <c r="AR75" s="71"/>
      <c r="AS75" s="72"/>
      <c r="AT75" s="71"/>
      <c r="AU75" s="72"/>
      <c r="AV75" s="71"/>
      <c r="AW75" s="72"/>
    </row>
    <row r="76" spans="1:49" s="53" customFormat="1" ht="66.75" customHeight="1">
      <c r="A76" s="52"/>
      <c r="B76" s="52"/>
      <c r="C76" s="157" t="s">
        <v>299</v>
      </c>
      <c r="D76" s="157"/>
      <c r="E76" s="157"/>
      <c r="F76" s="157"/>
      <c r="G76" s="157"/>
      <c r="H76" s="157"/>
      <c r="I76" s="157"/>
      <c r="J76" s="157"/>
      <c r="K76" s="157"/>
      <c r="L76" s="157"/>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N76" s="71"/>
      <c r="AO76" s="72"/>
      <c r="AP76" s="71"/>
      <c r="AQ76" s="72"/>
      <c r="AR76" s="71"/>
      <c r="AS76" s="72"/>
      <c r="AT76" s="71"/>
      <c r="AU76" s="72"/>
      <c r="AV76" s="71"/>
      <c r="AW76" s="72"/>
    </row>
    <row r="77" spans="1:49" s="53" customFormat="1" ht="12.75" customHeight="1">
      <c r="A77" s="52"/>
      <c r="B77" s="52"/>
      <c r="C77" s="137"/>
      <c r="D77" s="137"/>
      <c r="E77" s="137"/>
      <c r="F77" s="137"/>
      <c r="G77" s="137"/>
      <c r="H77" s="137"/>
      <c r="I77" s="137"/>
      <c r="J77" s="137"/>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N77" s="71"/>
      <c r="AO77" s="72"/>
      <c r="AP77" s="71"/>
      <c r="AQ77" s="72"/>
      <c r="AR77" s="71"/>
      <c r="AS77" s="72"/>
      <c r="AT77" s="71"/>
      <c r="AU77" s="72"/>
      <c r="AV77" s="71"/>
      <c r="AW77" s="72"/>
    </row>
    <row r="78" spans="1:49" s="53" customFormat="1" ht="88.5" customHeight="1">
      <c r="A78" s="52"/>
      <c r="B78" s="52"/>
      <c r="C78" s="157" t="s">
        <v>300</v>
      </c>
      <c r="D78" s="157"/>
      <c r="E78" s="157"/>
      <c r="F78" s="157"/>
      <c r="G78" s="157"/>
      <c r="H78" s="157"/>
      <c r="I78" s="157"/>
      <c r="J78" s="157"/>
      <c r="K78" s="157"/>
      <c r="L78" s="157"/>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row>
    <row r="79" spans="1:49" s="186" customFormat="1" ht="42.75" customHeight="1">
      <c r="C79" s="157" t="s">
        <v>301</v>
      </c>
      <c r="D79" s="157"/>
      <c r="E79" s="157"/>
      <c r="F79" s="157"/>
      <c r="G79" s="157"/>
      <c r="H79" s="157"/>
      <c r="I79" s="157"/>
      <c r="J79" s="157"/>
      <c r="K79" s="157"/>
      <c r="L79" s="157"/>
    </row>
    <row r="81" spans="5:38" s="47" customFormat="1" hidden="1">
      <c r="E81" s="55">
        <f>E73+E72+E67+E52+E71+E66+E64++E59+E56+E47+E41+E31+E30+E27+E26+E25+E21+E12+E65</f>
        <v>115107</v>
      </c>
      <c r="F81" s="55"/>
      <c r="G81" s="55">
        <f>G73+G72+G67+G52+G71+G66+G64++G59+G56+G47+G41+G31+G30+G27+G26+G25+G21+G12+G65</f>
        <v>53987</v>
      </c>
      <c r="H81" s="56"/>
      <c r="I81" s="55">
        <f>I73+I72+I67+I52+I71+I66+I64++I59+I56+I47+I41+I31+I30+I27+I26+I25+I21+I12+I65</f>
        <v>61120</v>
      </c>
      <c r="J81" s="56"/>
      <c r="L81" s="55">
        <f>L73+L72+L67+L52+L71+L66+L64++L59+L56+L47+L41+L31+L30+L27+L26+L25+L21+L12+L65</f>
        <v>53452</v>
      </c>
      <c r="M81" s="55"/>
      <c r="N81" s="55">
        <f>N73+N72+N67+N52+N71+N66+N64++N59+N56+N47+N41+N31+N30+N27+N26+N25+N21+N12+N65</f>
        <v>53343</v>
      </c>
      <c r="O81" s="56"/>
      <c r="P81" s="55">
        <f>P73+P72+P67+P52+P71+P66+P64++P59+P56+P47+P41+P31+P30+P27+P26+P25+P21+P12+P65</f>
        <v>109</v>
      </c>
      <c r="Q81" s="56"/>
      <c r="S81" s="55">
        <f>S73+S72+S67+S52+S71+S66+S64++S59+S56+S47+S41+S31+S30+S27+S26+S25+S21+S12+S65</f>
        <v>61655</v>
      </c>
      <c r="T81" s="55"/>
      <c r="U81" s="55">
        <f>U73+U72+U67+U52+U71+U66+U64++U59+U56+U47+U41+U31+U30+U27+U26+U25+U21+U12+U65</f>
        <v>644</v>
      </c>
      <c r="V81" s="56"/>
      <c r="W81" s="55">
        <f>W73+W72+W67+W52+W71+W66+W64++W59+W56+W47+W41+W31+W30+W27+W26+W25+W21+W12+W65</f>
        <v>61011</v>
      </c>
      <c r="X81" s="56"/>
      <c r="Z81" s="55">
        <f>Z73+Z72+Z67+Z52+Z71+Z66+Z64++Z59+Z56+Z47+Z41+Z31+Z30+Z27+Z26+Z25+Z21+Z12+Z65</f>
        <v>1320</v>
      </c>
      <c r="AA81" s="55"/>
      <c r="AB81" s="55">
        <f>AB73+AB72+AB67+AB52+AB71+AB66+AB64++AB59+AB56+AB47+AB41+AB31+AB30+AB27+AB26+AB25+AB21+AB12+AB65</f>
        <v>1279</v>
      </c>
      <c r="AC81" s="56"/>
      <c r="AD81" s="55">
        <f>AD73+AD72+AD67+AD52+AD71+AD66+AD64++AD59+AD56+AD47+AD41+AD31+AD30+AD27+AD26+AD25+AD21+AD12+AD65</f>
        <v>41</v>
      </c>
      <c r="AE81" s="56"/>
      <c r="AG81" s="55">
        <f>AG73+AG72+AG67+AG52+AG71+AG66+AG64++AG59+AG56+AG47+AG41+AG31+AG30+AG27+AG26+AG25+AG21+AG12+AG65</f>
        <v>110</v>
      </c>
      <c r="AH81" s="55"/>
      <c r="AI81" s="55">
        <f>AI73+AI72+AI67+AI52+AI71+AI66+AI64++AI59+AI56+AI47+AI41+AI31+AI30+AI27+AI26+AI25+AI21+AI12+AI65</f>
        <v>110</v>
      </c>
      <c r="AJ81" s="56"/>
      <c r="AK81" s="55">
        <f>AK73+AK72+AK67+AK52+AK71+AK66+AK64++AK59+AK56+AK47+AK41+AK31+AK30+AK27+AK26+AK25+AK21+AK12+AK65</f>
        <v>0</v>
      </c>
      <c r="AL81" s="56"/>
    </row>
    <row r="82" spans="5:38" hidden="1"/>
    <row r="83" spans="5:38" hidden="1">
      <c r="H83" s="11" t="s">
        <v>43</v>
      </c>
      <c r="J83" s="11" t="s">
        <v>43</v>
      </c>
      <c r="O83" s="11" t="s">
        <v>43</v>
      </c>
      <c r="Q83" s="11" t="s">
        <v>43</v>
      </c>
      <c r="V83" s="11" t="s">
        <v>43</v>
      </c>
      <c r="X83" s="11" t="s">
        <v>43</v>
      </c>
      <c r="AC83" s="11" t="s">
        <v>43</v>
      </c>
      <c r="AE83" s="11" t="s">
        <v>43</v>
      </c>
      <c r="AJ83" s="11" t="s">
        <v>43</v>
      </c>
      <c r="AL83" s="11" t="s">
        <v>43</v>
      </c>
    </row>
    <row r="84" spans="5:38" hidden="1"/>
    <row r="85" spans="5:38" hidden="1"/>
    <row r="86" spans="5:38" hidden="1"/>
    <row r="87" spans="5:38" hidden="1"/>
    <row r="88" spans="5:38" hidden="1"/>
    <row r="89" spans="5:38" hidden="1"/>
    <row r="90" spans="5:38" hidden="1"/>
    <row r="97" spans="5:38">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row>
  </sheetData>
  <autoFilter ref="D9:D73" xr:uid="{00000000-0001-0000-0500-000000000000}"/>
  <dataConsolidate/>
  <mergeCells count="29">
    <mergeCell ref="AG8:AL8"/>
    <mergeCell ref="AG9:AH9"/>
    <mergeCell ref="AI9:AJ9"/>
    <mergeCell ref="AK9:AL9"/>
    <mergeCell ref="C79:L79"/>
    <mergeCell ref="C76:L76"/>
    <mergeCell ref="C78:L78"/>
    <mergeCell ref="AB9:AC9"/>
    <mergeCell ref="AD9:AE9"/>
    <mergeCell ref="D75:H75"/>
    <mergeCell ref="N9:O9"/>
    <mergeCell ref="P9:Q9"/>
    <mergeCell ref="S9:T9"/>
    <mergeCell ref="U9:V9"/>
    <mergeCell ref="W9:X9"/>
    <mergeCell ref="Z9:AA9"/>
    <mergeCell ref="C9:C10"/>
    <mergeCell ref="D9:D10"/>
    <mergeCell ref="E9:F9"/>
    <mergeCell ref="G9:H9"/>
    <mergeCell ref="I9:J9"/>
    <mergeCell ref="L9:M9"/>
    <mergeCell ref="Z8:AE8"/>
    <mergeCell ref="C4:J4"/>
    <mergeCell ref="C5:J5"/>
    <mergeCell ref="L8:Q8"/>
    <mergeCell ref="S8:X8"/>
    <mergeCell ref="D6:J6"/>
    <mergeCell ref="E8:J8"/>
  </mergeCells>
  <conditionalFormatting sqref="E81 G81 I81 L81 N81 P81 S81 U81 W81 Z81 AB81 AD81 AI81 AK81">
    <cfRule type="cellIs" dxfId="1" priority="17" operator="equal">
      <formula>E11</formula>
    </cfRule>
  </conditionalFormatting>
  <conditionalFormatting sqref="AG81">
    <cfRule type="cellIs" dxfId="0" priority="1" operator="equal">
      <formula>AG11</formula>
    </cfRule>
  </conditionalFormatting>
  <printOptions horizontalCentered="1" verticalCentered="1"/>
  <pageMargins left="0.39370078740157483" right="0.39370078740157483" top="0.39370078740157483" bottom="0.78740157480314965" header="0.31496062992125984" footer="0.31496062992125984"/>
  <pageSetup paperSize="9" scale="62" orientation="portrait" horizontalDpi="300" verticalDpi="300" r:id="rId1"/>
  <headerFooter differentFirst="1">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37AE7-363C-4530-BE70-B0711E5633FF}">
  <sheetPr>
    <pageSetUpPr autoPageBreaks="0" fitToPage="1"/>
  </sheetPr>
  <dimension ref="B22:X72"/>
  <sheetViews>
    <sheetView showGridLines="0" showRowColHeaders="0" zoomScaleNormal="100" zoomScaleSheetLayoutView="100" workbookViewId="0">
      <selection activeCell="I33" sqref="I33"/>
    </sheetView>
  </sheetViews>
  <sheetFormatPr baseColWidth="10" defaultRowHeight="15"/>
  <cols>
    <col min="2" max="4" width="20.7109375" customWidth="1"/>
  </cols>
  <sheetData>
    <row r="22" spans="2:5" ht="26.25" customHeight="1">
      <c r="B22" s="166" t="s">
        <v>69</v>
      </c>
      <c r="C22" s="166"/>
      <c r="D22" s="166"/>
      <c r="E22" s="6"/>
    </row>
    <row r="23" spans="2:5" ht="26.25" customHeight="1">
      <c r="B23" s="167">
        <f>'Total y Variación interanual'!$I$68</f>
        <v>11594</v>
      </c>
      <c r="C23" s="167"/>
      <c r="D23" s="167"/>
      <c r="E23" s="7"/>
    </row>
    <row r="24" spans="2:5" ht="14.25" customHeight="1">
      <c r="B24" s="8"/>
      <c r="C24" s="8"/>
      <c r="D24" s="8"/>
    </row>
    <row r="25" spans="2:5" ht="26.25">
      <c r="B25" s="9" t="s">
        <v>2</v>
      </c>
      <c r="C25" s="8"/>
      <c r="D25" s="78">
        <f>'Total y Variación interanual'!$G$68</f>
        <v>9424</v>
      </c>
    </row>
    <row r="26" spans="2:5" ht="26.25">
      <c r="B26" s="9" t="s">
        <v>3</v>
      </c>
      <c r="C26" s="8"/>
      <c r="D26" s="78">
        <f>'Total y Variación interanual'!$H$68</f>
        <v>2170</v>
      </c>
    </row>
    <row r="66" spans="5:24">
      <c r="L66">
        <v>2595</v>
      </c>
      <c r="M66">
        <v>110.15105973025048</v>
      </c>
      <c r="N66">
        <v>26</v>
      </c>
      <c r="O66">
        <v>112.88461538461539</v>
      </c>
      <c r="P66">
        <v>2569</v>
      </c>
      <c r="Q66">
        <v>110.12339431685481</v>
      </c>
      <c r="S66">
        <v>2595</v>
      </c>
      <c r="T66">
        <v>110.15105973025048</v>
      </c>
      <c r="U66">
        <v>26</v>
      </c>
      <c r="V66">
        <v>112.88461538461539</v>
      </c>
      <c r="W66">
        <v>2569</v>
      </c>
      <c r="X66">
        <v>110.12339431685481</v>
      </c>
    </row>
    <row r="67" spans="5:24">
      <c r="L67">
        <v>388</v>
      </c>
      <c r="M67">
        <v>108.92268041237114</v>
      </c>
      <c r="N67">
        <v>2</v>
      </c>
      <c r="O67">
        <v>112</v>
      </c>
      <c r="P67">
        <v>386</v>
      </c>
      <c r="Q67">
        <v>108.90673575129534</v>
      </c>
      <c r="S67">
        <v>388</v>
      </c>
      <c r="T67">
        <v>108.92268041237114</v>
      </c>
      <c r="U67">
        <v>2</v>
      </c>
      <c r="V67">
        <v>112</v>
      </c>
      <c r="W67">
        <v>386</v>
      </c>
      <c r="X67">
        <v>108.90673575129534</v>
      </c>
    </row>
    <row r="68" spans="5:24">
      <c r="L68">
        <v>951</v>
      </c>
      <c r="M68">
        <v>111.11777076761304</v>
      </c>
      <c r="N68">
        <v>13</v>
      </c>
      <c r="O68">
        <v>113.07692307692308</v>
      </c>
      <c r="P68">
        <v>938</v>
      </c>
      <c r="Q68">
        <v>111.09061833688699</v>
      </c>
      <c r="S68">
        <v>951</v>
      </c>
      <c r="T68">
        <v>111.11777076761304</v>
      </c>
      <c r="U68">
        <v>13</v>
      </c>
      <c r="V68">
        <v>113.07692307692308</v>
      </c>
      <c r="W68">
        <v>938</v>
      </c>
      <c r="X68">
        <v>111.09061833688699</v>
      </c>
    </row>
    <row r="69" spans="5:24">
      <c r="L69">
        <v>1256</v>
      </c>
      <c r="M69">
        <v>109.79856687898089</v>
      </c>
      <c r="N69">
        <v>11</v>
      </c>
      <c r="O69">
        <v>112.81818181818181</v>
      </c>
      <c r="P69">
        <v>1245</v>
      </c>
      <c r="Q69">
        <v>109.7718875502008</v>
      </c>
      <c r="S69">
        <v>1256</v>
      </c>
      <c r="T69">
        <v>109.79856687898089</v>
      </c>
      <c r="U69">
        <v>11</v>
      </c>
      <c r="V69">
        <v>112.81818181818181</v>
      </c>
      <c r="W69">
        <v>1245</v>
      </c>
      <c r="X69">
        <v>109.7718875502008</v>
      </c>
    </row>
    <row r="70" spans="5:24">
      <c r="L70">
        <v>74</v>
      </c>
      <c r="M70">
        <v>106.63513513513513</v>
      </c>
      <c r="N70">
        <v>0</v>
      </c>
      <c r="O70" t="s">
        <v>104</v>
      </c>
      <c r="P70">
        <v>74</v>
      </c>
      <c r="Q70">
        <v>106.63513513513513</v>
      </c>
      <c r="S70">
        <v>74</v>
      </c>
      <c r="T70">
        <v>106.63513513513513</v>
      </c>
      <c r="U70">
        <v>0</v>
      </c>
      <c r="V70" t="s">
        <v>104</v>
      </c>
      <c r="W70">
        <v>74</v>
      </c>
      <c r="X70">
        <v>106.63513513513513</v>
      </c>
    </row>
    <row r="71" spans="5:24">
      <c r="L71">
        <v>142</v>
      </c>
      <c r="M71">
        <v>108.35211267605634</v>
      </c>
      <c r="N71">
        <v>4</v>
      </c>
      <c r="O71">
        <v>112</v>
      </c>
      <c r="P71">
        <v>138</v>
      </c>
      <c r="Q71">
        <v>108.2463768115942</v>
      </c>
      <c r="S71">
        <v>142</v>
      </c>
      <c r="T71">
        <v>108.35211267605634</v>
      </c>
      <c r="U71">
        <v>4</v>
      </c>
      <c r="V71">
        <v>112</v>
      </c>
      <c r="W71">
        <v>138</v>
      </c>
      <c r="X71">
        <v>108.2463768115942</v>
      </c>
    </row>
    <row r="72" spans="5:24">
      <c r="E72" s="119"/>
      <c r="F72" s="119"/>
      <c r="G72" s="120"/>
      <c r="H72" s="120"/>
      <c r="I72" s="118"/>
      <c r="J72" s="118"/>
      <c r="L72" s="119">
        <v>53180</v>
      </c>
      <c r="M72" s="119">
        <v>112.56884166980068</v>
      </c>
      <c r="N72" s="120">
        <v>53096</v>
      </c>
      <c r="O72" s="120">
        <v>112.57669127617899</v>
      </c>
      <c r="P72" s="118">
        <v>84</v>
      </c>
      <c r="Q72" s="118">
        <v>107.60714285714286</v>
      </c>
      <c r="S72" s="119">
        <v>60411</v>
      </c>
      <c r="T72" s="119">
        <v>108.93180049990896</v>
      </c>
      <c r="U72" s="120">
        <v>589</v>
      </c>
      <c r="V72" s="120">
        <v>110.8641765704584</v>
      </c>
      <c r="W72" s="118">
        <v>59822</v>
      </c>
      <c r="X72" s="118">
        <v>108.91277456454148</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1:P69"/>
  <sheetViews>
    <sheetView showGridLines="0" showRowColHeaders="0" zoomScaleNormal="100" workbookViewId="0">
      <pane ySplit="5" topLeftCell="A40" activePane="bottomLeft" state="frozen"/>
      <selection activeCell="C25" sqref="C25"/>
      <selection pane="bottomLeft" activeCell="N54" sqref="N54"/>
    </sheetView>
  </sheetViews>
  <sheetFormatPr baseColWidth="10" defaultColWidth="11.42578125" defaultRowHeight="12.75"/>
  <cols>
    <col min="1" max="1" width="2.5703125" style="63" customWidth="1"/>
    <col min="2" max="2" width="7.42578125" style="63" customWidth="1"/>
    <col min="3" max="3" width="20" style="60" customWidth="1"/>
    <col min="4" max="4" width="12.85546875" style="65" hidden="1" customWidth="1"/>
    <col min="5" max="5" width="12.28515625" style="65" hidden="1" customWidth="1"/>
    <col min="6" max="6" width="14.85546875" style="66" hidden="1" customWidth="1"/>
    <col min="7" max="7" width="16.5703125" style="65" customWidth="1"/>
    <col min="8" max="8" width="16" style="65" customWidth="1"/>
    <col min="9" max="9" width="13.42578125" style="66" customWidth="1"/>
    <col min="10" max="10" width="14" style="66" customWidth="1"/>
    <col min="11" max="11" width="12.85546875" style="66" customWidth="1"/>
    <col min="12" max="16384" width="11.42578125" style="63"/>
  </cols>
  <sheetData>
    <row r="1" spans="2:16" s="60" customFormat="1" ht="24.6" customHeight="1">
      <c r="C1" s="169" t="s">
        <v>44</v>
      </c>
      <c r="D1" s="170"/>
      <c r="E1" s="170"/>
      <c r="F1" s="170"/>
      <c r="G1" s="170"/>
      <c r="H1" s="170"/>
      <c r="I1" s="170"/>
      <c r="J1" s="170"/>
      <c r="K1" s="170"/>
    </row>
    <row r="2" spans="2:16" s="60" customFormat="1" ht="19.149999999999999" customHeight="1">
      <c r="C2" s="171" t="s">
        <v>108</v>
      </c>
      <c r="D2" s="172"/>
      <c r="E2" s="172"/>
      <c r="F2" s="172"/>
      <c r="G2" s="172"/>
      <c r="H2" s="172"/>
      <c r="I2" s="172"/>
      <c r="J2" s="172"/>
      <c r="K2" s="172"/>
    </row>
    <row r="3" spans="2:16" s="60" customFormat="1" ht="14.25" customHeight="1">
      <c r="C3" s="173"/>
      <c r="D3" s="174"/>
      <c r="E3" s="174"/>
      <c r="F3" s="174"/>
      <c r="G3" s="174"/>
      <c r="H3" s="174"/>
      <c r="I3" s="174"/>
      <c r="J3" s="174"/>
      <c r="K3" s="174"/>
    </row>
    <row r="4" spans="2:16" ht="18.600000000000001" customHeight="1">
      <c r="B4" s="168" t="s">
        <v>67</v>
      </c>
      <c r="C4" s="181" t="s">
        <v>71</v>
      </c>
      <c r="D4" s="175" t="s">
        <v>109</v>
      </c>
      <c r="E4" s="176"/>
      <c r="F4" s="176"/>
      <c r="G4" s="177" t="s">
        <v>2</v>
      </c>
      <c r="H4" s="179" t="s">
        <v>3</v>
      </c>
      <c r="I4" s="175" t="s">
        <v>45</v>
      </c>
      <c r="J4" s="175" t="s">
        <v>110</v>
      </c>
      <c r="K4" s="176"/>
      <c r="L4" s="99"/>
    </row>
    <row r="5" spans="2:16" s="64" customFormat="1" ht="16.350000000000001" customHeight="1">
      <c r="B5" s="168"/>
      <c r="C5" s="182"/>
      <c r="D5" s="100" t="s">
        <v>2</v>
      </c>
      <c r="E5" s="100" t="s">
        <v>3</v>
      </c>
      <c r="F5" s="100" t="s">
        <v>45</v>
      </c>
      <c r="G5" s="178"/>
      <c r="H5" s="180"/>
      <c r="I5" s="176"/>
      <c r="J5" s="100" t="s">
        <v>46</v>
      </c>
      <c r="K5" s="100" t="s">
        <v>47</v>
      </c>
      <c r="L5" s="101"/>
    </row>
    <row r="6" spans="2:16" s="61" customFormat="1" ht="15.75">
      <c r="B6" s="102">
        <v>4</v>
      </c>
      <c r="C6" s="102" t="s">
        <v>9</v>
      </c>
      <c r="D6" s="133">
        <v>100</v>
      </c>
      <c r="E6" s="133">
        <v>13</v>
      </c>
      <c r="F6" s="134">
        <v>113</v>
      </c>
      <c r="G6" s="103">
        <v>102</v>
      </c>
      <c r="H6" s="103">
        <v>14</v>
      </c>
      <c r="I6" s="104">
        <v>116</v>
      </c>
      <c r="J6" s="103">
        <f>I6-F6</f>
        <v>3</v>
      </c>
      <c r="K6" s="105">
        <f>I6/F6-1</f>
        <v>2.6548672566371723E-2</v>
      </c>
      <c r="L6" s="106"/>
      <c r="N6" s="75"/>
      <c r="O6" s="75"/>
      <c r="P6" s="76"/>
    </row>
    <row r="7" spans="2:16" s="61" customFormat="1" ht="15.75">
      <c r="B7" s="102">
        <v>11</v>
      </c>
      <c r="C7" s="102" t="s">
        <v>10</v>
      </c>
      <c r="D7" s="133">
        <v>128</v>
      </c>
      <c r="E7" s="133">
        <v>29</v>
      </c>
      <c r="F7" s="134">
        <v>157</v>
      </c>
      <c r="G7" s="103">
        <v>157</v>
      </c>
      <c r="H7" s="103">
        <v>28</v>
      </c>
      <c r="I7" s="104">
        <v>185</v>
      </c>
      <c r="J7" s="103">
        <f>I7-F7</f>
        <v>28</v>
      </c>
      <c r="K7" s="105">
        <f>I7/F7-1</f>
        <v>0.17834394904458595</v>
      </c>
      <c r="L7" s="106"/>
      <c r="N7" s="75"/>
      <c r="O7" s="75"/>
      <c r="P7" s="76"/>
    </row>
    <row r="8" spans="2:16" s="61" customFormat="1" ht="15.75">
      <c r="B8" s="102">
        <v>14</v>
      </c>
      <c r="C8" s="102" t="s">
        <v>11</v>
      </c>
      <c r="D8" s="133">
        <v>93</v>
      </c>
      <c r="E8" s="133">
        <v>18</v>
      </c>
      <c r="F8" s="134">
        <v>111</v>
      </c>
      <c r="G8" s="103">
        <v>86</v>
      </c>
      <c r="H8" s="103">
        <v>27</v>
      </c>
      <c r="I8" s="104">
        <v>113</v>
      </c>
      <c r="J8" s="103">
        <f t="shared" ref="J8:J68" si="0">I8-F8</f>
        <v>2</v>
      </c>
      <c r="K8" s="105">
        <f t="shared" ref="K8:K68" si="1">I8/F8-1</f>
        <v>1.8018018018018056E-2</v>
      </c>
      <c r="L8" s="106"/>
      <c r="N8" s="75"/>
      <c r="O8" s="75"/>
      <c r="P8" s="76"/>
    </row>
    <row r="9" spans="2:16" s="61" customFormat="1" ht="15.75">
      <c r="B9" s="102">
        <v>18</v>
      </c>
      <c r="C9" s="102" t="s">
        <v>12</v>
      </c>
      <c r="D9" s="133">
        <v>121</v>
      </c>
      <c r="E9" s="133">
        <v>26</v>
      </c>
      <c r="F9" s="134">
        <v>147</v>
      </c>
      <c r="G9" s="103">
        <v>132</v>
      </c>
      <c r="H9" s="103">
        <v>36</v>
      </c>
      <c r="I9" s="104">
        <v>168</v>
      </c>
      <c r="J9" s="103">
        <f t="shared" si="0"/>
        <v>21</v>
      </c>
      <c r="K9" s="105">
        <f t="shared" si="1"/>
        <v>0.14285714285714279</v>
      </c>
      <c r="L9" s="106"/>
      <c r="N9" s="75"/>
      <c r="O9" s="75"/>
      <c r="P9" s="76"/>
    </row>
    <row r="10" spans="2:16" s="61" customFormat="1" ht="15.75">
      <c r="B10" s="102">
        <v>21</v>
      </c>
      <c r="C10" s="102" t="s">
        <v>13</v>
      </c>
      <c r="D10" s="133">
        <v>49</v>
      </c>
      <c r="E10" s="133">
        <v>10</v>
      </c>
      <c r="F10" s="134">
        <v>59</v>
      </c>
      <c r="G10" s="103">
        <v>53</v>
      </c>
      <c r="H10" s="103">
        <v>14</v>
      </c>
      <c r="I10" s="104">
        <v>67</v>
      </c>
      <c r="J10" s="103">
        <f t="shared" si="0"/>
        <v>8</v>
      </c>
      <c r="K10" s="105">
        <f t="shared" si="1"/>
        <v>0.13559322033898313</v>
      </c>
      <c r="L10" s="106"/>
      <c r="N10" s="75"/>
      <c r="O10" s="75"/>
      <c r="P10" s="76"/>
    </row>
    <row r="11" spans="2:16" s="61" customFormat="1" ht="15.75">
      <c r="B11" s="102">
        <v>23</v>
      </c>
      <c r="C11" s="102" t="s">
        <v>14</v>
      </c>
      <c r="D11" s="133">
        <v>54</v>
      </c>
      <c r="E11" s="133">
        <v>13</v>
      </c>
      <c r="F11" s="134">
        <v>67</v>
      </c>
      <c r="G11" s="103">
        <v>60</v>
      </c>
      <c r="H11" s="103">
        <v>17</v>
      </c>
      <c r="I11" s="104">
        <v>77</v>
      </c>
      <c r="J11" s="103">
        <f t="shared" si="0"/>
        <v>10</v>
      </c>
      <c r="K11" s="105">
        <f t="shared" si="1"/>
        <v>0.14925373134328357</v>
      </c>
      <c r="L11" s="106"/>
      <c r="N11" s="75"/>
      <c r="O11" s="75"/>
      <c r="P11" s="76"/>
    </row>
    <row r="12" spans="2:16" s="61" customFormat="1" ht="15.75">
      <c r="B12" s="102">
        <v>29</v>
      </c>
      <c r="C12" s="102" t="s">
        <v>15</v>
      </c>
      <c r="D12" s="133">
        <v>306</v>
      </c>
      <c r="E12" s="133">
        <v>78</v>
      </c>
      <c r="F12" s="134">
        <v>384</v>
      </c>
      <c r="G12" s="103">
        <v>304</v>
      </c>
      <c r="H12" s="103">
        <v>93</v>
      </c>
      <c r="I12" s="104">
        <v>397</v>
      </c>
      <c r="J12" s="103">
        <f t="shared" si="0"/>
        <v>13</v>
      </c>
      <c r="K12" s="105">
        <f t="shared" si="1"/>
        <v>3.3854166666666741E-2</v>
      </c>
      <c r="L12" s="106"/>
      <c r="N12" s="75"/>
      <c r="O12" s="75"/>
      <c r="P12" s="76"/>
    </row>
    <row r="13" spans="2:16" s="61" customFormat="1" ht="15.75">
      <c r="B13" s="102">
        <v>41</v>
      </c>
      <c r="C13" s="102" t="s">
        <v>16</v>
      </c>
      <c r="D13" s="133">
        <v>240</v>
      </c>
      <c r="E13" s="133">
        <v>54</v>
      </c>
      <c r="F13" s="134">
        <v>294</v>
      </c>
      <c r="G13" s="103">
        <v>252</v>
      </c>
      <c r="H13" s="103">
        <v>62</v>
      </c>
      <c r="I13" s="104">
        <v>314</v>
      </c>
      <c r="J13" s="103">
        <f t="shared" si="0"/>
        <v>20</v>
      </c>
      <c r="K13" s="105">
        <f t="shared" si="1"/>
        <v>6.8027210884353817E-2</v>
      </c>
      <c r="L13" s="106"/>
      <c r="N13" s="75"/>
      <c r="O13" s="75"/>
      <c r="P13" s="76"/>
    </row>
    <row r="14" spans="2:16" s="62" customFormat="1" ht="15.75">
      <c r="B14" s="107"/>
      <c r="C14" s="107" t="s">
        <v>85</v>
      </c>
      <c r="D14" s="134">
        <v>1091</v>
      </c>
      <c r="E14" s="134">
        <v>241</v>
      </c>
      <c r="F14" s="134">
        <v>1332</v>
      </c>
      <c r="G14" s="130">
        <v>1146</v>
      </c>
      <c r="H14" s="131">
        <v>291</v>
      </c>
      <c r="I14" s="108">
        <v>1437</v>
      </c>
      <c r="J14" s="108">
        <f t="shared" si="0"/>
        <v>105</v>
      </c>
      <c r="K14" s="109">
        <f t="shared" si="1"/>
        <v>7.8828828828828801E-2</v>
      </c>
      <c r="L14" s="110"/>
      <c r="N14" s="77"/>
      <c r="O14" s="77"/>
      <c r="P14" s="77"/>
    </row>
    <row r="15" spans="2:16" s="61" customFormat="1" ht="15.75">
      <c r="B15" s="102">
        <v>22</v>
      </c>
      <c r="C15" s="102" t="s">
        <v>17</v>
      </c>
      <c r="D15" s="133">
        <v>69</v>
      </c>
      <c r="E15" s="133">
        <v>10</v>
      </c>
      <c r="F15" s="134">
        <v>79</v>
      </c>
      <c r="G15" s="103">
        <v>64</v>
      </c>
      <c r="H15" s="103">
        <v>8</v>
      </c>
      <c r="I15" s="104">
        <v>72</v>
      </c>
      <c r="J15" s="103">
        <f t="shared" si="0"/>
        <v>-7</v>
      </c>
      <c r="K15" s="105">
        <f t="shared" si="1"/>
        <v>-8.8607594936708889E-2</v>
      </c>
      <c r="L15" s="106"/>
      <c r="N15" s="75"/>
      <c r="O15" s="75"/>
      <c r="P15" s="76"/>
    </row>
    <row r="16" spans="2:16" s="61" customFormat="1" ht="15.75">
      <c r="B16" s="102">
        <v>44</v>
      </c>
      <c r="C16" s="102" t="s">
        <v>18</v>
      </c>
      <c r="D16" s="133">
        <v>32</v>
      </c>
      <c r="E16" s="133">
        <v>4</v>
      </c>
      <c r="F16" s="134">
        <v>36</v>
      </c>
      <c r="G16" s="103">
        <v>41</v>
      </c>
      <c r="H16" s="103">
        <v>6</v>
      </c>
      <c r="I16" s="104">
        <v>47</v>
      </c>
      <c r="J16" s="103">
        <f t="shared" si="0"/>
        <v>11</v>
      </c>
      <c r="K16" s="105">
        <f t="shared" si="1"/>
        <v>0.30555555555555558</v>
      </c>
      <c r="L16" s="106"/>
      <c r="N16" s="75"/>
      <c r="O16" s="75"/>
      <c r="P16" s="76"/>
    </row>
    <row r="17" spans="2:16" s="61" customFormat="1" ht="15.75">
      <c r="B17" s="102">
        <v>50</v>
      </c>
      <c r="C17" s="102" t="s">
        <v>19</v>
      </c>
      <c r="D17" s="133">
        <v>258</v>
      </c>
      <c r="E17" s="133">
        <v>57</v>
      </c>
      <c r="F17" s="134">
        <v>315</v>
      </c>
      <c r="G17" s="103">
        <v>244</v>
      </c>
      <c r="H17" s="103">
        <v>39</v>
      </c>
      <c r="I17" s="104">
        <v>283</v>
      </c>
      <c r="J17" s="103">
        <f t="shared" si="0"/>
        <v>-32</v>
      </c>
      <c r="K17" s="105">
        <f t="shared" si="1"/>
        <v>-0.10158730158730156</v>
      </c>
      <c r="L17" s="106"/>
      <c r="N17" s="75"/>
      <c r="O17" s="75"/>
      <c r="P17" s="76"/>
    </row>
    <row r="18" spans="2:16" s="62" customFormat="1" ht="15.75">
      <c r="B18" s="107"/>
      <c r="C18" s="107" t="s">
        <v>82</v>
      </c>
      <c r="D18" s="134">
        <v>359</v>
      </c>
      <c r="E18" s="134">
        <v>71</v>
      </c>
      <c r="F18" s="134">
        <v>430</v>
      </c>
      <c r="G18" s="130">
        <v>349</v>
      </c>
      <c r="H18" s="131">
        <v>53</v>
      </c>
      <c r="I18" s="108">
        <v>402</v>
      </c>
      <c r="J18" s="108">
        <f t="shared" si="0"/>
        <v>-28</v>
      </c>
      <c r="K18" s="109">
        <f t="shared" si="1"/>
        <v>-6.5116279069767469E-2</v>
      </c>
      <c r="L18" s="110"/>
      <c r="N18" s="77"/>
      <c r="O18" s="77"/>
      <c r="P18" s="77"/>
    </row>
    <row r="19" spans="2:16" s="62" customFormat="1" ht="15.75">
      <c r="B19" s="107">
        <v>33</v>
      </c>
      <c r="C19" s="107" t="s">
        <v>83</v>
      </c>
      <c r="D19" s="134">
        <v>130</v>
      </c>
      <c r="E19" s="134">
        <v>38</v>
      </c>
      <c r="F19" s="134">
        <v>168</v>
      </c>
      <c r="G19" s="130">
        <v>104</v>
      </c>
      <c r="H19" s="131">
        <v>20</v>
      </c>
      <c r="I19" s="108">
        <v>124</v>
      </c>
      <c r="J19" s="108">
        <f t="shared" si="0"/>
        <v>-44</v>
      </c>
      <c r="K19" s="109">
        <f t="shared" si="1"/>
        <v>-0.26190476190476186</v>
      </c>
      <c r="L19" s="110"/>
      <c r="N19" s="77"/>
      <c r="O19" s="77"/>
      <c r="P19" s="77"/>
    </row>
    <row r="20" spans="2:16" s="62" customFormat="1" ht="15.75">
      <c r="B20" s="107">
        <v>7</v>
      </c>
      <c r="C20" s="107" t="s">
        <v>84</v>
      </c>
      <c r="D20" s="134">
        <v>285</v>
      </c>
      <c r="E20" s="134">
        <v>85</v>
      </c>
      <c r="F20" s="134">
        <v>370</v>
      </c>
      <c r="G20" s="130">
        <v>267</v>
      </c>
      <c r="H20" s="131">
        <v>74</v>
      </c>
      <c r="I20" s="108">
        <v>341</v>
      </c>
      <c r="J20" s="108">
        <f t="shared" si="0"/>
        <v>-29</v>
      </c>
      <c r="K20" s="109">
        <f t="shared" si="1"/>
        <v>-7.8378378378378355E-2</v>
      </c>
      <c r="L20" s="110"/>
      <c r="N20" s="77"/>
      <c r="O20" s="77"/>
      <c r="P20" s="77"/>
    </row>
    <row r="21" spans="2:16" s="61" customFormat="1" ht="15.75">
      <c r="B21" s="102">
        <v>35</v>
      </c>
      <c r="C21" s="102" t="s">
        <v>20</v>
      </c>
      <c r="D21" s="133">
        <v>100</v>
      </c>
      <c r="E21" s="133">
        <v>44</v>
      </c>
      <c r="F21" s="134">
        <v>144</v>
      </c>
      <c r="G21" s="103">
        <v>110</v>
      </c>
      <c r="H21" s="103">
        <v>69</v>
      </c>
      <c r="I21" s="104">
        <v>179</v>
      </c>
      <c r="J21" s="103">
        <f t="shared" si="0"/>
        <v>35</v>
      </c>
      <c r="K21" s="105">
        <f t="shared" si="1"/>
        <v>0.24305555555555558</v>
      </c>
      <c r="L21" s="106"/>
      <c r="N21" s="75"/>
      <c r="O21" s="75"/>
      <c r="P21" s="76"/>
    </row>
    <row r="22" spans="2:16" s="61" customFormat="1" ht="15.75">
      <c r="B22" s="102">
        <v>38</v>
      </c>
      <c r="C22" s="102" t="s">
        <v>48</v>
      </c>
      <c r="D22" s="133">
        <v>84</v>
      </c>
      <c r="E22" s="133">
        <v>23</v>
      </c>
      <c r="F22" s="134">
        <v>107</v>
      </c>
      <c r="G22" s="103">
        <v>89</v>
      </c>
      <c r="H22" s="103">
        <v>43</v>
      </c>
      <c r="I22" s="104">
        <v>132</v>
      </c>
      <c r="J22" s="103">
        <f t="shared" si="0"/>
        <v>25</v>
      </c>
      <c r="K22" s="105">
        <f t="shared" si="1"/>
        <v>0.23364485981308403</v>
      </c>
      <c r="L22" s="106"/>
      <c r="N22" s="75"/>
      <c r="O22" s="75"/>
      <c r="P22" s="76"/>
    </row>
    <row r="23" spans="2:16" s="62" customFormat="1" ht="15.75">
      <c r="B23" s="107"/>
      <c r="C23" s="107" t="s">
        <v>86</v>
      </c>
      <c r="D23" s="134">
        <v>184</v>
      </c>
      <c r="E23" s="134">
        <v>67</v>
      </c>
      <c r="F23" s="134">
        <v>251</v>
      </c>
      <c r="G23" s="130">
        <v>199</v>
      </c>
      <c r="H23" s="131">
        <v>112</v>
      </c>
      <c r="I23" s="108">
        <v>311</v>
      </c>
      <c r="J23" s="108">
        <f t="shared" si="0"/>
        <v>60</v>
      </c>
      <c r="K23" s="109">
        <f t="shared" si="1"/>
        <v>0.23904382470119523</v>
      </c>
      <c r="L23" s="110"/>
      <c r="N23" s="77"/>
      <c r="O23" s="77"/>
      <c r="P23" s="77"/>
    </row>
    <row r="24" spans="2:16" s="62" customFormat="1" ht="15.75">
      <c r="B24" s="107">
        <v>39</v>
      </c>
      <c r="C24" s="107" t="s">
        <v>87</v>
      </c>
      <c r="D24" s="134">
        <v>72</v>
      </c>
      <c r="E24" s="134">
        <v>19</v>
      </c>
      <c r="F24" s="134">
        <v>91</v>
      </c>
      <c r="G24" s="130">
        <v>94</v>
      </c>
      <c r="H24" s="131">
        <v>22</v>
      </c>
      <c r="I24" s="108">
        <v>116</v>
      </c>
      <c r="J24" s="108">
        <f t="shared" si="0"/>
        <v>25</v>
      </c>
      <c r="K24" s="109">
        <f t="shared" si="1"/>
        <v>0.27472527472527464</v>
      </c>
      <c r="L24" s="110"/>
      <c r="N24" s="77"/>
      <c r="O24" s="77"/>
      <c r="P24" s="77"/>
    </row>
    <row r="25" spans="2:16" s="61" customFormat="1" ht="15.75">
      <c r="B25" s="102">
        <v>5</v>
      </c>
      <c r="C25" s="102" t="s">
        <v>22</v>
      </c>
      <c r="D25" s="133">
        <v>19</v>
      </c>
      <c r="E25" s="133">
        <v>6</v>
      </c>
      <c r="F25" s="134">
        <v>25</v>
      </c>
      <c r="G25" s="103">
        <v>35</v>
      </c>
      <c r="H25" s="103">
        <v>3</v>
      </c>
      <c r="I25" s="104">
        <v>38</v>
      </c>
      <c r="J25" s="103">
        <f t="shared" si="0"/>
        <v>13</v>
      </c>
      <c r="K25" s="105">
        <f t="shared" si="1"/>
        <v>0.52</v>
      </c>
      <c r="L25" s="106"/>
      <c r="N25" s="75"/>
      <c r="O25" s="75"/>
      <c r="P25" s="76"/>
    </row>
    <row r="26" spans="2:16" s="61" customFormat="1" ht="15.75">
      <c r="B26" s="102">
        <v>9</v>
      </c>
      <c r="C26" s="102" t="s">
        <v>23</v>
      </c>
      <c r="D26" s="133">
        <v>116</v>
      </c>
      <c r="E26" s="133">
        <v>14</v>
      </c>
      <c r="F26" s="134">
        <v>130</v>
      </c>
      <c r="G26" s="103">
        <v>123</v>
      </c>
      <c r="H26" s="103">
        <v>15</v>
      </c>
      <c r="I26" s="104">
        <v>138</v>
      </c>
      <c r="J26" s="103">
        <f t="shared" si="0"/>
        <v>8</v>
      </c>
      <c r="K26" s="105">
        <f t="shared" si="1"/>
        <v>6.1538461538461542E-2</v>
      </c>
      <c r="L26" s="106"/>
      <c r="N26" s="75"/>
      <c r="O26" s="75"/>
      <c r="P26" s="76"/>
    </row>
    <row r="27" spans="2:16" s="61" customFormat="1" ht="15.75">
      <c r="B27" s="102">
        <v>24</v>
      </c>
      <c r="C27" s="102" t="s">
        <v>24</v>
      </c>
      <c r="D27" s="133">
        <v>115</v>
      </c>
      <c r="E27" s="133">
        <v>8</v>
      </c>
      <c r="F27" s="134">
        <v>123</v>
      </c>
      <c r="G27" s="103">
        <v>65</v>
      </c>
      <c r="H27" s="103">
        <v>21</v>
      </c>
      <c r="I27" s="104">
        <v>86</v>
      </c>
      <c r="J27" s="103">
        <f t="shared" si="0"/>
        <v>-37</v>
      </c>
      <c r="K27" s="105">
        <f t="shared" si="1"/>
        <v>-0.30081300813008127</v>
      </c>
      <c r="L27" s="106"/>
      <c r="N27" s="75"/>
      <c r="O27" s="75"/>
      <c r="P27" s="76"/>
    </row>
    <row r="28" spans="2:16" s="61" customFormat="1" ht="15.75">
      <c r="B28" s="102">
        <v>34</v>
      </c>
      <c r="C28" s="102" t="s">
        <v>25</v>
      </c>
      <c r="D28" s="133">
        <v>27</v>
      </c>
      <c r="E28" s="133">
        <v>3</v>
      </c>
      <c r="F28" s="134">
        <v>30</v>
      </c>
      <c r="G28" s="103">
        <v>24</v>
      </c>
      <c r="H28" s="103">
        <v>7</v>
      </c>
      <c r="I28" s="104">
        <v>31</v>
      </c>
      <c r="J28" s="103">
        <f t="shared" si="0"/>
        <v>1</v>
      </c>
      <c r="K28" s="105">
        <f t="shared" si="1"/>
        <v>3.3333333333333437E-2</v>
      </c>
      <c r="L28" s="106"/>
      <c r="N28" s="75"/>
      <c r="O28" s="75"/>
      <c r="P28" s="76"/>
    </row>
    <row r="29" spans="2:16" s="61" customFormat="1" ht="15.75">
      <c r="B29" s="102">
        <v>37</v>
      </c>
      <c r="C29" s="102" t="s">
        <v>26</v>
      </c>
      <c r="D29" s="133">
        <v>73</v>
      </c>
      <c r="E29" s="133">
        <v>12</v>
      </c>
      <c r="F29" s="134">
        <v>85</v>
      </c>
      <c r="G29" s="103">
        <v>57</v>
      </c>
      <c r="H29" s="103">
        <v>16</v>
      </c>
      <c r="I29" s="104">
        <v>73</v>
      </c>
      <c r="J29" s="103">
        <f t="shared" si="0"/>
        <v>-12</v>
      </c>
      <c r="K29" s="105">
        <f t="shared" si="1"/>
        <v>-0.14117647058823535</v>
      </c>
      <c r="L29" s="106"/>
      <c r="N29" s="75"/>
      <c r="O29" s="75"/>
      <c r="P29" s="76"/>
    </row>
    <row r="30" spans="2:16" s="61" customFormat="1" ht="15.75">
      <c r="B30" s="102">
        <v>40</v>
      </c>
      <c r="C30" s="102" t="s">
        <v>27</v>
      </c>
      <c r="D30" s="133">
        <v>26</v>
      </c>
      <c r="E30" s="133">
        <v>5</v>
      </c>
      <c r="F30" s="134">
        <v>31</v>
      </c>
      <c r="G30" s="103">
        <v>29</v>
      </c>
      <c r="H30" s="103">
        <v>9</v>
      </c>
      <c r="I30" s="104">
        <v>38</v>
      </c>
      <c r="J30" s="103">
        <f t="shared" si="0"/>
        <v>7</v>
      </c>
      <c r="K30" s="105">
        <f t="shared" si="1"/>
        <v>0.22580645161290325</v>
      </c>
      <c r="L30" s="106"/>
      <c r="N30" s="75"/>
      <c r="O30" s="75"/>
      <c r="P30" s="76"/>
    </row>
    <row r="31" spans="2:16" s="61" customFormat="1" ht="15.75">
      <c r="B31" s="102">
        <v>42</v>
      </c>
      <c r="C31" s="102" t="s">
        <v>28</v>
      </c>
      <c r="D31" s="133">
        <v>24</v>
      </c>
      <c r="E31" s="133">
        <v>8</v>
      </c>
      <c r="F31" s="134">
        <v>32</v>
      </c>
      <c r="G31" s="103">
        <v>36</v>
      </c>
      <c r="H31" s="103">
        <v>7</v>
      </c>
      <c r="I31" s="104">
        <v>43</v>
      </c>
      <c r="J31" s="103">
        <f t="shared" si="0"/>
        <v>11</v>
      </c>
      <c r="K31" s="105">
        <f t="shared" si="1"/>
        <v>0.34375</v>
      </c>
      <c r="L31" s="106"/>
      <c r="N31" s="75"/>
      <c r="O31" s="75"/>
      <c r="P31" s="76"/>
    </row>
    <row r="32" spans="2:16" s="61" customFormat="1" ht="15.75">
      <c r="B32" s="102">
        <v>47</v>
      </c>
      <c r="C32" s="102" t="s">
        <v>29</v>
      </c>
      <c r="D32" s="133">
        <v>133</v>
      </c>
      <c r="E32" s="133">
        <v>24</v>
      </c>
      <c r="F32" s="134">
        <v>157</v>
      </c>
      <c r="G32" s="103">
        <v>133</v>
      </c>
      <c r="H32" s="103">
        <v>21</v>
      </c>
      <c r="I32" s="104">
        <v>154</v>
      </c>
      <c r="J32" s="103">
        <f t="shared" si="0"/>
        <v>-3</v>
      </c>
      <c r="K32" s="105">
        <f t="shared" si="1"/>
        <v>-1.9108280254777066E-2</v>
      </c>
      <c r="L32" s="106"/>
      <c r="N32" s="75"/>
      <c r="O32" s="75"/>
      <c r="P32" s="76"/>
    </row>
    <row r="33" spans="2:16" s="61" customFormat="1" ht="15.75">
      <c r="B33" s="102">
        <v>49</v>
      </c>
      <c r="C33" s="102" t="s">
        <v>30</v>
      </c>
      <c r="D33" s="133">
        <v>34</v>
      </c>
      <c r="E33" s="133">
        <v>8</v>
      </c>
      <c r="F33" s="134">
        <v>42</v>
      </c>
      <c r="G33" s="103">
        <v>36</v>
      </c>
      <c r="H33" s="103">
        <v>6</v>
      </c>
      <c r="I33" s="104">
        <v>42</v>
      </c>
      <c r="J33" s="103">
        <f t="shared" si="0"/>
        <v>0</v>
      </c>
      <c r="K33" s="105">
        <f t="shared" si="1"/>
        <v>0</v>
      </c>
      <c r="L33" s="106"/>
      <c r="N33" s="75"/>
      <c r="O33" s="75"/>
      <c r="P33" s="76"/>
    </row>
    <row r="34" spans="2:16" s="62" customFormat="1" ht="15.75">
      <c r="B34" s="107"/>
      <c r="C34" s="107" t="s">
        <v>49</v>
      </c>
      <c r="D34" s="134">
        <v>567</v>
      </c>
      <c r="E34" s="134">
        <v>88</v>
      </c>
      <c r="F34" s="134">
        <v>655</v>
      </c>
      <c r="G34" s="130">
        <v>538</v>
      </c>
      <c r="H34" s="131">
        <v>105</v>
      </c>
      <c r="I34" s="108">
        <v>643</v>
      </c>
      <c r="J34" s="108">
        <f t="shared" si="0"/>
        <v>-12</v>
      </c>
      <c r="K34" s="109">
        <f t="shared" si="1"/>
        <v>-1.8320610687022953E-2</v>
      </c>
      <c r="L34" s="110"/>
      <c r="N34" s="77"/>
      <c r="O34" s="77"/>
      <c r="P34" s="77"/>
    </row>
    <row r="35" spans="2:16" s="61" customFormat="1" ht="15.75">
      <c r="B35" s="102">
        <v>2</v>
      </c>
      <c r="C35" s="102" t="s">
        <v>31</v>
      </c>
      <c r="D35" s="133">
        <v>81</v>
      </c>
      <c r="E35" s="133">
        <v>20</v>
      </c>
      <c r="F35" s="134">
        <v>101</v>
      </c>
      <c r="G35" s="103">
        <v>89</v>
      </c>
      <c r="H35" s="103">
        <v>16</v>
      </c>
      <c r="I35" s="104">
        <v>105</v>
      </c>
      <c r="J35" s="103">
        <f t="shared" si="0"/>
        <v>4</v>
      </c>
      <c r="K35" s="105">
        <f t="shared" si="1"/>
        <v>3.9603960396039639E-2</v>
      </c>
      <c r="L35" s="106"/>
      <c r="N35" s="75"/>
      <c r="O35" s="75"/>
      <c r="P35" s="76"/>
    </row>
    <row r="36" spans="2:16" s="61" customFormat="1" ht="15.75">
      <c r="B36" s="102">
        <v>13</v>
      </c>
      <c r="C36" s="102" t="s">
        <v>32</v>
      </c>
      <c r="D36" s="133">
        <v>91</v>
      </c>
      <c r="E36" s="133">
        <v>13</v>
      </c>
      <c r="F36" s="134">
        <v>104</v>
      </c>
      <c r="G36" s="103">
        <v>84</v>
      </c>
      <c r="H36" s="103">
        <v>8</v>
      </c>
      <c r="I36" s="104">
        <v>92</v>
      </c>
      <c r="J36" s="103">
        <f t="shared" si="0"/>
        <v>-12</v>
      </c>
      <c r="K36" s="105">
        <f t="shared" si="1"/>
        <v>-0.11538461538461542</v>
      </c>
      <c r="L36" s="106"/>
      <c r="N36" s="75"/>
      <c r="O36" s="75"/>
      <c r="P36" s="76"/>
    </row>
    <row r="37" spans="2:16" s="61" customFormat="1" ht="15.75">
      <c r="B37" s="102">
        <v>16</v>
      </c>
      <c r="C37" s="102" t="s">
        <v>33</v>
      </c>
      <c r="D37" s="133">
        <v>48</v>
      </c>
      <c r="E37" s="133">
        <v>7</v>
      </c>
      <c r="F37" s="134">
        <v>55</v>
      </c>
      <c r="G37" s="103">
        <v>53</v>
      </c>
      <c r="H37" s="103">
        <v>9</v>
      </c>
      <c r="I37" s="104">
        <v>62</v>
      </c>
      <c r="J37" s="103">
        <f t="shared" si="0"/>
        <v>7</v>
      </c>
      <c r="K37" s="105">
        <f t="shared" si="1"/>
        <v>0.1272727272727272</v>
      </c>
      <c r="L37" s="106"/>
      <c r="N37" s="75"/>
      <c r="O37" s="75"/>
      <c r="P37" s="76"/>
    </row>
    <row r="38" spans="2:16" s="61" customFormat="1" ht="15.75">
      <c r="B38" s="102">
        <v>19</v>
      </c>
      <c r="C38" s="102" t="s">
        <v>34</v>
      </c>
      <c r="D38" s="133">
        <v>58</v>
      </c>
      <c r="E38" s="133">
        <v>16</v>
      </c>
      <c r="F38" s="134">
        <v>74</v>
      </c>
      <c r="G38" s="103">
        <v>64</v>
      </c>
      <c r="H38" s="103">
        <v>16</v>
      </c>
      <c r="I38" s="104">
        <v>80</v>
      </c>
      <c r="J38" s="103">
        <f t="shared" si="0"/>
        <v>6</v>
      </c>
      <c r="K38" s="105">
        <f t="shared" si="1"/>
        <v>8.1081081081081141E-2</v>
      </c>
      <c r="L38" s="106"/>
      <c r="N38" s="75"/>
      <c r="O38" s="75"/>
      <c r="P38" s="76"/>
    </row>
    <row r="39" spans="2:16" s="61" customFormat="1" ht="15.75">
      <c r="B39" s="102">
        <v>45</v>
      </c>
      <c r="C39" s="102" t="s">
        <v>35</v>
      </c>
      <c r="D39" s="133">
        <v>127</v>
      </c>
      <c r="E39" s="133">
        <v>21</v>
      </c>
      <c r="F39" s="134">
        <v>148</v>
      </c>
      <c r="G39" s="103">
        <v>115</v>
      </c>
      <c r="H39" s="103">
        <v>33</v>
      </c>
      <c r="I39" s="104">
        <v>148</v>
      </c>
      <c r="J39" s="103">
        <f t="shared" si="0"/>
        <v>0</v>
      </c>
      <c r="K39" s="105">
        <f t="shared" si="1"/>
        <v>0</v>
      </c>
      <c r="L39" s="106"/>
      <c r="N39" s="75"/>
      <c r="O39" s="75"/>
      <c r="P39" s="76"/>
    </row>
    <row r="40" spans="2:16" s="62" customFormat="1" ht="15.75">
      <c r="B40" s="107"/>
      <c r="C40" s="107" t="s">
        <v>50</v>
      </c>
      <c r="D40" s="134">
        <v>405</v>
      </c>
      <c r="E40" s="134">
        <v>77</v>
      </c>
      <c r="F40" s="134">
        <v>482</v>
      </c>
      <c r="G40" s="130">
        <v>405</v>
      </c>
      <c r="H40" s="131">
        <v>82</v>
      </c>
      <c r="I40" s="108">
        <v>487</v>
      </c>
      <c r="J40" s="108">
        <f t="shared" si="0"/>
        <v>5</v>
      </c>
      <c r="K40" s="109">
        <f t="shared" si="1"/>
        <v>1.0373443983402453E-2</v>
      </c>
      <c r="L40" s="110"/>
      <c r="N40" s="77"/>
      <c r="O40" s="77"/>
      <c r="P40" s="77"/>
    </row>
    <row r="41" spans="2:16" s="61" customFormat="1" ht="15.75">
      <c r="B41" s="102">
        <v>8</v>
      </c>
      <c r="C41" s="102" t="s">
        <v>36</v>
      </c>
      <c r="D41" s="133">
        <v>1218</v>
      </c>
      <c r="E41" s="133">
        <v>220</v>
      </c>
      <c r="F41" s="134">
        <v>1438</v>
      </c>
      <c r="G41" s="103">
        <v>1078</v>
      </c>
      <c r="H41" s="103">
        <v>236</v>
      </c>
      <c r="I41" s="104">
        <v>1314</v>
      </c>
      <c r="J41" s="103">
        <f t="shared" si="0"/>
        <v>-124</v>
      </c>
      <c r="K41" s="105">
        <f t="shared" si="1"/>
        <v>-8.6230876216968011E-2</v>
      </c>
      <c r="L41" s="106"/>
      <c r="N41" s="75"/>
      <c r="O41" s="75"/>
      <c r="P41" s="76"/>
    </row>
    <row r="42" spans="2:16" s="61" customFormat="1" ht="15.75">
      <c r="B42" s="102">
        <v>17</v>
      </c>
      <c r="C42" s="102" t="s">
        <v>72</v>
      </c>
      <c r="D42" s="133">
        <v>114</v>
      </c>
      <c r="E42" s="133">
        <v>33</v>
      </c>
      <c r="F42" s="134">
        <v>147</v>
      </c>
      <c r="G42" s="103">
        <v>93</v>
      </c>
      <c r="H42" s="103">
        <v>27</v>
      </c>
      <c r="I42" s="104">
        <v>120</v>
      </c>
      <c r="J42" s="103">
        <f t="shared" si="0"/>
        <v>-27</v>
      </c>
      <c r="K42" s="105">
        <f t="shared" si="1"/>
        <v>-0.18367346938775508</v>
      </c>
      <c r="L42" s="106"/>
      <c r="N42" s="75"/>
      <c r="O42" s="75"/>
      <c r="P42" s="76"/>
    </row>
    <row r="43" spans="2:16" s="61" customFormat="1" ht="15.75">
      <c r="B43" s="102">
        <v>25</v>
      </c>
      <c r="C43" s="102" t="s">
        <v>73</v>
      </c>
      <c r="D43" s="133">
        <v>58</v>
      </c>
      <c r="E43" s="133">
        <v>8</v>
      </c>
      <c r="F43" s="134">
        <v>66</v>
      </c>
      <c r="G43" s="103">
        <v>69</v>
      </c>
      <c r="H43" s="103">
        <v>9</v>
      </c>
      <c r="I43" s="104">
        <v>78</v>
      </c>
      <c r="J43" s="103">
        <f t="shared" si="0"/>
        <v>12</v>
      </c>
      <c r="K43" s="105">
        <f t="shared" si="1"/>
        <v>0.18181818181818188</v>
      </c>
      <c r="L43" s="106"/>
      <c r="N43" s="75"/>
      <c r="O43" s="75"/>
      <c r="P43" s="76"/>
    </row>
    <row r="44" spans="2:16" s="61" customFormat="1" ht="15.75">
      <c r="B44" s="102">
        <v>43</v>
      </c>
      <c r="C44" s="102" t="s">
        <v>37</v>
      </c>
      <c r="D44" s="133">
        <v>109</v>
      </c>
      <c r="E44" s="133">
        <v>21</v>
      </c>
      <c r="F44" s="134">
        <v>130</v>
      </c>
      <c r="G44" s="103">
        <v>108</v>
      </c>
      <c r="H44" s="103">
        <v>21</v>
      </c>
      <c r="I44" s="104">
        <v>129</v>
      </c>
      <c r="J44" s="103">
        <f t="shared" si="0"/>
        <v>-1</v>
      </c>
      <c r="K44" s="105">
        <f t="shared" si="1"/>
        <v>-7.692307692307665E-3</v>
      </c>
      <c r="L44" s="106"/>
      <c r="N44" s="75"/>
      <c r="O44" s="75"/>
      <c r="P44" s="76"/>
    </row>
    <row r="45" spans="2:16" s="62" customFormat="1" ht="15.75">
      <c r="B45" s="107"/>
      <c r="C45" s="107" t="s">
        <v>51</v>
      </c>
      <c r="D45" s="134">
        <v>1499</v>
      </c>
      <c r="E45" s="134">
        <v>282</v>
      </c>
      <c r="F45" s="134">
        <v>1781</v>
      </c>
      <c r="G45" s="130">
        <v>1348</v>
      </c>
      <c r="H45" s="131">
        <v>293</v>
      </c>
      <c r="I45" s="108">
        <v>1641</v>
      </c>
      <c r="J45" s="108">
        <f t="shared" si="0"/>
        <v>-140</v>
      </c>
      <c r="K45" s="109">
        <f t="shared" si="1"/>
        <v>-7.8607523862998296E-2</v>
      </c>
      <c r="L45" s="110"/>
      <c r="N45" s="77"/>
      <c r="O45" s="77"/>
      <c r="P45" s="77"/>
    </row>
    <row r="46" spans="2:16" s="61" customFormat="1" ht="15.75">
      <c r="B46" s="102">
        <v>3</v>
      </c>
      <c r="C46" s="102" t="s">
        <v>74</v>
      </c>
      <c r="D46" s="133">
        <v>443</v>
      </c>
      <c r="E46" s="133">
        <v>87</v>
      </c>
      <c r="F46" s="134">
        <v>530</v>
      </c>
      <c r="G46" s="103">
        <v>399</v>
      </c>
      <c r="H46" s="103">
        <v>56</v>
      </c>
      <c r="I46" s="104">
        <v>455</v>
      </c>
      <c r="J46" s="103">
        <f t="shared" si="0"/>
        <v>-75</v>
      </c>
      <c r="K46" s="105">
        <f t="shared" si="1"/>
        <v>-0.14150943396226412</v>
      </c>
      <c r="L46" s="106"/>
      <c r="N46" s="75"/>
      <c r="O46" s="75"/>
      <c r="P46" s="76"/>
    </row>
    <row r="47" spans="2:16" s="61" customFormat="1" ht="15.75">
      <c r="B47" s="102">
        <v>12</v>
      </c>
      <c r="C47" s="102" t="s">
        <v>75</v>
      </c>
      <c r="D47" s="133">
        <v>134</v>
      </c>
      <c r="E47" s="133">
        <v>14</v>
      </c>
      <c r="F47" s="134">
        <v>148</v>
      </c>
      <c r="G47" s="103">
        <v>135</v>
      </c>
      <c r="H47" s="103">
        <v>33</v>
      </c>
      <c r="I47" s="104">
        <v>168</v>
      </c>
      <c r="J47" s="103">
        <f t="shared" si="0"/>
        <v>20</v>
      </c>
      <c r="K47" s="105">
        <f t="shared" si="1"/>
        <v>0.13513513513513509</v>
      </c>
      <c r="L47" s="106"/>
      <c r="N47" s="75"/>
      <c r="O47" s="75"/>
      <c r="P47" s="76"/>
    </row>
    <row r="48" spans="2:16" s="61" customFormat="1" ht="15.75">
      <c r="B48" s="102">
        <v>46</v>
      </c>
      <c r="C48" s="102" t="s">
        <v>42</v>
      </c>
      <c r="D48" s="133">
        <v>616</v>
      </c>
      <c r="E48" s="133">
        <v>116</v>
      </c>
      <c r="F48" s="134">
        <v>732</v>
      </c>
      <c r="G48" s="103">
        <v>589</v>
      </c>
      <c r="H48" s="103">
        <v>125</v>
      </c>
      <c r="I48" s="104">
        <v>714</v>
      </c>
      <c r="J48" s="103">
        <f t="shared" si="0"/>
        <v>-18</v>
      </c>
      <c r="K48" s="105">
        <f t="shared" si="1"/>
        <v>-2.4590163934426257E-2</v>
      </c>
      <c r="L48" s="106"/>
      <c r="N48" s="75"/>
      <c r="O48" s="75"/>
      <c r="P48" s="76"/>
    </row>
    <row r="49" spans="2:16" s="62" customFormat="1" ht="15.75">
      <c r="B49" s="107"/>
      <c r="C49" s="107" t="s">
        <v>52</v>
      </c>
      <c r="D49" s="134">
        <v>1193</v>
      </c>
      <c r="E49" s="134">
        <v>217</v>
      </c>
      <c r="F49" s="134">
        <v>1410</v>
      </c>
      <c r="G49" s="130">
        <v>1123</v>
      </c>
      <c r="H49" s="131">
        <v>214</v>
      </c>
      <c r="I49" s="108">
        <v>1337</v>
      </c>
      <c r="J49" s="108">
        <f t="shared" si="0"/>
        <v>-73</v>
      </c>
      <c r="K49" s="109">
        <f t="shared" si="1"/>
        <v>-5.177304964539009E-2</v>
      </c>
      <c r="L49" s="110"/>
      <c r="N49" s="77"/>
      <c r="O49" s="77"/>
      <c r="P49" s="77"/>
    </row>
    <row r="50" spans="2:16" s="61" customFormat="1" ht="15.75">
      <c r="B50" s="102">
        <v>6</v>
      </c>
      <c r="C50" s="102" t="s">
        <v>38</v>
      </c>
      <c r="D50" s="133">
        <v>95</v>
      </c>
      <c r="E50" s="133">
        <v>16</v>
      </c>
      <c r="F50" s="134">
        <v>111</v>
      </c>
      <c r="G50" s="103">
        <v>68</v>
      </c>
      <c r="H50" s="103">
        <v>19</v>
      </c>
      <c r="I50" s="104">
        <v>87</v>
      </c>
      <c r="J50" s="103">
        <f t="shared" si="0"/>
        <v>-24</v>
      </c>
      <c r="K50" s="105">
        <f t="shared" si="1"/>
        <v>-0.21621621621621623</v>
      </c>
      <c r="L50" s="106"/>
      <c r="N50" s="75"/>
      <c r="O50" s="75"/>
      <c r="P50" s="76"/>
    </row>
    <row r="51" spans="2:16" s="61" customFormat="1" ht="15.75">
      <c r="B51" s="102">
        <v>10</v>
      </c>
      <c r="C51" s="102" t="s">
        <v>39</v>
      </c>
      <c r="D51" s="133">
        <v>58</v>
      </c>
      <c r="E51" s="133">
        <v>11</v>
      </c>
      <c r="F51" s="134">
        <v>69</v>
      </c>
      <c r="G51" s="103">
        <v>37</v>
      </c>
      <c r="H51" s="103">
        <v>4</v>
      </c>
      <c r="I51" s="104">
        <v>41</v>
      </c>
      <c r="J51" s="103">
        <f t="shared" si="0"/>
        <v>-28</v>
      </c>
      <c r="K51" s="105">
        <f t="shared" si="1"/>
        <v>-0.40579710144927539</v>
      </c>
      <c r="L51" s="106"/>
      <c r="N51" s="75"/>
      <c r="O51" s="75"/>
      <c r="P51" s="76"/>
    </row>
    <row r="52" spans="2:16" s="62" customFormat="1" ht="15.75">
      <c r="B52" s="107"/>
      <c r="C52" s="107" t="s">
        <v>53</v>
      </c>
      <c r="D52" s="134">
        <v>153</v>
      </c>
      <c r="E52" s="134">
        <v>27</v>
      </c>
      <c r="F52" s="134">
        <v>180</v>
      </c>
      <c r="G52" s="130">
        <v>105</v>
      </c>
      <c r="H52" s="131">
        <v>23</v>
      </c>
      <c r="I52" s="108">
        <v>128</v>
      </c>
      <c r="J52" s="108">
        <f t="shared" si="0"/>
        <v>-52</v>
      </c>
      <c r="K52" s="109">
        <f t="shared" si="1"/>
        <v>-0.28888888888888886</v>
      </c>
      <c r="L52" s="110"/>
      <c r="N52" s="77"/>
      <c r="O52" s="77"/>
      <c r="P52" s="77"/>
    </row>
    <row r="53" spans="2:16" s="61" customFormat="1" ht="15.75">
      <c r="B53" s="102">
        <v>15</v>
      </c>
      <c r="C53" s="102" t="s">
        <v>76</v>
      </c>
      <c r="D53" s="133">
        <v>151</v>
      </c>
      <c r="E53" s="133">
        <v>27</v>
      </c>
      <c r="F53" s="134">
        <v>178</v>
      </c>
      <c r="G53" s="103">
        <v>163</v>
      </c>
      <c r="H53" s="103">
        <v>33</v>
      </c>
      <c r="I53" s="104">
        <v>196</v>
      </c>
      <c r="J53" s="103">
        <f t="shared" si="0"/>
        <v>18</v>
      </c>
      <c r="K53" s="105">
        <f t="shared" si="1"/>
        <v>0.101123595505618</v>
      </c>
      <c r="L53" s="106"/>
      <c r="N53" s="75"/>
      <c r="O53" s="75"/>
      <c r="P53" s="76"/>
    </row>
    <row r="54" spans="2:16" s="61" customFormat="1" ht="15.75">
      <c r="B54" s="102">
        <v>27</v>
      </c>
      <c r="C54" s="102" t="s">
        <v>40</v>
      </c>
      <c r="D54" s="133">
        <v>28</v>
      </c>
      <c r="E54" s="133">
        <v>12</v>
      </c>
      <c r="F54" s="134">
        <v>40</v>
      </c>
      <c r="G54" s="103">
        <v>39</v>
      </c>
      <c r="H54" s="103">
        <v>13</v>
      </c>
      <c r="I54" s="104">
        <v>52</v>
      </c>
      <c r="J54" s="103">
        <f t="shared" si="0"/>
        <v>12</v>
      </c>
      <c r="K54" s="105">
        <f t="shared" si="1"/>
        <v>0.30000000000000004</v>
      </c>
      <c r="L54" s="106"/>
      <c r="N54" s="75"/>
      <c r="O54" s="75"/>
      <c r="P54" s="76"/>
    </row>
    <row r="55" spans="2:16" s="61" customFormat="1" ht="15.75">
      <c r="B55" s="102">
        <v>32</v>
      </c>
      <c r="C55" s="102" t="s">
        <v>77</v>
      </c>
      <c r="D55" s="133">
        <v>16</v>
      </c>
      <c r="E55" s="133">
        <v>4</v>
      </c>
      <c r="F55" s="134">
        <v>20</v>
      </c>
      <c r="G55" s="103">
        <v>27</v>
      </c>
      <c r="H55" s="103">
        <v>9</v>
      </c>
      <c r="I55" s="104">
        <v>36</v>
      </c>
      <c r="J55" s="103">
        <f t="shared" si="0"/>
        <v>16</v>
      </c>
      <c r="K55" s="105">
        <f t="shared" si="1"/>
        <v>0.8</v>
      </c>
      <c r="L55" s="106"/>
      <c r="N55" s="75"/>
      <c r="O55" s="75"/>
      <c r="P55" s="76"/>
    </row>
    <row r="56" spans="2:16" s="61" customFormat="1" ht="15.75">
      <c r="B56" s="102">
        <v>36</v>
      </c>
      <c r="C56" s="102" t="s">
        <v>41</v>
      </c>
      <c r="D56" s="133">
        <v>82</v>
      </c>
      <c r="E56" s="133">
        <v>26</v>
      </c>
      <c r="F56" s="134">
        <v>108</v>
      </c>
      <c r="G56" s="103">
        <v>109</v>
      </c>
      <c r="H56" s="103">
        <v>19</v>
      </c>
      <c r="I56" s="104">
        <v>128</v>
      </c>
      <c r="J56" s="103">
        <f t="shared" si="0"/>
        <v>20</v>
      </c>
      <c r="K56" s="105">
        <f t="shared" si="1"/>
        <v>0.18518518518518512</v>
      </c>
      <c r="L56" s="106"/>
      <c r="N56" s="75"/>
      <c r="O56" s="75"/>
      <c r="P56" s="76"/>
    </row>
    <row r="57" spans="2:16" s="62" customFormat="1" ht="15.75">
      <c r="B57" s="107"/>
      <c r="C57" s="107" t="s">
        <v>54</v>
      </c>
      <c r="D57" s="134">
        <v>277</v>
      </c>
      <c r="E57" s="134">
        <v>69</v>
      </c>
      <c r="F57" s="134">
        <v>346</v>
      </c>
      <c r="G57" s="130">
        <v>338</v>
      </c>
      <c r="H57" s="131">
        <v>74</v>
      </c>
      <c r="I57" s="108">
        <v>412</v>
      </c>
      <c r="J57" s="108">
        <f t="shared" si="0"/>
        <v>66</v>
      </c>
      <c r="K57" s="109">
        <f t="shared" si="1"/>
        <v>0.19075144508670516</v>
      </c>
      <c r="L57" s="110"/>
      <c r="N57" s="77"/>
      <c r="O57" s="77"/>
      <c r="P57" s="77"/>
    </row>
    <row r="58" spans="2:16" s="62" customFormat="1" ht="15.75">
      <c r="B58" s="107">
        <v>28</v>
      </c>
      <c r="C58" s="107" t="s">
        <v>55</v>
      </c>
      <c r="D58" s="134">
        <v>1906</v>
      </c>
      <c r="E58" s="134">
        <v>400</v>
      </c>
      <c r="F58" s="134">
        <v>2306</v>
      </c>
      <c r="G58" s="130">
        <v>1800</v>
      </c>
      <c r="H58" s="131">
        <v>465</v>
      </c>
      <c r="I58" s="108">
        <v>2265</v>
      </c>
      <c r="J58" s="108">
        <f t="shared" si="0"/>
        <v>-41</v>
      </c>
      <c r="K58" s="109">
        <f t="shared" si="1"/>
        <v>-1.777970511708582E-2</v>
      </c>
      <c r="L58" s="110"/>
      <c r="N58" s="77"/>
      <c r="O58" s="77"/>
      <c r="P58" s="77"/>
    </row>
    <row r="59" spans="2:16" s="62" customFormat="1" ht="15.75">
      <c r="B59" s="107">
        <v>30</v>
      </c>
      <c r="C59" s="107" t="s">
        <v>56</v>
      </c>
      <c r="D59" s="134">
        <v>371</v>
      </c>
      <c r="E59" s="134">
        <v>59</v>
      </c>
      <c r="F59" s="134">
        <v>430</v>
      </c>
      <c r="G59" s="130">
        <v>357</v>
      </c>
      <c r="H59" s="131">
        <v>50</v>
      </c>
      <c r="I59" s="108">
        <v>407</v>
      </c>
      <c r="J59" s="108">
        <f t="shared" si="0"/>
        <v>-23</v>
      </c>
      <c r="K59" s="109">
        <f t="shared" si="1"/>
        <v>-5.3488372093023262E-2</v>
      </c>
      <c r="L59" s="110"/>
      <c r="N59" s="77"/>
      <c r="O59" s="77"/>
      <c r="P59" s="77"/>
    </row>
    <row r="60" spans="2:16" s="62" customFormat="1" ht="15.75">
      <c r="B60" s="107">
        <v>31</v>
      </c>
      <c r="C60" s="107" t="s">
        <v>57</v>
      </c>
      <c r="D60" s="134">
        <v>403</v>
      </c>
      <c r="E60" s="134">
        <v>81</v>
      </c>
      <c r="F60" s="134">
        <v>484</v>
      </c>
      <c r="G60" s="130">
        <v>352</v>
      </c>
      <c r="H60" s="131">
        <v>73</v>
      </c>
      <c r="I60" s="108">
        <v>425</v>
      </c>
      <c r="J60" s="108">
        <f t="shared" si="0"/>
        <v>-59</v>
      </c>
      <c r="K60" s="109">
        <f t="shared" si="1"/>
        <v>-0.12190082644628097</v>
      </c>
      <c r="L60" s="110"/>
      <c r="N60" s="77"/>
      <c r="O60" s="77"/>
      <c r="P60" s="77"/>
    </row>
    <row r="61" spans="2:16" s="61" customFormat="1" ht="15.75">
      <c r="B61" s="102">
        <v>1</v>
      </c>
      <c r="C61" s="102" t="s">
        <v>78</v>
      </c>
      <c r="D61" s="133">
        <v>175</v>
      </c>
      <c r="E61" s="133">
        <v>40</v>
      </c>
      <c r="F61" s="134">
        <v>215</v>
      </c>
      <c r="G61" s="103">
        <v>133</v>
      </c>
      <c r="H61" s="103">
        <v>34</v>
      </c>
      <c r="I61" s="104">
        <v>167</v>
      </c>
      <c r="J61" s="103">
        <f t="shared" si="0"/>
        <v>-48</v>
      </c>
      <c r="K61" s="105">
        <f t="shared" si="1"/>
        <v>-0.22325581395348837</v>
      </c>
      <c r="L61" s="106"/>
      <c r="N61" s="75"/>
      <c r="O61" s="75"/>
      <c r="P61" s="76"/>
    </row>
    <row r="62" spans="2:16" s="61" customFormat="1" ht="15.75">
      <c r="B62" s="102">
        <v>20</v>
      </c>
      <c r="C62" s="102" t="s">
        <v>79</v>
      </c>
      <c r="D62" s="133">
        <v>327</v>
      </c>
      <c r="E62" s="133">
        <v>61</v>
      </c>
      <c r="F62" s="134">
        <v>388</v>
      </c>
      <c r="G62" s="103">
        <v>314</v>
      </c>
      <c r="H62" s="103">
        <v>74</v>
      </c>
      <c r="I62" s="104">
        <v>388</v>
      </c>
      <c r="J62" s="103">
        <f t="shared" si="0"/>
        <v>0</v>
      </c>
      <c r="K62" s="105">
        <f t="shared" si="1"/>
        <v>0</v>
      </c>
      <c r="L62" s="106"/>
      <c r="N62" s="75"/>
      <c r="O62" s="75"/>
      <c r="P62" s="76"/>
    </row>
    <row r="63" spans="2:16" s="61" customFormat="1" ht="15.75">
      <c r="B63" s="102">
        <v>48</v>
      </c>
      <c r="C63" s="102" t="s">
        <v>80</v>
      </c>
      <c r="D63" s="133">
        <v>386</v>
      </c>
      <c r="E63" s="133">
        <v>72</v>
      </c>
      <c r="F63" s="134">
        <v>458</v>
      </c>
      <c r="G63" s="103">
        <v>330</v>
      </c>
      <c r="H63" s="103">
        <v>83</v>
      </c>
      <c r="I63" s="104">
        <v>413</v>
      </c>
      <c r="J63" s="103">
        <f t="shared" si="0"/>
        <v>-45</v>
      </c>
      <c r="K63" s="105">
        <f t="shared" si="1"/>
        <v>-9.8253275109170257E-2</v>
      </c>
      <c r="L63" s="106"/>
      <c r="N63" s="75"/>
      <c r="O63" s="75"/>
      <c r="P63" s="76"/>
    </row>
    <row r="64" spans="2:16" s="62" customFormat="1" ht="15.75">
      <c r="B64" s="107"/>
      <c r="C64" s="107" t="s">
        <v>58</v>
      </c>
      <c r="D64" s="134">
        <v>888</v>
      </c>
      <c r="E64" s="134">
        <v>173</v>
      </c>
      <c r="F64" s="134">
        <v>1061</v>
      </c>
      <c r="G64" s="130">
        <v>777</v>
      </c>
      <c r="H64" s="131">
        <v>191</v>
      </c>
      <c r="I64" s="108">
        <v>968</v>
      </c>
      <c r="J64" s="108">
        <f t="shared" si="0"/>
        <v>-93</v>
      </c>
      <c r="K64" s="109">
        <f t="shared" si="1"/>
        <v>-8.7653157398680515E-2</v>
      </c>
      <c r="L64" s="110"/>
      <c r="N64" s="77"/>
      <c r="O64" s="77"/>
      <c r="P64" s="77"/>
    </row>
    <row r="65" spans="2:16" s="62" customFormat="1" ht="15.75">
      <c r="B65" s="107">
        <v>26</v>
      </c>
      <c r="C65" s="107" t="s">
        <v>59</v>
      </c>
      <c r="D65" s="134">
        <v>120</v>
      </c>
      <c r="E65" s="134">
        <v>11</v>
      </c>
      <c r="F65" s="134">
        <v>131</v>
      </c>
      <c r="G65" s="130">
        <v>110</v>
      </c>
      <c r="H65" s="131">
        <v>23</v>
      </c>
      <c r="I65" s="108">
        <v>133</v>
      </c>
      <c r="J65" s="108">
        <f t="shared" si="0"/>
        <v>2</v>
      </c>
      <c r="K65" s="109">
        <f t="shared" si="1"/>
        <v>1.5267175572519109E-2</v>
      </c>
      <c r="L65" s="110"/>
      <c r="N65" s="77"/>
      <c r="O65" s="77"/>
      <c r="P65" s="77"/>
    </row>
    <row r="66" spans="2:16" s="61" customFormat="1" ht="15.75">
      <c r="B66" s="107">
        <v>51</v>
      </c>
      <c r="C66" s="107" t="s">
        <v>60</v>
      </c>
      <c r="D66" s="133">
        <v>12</v>
      </c>
      <c r="E66" s="133">
        <v>2</v>
      </c>
      <c r="F66" s="133">
        <v>14</v>
      </c>
      <c r="G66" s="130">
        <v>7</v>
      </c>
      <c r="H66" s="131">
        <v>3</v>
      </c>
      <c r="I66" s="108">
        <v>10</v>
      </c>
      <c r="J66" s="108">
        <f t="shared" si="0"/>
        <v>-4</v>
      </c>
      <c r="K66" s="109">
        <f t="shared" si="1"/>
        <v>-0.2857142857142857</v>
      </c>
      <c r="L66" s="106"/>
      <c r="N66" s="75"/>
      <c r="O66" s="75"/>
      <c r="P66" s="76"/>
    </row>
    <row r="67" spans="2:16" s="61" customFormat="1" ht="15.75">
      <c r="B67" s="107">
        <v>52</v>
      </c>
      <c r="C67" s="107" t="s">
        <v>61</v>
      </c>
      <c r="D67" s="133">
        <v>6</v>
      </c>
      <c r="E67" s="133">
        <v>2</v>
      </c>
      <c r="F67" s="133">
        <v>8</v>
      </c>
      <c r="G67" s="130">
        <v>5</v>
      </c>
      <c r="H67" s="131">
        <v>2</v>
      </c>
      <c r="I67" s="108">
        <v>7</v>
      </c>
      <c r="J67" s="108">
        <f t="shared" si="0"/>
        <v>-1</v>
      </c>
      <c r="K67" s="109">
        <f t="shared" si="1"/>
        <v>-0.125</v>
      </c>
      <c r="L67" s="106"/>
      <c r="N67" s="75"/>
      <c r="O67" s="75"/>
      <c r="P67" s="76"/>
    </row>
    <row r="68" spans="2:16" s="61" customFormat="1" ht="15" customHeight="1">
      <c r="B68" s="107"/>
      <c r="C68" s="107" t="s">
        <v>8</v>
      </c>
      <c r="D68" s="134">
        <v>9921</v>
      </c>
      <c r="E68" s="134">
        <v>2009</v>
      </c>
      <c r="F68" s="134">
        <v>11930</v>
      </c>
      <c r="G68" s="130">
        <v>9424</v>
      </c>
      <c r="H68" s="131">
        <v>2170</v>
      </c>
      <c r="I68" s="108">
        <v>11594</v>
      </c>
      <c r="J68" s="108">
        <f t="shared" si="0"/>
        <v>-336</v>
      </c>
      <c r="K68" s="109">
        <f t="shared" si="1"/>
        <v>-2.8164291701592625E-2</v>
      </c>
      <c r="L68" s="106"/>
      <c r="N68" s="77"/>
      <c r="O68" s="77"/>
      <c r="P68" s="77"/>
    </row>
    <row r="69" spans="2:16">
      <c r="B69" s="99"/>
      <c r="C69" s="99"/>
      <c r="D69" s="111"/>
      <c r="E69" s="111"/>
      <c r="F69" s="112"/>
      <c r="G69" s="111"/>
      <c r="H69" s="111"/>
      <c r="I69" s="112"/>
      <c r="J69" s="112"/>
      <c r="K69" s="112"/>
      <c r="L69" s="99"/>
      <c r="N69" s="60"/>
      <c r="O69" s="60"/>
      <c r="P69" s="60"/>
    </row>
  </sheetData>
  <autoFilter ref="C4:C68" xr:uid="{00000000-0001-0000-0700-000000000000}"/>
  <mergeCells count="10">
    <mergeCell ref="B4:B5"/>
    <mergeCell ref="C1:K1"/>
    <mergeCell ref="C2:K2"/>
    <mergeCell ref="C3:K3"/>
    <mergeCell ref="D4:F4"/>
    <mergeCell ref="G4:G5"/>
    <mergeCell ref="H4:H5"/>
    <mergeCell ref="I4:I5"/>
    <mergeCell ref="J4:K4"/>
    <mergeCell ref="C4:C5"/>
  </mergeCells>
  <printOptions horizontalCentered="1" verticalCentered="1"/>
  <pageMargins left="0.39370078740157483" right="0.39370078740157483" top="0.39370078740157483" bottom="0.78740157480314965" header="0.31496062992125984" footer="0.31496062992125984"/>
  <pageSetup paperSize="9" scale="73" orientation="portrait" horizontalDpi="300" verticalDpi="300" r:id="rId1"/>
  <headerFooter differentFirst="1">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X70"/>
  <sheetViews>
    <sheetView showGridLines="0" showRowColHeaders="0" topLeftCell="I1" zoomScaleNormal="100" workbookViewId="0">
      <pane ySplit="2" topLeftCell="A9" activePane="bottomLeft" state="frozen"/>
      <selection activeCell="C25" sqref="C25"/>
      <selection pane="bottomLeft" activeCell="Y41" sqref="Y41"/>
    </sheetView>
  </sheetViews>
  <sheetFormatPr baseColWidth="10" defaultRowHeight="12.75"/>
  <cols>
    <col min="1" max="7" width="0" style="10" hidden="1" customWidth="1"/>
    <col min="8" max="8" width="25.85546875" style="10" hidden="1" customWidth="1"/>
    <col min="9" max="14" width="11.42578125" style="10"/>
    <col min="15" max="15" width="19.85546875" style="10" customWidth="1"/>
    <col min="16" max="16" width="3.7109375" style="10" customWidth="1"/>
    <col min="17" max="21" width="11.42578125" style="10"/>
    <col min="22" max="22" width="31.28515625" style="10" customWidth="1"/>
    <col min="23" max="24" width="11.42578125" style="10" customWidth="1"/>
    <col min="25" max="16384" width="11.42578125" style="10"/>
  </cols>
  <sheetData>
    <row r="1" spans="1:24" ht="18.75">
      <c r="I1" s="183" t="s">
        <v>62</v>
      </c>
      <c r="J1" s="183"/>
      <c r="K1" s="183"/>
      <c r="L1" s="183"/>
      <c r="M1" s="183"/>
      <c r="N1" s="183"/>
      <c r="O1" s="183"/>
      <c r="P1" s="183"/>
      <c r="Q1" s="183"/>
      <c r="R1" s="183"/>
      <c r="S1" s="13"/>
    </row>
    <row r="2" spans="1:24" ht="20.100000000000001" customHeight="1">
      <c r="A2" s="145" t="s">
        <v>108</v>
      </c>
      <c r="B2" s="145"/>
      <c r="C2" s="145"/>
      <c r="D2" s="145"/>
      <c r="E2" s="145"/>
      <c r="F2" s="145"/>
      <c r="G2" s="145"/>
      <c r="H2" s="145"/>
      <c r="I2" s="145"/>
      <c r="J2" s="145"/>
      <c r="K2" s="145"/>
      <c r="L2" s="145"/>
      <c r="M2" s="145"/>
      <c r="N2" s="145"/>
      <c r="O2" s="145"/>
      <c r="P2" s="145"/>
      <c r="Q2" s="145"/>
      <c r="R2" s="145"/>
    </row>
    <row r="3" spans="1:24" customFormat="1" ht="39.75" customHeight="1">
      <c r="A3" s="10"/>
      <c r="B3" s="10"/>
      <c r="C3" s="10"/>
      <c r="D3" s="10"/>
      <c r="E3" s="10"/>
      <c r="F3" s="10"/>
      <c r="G3" s="10"/>
      <c r="H3" s="10"/>
      <c r="I3" s="10"/>
      <c r="J3" s="10"/>
      <c r="K3" s="10"/>
      <c r="L3" s="10"/>
      <c r="M3" s="10"/>
      <c r="N3" s="10"/>
      <c r="O3" s="10"/>
      <c r="P3" s="10"/>
    </row>
    <row r="4" spans="1:24" ht="19.5" customHeight="1">
      <c r="A4" s="10" t="s">
        <v>63</v>
      </c>
      <c r="I4" s="151" t="s">
        <v>66</v>
      </c>
      <c r="J4" s="151"/>
      <c r="K4" s="151"/>
      <c r="L4" s="151"/>
      <c r="M4" s="151"/>
      <c r="N4" s="151"/>
      <c r="O4" s="151"/>
      <c r="P4" s="151"/>
      <c r="Q4" s="59"/>
      <c r="R4" s="59"/>
      <c r="S4" s="59"/>
      <c r="T4" s="59"/>
      <c r="U4" s="59"/>
      <c r="V4" s="59"/>
      <c r="W4" s="59"/>
      <c r="X4" s="59"/>
    </row>
    <row r="5" spans="1:24" ht="12.75" customHeight="1">
      <c r="I5" s="58"/>
      <c r="J5" s="58"/>
      <c r="K5" s="58"/>
      <c r="L5" s="58"/>
      <c r="M5" s="58"/>
      <c r="N5" s="58"/>
      <c r="O5" s="58"/>
      <c r="P5" s="58"/>
      <c r="Q5" s="58"/>
    </row>
    <row r="6" spans="1:24" ht="14.25" customHeight="1">
      <c r="A6" s="12" t="str">
        <f>'Total y Variación interanual'!C68</f>
        <v>TOTAL</v>
      </c>
      <c r="B6" s="12">
        <f>'Total y Variación interanual'!I68</f>
        <v>11594</v>
      </c>
      <c r="C6" s="10">
        <v>1587</v>
      </c>
      <c r="D6" s="10">
        <v>22097</v>
      </c>
      <c r="E6" s="10">
        <v>28829</v>
      </c>
      <c r="F6" s="10">
        <v>2427</v>
      </c>
      <c r="G6" s="10">
        <v>31256</v>
      </c>
    </row>
    <row r="7" spans="1:24">
      <c r="J7" s="10" t="str">
        <f>'Total y Variación interanual'!$C$14</f>
        <v>ANDALUCÍA</v>
      </c>
      <c r="K7" s="12">
        <f>'Total y Variación interanual'!$I$14</f>
        <v>1437</v>
      </c>
    </row>
    <row r="8" spans="1:24">
      <c r="J8" s="10" t="str">
        <f>'Total y Variación interanual'!C18</f>
        <v>ARAGÓN</v>
      </c>
      <c r="K8" s="12">
        <f>'Total y Variación interanual'!I18</f>
        <v>402</v>
      </c>
    </row>
    <row r="9" spans="1:24">
      <c r="B9" s="10" t="s">
        <v>2</v>
      </c>
      <c r="C9" s="10" t="s">
        <v>3</v>
      </c>
      <c r="D9" s="10" t="s">
        <v>45</v>
      </c>
      <c r="J9" s="10" t="str">
        <f>'Total y Variación interanual'!C19</f>
        <v>ASTURIAS</v>
      </c>
      <c r="K9" s="12">
        <f>'Total y Variación interanual'!I19</f>
        <v>124</v>
      </c>
    </row>
    <row r="10" spans="1:24">
      <c r="A10" s="12" t="s">
        <v>64</v>
      </c>
      <c r="B10" s="12">
        <f>'Total y Variación interanual'!D68</f>
        <v>9921</v>
      </c>
      <c r="C10" s="12">
        <f>'Total y Variación interanual'!E68</f>
        <v>2009</v>
      </c>
      <c r="D10" s="12">
        <f>'Total y Variación interanual'!F68</f>
        <v>11930</v>
      </c>
      <c r="J10" s="10" t="str">
        <f>'Total y Variación interanual'!C20</f>
        <v>ILLES BALEARS</v>
      </c>
      <c r="K10" s="12">
        <f>'Total y Variación interanual'!I20</f>
        <v>341</v>
      </c>
    </row>
    <row r="11" spans="1:24">
      <c r="A11" s="12" t="s">
        <v>65</v>
      </c>
      <c r="B11" s="12">
        <f>'Total y Variación interanual'!G68</f>
        <v>9424</v>
      </c>
      <c r="C11" s="12">
        <f>'Total y Variación interanual'!H68</f>
        <v>2170</v>
      </c>
      <c r="D11" s="12">
        <f>'Total y Variación interanual'!I68</f>
        <v>11594</v>
      </c>
      <c r="J11" s="10" t="str">
        <f>'Total y Variación interanual'!C23</f>
        <v>CANARIAS</v>
      </c>
      <c r="K11" s="12">
        <f>'Total y Variación interanual'!I23</f>
        <v>311</v>
      </c>
    </row>
    <row r="12" spans="1:24">
      <c r="J12" s="10" t="str">
        <f>'Total y Variación interanual'!C24</f>
        <v>CANTABRIA</v>
      </c>
      <c r="K12" s="12">
        <f>'Total y Variación interanual'!I24</f>
        <v>116</v>
      </c>
    </row>
    <row r="13" spans="1:24">
      <c r="J13" s="10" t="str">
        <f>'Total y Variación interanual'!$C$34</f>
        <v>CASTILLA-LEÓN</v>
      </c>
      <c r="K13" s="12">
        <f>'Total y Variación interanual'!$I$34</f>
        <v>643</v>
      </c>
    </row>
    <row r="14" spans="1:24">
      <c r="J14" s="10" t="str">
        <f>'Total y Variación interanual'!$C$40</f>
        <v>CAST.-LA MANCHA</v>
      </c>
      <c r="K14" s="12">
        <f>'Total y Variación interanual'!$I$40</f>
        <v>487</v>
      </c>
    </row>
    <row r="15" spans="1:24" ht="12.75" customHeight="1">
      <c r="J15" s="10" t="str">
        <f>'Total y Variación interanual'!$C$45</f>
        <v>CATALUÑA</v>
      </c>
      <c r="K15" s="12">
        <f>'Total y Variación interanual'!$I$45</f>
        <v>1641</v>
      </c>
    </row>
    <row r="16" spans="1:24">
      <c r="J16" s="10" t="str">
        <f>'Total y Variación interanual'!$C$49</f>
        <v>C. VALENCIANA</v>
      </c>
      <c r="K16" s="12">
        <f>'Total y Variación interanual'!$I$49</f>
        <v>1337</v>
      </c>
    </row>
    <row r="17" spans="10:11">
      <c r="J17" s="10" t="str">
        <f>'Total y Variación interanual'!$C$52</f>
        <v>EXTREMADURA</v>
      </c>
      <c r="K17" s="12">
        <f>'Total y Variación interanual'!$I$52</f>
        <v>128</v>
      </c>
    </row>
    <row r="18" spans="10:11">
      <c r="J18" s="10" t="str">
        <f>'Total y Variación interanual'!C57</f>
        <v>GALICIA</v>
      </c>
      <c r="K18" s="12">
        <f>'Total y Variación interanual'!I57</f>
        <v>412</v>
      </c>
    </row>
    <row r="19" spans="10:11">
      <c r="J19" s="10" t="str">
        <f>'Total y Variación interanual'!C58</f>
        <v>C. DE MADRID</v>
      </c>
      <c r="K19" s="12">
        <f>'Total y Variación interanual'!I58</f>
        <v>2265</v>
      </c>
    </row>
    <row r="20" spans="10:11">
      <c r="J20" s="10" t="str">
        <f>'Total y Variación interanual'!C59</f>
        <v>R. DE MURCIA</v>
      </c>
      <c r="K20" s="12">
        <f>'Total y Variación interanual'!I59</f>
        <v>407</v>
      </c>
    </row>
    <row r="21" spans="10:11">
      <c r="J21" s="10" t="str">
        <f>'Total y Variación interanual'!C60</f>
        <v>NAVARRA</v>
      </c>
      <c r="K21" s="12">
        <f>'Total y Variación interanual'!I60</f>
        <v>425</v>
      </c>
    </row>
    <row r="22" spans="10:11">
      <c r="J22" s="10" t="str">
        <f>'Total y Variación interanual'!C64</f>
        <v>PAÍS VASCO</v>
      </c>
      <c r="K22" s="12">
        <f>'Total y Variación interanual'!I64</f>
        <v>968</v>
      </c>
    </row>
    <row r="23" spans="10:11">
      <c r="J23" s="10" t="str">
        <f>'Total y Variación interanual'!C65</f>
        <v>LA RIOJA</v>
      </c>
      <c r="K23" s="12">
        <f>'Total y Variación interanual'!I65</f>
        <v>133</v>
      </c>
    </row>
    <row r="24" spans="10:11">
      <c r="J24" s="12" t="str">
        <f>'Total y Variación interanual'!C66</f>
        <v>CEUTA</v>
      </c>
      <c r="K24" s="12">
        <f>'Total y Variación interanual'!I66</f>
        <v>10</v>
      </c>
    </row>
    <row r="25" spans="10:11">
      <c r="J25" s="12" t="str">
        <f>'Total y Variación interanual'!C67</f>
        <v>MELILLA</v>
      </c>
      <c r="K25" s="12">
        <f>'Total y Variación interanual'!I67</f>
        <v>7</v>
      </c>
    </row>
    <row r="53" spans="9:24" ht="15" customHeight="1">
      <c r="I53" s="151"/>
      <c r="J53" s="151"/>
      <c r="K53" s="151"/>
      <c r="L53" s="151"/>
      <c r="M53" s="151"/>
      <c r="N53" s="151"/>
      <c r="O53" s="151"/>
    </row>
    <row r="55" spans="9:24" ht="51">
      <c r="J55" s="132" t="str">
        <f>"Enero-Marzo 2025    "&amp; "TOTAL: " &amp; TEXT(K55 + K56,"#.##0")</f>
        <v>Enero-Marzo 2025    TOTAL: 11.930</v>
      </c>
      <c r="K55" s="12">
        <f>'Total y Variación interanual'!$D$68</f>
        <v>9921</v>
      </c>
      <c r="L55" s="12">
        <f>'Total y Variación interanual'!$G$68</f>
        <v>9424</v>
      </c>
      <c r="M55" s="12"/>
    </row>
    <row r="56" spans="9:24" ht="51">
      <c r="J56" s="132" t="str">
        <f>"Enero-Marzo 2026    "&amp; "TOTAL: " &amp; TEXT(L55 + L56,"#.##0")</f>
        <v>Enero-Marzo 2026    TOTAL: 11.594</v>
      </c>
      <c r="K56" s="12">
        <f>'Total y Variación interanual'!$E$68</f>
        <v>2009</v>
      </c>
      <c r="L56" s="12">
        <f>'Total y Variación interanual'!$H$68</f>
        <v>2170</v>
      </c>
    </row>
    <row r="63" spans="9:24">
      <c r="K63" s="12"/>
      <c r="V63" s="12"/>
      <c r="W63" s="12"/>
      <c r="X63" s="12"/>
    </row>
    <row r="64" spans="9:24">
      <c r="K64" s="12"/>
    </row>
    <row r="65" spans="11:22">
      <c r="K65" s="12"/>
      <c r="V65" s="12"/>
    </row>
    <row r="66" spans="11:22">
      <c r="K66" s="12"/>
      <c r="V66" s="12"/>
    </row>
    <row r="67" spans="11:22">
      <c r="K67" s="12"/>
      <c r="V67" s="12"/>
    </row>
    <row r="68" spans="11:22">
      <c r="K68" s="12"/>
    </row>
    <row r="69" spans="11:22">
      <c r="K69" s="12"/>
    </row>
    <row r="70" spans="11:22">
      <c r="K70" s="12"/>
    </row>
  </sheetData>
  <mergeCells count="4">
    <mergeCell ref="I1:R1"/>
    <mergeCell ref="A2:R2"/>
    <mergeCell ref="I53:O53"/>
    <mergeCell ref="I4:P4"/>
  </mergeCells>
  <printOptions horizontalCentered="1" verticalCentered="1"/>
  <pageMargins left="0.39370078740157483" right="0.39370078740157483" top="0.39370078740157483" bottom="0.78740157480314965" header="0.31496062992125984" footer="0.31496062992125984"/>
  <pageSetup paperSize="9" scale="74" orientation="portrait" horizontalDpi="300" verticalDpi="300" r:id="rId1"/>
  <headerFooter differentFirst="1">
    <oddFooter>&amp;R&amp;P</oddFooter>
  </headerFooter>
  <drawing r:id="rId2"/>
</worksheet>
</file>

<file path=docMetadata/LabelInfo.xml><?xml version="1.0" encoding="utf-8"?>
<clbl:labelList xmlns:clbl="http://schemas.microsoft.com/office/2020/mipLabelMetadata">
  <clbl:label id="{7c93e8fe-bb45-447d-9fbd-08f2d4d61ed3}" enabled="1" method="Standard" siteId="{a22f907a-53a6-449f-b082-22c03676d7f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Índice</vt:lpstr>
      <vt:lpstr>Prestaciones</vt:lpstr>
      <vt:lpstr>Totales y gasto</vt:lpstr>
      <vt:lpstr>Prestaciones por CC.AA</vt:lpstr>
      <vt:lpstr>Procesos y duraciones media</vt:lpstr>
      <vt:lpstr>Excedencias</vt:lpstr>
      <vt:lpstr>Total y Variación interanual</vt:lpstr>
      <vt:lpstr>Excedencias por CC.AA</vt:lpstr>
      <vt:lpstr>Excedencias!Área_de_impresión</vt:lpstr>
      <vt:lpstr>'Excedencias por CC.AA'!Área_de_impresión</vt:lpstr>
      <vt:lpstr>Índice!Área_de_impresión</vt:lpstr>
      <vt:lpstr>Portada!Área_de_impresión</vt:lpstr>
      <vt:lpstr>Prestaciones!Área_de_impresión</vt:lpstr>
      <vt:lpstr>'Prestaciones por CC.AA'!Área_de_impresión</vt:lpstr>
      <vt:lpstr>'Procesos y duraciones media'!Área_de_impresión</vt:lpstr>
      <vt:lpstr>'Total y Variación interanual'!Área_de_impresión</vt:lpstr>
      <vt:lpstr>'Totales y gasto'!Área_de_impresión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GALLEGO SANCHEZ, ANGEL</cp:lastModifiedBy>
  <cp:lastPrinted>2020-07-22T07:39:18Z</cp:lastPrinted>
  <dcterms:created xsi:type="dcterms:W3CDTF">2020-04-09T17:28:39Z</dcterms:created>
  <dcterms:modified xsi:type="dcterms:W3CDTF">2026-04-28T12:54:35Z</dcterms:modified>
</cp:coreProperties>
</file>