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6\Julio\"/>
    </mc:Choice>
  </mc:AlternateContent>
  <xr:revisionPtr revIDLastSave="0" documentId="13_ncr:1_{DD4E6109-20E4-4D2B-857B-A3701F85CB00}" xr6:coauthVersionLast="47" xr6:coauthVersionMax="47" xr10:uidLastSave="{00000000-0000-0000-0000-000000000000}"/>
  <bookViews>
    <workbookView xWindow="-120" yWindow="-120" windowWidth="29040" windowHeight="15720" tabRatio="779" firstSheet="1" activeTab="1" xr2:uid="{00000000-000D-0000-FFFF-FFFF00000000}"/>
  </bookViews>
  <sheets>
    <sheet name="COMPROBACIONES" sheetId="46" state="hidden" r:id="rId1"/>
    <sheet name="Portada" sheetId="24" r:id="rId2"/>
    <sheet name="Indice" sheetId="28" r:id="rId3"/>
    <sheet name="Distrib - regím. Altas nuevas" sheetId="21" r:id="rId4"/>
    <sheet name="Clase, género y edad" sheetId="26" r:id="rId5"/>
    <sheet name="Nº pens. por clases" sheetId="17" r:id="rId6"/>
    <sheet name="Importe €" sheetId="18" r:id="rId7"/>
    <sheet name="P. Media €" sheetId="19" r:id="rId8"/>
    <sheet name="Pensiones - mínimos" sheetId="27" r:id="rId9"/>
    <sheet name="Pensión media (nuevas altas)" sheetId="25" r:id="rId10"/>
    <sheet name="Número pensiones (IP-J-V)" sheetId="49" r:id="rId11"/>
    <sheet name="Número pensiones (O-FM)" sheetId="50" r:id="rId12"/>
    <sheet name="Evolución y pensión media" sheetId="16" r:id="rId13"/>
    <sheet name="Minimos prov" sheetId="23" r:id="rId14"/>
    <sheet name="Brecha de Género" sheetId="29" r:id="rId15"/>
    <sheet name="Pensionistas" sheetId="30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>'[1]%'!$B$2:$Z$17</definedName>
    <definedName name="_2P68">#REF!</definedName>
    <definedName name="_xlnm._FilterDatabase" localSheetId="11" hidden="1">'Número pensiones (O-FM)'!$J$11:$J$37</definedName>
    <definedName name="_xlnm._FilterDatabase" localSheetId="15" hidden="1">Pensionistas!$M$30:$N$30</definedName>
    <definedName name="a" localSheetId="10">#REF!</definedName>
    <definedName name="a" localSheetId="11">#REF!</definedName>
    <definedName name="a">#REF!</definedName>
    <definedName name="aaa">#REF!</definedName>
    <definedName name="AAAAAAAAAAAAAAAAAAAAAAA">#REF!</definedName>
    <definedName name="ACA">#REF!</definedName>
    <definedName name="ACP">#REF!</definedName>
    <definedName name="alt">#REF!</definedName>
    <definedName name="_xlnm.Print_Area" localSheetId="10">'Número pensiones (IP-J-V)'!$B$3:$I$90</definedName>
    <definedName name="_xlnm.Print_Area" localSheetId="11">'Número pensiones (O-FM)'!$B$3:$I$90</definedName>
    <definedName name="_xlnm.Print_Area">#REF!</definedName>
    <definedName name="AT">#REF!</definedName>
    <definedName name="_xlnm.Auto_Open">#REF!</definedName>
    <definedName name="Auto_Open">#REF!</definedName>
    <definedName name="bbb">#REF!</definedName>
    <definedName name="CARBON">#REF!</definedName>
    <definedName name="cb">#REF!</definedName>
    <definedName name="CCAA">'[2]CC.AA'!$H$3:$H$3000</definedName>
    <definedName name="CCCCCCCCCCCCC">#REF!</definedName>
    <definedName name="cm">#REF!</definedName>
    <definedName name="COMPROBACIÓN">#REF!</definedName>
    <definedName name="Contribuciones_CCAA">[3]Gráficos!$B$75:$K$93</definedName>
    <definedName name="d">#REF!</definedName>
    <definedName name="Datos">[4]graf!$A$6:$R$1505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 localSheetId="10">#REF!</definedName>
    <definedName name="FFAMILI_TOTAL" localSheetId="11">#REF!</definedName>
    <definedName name="FFAMILI_TOTAL">#REF!</definedName>
    <definedName name="fff">#REF!</definedName>
    <definedName name="FREEFORM97">#REF!</definedName>
    <definedName name="HOGAR">#REF!</definedName>
    <definedName name="impor">#REF!</definedName>
    <definedName name="importe">#REF!</definedName>
    <definedName name="IMPORTE_P67">'[1]IMPORTE POR CONCEPTOS'!$B$2:$Z$18</definedName>
    <definedName name="INCP_JUBILA">#REF!</definedName>
    <definedName name="ip">#REF!</definedName>
    <definedName name="IP__CCAA">[5]Total!$A$1:$AA$80</definedName>
    <definedName name="Macro1" localSheetId="10">#REF!</definedName>
    <definedName name="Macro1" localSheetId="11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[6]Gráficos!$A$49:$E$67</definedName>
    <definedName name="NombreTabla">"Dummy"</definedName>
    <definedName name="Nómina_CCAA">[6]Gráficos!$A$3:$E$21</definedName>
    <definedName name="Número_CCAA">[6]Gráficos!$A$26:$E$44</definedName>
    <definedName name="ooo">#REF!</definedName>
    <definedName name="ppp" localSheetId="10">#REF!</definedName>
    <definedName name="ppp" localSheetId="11">#REF!</definedName>
    <definedName name="ppp">#REF!</definedName>
    <definedName name="PROVINCIA">[2]PROVINCIAS!$R$3:$R$3000</definedName>
    <definedName name="PUBLICA">[6]Avance!$P$52:$Q$63</definedName>
    <definedName name="qq">#REF!</definedName>
    <definedName name="rank_contr_nóm">[3]Gráficos!$M$75:$M$93</definedName>
    <definedName name="rank_contr_núm">[3]Gráficos!$N$75:$N$93</definedName>
    <definedName name="rank_contr_pm">[3]Gráficos!$O$75:$O$93</definedName>
    <definedName name="Recover">#REF!</definedName>
    <definedName name="REGIMENES">[2]PROVINCIAS!$P$3:$P$3000</definedName>
    <definedName name="REGIMENESCCAA">'[2]CC.AA'!$F$3:$F$3000</definedName>
    <definedName name="REM">#REF!</definedName>
    <definedName name="RETA">#REF!</definedName>
    <definedName name="RG">#REF!</definedName>
    <definedName name="serieb">[2]PROVINCIAS!$P$3:$P$3000</definedName>
    <definedName name="SEXO">[2]PROVINCIAS!$S$3:$S$3000</definedName>
    <definedName name="SEXOCCAA">'[2]CC.AA'!$I$3:$I$3000</definedName>
    <definedName name="SOVI">#REF!</definedName>
    <definedName name="ss">#REF!</definedName>
    <definedName name="_xlnm.Print_Titles">#N/A</definedName>
    <definedName name="TOTAL">#REF!</definedName>
    <definedName name="Tramos_2009">[7]Rango!$Q$2:$S$32</definedName>
    <definedName name="Tramos_2015">[7]Rango!$AO$2:$AP$32</definedName>
    <definedName name="TRAMOS_CUANTÍA">#REF!</definedName>
    <definedName name="VIUDE_ORFAN" localSheetId="10">#REF!</definedName>
    <definedName name="VIUDE_ORFAN" localSheetId="11">#REF!</definedName>
    <definedName name="VIUDE_ORFAN">#REF!</definedName>
    <definedName name="Z_095303A4_F530_4C5F_9C72_91CCE7168F23_.wvu.Cols" localSheetId="11" hidden="1">'Número pensiones (O-FM)'!#REF!,'Número pensiones (O-FM)'!#REF!,'Número pensiones (O-FM)'!#REF!</definedName>
    <definedName name="Z_095303A4_F530_4C5F_9C72_91CCE7168F23_.wvu.FilterData" localSheetId="11" hidden="1">'Número pensiones (O-FM)'!$F$10:$I$10</definedName>
    <definedName name="Z_095303A4_F530_4C5F_9C72_91CCE7168F23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1" hidden="1">'Número pensiones (O-FM)'!$F$10:$I$10</definedName>
    <definedName name="Z_C90E6D43_8625_4133_AC85_82C4D77BFFB6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27" l="1"/>
  <c r="C45" i="25"/>
  <c r="D45" i="25"/>
  <c r="E45" i="25"/>
  <c r="F45" i="25"/>
  <c r="K8" i="46"/>
  <c r="H28" i="46" s="1"/>
  <c r="N9" i="46"/>
  <c r="N10" i="46"/>
  <c r="N11" i="46"/>
  <c r="N12" i="46"/>
  <c r="G51" i="30"/>
  <c r="I51" i="30"/>
  <c r="E51" i="30"/>
  <c r="L37" i="17" a="1"/>
  <c r="L37" i="17" s="1"/>
  <c r="M37" i="17" a="1"/>
  <c r="M37" i="17" s="1"/>
  <c r="N37" i="17" a="1"/>
  <c r="N37" i="17" s="1"/>
  <c r="O37" i="17" a="1"/>
  <c r="O37" i="17" s="1"/>
  <c r="P37" i="17" a="1"/>
  <c r="P37" i="17" s="1"/>
  <c r="Q37" i="17" a="1"/>
  <c r="Q37" i="17" s="1"/>
  <c r="K37" i="17" a="1"/>
  <c r="K37" i="17" s="1"/>
  <c r="P37" i="18" a="1"/>
  <c r="P37" i="18" s="1"/>
  <c r="J12" i="46" s="1"/>
  <c r="O37" i="18" a="1"/>
  <c r="O37" i="18" s="1"/>
  <c r="J11" i="46" s="1"/>
  <c r="N37" i="18" a="1"/>
  <c r="N37" i="18" s="1"/>
  <c r="J10" i="46" s="1"/>
  <c r="M37" i="18" a="1"/>
  <c r="M37" i="18" s="1"/>
  <c r="J9" i="46" s="1"/>
  <c r="L37" i="18" a="1"/>
  <c r="L37" i="18" s="1"/>
  <c r="J8" i="46" s="1"/>
  <c r="K37" i="18" a="1"/>
  <c r="K37" i="18" s="1"/>
  <c r="J7" i="46" s="1"/>
  <c r="S37" i="17" l="1" a="1"/>
  <c r="S37" i="17" s="1"/>
  <c r="F8" i="46"/>
  <c r="T37" i="17" a="1"/>
  <c r="T37" i="17" s="1"/>
  <c r="F9" i="46"/>
  <c r="U37" i="17" a="1"/>
  <c r="U37" i="17" s="1"/>
  <c r="F10" i="46"/>
  <c r="F11" i="46"/>
  <c r="V37" i="17" a="1"/>
  <c r="V37" i="17" s="1"/>
  <c r="W37" i="17" a="1"/>
  <c r="W37" i="17" s="1"/>
  <c r="F12" i="46"/>
  <c r="F7" i="46"/>
  <c r="R37" i="17" a="1"/>
  <c r="R37" i="17" s="1"/>
  <c r="P37" i="19" a="1"/>
  <c r="P37" i="19" s="1"/>
  <c r="M12" i="46" s="1"/>
  <c r="O37" i="19" a="1"/>
  <c r="O37" i="19" s="1"/>
  <c r="M11" i="46" s="1"/>
  <c r="N37" i="19" a="1"/>
  <c r="N37" i="19" s="1"/>
  <c r="M10" i="46" s="1"/>
  <c r="M37" i="19" a="1"/>
  <c r="M37" i="19" s="1"/>
  <c r="M9" i="46" s="1"/>
  <c r="L37" i="19" a="1"/>
  <c r="L37" i="19" s="1"/>
  <c r="M8" i="46" s="1"/>
  <c r="K37" i="19" a="1"/>
  <c r="K37" i="19" s="1"/>
  <c r="M7" i="46" s="1"/>
  <c r="N8" i="46"/>
  <c r="N7" i="46"/>
  <c r="G12" i="46"/>
  <c r="G11" i="46"/>
  <c r="G10" i="46"/>
  <c r="G9" i="46"/>
  <c r="G8" i="46"/>
  <c r="G7" i="46"/>
  <c r="B5" i="50"/>
  <c r="L10" i="46" l="1"/>
  <c r="I7" i="46"/>
  <c r="H17" i="46" s="1"/>
  <c r="I8" i="46"/>
  <c r="H18" i="46" s="1"/>
  <c r="I9" i="46"/>
  <c r="H19" i="46" s="1"/>
  <c r="I10" i="46"/>
  <c r="H20" i="46" s="1"/>
  <c r="I11" i="46"/>
  <c r="H21" i="46" s="1"/>
  <c r="I12" i="46"/>
  <c r="H22" i="46" s="1"/>
  <c r="D8" i="46"/>
  <c r="H8" i="46" s="1"/>
  <c r="E8" i="46"/>
  <c r="D9" i="46"/>
  <c r="H9" i="46" s="1"/>
  <c r="E9" i="46"/>
  <c r="D10" i="46"/>
  <c r="H10" i="46" s="1"/>
  <c r="E10" i="46"/>
  <c r="D11" i="46"/>
  <c r="H11" i="46" s="1"/>
  <c r="E11" i="46"/>
  <c r="D12" i="46"/>
  <c r="H12" i="46" s="1"/>
  <c r="E12" i="46"/>
  <c r="L25" i="19" a="1"/>
  <c r="L25" i="19" s="1"/>
  <c r="M25" i="19" a="1"/>
  <c r="M25" i="19" s="1"/>
  <c r="N25" i="19" a="1"/>
  <c r="N25" i="19" s="1"/>
  <c r="O25" i="19" a="1"/>
  <c r="O25" i="19" s="1"/>
  <c r="P25" i="19" a="1"/>
  <c r="P25" i="19" s="1"/>
  <c r="K25" i="19" a="1"/>
  <c r="K25" i="19" s="1"/>
  <c r="L11" i="46"/>
  <c r="L9" i="46"/>
  <c r="L8" i="46"/>
  <c r="L7" i="46"/>
  <c r="E7" i="46"/>
  <c r="L12" i="46"/>
  <c r="K12" i="46"/>
  <c r="H32" i="46" s="1"/>
  <c r="K11" i="46"/>
  <c r="H31" i="46" s="1"/>
  <c r="K10" i="46"/>
  <c r="H30" i="46" s="1"/>
  <c r="K9" i="46"/>
  <c r="H29" i="46" s="1"/>
  <c r="K7" i="46"/>
  <c r="H27" i="46" s="1"/>
  <c r="D7" i="46"/>
  <c r="H7" i="46" s="1"/>
  <c r="D8" i="27" l="1"/>
  <c r="E44" i="25"/>
  <c r="F44" i="25"/>
  <c r="D44" i="25"/>
  <c r="C44" i="25"/>
  <c r="E68" i="23"/>
  <c r="F68" i="23"/>
  <c r="G68" i="23"/>
  <c r="D9" i="27" l="1"/>
  <c r="D11" i="27"/>
  <c r="D10" i="27"/>
  <c r="D7" i="27"/>
  <c r="D6" i="27"/>
  <c r="F43" i="25"/>
  <c r="E43" i="25"/>
  <c r="D43" i="25"/>
  <c r="C43" i="25"/>
  <c r="C4" i="23"/>
  <c r="B5" i="16"/>
  <c r="F75" i="29" l="1"/>
  <c r="L4" i="30"/>
  <c r="C42" i="25"/>
  <c r="D42" i="25"/>
  <c r="E42" i="25"/>
  <c r="F42" i="25"/>
  <c r="C25" i="25" l="1"/>
  <c r="C46" i="25" s="1"/>
  <c r="S52" i="30"/>
  <c r="E25" i="30"/>
  <c r="G25" i="30"/>
  <c r="H25" i="30"/>
  <c r="I25" i="30"/>
  <c r="D25" i="25"/>
  <c r="E25" i="25"/>
  <c r="F25" i="25"/>
  <c r="D40" i="25"/>
  <c r="E40" i="25"/>
  <c r="F40" i="25"/>
  <c r="D41" i="25"/>
  <c r="E41" i="25"/>
  <c r="F41" i="25"/>
  <c r="C40" i="25"/>
  <c r="C41" i="25"/>
  <c r="C14" i="27" l="1"/>
  <c r="D68" i="23" s="1"/>
  <c r="C47" i="27" l="1"/>
  <c r="C43" i="27"/>
  <c r="C45" i="27"/>
  <c r="C46" i="27"/>
  <c r="C42" i="27"/>
  <c r="D13" i="27"/>
  <c r="C48" i="27" s="1"/>
  <c r="D12" i="27" l="1"/>
  <c r="C41" i="27"/>
  <c r="C44" i="27"/>
  <c r="C49" i="27" s="1"/>
  <c r="E45" i="27" l="1"/>
  <c r="C50" i="27"/>
  <c r="D45" i="27"/>
  <c r="F46" i="25"/>
  <c r="E46" i="25"/>
  <c r="D46" i="25"/>
  <c r="F39" i="25"/>
  <c r="E39" i="25"/>
  <c r="D39" i="25"/>
  <c r="C39" i="25"/>
  <c r="F38" i="25"/>
  <c r="E38" i="25"/>
  <c r="D38" i="25"/>
  <c r="C38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<sst xmlns="http://schemas.openxmlformats.org/spreadsheetml/2006/main" count="978" uniqueCount="229">
  <si>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</si>
  <si>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</si>
  <si>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</si>
  <si>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</si>
  <si>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</si>
  <si>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</si>
  <si>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</si>
  <si>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</si>
  <si>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</si>
  <si>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</si>
  <si>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</si>
  <si>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</si>
  <si>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</si>
  <si>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</si>
  <si>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</si>
  <si>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</si>
  <si>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</si>
  <si>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</si>
  <si>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</si>
  <si>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</si>
  <si>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</si>
  <si>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</si>
  <si>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</si>
  <si>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</si>
  <si>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</si>
  <si>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</si>
  <si>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</si>
  <si>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</si>
  <si>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</si>
  <si>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</si>
  <si>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</si>
  <si>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</si>
  <si>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</si>
  <si>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</si>
  <si>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</si>
  <si>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</si>
  <si>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</si>
  <si>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</si>
  <si>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</si>
  <si>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</si>
  <si>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</si>
  <si>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</si>
  <si>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</si>
  <si>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</si>
  <si>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</si>
  <si>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</si>
  <si>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</si>
  <si>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</si>
  <si>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</si>
  <si>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</si>
  <si>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</si>
  <si>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</si>
  <si>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</si>
  <si>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</si>
  <si>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</si>
  <si>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</si>
  <si>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</si>
  <si>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</si>
  <si>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</si>
  <si>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</si>
  <si>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</si>
  <si>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</si>
  <si>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</si>
  <si>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</si>
  <si>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</si>
  <si>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</si>
  <si>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</si>
  <si>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</si>
  <si>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</si>
  <si>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</si>
  <si>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</si>
  <si>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</si>
  <si>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</si>
  <si>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</si>
  <si>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</si>
  <si>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</si>
  <si>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</si>
  <si>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</si>
  <si>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</si>
  <si>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</si>
  <si>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</si>
  <si>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</si>
  <si>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</si>
  <si>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</si>
  <si>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</si>
  <si>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</si>
  <si>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</si>
  <si>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</si>
  <si>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</si>
  <si>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</si>
  <si>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</si>
  <si>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</si>
  <si>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</si>
  <si>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</si>
  <si>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</si>
  <si>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</si>
  <si>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</si>
  <si>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</si>
  <si>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</si>
  <si>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</si>
  <si>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</si>
  <si>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</si>
  <si>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</si>
  <si>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</si>
  <si>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</si>
  <si>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</si>
  <si>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</si>
  <si>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</si>
  <si>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</si>
  <si>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</si>
  <si>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</si>
  <si>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</si>
  <si>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</si>
  <si>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</si>
  <si>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</si>
  <si>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</si>
  <si>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</si>
  <si>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</si>
  <si>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</si>
  <si>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</si>
  <si>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</si>
  <si>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</si>
  <si>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</si>
  <si>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</si>
  <si>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</si>
  <si>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</si>
  <si>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</si>
  <si>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</si>
  <si>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</si>
  <si>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</si>
  <si>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</si>
  <si>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</si>
  <si>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</si>
  <si>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</si>
  <si>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</si>
  <si>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</si>
  <si>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</si>
  <si>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</si>
  <si>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</si>
  <si>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</si>
  <si>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</si>
  <si>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</si>
  <si>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</si>
  <si>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</si>
  <si>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</si>
  <si>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</si>
  <si>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</si>
  <si>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</si>
  <si>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</si>
  <si>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</si>
  <si>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</si>
  <si>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</si>
  <si>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</si>
  <si>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</si>
  <si>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</si>
  <si>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</si>
  <si>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</si>
  <si>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</si>
  <si>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</si>
  <si>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</si>
  <si>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</si>
  <si>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</si>
  <si>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</si>
  <si>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</si>
  <si>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</si>
  <si>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</si>
  <si>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</si>
  <si>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</si>
  <si>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</si>
  <si>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</si>
  <si>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</si>
  <si>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</si>
  <si>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</si>
  <si>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</si>
  <si>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</si>
  <si>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</si>
  <si>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</si>
  <si>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</si>
  <si>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</si>
  <si>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</si>
  <si>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</si>
  <si>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</si>
  <si>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</si>
  <si>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</si>
  <si>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</si>
  <si>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</si>
  <si>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</si>
  <si>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</si>
  <si>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</si>
  <si>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</si>
  <si>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</si>
  <si>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</si>
  <si>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</si>
  <si>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</si>
  <si>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</si>
  <si>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</si>
  <si>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</si>
  <si>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</si>
  <si>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</si>
  <si>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</si>
  <si>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</si>
  <si>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</si>
  <si>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</si>
  <si>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</si>
  <si>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</si>
  <si>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</si>
  <si>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</si>
  <si>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</si>
  <si>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</si>
  <si>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</si>
  <si>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</si>
  <si>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</si>
  <si>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</si>
  <si>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</si>
  <si>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</si>
  <si>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 xml:space="preserve"> </t>
  </si>
  <si>
    <r>
      <rPr>
        <vertAlign val="superscript"/>
        <sz val="11"/>
        <color theme="1"/>
        <rFont val="Calibri"/>
        <family val="2"/>
        <scheme val="minor"/>
      </rPr>
      <t xml:space="preserve">(1) </t>
    </r>
    <r>
      <rPr>
        <sz val="11"/>
        <color theme="1"/>
        <rFont val="Calibri"/>
        <family val="2"/>
        <scheme val="minor"/>
      </rPr>
      <t>2008-2025 Pensión media de las altas acumuladas de cada año</t>
    </r>
  </si>
  <si>
    <t>PENSIONES CONTRIBUTIVAS EN VIGOR A 1 DE JULIO DE 2026</t>
  </si>
  <si>
    <t>JUNIO 2026</t>
  </si>
  <si>
    <t>Datos a 1 de Julio de 2026</t>
  </si>
  <si>
    <t xml:space="preserve">  1 de julio de 2026</t>
  </si>
  <si>
    <t>Junio 2026</t>
  </si>
  <si>
    <r>
      <t xml:space="preserve">Junio 2026 </t>
    </r>
    <r>
      <rPr>
        <vertAlign val="superscript"/>
        <sz val="11"/>
        <color theme="1"/>
        <rFont val="Calibri"/>
        <family val="2"/>
        <scheme val="minor"/>
      </rPr>
      <t>(2)</t>
    </r>
  </si>
  <si>
    <r>
      <rPr>
        <vertAlign val="superscript"/>
        <sz val="11"/>
        <color theme="1"/>
        <rFont val="Calibri"/>
        <family val="2"/>
        <scheme val="minor"/>
      </rPr>
      <t>(2)</t>
    </r>
    <r>
      <rPr>
        <sz val="11"/>
        <color theme="1"/>
        <rFont val="Calibri"/>
        <family val="2"/>
        <scheme val="minor"/>
      </rPr>
      <t xml:space="preserve"> Incremento sobre Junio 2025</t>
    </r>
  </si>
  <si>
    <t>1 de Julio de 2026</t>
  </si>
  <si>
    <t>Datos a 01 de julio de 2026</t>
  </si>
  <si>
    <t>PENSIONISTAS DEL SISTEMA DE SEGURIDAD SOCIAL  A 1 DE JULIO DE 2026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</si>
  <si>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</si>
  <si>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42 pensiones de las que no consta el género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</si>
</sst>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  <numFmt numFmtId="175" formatCode="_-* #,##0_-;\-* #,##0_-;_-* &quot;-&quot;??_-;_-@_-"/>
  </numFmts>
  <fonts count="153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Arial"/>
      <family val="2"/>
    </font>
  </fonts>
  <fills count="1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theme="0"/>
      </top>
      <bottom style="thin">
        <color indexed="8"/>
      </bottom>
      <diagonal/>
    </border>
  </borders>
  <cellStyleXfs count="255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15" fillId="0" borderId="0" applyNumberFormat="0" applyFill="0" applyBorder="0" applyAlignment="0" applyProtection="0"/>
  </cellStyleXfs>
  <cellXfs count="593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0" fontId="91" fillId="4" borderId="0" xfId="114" applyFont="1" applyFill="1" applyBorder="1" applyAlignment="1">
      <alignment horizontal="right" vertical="center" indent="1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0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0" fontId="10" fillId="0" borderId="0" xfId="7" applyFont="1" applyAlignment="1">
      <alignment horizontal="center" vertic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2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2" borderId="0" xfId="114" applyFont="1" applyFill="1" applyBorder="1"/>
    <xf numFmtId="3" fontId="77" fillId="112" borderId="0" xfId="7" applyNumberFormat="1" applyFont="1" applyFill="1" applyAlignment="1">
      <alignment vertical="center"/>
    </xf>
    <xf numFmtId="3" fontId="77" fillId="112" borderId="18" xfId="7" applyNumberFormat="1" applyFont="1" applyFill="1" applyBorder="1" applyAlignment="1">
      <alignment vertical="center"/>
    </xf>
    <xf numFmtId="0" fontId="77" fillId="112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2" borderId="0" xfId="7" applyFont="1" applyFill="1" applyAlignment="1">
      <alignment vertical="center"/>
    </xf>
    <xf numFmtId="0" fontId="42" fillId="112" borderId="18" xfId="114" applyFont="1" applyFill="1" applyBorder="1"/>
    <xf numFmtId="4" fontId="92" fillId="0" borderId="0" xfId="114" applyNumberFormat="1" applyFont="1"/>
    <xf numFmtId="0" fontId="138" fillId="0" borderId="0" xfId="7" applyFont="1"/>
    <xf numFmtId="3" fontId="139" fillId="0" borderId="0" xfId="139" applyNumberFormat="1" applyFont="1"/>
    <xf numFmtId="3" fontId="140" fillId="0" borderId="0" xfId="139" applyNumberFormat="1" applyFont="1" applyAlignment="1">
      <alignment vertical="center"/>
    </xf>
    <xf numFmtId="0" fontId="138" fillId="0" borderId="0" xfId="7" applyFont="1" applyAlignment="1">
      <alignment vertical="center"/>
    </xf>
    <xf numFmtId="0" fontId="141" fillId="0" borderId="0" xfId="114" applyFont="1"/>
    <xf numFmtId="3" fontId="141" fillId="0" borderId="0" xfId="114" applyNumberFormat="1" applyFont="1"/>
    <xf numFmtId="0" fontId="52" fillId="0" borderId="0" xfId="7" quotePrefix="1" applyFont="1"/>
    <xf numFmtId="9" fontId="138" fillId="0" borderId="0" xfId="238" applyFont="1"/>
    <xf numFmtId="4" fontId="139" fillId="0" borderId="0" xfId="139" applyNumberFormat="1" applyFont="1"/>
    <xf numFmtId="43" fontId="0" fillId="0" borderId="0" xfId="239" applyFont="1"/>
    <xf numFmtId="0" fontId="81" fillId="0" borderId="0" xfId="7" applyFont="1"/>
    <xf numFmtId="3" fontId="143" fillId="0" borderId="0" xfId="139" applyNumberFormat="1" applyFont="1"/>
    <xf numFmtId="10" fontId="143" fillId="0" borderId="0" xfId="238" applyNumberFormat="1" applyFont="1" applyAlignment="1"/>
    <xf numFmtId="3" fontId="144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5" fillId="0" borderId="0" xfId="7" applyFont="1"/>
    <xf numFmtId="2" fontId="145" fillId="0" borderId="0" xfId="7" applyNumberFormat="1" applyFont="1"/>
    <xf numFmtId="10" fontId="133" fillId="0" borderId="0" xfId="238" applyNumberFormat="1" applyFont="1" applyFill="1" applyBorder="1" applyAlignment="1"/>
    <xf numFmtId="0" fontId="146" fillId="0" borderId="0" xfId="7" applyFont="1"/>
    <xf numFmtId="9" fontId="146" fillId="0" borderId="0" xfId="238" applyFont="1"/>
    <xf numFmtId="4" fontId="146" fillId="0" borderId="0" xfId="7" applyNumberFormat="1" applyFont="1"/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3" borderId="18" xfId="242" applyFont="1" applyFill="1" applyBorder="1" applyAlignment="1">
      <alignment horizontal="centerContinuous" vertical="center" wrapText="1"/>
    </xf>
    <xf numFmtId="4" fontId="68" fillId="113" borderId="18" xfId="242" applyNumberFormat="1" applyFont="1" applyFill="1" applyBorder="1" applyAlignment="1">
      <alignment horizontal="centerContinuous" vertical="center" wrapText="1"/>
    </xf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43" fillId="0" borderId="0" xfId="239" applyNumberFormat="1" applyFont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7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2" borderId="0" xfId="0" applyNumberFormat="1" applyFont="1" applyFill="1" applyAlignment="1">
      <alignment horizontal="centerContinuous"/>
    </xf>
    <xf numFmtId="0" fontId="0" fillId="112" borderId="0" xfId="0" applyFill="1" applyAlignment="1">
      <alignment horizontal="centerContinuous"/>
    </xf>
    <xf numFmtId="173" fontId="43" fillId="0" borderId="0" xfId="239" applyNumberFormat="1" applyFont="1"/>
    <xf numFmtId="173" fontId="136" fillId="0" borderId="0" xfId="239" applyNumberFormat="1" applyFont="1" applyAlignment="1">
      <alignment horizontal="right" indent="2"/>
    </xf>
    <xf numFmtId="3" fontId="53" fillId="117" borderId="18" xfId="1" applyNumberFormat="1" applyFont="1" applyFill="1" applyBorder="1"/>
    <xf numFmtId="4" fontId="53" fillId="117" borderId="18" xfId="1" applyNumberFormat="1" applyFont="1" applyFill="1" applyBorder="1"/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1" fillId="0" borderId="0" xfId="158" applyNumberFormat="1" applyFont="1" applyFill="1" applyBorder="1" applyAlignment="1"/>
    <xf numFmtId="0" fontId="76" fillId="109" borderId="18" xfId="1" applyFont="1" applyFill="1" applyBorder="1" applyAlignment="1">
      <alignment horizontal="center"/>
    </xf>
    <xf numFmtId="3" fontId="53" fillId="109" borderId="25" xfId="1" applyNumberFormat="1" applyFont="1" applyFill="1" applyBorder="1"/>
    <xf numFmtId="3" fontId="53" fillId="109" borderId="24" xfId="1" applyNumberFormat="1" applyFont="1" applyFill="1" applyBorder="1"/>
    <xf numFmtId="3" fontId="64" fillId="119" borderId="18" xfId="1" applyNumberFormat="1" applyFont="1" applyFill="1" applyBorder="1" applyAlignment="1">
      <alignment vertical="center"/>
    </xf>
    <xf numFmtId="4" fontId="64" fillId="119" borderId="18" xfId="1" applyNumberFormat="1" applyFont="1" applyFill="1" applyBorder="1" applyAlignment="1">
      <alignment vertical="center"/>
    </xf>
    <xf numFmtId="3" fontId="64" fillId="120" borderId="18" xfId="1" applyNumberFormat="1" applyFont="1" applyFill="1" applyBorder="1" applyAlignment="1">
      <alignment vertical="center"/>
    </xf>
    <xf numFmtId="4" fontId="64" fillId="120" borderId="18" xfId="1" applyNumberFormat="1" applyFont="1" applyFill="1" applyBorder="1" applyAlignment="1">
      <alignment vertical="center"/>
    </xf>
    <xf numFmtId="3" fontId="64" fillId="113" borderId="18" xfId="1" applyNumberFormat="1" applyFont="1" applyFill="1" applyBorder="1" applyAlignment="1">
      <alignment vertical="center"/>
    </xf>
    <xf numFmtId="4" fontId="64" fillId="113" borderId="18" xfId="1" applyNumberFormat="1" applyFont="1" applyFill="1" applyBorder="1" applyAlignment="1">
      <alignment vertical="center"/>
    </xf>
    <xf numFmtId="3" fontId="53" fillId="119" borderId="18" xfId="1" applyNumberFormat="1" applyFont="1" applyFill="1" applyBorder="1" applyAlignment="1">
      <alignment horizontal="center" vertical="center"/>
    </xf>
    <xf numFmtId="4" fontId="53" fillId="119" borderId="18" xfId="1" applyNumberFormat="1" applyFont="1" applyFill="1" applyBorder="1" applyAlignment="1">
      <alignment horizontal="center" vertical="center"/>
    </xf>
    <xf numFmtId="0" fontId="53" fillId="120" borderId="18" xfId="1" applyFont="1" applyFill="1" applyBorder="1" applyAlignment="1">
      <alignment horizontal="center" vertical="center"/>
    </xf>
    <xf numFmtId="3" fontId="53" fillId="113" borderId="18" xfId="1" applyNumberFormat="1" applyFont="1" applyFill="1" applyBorder="1" applyAlignment="1">
      <alignment horizontal="center" vertical="center"/>
    </xf>
    <xf numFmtId="0" fontId="53" fillId="113" borderId="18" xfId="1" applyFont="1" applyFill="1" applyBorder="1" applyAlignment="1">
      <alignment horizontal="center" vertical="center"/>
    </xf>
    <xf numFmtId="0" fontId="149" fillId="122" borderId="18" xfId="157" applyFont="1" applyFill="1" applyBorder="1" applyAlignment="1">
      <alignment horizontal="right" vertical="center" wrapText="1" indent="1"/>
    </xf>
    <xf numFmtId="0" fontId="138" fillId="121" borderId="18" xfId="157" applyFont="1" applyFill="1" applyBorder="1" applyAlignment="1">
      <alignment horizontal="right" vertical="center" wrapText="1" indent="1"/>
    </xf>
    <xf numFmtId="0" fontId="52" fillId="116" borderId="18" xfId="157" applyFont="1" applyFill="1" applyBorder="1" applyAlignment="1">
      <alignment horizontal="right" vertical="center" wrapText="1" indent="1"/>
    </xf>
    <xf numFmtId="3" fontId="68" fillId="118" borderId="18" xfId="18" applyNumberFormat="1" applyFont="1" applyFill="1" applyBorder="1" applyAlignment="1">
      <alignment horizontal="right" vertical="center" indent="1"/>
    </xf>
    <xf numFmtId="3" fontId="68" fillId="117" borderId="18" xfId="18" applyNumberFormat="1" applyFont="1" applyFill="1" applyBorder="1" applyAlignment="1">
      <alignment horizontal="right" vertical="center" indent="1"/>
    </xf>
    <xf numFmtId="173" fontId="134" fillId="0" borderId="0" xfId="239" applyNumberFormat="1" applyFont="1" applyFill="1" applyBorder="1" applyAlignment="1">
      <alignment horizontal="right" vertical="center" wrapText="1"/>
    </xf>
    <xf numFmtId="173" fontId="135" fillId="0" borderId="0" xfId="239" applyNumberFormat="1" applyFont="1" applyFill="1"/>
    <xf numFmtId="0" fontId="64" fillId="0" borderId="0" xfId="114" applyFont="1" applyBorder="1"/>
    <xf numFmtId="3" fontId="92" fillId="0" borderId="0" xfId="114" applyNumberFormat="1" applyFont="1" applyBorder="1"/>
    <xf numFmtId="3" fontId="93" fillId="0" borderId="0" xfId="114" applyNumberFormat="1" applyFont="1" applyBorder="1"/>
    <xf numFmtId="0" fontId="68" fillId="116" borderId="18" xfId="0" applyFont="1" applyFill="1" applyBorder="1" applyAlignment="1">
      <alignment horizontal="center" vertical="center"/>
    </xf>
    <xf numFmtId="0" fontId="68" fillId="115" borderId="18" xfId="0" applyFont="1" applyFill="1" applyBorder="1" applyAlignment="1">
      <alignment horizontal="center" vertical="center"/>
    </xf>
    <xf numFmtId="171" fontId="81" fillId="118" borderId="18" xfId="5" applyNumberFormat="1" applyFont="1" applyFill="1" applyBorder="1" applyAlignment="1">
      <alignment horizontal="right" vertical="center" indent="1"/>
    </xf>
    <xf numFmtId="171" fontId="81" fillId="117" borderId="18" xfId="5" applyNumberFormat="1" applyFont="1" applyFill="1" applyBorder="1" applyAlignment="1">
      <alignment horizontal="right" vertical="center" indent="1"/>
    </xf>
    <xf numFmtId="0" fontId="84" fillId="2" borderId="18" xfId="0" applyFont="1" applyFill="1" applyBorder="1" applyAlignment="1">
      <alignment horizontal="left" vertical="center" wrapText="1" indent="1"/>
    </xf>
    <xf numFmtId="3" fontId="81" fillId="2" borderId="18" xfId="5" applyNumberFormat="1" applyFont="1" applyFill="1" applyBorder="1" applyAlignment="1">
      <alignment horizontal="right" vertical="center" indent="1"/>
    </xf>
    <xf numFmtId="171" fontId="52" fillId="2" borderId="18" xfId="5" applyNumberFormat="1" applyFont="1" applyFill="1" applyBorder="1" applyAlignment="1">
      <alignment horizontal="right" vertical="center" indent="1"/>
    </xf>
    <xf numFmtId="0" fontId="68" fillId="2" borderId="18" xfId="5" applyFont="1" applyFill="1" applyBorder="1" applyAlignment="1">
      <alignment horizontal="left" vertical="center" wrapText="1" indent="1"/>
    </xf>
    <xf numFmtId="171" fontId="81" fillId="2" borderId="18" xfId="5" applyNumberFormat="1" applyFont="1" applyFill="1" applyBorder="1" applyAlignment="1">
      <alignment horizontal="right" vertical="center" indent="1"/>
    </xf>
    <xf numFmtId="171" fontId="84" fillId="116" borderId="18" xfId="5" applyNumberFormat="1" applyFont="1" applyFill="1" applyBorder="1" applyAlignment="1">
      <alignment horizontal="right" vertical="center" indent="1"/>
    </xf>
    <xf numFmtId="171" fontId="84" fillId="119" borderId="18" xfId="5" applyNumberFormat="1" applyFont="1" applyFill="1" applyBorder="1" applyAlignment="1">
      <alignment horizontal="right" vertical="center" indent="1"/>
    </xf>
    <xf numFmtId="3" fontId="52" fillId="2" borderId="18" xfId="114" applyNumberFormat="1" applyFont="1" applyFill="1" applyBorder="1" applyAlignment="1">
      <alignment horizontal="left" indent="2"/>
    </xf>
    <xf numFmtId="3" fontId="52" fillId="2" borderId="18" xfId="114" applyNumberFormat="1" applyFont="1" applyFill="1" applyBorder="1" applyAlignment="1">
      <alignment horizontal="right" indent="2"/>
    </xf>
    <xf numFmtId="172" fontId="52" fillId="118" borderId="18" xfId="114" applyNumberFormat="1" applyFont="1" applyFill="1" applyBorder="1" applyAlignment="1">
      <alignment horizontal="right" indent="2"/>
    </xf>
    <xf numFmtId="172" fontId="52" fillId="117" borderId="18" xfId="114" applyNumberFormat="1" applyFont="1" applyFill="1" applyBorder="1" applyAlignment="1">
      <alignment horizontal="right" indent="2"/>
    </xf>
    <xf numFmtId="0" fontId="68" fillId="33" borderId="18" xfId="114" applyFont="1" applyFill="1" applyBorder="1" applyAlignment="1">
      <alignment horizontal="left" indent="2"/>
    </xf>
    <xf numFmtId="3" fontId="68" fillId="3" borderId="18" xfId="114" applyNumberFormat="1" applyFont="1" applyFill="1" applyBorder="1" applyAlignment="1">
      <alignment horizontal="right" indent="2"/>
    </xf>
    <xf numFmtId="172" fontId="68" fillId="116" borderId="18" xfId="114" applyNumberFormat="1" applyFont="1" applyFill="1" applyBorder="1" applyAlignment="1">
      <alignment horizontal="right" indent="2"/>
    </xf>
    <xf numFmtId="172" fontId="68" fillId="119" borderId="18" xfId="114" applyNumberFormat="1" applyFont="1" applyFill="1" applyBorder="1" applyAlignment="1">
      <alignment horizontal="right" indent="2"/>
    </xf>
    <xf numFmtId="10" fontId="68" fillId="30" borderId="18" xfId="17" applyNumberFormat="1" applyFont="1" applyFill="1" applyBorder="1" applyAlignment="1">
      <alignment horizontal="centerContinuous" vertical="center" wrapText="1"/>
    </xf>
    <xf numFmtId="172" fontId="68" fillId="30" borderId="18" xfId="114" applyNumberFormat="1" applyFont="1" applyFill="1" applyBorder="1" applyAlignment="1">
      <alignment horizontal="right" indent="2"/>
    </xf>
    <xf numFmtId="172" fontId="52" fillId="29" borderId="18" xfId="114" applyNumberFormat="1" applyFont="1" applyFill="1" applyBorder="1" applyAlignment="1">
      <alignment horizontal="right" indent="2"/>
    </xf>
    <xf numFmtId="0" fontId="68" fillId="123" borderId="18" xfId="114" applyFont="1" applyFill="1" applyBorder="1" applyAlignment="1">
      <alignment horizontal="left" indent="2"/>
    </xf>
    <xf numFmtId="3" fontId="68" fillId="38" borderId="18" xfId="114" applyNumberFormat="1" applyFont="1" applyFill="1" applyBorder="1" applyAlignment="1">
      <alignment horizontal="right" indent="2"/>
    </xf>
    <xf numFmtId="3" fontId="68" fillId="118" borderId="0" xfId="7" applyNumberFormat="1" applyFont="1" applyFill="1"/>
    <xf numFmtId="3" fontId="52" fillId="118" borderId="0" xfId="7" applyNumberFormat="1" applyFont="1" applyFill="1"/>
    <xf numFmtId="2" fontId="52" fillId="118" borderId="0" xfId="7" applyNumberFormat="1" applyFont="1" applyFill="1"/>
    <xf numFmtId="3" fontId="68" fillId="117" borderId="0" xfId="7" applyNumberFormat="1" applyFont="1" applyFill="1"/>
    <xf numFmtId="3" fontId="52" fillId="117" borderId="0" xfId="7" applyNumberFormat="1" applyFont="1" applyFill="1"/>
    <xf numFmtId="2" fontId="52" fillId="117" borderId="0" xfId="7" applyNumberFormat="1" applyFont="1" applyFill="1"/>
    <xf numFmtId="0" fontId="45" fillId="0" borderId="0" xfId="7" applyFont="1" applyAlignment="1">
      <alignment horizontal="center" vertical="center"/>
    </xf>
    <xf numFmtId="0" fontId="77" fillId="120" borderId="0" xfId="7" applyFont="1" applyFill="1" applyAlignment="1">
      <alignment horizontal="center" vertical="center"/>
    </xf>
    <xf numFmtId="0" fontId="77" fillId="119" borderId="0" xfId="7" applyFont="1" applyFill="1" applyAlignment="1">
      <alignment horizontal="center" vertical="center"/>
    </xf>
    <xf numFmtId="3" fontId="52" fillId="118" borderId="0" xfId="7" applyNumberFormat="1" applyFont="1" applyFill="1" applyAlignment="1">
      <alignment horizontal="right"/>
    </xf>
    <xf numFmtId="3" fontId="52" fillId="117" borderId="0" xfId="7" applyNumberFormat="1" applyFont="1" applyFill="1" applyAlignment="1">
      <alignment horizontal="right"/>
    </xf>
    <xf numFmtId="4" fontId="0" fillId="0" borderId="0" xfId="0" applyNumberFormat="1"/>
    <xf numFmtId="0" fontId="150" fillId="0" borderId="0" xfId="0" applyFont="1"/>
    <xf numFmtId="3" fontId="0" fillId="0" borderId="18" xfId="0" applyNumberFormat="1" applyBorder="1"/>
    <xf numFmtId="3" fontId="138" fillId="125" borderId="18" xfId="0" applyNumberFormat="1" applyFont="1" applyFill="1" applyBorder="1"/>
    <xf numFmtId="4" fontId="138" fillId="125" borderId="18" xfId="0" applyNumberFormat="1" applyFont="1" applyFill="1" applyBorder="1"/>
    <xf numFmtId="0" fontId="55" fillId="0" borderId="0" xfId="242" applyFont="1" applyAlignment="1">
      <alignment horizontal="centerContinuous"/>
    </xf>
    <xf numFmtId="0" fontId="68" fillId="119" borderId="18" xfId="242" applyFont="1" applyFill="1" applyBorder="1" applyAlignment="1">
      <alignment horizontal="centerContinuous" vertical="center" wrapText="1"/>
    </xf>
    <xf numFmtId="4" fontId="68" fillId="119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24" borderId="18" xfId="242" applyFont="1" applyFill="1" applyBorder="1" applyAlignment="1">
      <alignment horizontal="center" vertical="center" wrapText="1"/>
    </xf>
    <xf numFmtId="4" fontId="68" fillId="124" borderId="18" xfId="242" applyNumberFormat="1" applyFont="1" applyFill="1" applyBorder="1" applyAlignment="1">
      <alignment horizontal="center" vertical="center" wrapText="1"/>
    </xf>
    <xf numFmtId="0" fontId="68" fillId="117" borderId="18" xfId="242" applyFont="1" applyFill="1" applyBorder="1" applyAlignment="1">
      <alignment horizontal="center" vertical="center" wrapText="1"/>
    </xf>
    <xf numFmtId="4" fontId="68" fillId="117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24" borderId="0" xfId="242" applyNumberFormat="1" applyFont="1" applyFill="1" applyAlignment="1">
      <alignment horizontal="right" indent="1"/>
    </xf>
    <xf numFmtId="4" fontId="68" fillId="124" borderId="0" xfId="242" applyNumberFormat="1" applyFont="1" applyFill="1" applyAlignment="1">
      <alignment horizontal="right" indent="1"/>
    </xf>
    <xf numFmtId="3" fontId="68" fillId="117" borderId="0" xfId="242" applyNumberFormat="1" applyFont="1" applyFill="1" applyAlignment="1">
      <alignment horizontal="right" indent="1"/>
    </xf>
    <xf numFmtId="4" fontId="68" fillId="117" borderId="0" xfId="242" applyNumberFormat="1" applyFont="1" applyFill="1" applyAlignment="1">
      <alignment horizontal="right" indent="1"/>
    </xf>
    <xf numFmtId="3" fontId="68" fillId="126" borderId="18" xfId="242" applyNumberFormat="1" applyFont="1" applyFill="1" applyBorder="1" applyAlignment="1">
      <alignment horizontal="right" vertical="center" indent="1"/>
    </xf>
    <xf numFmtId="4" fontId="68" fillId="126" borderId="18" xfId="242" applyNumberFormat="1" applyFont="1" applyFill="1" applyBorder="1" applyAlignment="1">
      <alignment horizontal="right" vertical="center" indent="1"/>
    </xf>
    <xf numFmtId="3" fontId="68" fillId="115" borderId="18" xfId="242" applyNumberFormat="1" applyFont="1" applyFill="1" applyBorder="1" applyAlignment="1">
      <alignment horizontal="right" vertical="center" indent="1"/>
    </xf>
    <xf numFmtId="4" fontId="68" fillId="115" borderId="18" xfId="242" applyNumberFormat="1" applyFont="1" applyFill="1" applyBorder="1" applyAlignment="1">
      <alignment horizontal="right" vertical="center" indent="1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0" fontId="55" fillId="31" borderId="18" xfId="7" applyFont="1" applyFill="1" applyBorder="1" applyAlignment="1">
      <alignment horizontal="center" vertical="center"/>
    </xf>
    <xf numFmtId="0" fontId="150" fillId="0" borderId="26" xfId="0" applyFont="1" applyBorder="1" applyAlignment="1">
      <alignment horizontal="center" vertical="center"/>
    </xf>
    <xf numFmtId="0" fontId="81" fillId="0" borderId="18" xfId="0" applyFont="1" applyBorder="1" applyAlignment="1">
      <alignment horizontal="center" vertical="center" wrapText="1"/>
    </xf>
    <xf numFmtId="3" fontId="81" fillId="0" borderId="18" xfId="0" applyNumberFormat="1" applyFont="1" applyBorder="1" applyAlignment="1">
      <alignment horizontal="center" vertical="center" wrapText="1"/>
    </xf>
    <xf numFmtId="3" fontId="81" fillId="0" borderId="18" xfId="0" applyNumberFormat="1" applyFont="1" applyBorder="1" applyAlignment="1">
      <alignment horizontal="center" vertical="center"/>
    </xf>
    <xf numFmtId="0" fontId="150" fillId="0" borderId="30" xfId="0" applyFont="1" applyBorder="1" applyAlignment="1">
      <alignment horizontal="center" vertical="center"/>
    </xf>
    <xf numFmtId="3" fontId="53" fillId="0" borderId="0" xfId="17" applyNumberFormat="1" applyFont="1"/>
    <xf numFmtId="8" fontId="0" fillId="0" borderId="0" xfId="0" applyNumberFormat="1"/>
    <xf numFmtId="3" fontId="152" fillId="0" borderId="0" xfId="1" applyNumberFormat="1" applyFont="1"/>
    <xf numFmtId="175" fontId="52" fillId="0" borderId="0" xfId="239" applyNumberFormat="1" applyFont="1"/>
    <xf numFmtId="2" fontId="43" fillId="0" borderId="0" xfId="239" applyNumberFormat="1" applyFont="1" applyFill="1" applyBorder="1"/>
    <xf numFmtId="2" fontId="43" fillId="0" borderId="0" xfId="239" applyNumberFormat="1" applyFont="1" applyFill="1"/>
    <xf numFmtId="2" fontId="0" fillId="0" borderId="0" xfId="239" applyNumberFormat="1" applyFont="1"/>
    <xf numFmtId="43" fontId="43" fillId="0" borderId="0" xfId="239" applyFont="1" applyFill="1"/>
    <xf numFmtId="0" fontId="150" fillId="0" borderId="26" xfId="0" applyFont="1" applyBorder="1" applyAlignment="1">
      <alignment horizontal="center"/>
    </xf>
    <xf numFmtId="0" fontId="150" fillId="0" borderId="29" xfId="0" applyFont="1" applyBorder="1" applyAlignment="1">
      <alignment horizontal="center"/>
    </xf>
    <xf numFmtId="49" fontId="55" fillId="29" borderId="0" xfId="17" applyNumberFormat="1" applyFont="1" applyFill="1" applyAlignment="1">
      <alignment horizontal="center" vertical="center" wrapText="1"/>
    </xf>
    <xf numFmtId="0" fontId="70" fillId="0" borderId="0" xfId="7" applyFont="1" applyAlignment="1">
      <alignment horizontal="center" vertical="top"/>
    </xf>
    <xf numFmtId="0" fontId="55" fillId="31" borderId="0" xfId="7" applyFont="1" applyFill="1" applyAlignment="1">
      <alignment horizontal="right" vertical="center"/>
    </xf>
    <xf numFmtId="0" fontId="55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3" fontId="64" fillId="113" borderId="18" xfId="1" applyNumberFormat="1" applyFont="1" applyFill="1" applyBorder="1" applyAlignment="1">
      <alignment horizontal="center" vertical="center"/>
    </xf>
    <xf numFmtId="3" fontId="64" fillId="115" borderId="18" xfId="1" applyNumberFormat="1" applyFont="1" applyFill="1" applyBorder="1" applyAlignment="1">
      <alignment horizontal="center" vertical="center"/>
    </xf>
    <xf numFmtId="0" fontId="64" fillId="116" borderId="18" xfId="1" applyFont="1" applyFill="1" applyBorder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77" fillId="32" borderId="31" xfId="7" applyFont="1" applyFill="1" applyBorder="1" applyAlignment="1">
      <alignment horizontal="center" vertical="center" wrapText="1"/>
    </xf>
    <xf numFmtId="0" fontId="77" fillId="32" borderId="32" xfId="7" applyFont="1" applyFill="1" applyBorder="1" applyAlignment="1">
      <alignment horizontal="center" vertical="center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38" borderId="18" xfId="242" applyFont="1" applyFill="1" applyBorder="1" applyAlignment="1">
      <alignment horizontal="center" vertical="center" wrapText="1"/>
    </xf>
    <xf numFmtId="0" fontId="52" fillId="38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38" borderId="30" xfId="18" applyFont="1" applyFill="1" applyBorder="1" applyAlignment="1">
      <alignment horizontal="center" vertical="center" wrapText="1"/>
    </xf>
    <xf numFmtId="0" fontId="68" fillId="38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38" borderId="18" xfId="17" applyNumberFormat="1" applyFont="1" applyFill="1" applyBorder="1" applyAlignment="1">
      <alignment horizontal="center" vertical="center" wrapText="1"/>
    </xf>
    <xf numFmtId="49" fontId="52" fillId="38" borderId="18" xfId="17" applyNumberFormat="1" applyFont="1" applyFill="1" applyBorder="1" applyAlignment="1">
      <alignment horizontal="center" vertical="center" wrapText="1"/>
    </xf>
    <xf numFmtId="3" fontId="68" fillId="38" borderId="18" xfId="17" applyNumberFormat="1" applyFont="1" applyFill="1" applyBorder="1" applyAlignment="1">
      <alignment horizontal="center" vertical="center" wrapText="1"/>
    </xf>
    <xf numFmtId="0" fontId="52" fillId="38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3" fillId="111" borderId="22" xfId="18" applyNumberFormat="1" applyFont="1" applyFill="1" applyBorder="1" applyAlignment="1">
      <alignment horizontal="center" vertical="center"/>
    </xf>
    <xf numFmtId="4" fontId="133" fillId="111" borderId="0" xfId="18" applyNumberFormat="1" applyFont="1" applyFill="1" applyAlignment="1">
      <alignment horizontal="center" vertical="center"/>
    </xf>
    <xf numFmtId="4" fontId="133" fillId="111" borderId="23" xfId="18" applyNumberFormat="1" applyFont="1" applyFill="1" applyBorder="1" applyAlignment="1">
      <alignment horizontal="center" vertical="center"/>
    </xf>
    <xf numFmtId="4" fontId="133" fillId="111" borderId="19" xfId="18" applyNumberFormat="1" applyFont="1" applyFill="1" applyBorder="1" applyAlignment="1">
      <alignment horizontal="center" vertical="center"/>
    </xf>
    <xf numFmtId="4" fontId="133" fillId="111" borderId="20" xfId="18" applyNumberFormat="1" applyFont="1" applyFill="1" applyBorder="1" applyAlignment="1">
      <alignment horizontal="center" vertical="center"/>
    </xf>
    <xf numFmtId="4" fontId="133" fillId="111" borderId="21" xfId="18" applyNumberFormat="1" applyFont="1" applyFill="1" applyBorder="1" applyAlignment="1">
      <alignment horizontal="center" vertical="center"/>
    </xf>
    <xf numFmtId="173" fontId="52" fillId="4" borderId="0" xfId="18" applyNumberFormat="1" applyFont="1" applyFill="1" applyAlignment="1">
      <alignment horizontal="right" indent="1"/>
    </xf>
    <xf numFmtId="173" fontId="146" fillId="4" borderId="0" xfId="18" applyNumberFormat="1" applyFont="1" applyFill="1" applyAlignment="1">
      <alignment horizontal="right" indent="1"/>
    </xf>
  </cellXfs>
  <cellStyles count="255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uro 3" xfId="244" xr:uid="{937A7177-77AD-4FBB-8E67-4442FFB0329F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Hipervínculo 2 2" xfId="254" xr:uid="{FE0F3020-2E5A-4CB8-BB4F-A3E29528C5E8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illares 3" xfId="251" xr:uid="{EE48CEE5-FEE0-4590-9ACB-F5A9C887FF06}"/>
    <cellStyle name="Moneda 2" xfId="243" xr:uid="{2D1A1E45-8C53-4EC2-86C7-56F6C85A859B}"/>
    <cellStyle name="Moneda 3" xfId="252" xr:uid="{E12B57CC-D524-4B3D-BD56-289A63A1B005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0 3" xfId="246" xr:uid="{65C3FECA-4C04-4227-A7FB-4120544D5F8D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3 3" xfId="247" xr:uid="{28D0C476-BA6C-4BDC-8C7C-DABF161E6E39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7 2" xfId="248" xr:uid="{C3CF7140-B0E4-4672-B62C-FEF9360851D9}"/>
    <cellStyle name="Normal 18" xfId="148" xr:uid="{00000000-0005-0000-0000-000089000000}"/>
    <cellStyle name="Normal 18 2" xfId="249" xr:uid="{E317E1E9-7D6D-4837-9FEC-F88826F078A9}"/>
    <cellStyle name="Normal 19" xfId="149" xr:uid="{00000000-0005-0000-0000-00008A000000}"/>
    <cellStyle name="Normal 19 2" xfId="250" xr:uid="{1CD4DC13-BE24-457E-A36D-912D40844CF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2 2" xfId="253" xr:uid="{383C46BA-9487-448C-892D-A54333D34397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 9 3" xfId="245" xr:uid="{B930E487-6C79-45B0-B25A-AE7B025A11B5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1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FFE389"/>
      <color rgb="FFECD05A"/>
      <color rgb="FFCF7977"/>
      <color rgb="FFD3E2F5"/>
      <color rgb="FFBB4643"/>
      <color rgb="FF003300"/>
      <color rgb="FFC6D9F1"/>
      <color rgb="FFC76361"/>
      <color rgb="FFA3171E"/>
      <color rgb="FFD996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sheetMetadata" Target="metadata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C3BF-42FF-8200-144A6CDCB443}"/>
              </c:ext>
            </c:extLst>
          </c:dPt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0.46910000000000002</c:v>
                </c:pt>
                <c:pt idx="1">
                  <c:v>0.1132</c:v>
                </c:pt>
                <c:pt idx="2">
                  <c:v>0.26079999999999998</c:v>
                </c:pt>
                <c:pt idx="3">
                  <c:v>0.157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266762650778749"/>
                  <c:y val="-0.139296135618876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7.0229318739219976E-2"/>
                  <c:y val="9.34417832956122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1149739</c:v>
                </c:pt>
                <c:pt idx="1">
                  <c:v>469370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6624006</c:v>
                </c:pt>
                <c:pt idx="1">
                  <c:v>1466506</c:v>
                </c:pt>
                <c:pt idx="2">
                  <c:v>1056482</c:v>
                </c:pt>
                <c:pt idx="3">
                  <c:v>317693</c:v>
                </c:pt>
                <c:pt idx="4">
                  <c:v>46439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166763760682804"/>
          <c:y val="0.18876837763700594"/>
          <c:w val="0.26354670454319906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4726042</c:v>
                </c:pt>
                <c:pt idx="1" formatCode="#,##0">
                  <c:v>4785043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  <c:min val="1650000.0000000002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893766770773765"/>
          <c:y val="9.5484585801879296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1575572</c:v>
                </c:pt>
                <c:pt idx="1">
                  <c:v>292005</c:v>
                </c:pt>
                <c:pt idx="2">
                  <c:v>274357</c:v>
                </c:pt>
                <c:pt idx="3">
                  <c:v>192810</c:v>
                </c:pt>
                <c:pt idx="4">
                  <c:v>355398</c:v>
                </c:pt>
                <c:pt idx="5">
                  <c:v>135863</c:v>
                </c:pt>
                <c:pt idx="6">
                  <c:v>586547</c:v>
                </c:pt>
                <c:pt idx="7">
                  <c:v>387323</c:v>
                </c:pt>
                <c:pt idx="8">
                  <c:v>1605751</c:v>
                </c:pt>
                <c:pt idx="9">
                  <c:v>975694</c:v>
                </c:pt>
                <c:pt idx="10">
                  <c:v>231333</c:v>
                </c:pt>
                <c:pt idx="11">
                  <c:v>700934</c:v>
                </c:pt>
                <c:pt idx="12">
                  <c:v>1192624</c:v>
                </c:pt>
                <c:pt idx="13">
                  <c:v>247859</c:v>
                </c:pt>
                <c:pt idx="14">
                  <c:v>136943</c:v>
                </c:pt>
                <c:pt idx="15">
                  <c:v>533040</c:v>
                </c:pt>
                <c:pt idx="16">
                  <c:v>69158</c:v>
                </c:pt>
                <c:pt idx="17">
                  <c:v>9113</c:v>
                </c:pt>
                <c:pt idx="18">
                  <c:v>8802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1-4468-B4E5-6B0CCE546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209550</xdr:colOff>
      <xdr:row>4</xdr:row>
      <xdr:rowOff>76202</xdr:rowOff>
    </xdr:from>
    <xdr:to>
      <xdr:col>3</xdr:col>
      <xdr:colOff>1217550</xdr:colOff>
      <xdr:row>4</xdr:row>
      <xdr:rowOff>616202</xdr:rowOff>
    </xdr:to>
    <xdr:sp macro="" textlink="">
      <xdr:nvSpPr>
        <xdr:cNvPr id="4" name="Diagrama de flujo: documento 3">
          <a:extLst>
            <a:ext uri="{FF2B5EF4-FFF2-40B4-BE49-F238E27FC236}">
              <a16:creationId xmlns:a16="http://schemas.microsoft.com/office/drawing/2014/main" id="{1F25ED25-B815-46C9-83A7-C796E3625A2C}"/>
            </a:ext>
          </a:extLst>
        </xdr:cNvPr>
        <xdr:cNvSpPr/>
      </xdr:nvSpPr>
      <xdr:spPr>
        <a:xfrm>
          <a:off x="3790950" y="838202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Distrib - regím.</a:t>
          </a:r>
        </a:p>
        <a:p>
          <a:pPr algn="ctr"/>
          <a:r>
            <a:rPr lang="es-ES" sz="900"/>
            <a:t> Altas nuevas</a:t>
          </a:r>
        </a:p>
      </xdr:txBody>
    </xdr:sp>
    <xdr:clientData/>
  </xdr:twoCellAnchor>
  <xdr:twoCellAnchor editAs="absolute">
    <xdr:from>
      <xdr:col>4</xdr:col>
      <xdr:colOff>117475</xdr:colOff>
      <xdr:row>4</xdr:row>
      <xdr:rowOff>66677</xdr:rowOff>
    </xdr:from>
    <xdr:to>
      <xdr:col>4</xdr:col>
      <xdr:colOff>1125475</xdr:colOff>
      <xdr:row>4</xdr:row>
      <xdr:rowOff>606677</xdr:rowOff>
    </xdr:to>
    <xdr:sp macro="" textlink="">
      <xdr:nvSpPr>
        <xdr:cNvPr id="5" name="Diagrama de flujo: documento 4">
          <a:extLst>
            <a:ext uri="{FF2B5EF4-FFF2-40B4-BE49-F238E27FC236}">
              <a16:creationId xmlns:a16="http://schemas.microsoft.com/office/drawing/2014/main" id="{137CBB88-0D3F-445C-9798-4BF207C33526}"/>
            </a:ext>
          </a:extLst>
        </xdr:cNvPr>
        <xdr:cNvSpPr/>
      </xdr:nvSpPr>
      <xdr:spPr>
        <a:xfrm>
          <a:off x="5080000" y="828677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Clase, género </a:t>
          </a:r>
        </a:p>
        <a:p>
          <a:pPr algn="ctr"/>
          <a:r>
            <a:rPr lang="es-ES" sz="900"/>
            <a:t>y edad</a:t>
          </a:r>
        </a:p>
      </xdr:txBody>
    </xdr:sp>
    <xdr:clientData/>
  </xdr:twoCellAnchor>
  <xdr:twoCellAnchor editAs="absolute">
    <xdr:from>
      <xdr:col>5</xdr:col>
      <xdr:colOff>111125</xdr:colOff>
      <xdr:row>4</xdr:row>
      <xdr:rowOff>66677</xdr:rowOff>
    </xdr:from>
    <xdr:to>
      <xdr:col>5</xdr:col>
      <xdr:colOff>1119125</xdr:colOff>
      <xdr:row>4</xdr:row>
      <xdr:rowOff>606677</xdr:rowOff>
    </xdr:to>
    <xdr:sp macro="" textlink="">
      <xdr:nvSpPr>
        <xdr:cNvPr id="6" name="Diagrama de flujo: documento 5">
          <a:extLst>
            <a:ext uri="{FF2B5EF4-FFF2-40B4-BE49-F238E27FC236}">
              <a16:creationId xmlns:a16="http://schemas.microsoft.com/office/drawing/2014/main" id="{98E69B6C-A7D7-43B3-A325-A80E1D0E5522}"/>
            </a:ext>
          </a:extLst>
        </xdr:cNvPr>
        <xdr:cNvSpPr/>
      </xdr:nvSpPr>
      <xdr:spPr>
        <a:xfrm>
          <a:off x="6454775" y="828677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Nº pens.</a:t>
          </a:r>
        </a:p>
        <a:p>
          <a:pPr algn="ctr"/>
          <a:r>
            <a:rPr lang="es-ES" sz="900"/>
            <a:t> por clases</a:t>
          </a:r>
        </a:p>
      </xdr:txBody>
    </xdr:sp>
    <xdr:clientData/>
  </xdr:twoCellAnchor>
  <xdr:twoCellAnchor editAs="absolute">
    <xdr:from>
      <xdr:col>6</xdr:col>
      <xdr:colOff>104775</xdr:colOff>
      <xdr:row>4</xdr:row>
      <xdr:rowOff>66677</xdr:rowOff>
    </xdr:from>
    <xdr:to>
      <xdr:col>6</xdr:col>
      <xdr:colOff>1112775</xdr:colOff>
      <xdr:row>4</xdr:row>
      <xdr:rowOff>606677</xdr:rowOff>
    </xdr:to>
    <xdr:sp macro="" textlink="">
      <xdr:nvSpPr>
        <xdr:cNvPr id="7" name="Diagrama de flujo: documento 6">
          <a:extLst>
            <a:ext uri="{FF2B5EF4-FFF2-40B4-BE49-F238E27FC236}">
              <a16:creationId xmlns:a16="http://schemas.microsoft.com/office/drawing/2014/main" id="{5D91F112-51A6-4A54-88D8-F9FF306AA282}"/>
            </a:ext>
          </a:extLst>
        </xdr:cNvPr>
        <xdr:cNvSpPr/>
      </xdr:nvSpPr>
      <xdr:spPr>
        <a:xfrm>
          <a:off x="7829550" y="828677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Número</a:t>
          </a:r>
        </a:p>
        <a:p>
          <a:pPr algn="ctr"/>
          <a:r>
            <a:rPr lang="es-ES" sz="900"/>
            <a:t> pensiones</a:t>
          </a:r>
        </a:p>
      </xdr:txBody>
    </xdr:sp>
    <xdr:clientData/>
  </xdr:twoCellAnchor>
  <xdr:twoCellAnchor editAs="absolute">
    <xdr:from>
      <xdr:col>8</xdr:col>
      <xdr:colOff>190500</xdr:colOff>
      <xdr:row>4</xdr:row>
      <xdr:rowOff>95250</xdr:rowOff>
    </xdr:from>
    <xdr:to>
      <xdr:col>8</xdr:col>
      <xdr:colOff>1198500</xdr:colOff>
      <xdr:row>4</xdr:row>
      <xdr:rowOff>635250</xdr:rowOff>
    </xdr:to>
    <xdr:sp macro="" textlink="">
      <xdr:nvSpPr>
        <xdr:cNvPr id="8" name="Diagrama de flujo: documento 7">
          <a:extLst>
            <a:ext uri="{FF2B5EF4-FFF2-40B4-BE49-F238E27FC236}">
              <a16:creationId xmlns:a16="http://schemas.microsoft.com/office/drawing/2014/main" id="{69E4A368-8D43-477D-96D0-C0A992F2C8DC}"/>
            </a:ext>
          </a:extLst>
        </xdr:cNvPr>
        <xdr:cNvSpPr/>
      </xdr:nvSpPr>
      <xdr:spPr>
        <a:xfrm>
          <a:off x="9296400" y="857250"/>
          <a:ext cx="1008000" cy="540000"/>
        </a:xfrm>
        <a:prstGeom prst="flowChartDocumen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Distrib - regím. </a:t>
          </a:r>
        </a:p>
        <a:p>
          <a:pPr algn="ctr"/>
          <a:r>
            <a:rPr lang="es-ES" sz="900"/>
            <a:t>Altas nuevas</a:t>
          </a:r>
        </a:p>
      </xdr:txBody>
    </xdr:sp>
    <xdr:clientData/>
  </xdr:twoCellAnchor>
  <xdr:twoCellAnchor editAs="absolute">
    <xdr:from>
      <xdr:col>9</xdr:col>
      <xdr:colOff>184150</xdr:colOff>
      <xdr:row>4</xdr:row>
      <xdr:rowOff>95250</xdr:rowOff>
    </xdr:from>
    <xdr:to>
      <xdr:col>9</xdr:col>
      <xdr:colOff>1192150</xdr:colOff>
      <xdr:row>4</xdr:row>
      <xdr:rowOff>635250</xdr:rowOff>
    </xdr:to>
    <xdr:sp macro="" textlink="">
      <xdr:nvSpPr>
        <xdr:cNvPr id="9" name="Diagrama de flujo: documento 8">
          <a:extLst>
            <a:ext uri="{FF2B5EF4-FFF2-40B4-BE49-F238E27FC236}">
              <a16:creationId xmlns:a16="http://schemas.microsoft.com/office/drawing/2014/main" id="{6CAE9AF2-F387-45AE-B6C2-65BC309B0E1E}"/>
            </a:ext>
          </a:extLst>
        </xdr:cNvPr>
        <xdr:cNvSpPr/>
      </xdr:nvSpPr>
      <xdr:spPr>
        <a:xfrm>
          <a:off x="10671175" y="857250"/>
          <a:ext cx="1008000" cy="540000"/>
        </a:xfrm>
        <a:prstGeom prst="flowChartDocumen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Importe €</a:t>
          </a:r>
        </a:p>
      </xdr:txBody>
    </xdr:sp>
    <xdr:clientData/>
  </xdr:twoCellAnchor>
  <xdr:twoCellAnchor editAs="absolute">
    <xdr:from>
      <xdr:col>10</xdr:col>
      <xdr:colOff>295275</xdr:colOff>
      <xdr:row>4</xdr:row>
      <xdr:rowOff>85725</xdr:rowOff>
    </xdr:from>
    <xdr:to>
      <xdr:col>10</xdr:col>
      <xdr:colOff>1303275</xdr:colOff>
      <xdr:row>4</xdr:row>
      <xdr:rowOff>625725</xdr:rowOff>
    </xdr:to>
    <xdr:sp macro="" textlink="">
      <xdr:nvSpPr>
        <xdr:cNvPr id="10" name="Diagrama de flujo: documento 9">
          <a:extLst>
            <a:ext uri="{FF2B5EF4-FFF2-40B4-BE49-F238E27FC236}">
              <a16:creationId xmlns:a16="http://schemas.microsoft.com/office/drawing/2014/main" id="{7C25ABC2-42A9-49B7-B2F1-30B56F69D690}"/>
            </a:ext>
          </a:extLst>
        </xdr:cNvPr>
        <xdr:cNvSpPr/>
      </xdr:nvSpPr>
      <xdr:spPr>
        <a:xfrm>
          <a:off x="12163425" y="847725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800"/>
            <a:t>Distrib - regím. </a:t>
          </a:r>
        </a:p>
        <a:p>
          <a:pPr algn="ctr"/>
          <a:r>
            <a:rPr lang="es-ES" sz="800"/>
            <a:t>Altas nuevas</a:t>
          </a:r>
          <a:endParaRPr lang="es-ES" sz="900"/>
        </a:p>
      </xdr:txBody>
    </xdr:sp>
    <xdr:clientData/>
  </xdr:twoCellAnchor>
  <xdr:twoCellAnchor editAs="absolute">
    <xdr:from>
      <xdr:col>11</xdr:col>
      <xdr:colOff>203200</xdr:colOff>
      <xdr:row>4</xdr:row>
      <xdr:rowOff>76200</xdr:rowOff>
    </xdr:from>
    <xdr:to>
      <xdr:col>11</xdr:col>
      <xdr:colOff>1211200</xdr:colOff>
      <xdr:row>4</xdr:row>
      <xdr:rowOff>616200</xdr:rowOff>
    </xdr:to>
    <xdr:sp macro="" textlink="">
      <xdr:nvSpPr>
        <xdr:cNvPr id="11" name="Diagrama de flujo: documento 10">
          <a:extLst>
            <a:ext uri="{FF2B5EF4-FFF2-40B4-BE49-F238E27FC236}">
              <a16:creationId xmlns:a16="http://schemas.microsoft.com/office/drawing/2014/main" id="{58676ED3-C8F5-4FEE-84E3-B87613CD3B68}"/>
            </a:ext>
          </a:extLst>
        </xdr:cNvPr>
        <xdr:cNvSpPr/>
      </xdr:nvSpPr>
      <xdr:spPr>
        <a:xfrm>
          <a:off x="13452475" y="838200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Clase, género </a:t>
          </a:r>
        </a:p>
        <a:p>
          <a:pPr algn="ctr"/>
          <a:r>
            <a:rPr lang="es-ES" sz="900"/>
            <a:t>y edad</a:t>
          </a:r>
        </a:p>
      </xdr:txBody>
    </xdr:sp>
    <xdr:clientData/>
  </xdr:twoCellAnchor>
  <xdr:twoCellAnchor editAs="absolute">
    <xdr:from>
      <xdr:col>12</xdr:col>
      <xdr:colOff>196850</xdr:colOff>
      <xdr:row>4</xdr:row>
      <xdr:rowOff>76200</xdr:rowOff>
    </xdr:from>
    <xdr:to>
      <xdr:col>12</xdr:col>
      <xdr:colOff>1204850</xdr:colOff>
      <xdr:row>4</xdr:row>
      <xdr:rowOff>616200</xdr:rowOff>
    </xdr:to>
    <xdr:sp macro="" textlink="">
      <xdr:nvSpPr>
        <xdr:cNvPr id="12" name="Diagrama de flujo: documento 11">
          <a:extLst>
            <a:ext uri="{FF2B5EF4-FFF2-40B4-BE49-F238E27FC236}">
              <a16:creationId xmlns:a16="http://schemas.microsoft.com/office/drawing/2014/main" id="{86D29B23-9BCD-41B9-A056-F2FEC20C839C}"/>
            </a:ext>
          </a:extLst>
        </xdr:cNvPr>
        <xdr:cNvSpPr/>
      </xdr:nvSpPr>
      <xdr:spPr>
        <a:xfrm>
          <a:off x="14827250" y="838200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P. Media €</a:t>
          </a:r>
        </a:p>
      </xdr:txBody>
    </xdr:sp>
    <xdr:clientData/>
  </xdr:twoCellAnchor>
  <xdr:twoCellAnchor editAs="absolute">
    <xdr:from>
      <xdr:col>13</xdr:col>
      <xdr:colOff>190500</xdr:colOff>
      <xdr:row>4</xdr:row>
      <xdr:rowOff>76200</xdr:rowOff>
    </xdr:from>
    <xdr:to>
      <xdr:col>13</xdr:col>
      <xdr:colOff>1198500</xdr:colOff>
      <xdr:row>4</xdr:row>
      <xdr:rowOff>616200</xdr:rowOff>
    </xdr:to>
    <xdr:sp macro="" textlink="">
      <xdr:nvSpPr>
        <xdr:cNvPr id="13" name="Diagrama de flujo: documento 12">
          <a:extLst>
            <a:ext uri="{FF2B5EF4-FFF2-40B4-BE49-F238E27FC236}">
              <a16:creationId xmlns:a16="http://schemas.microsoft.com/office/drawing/2014/main" id="{BC6A5E23-AEF1-43DC-972B-D40BEB7CA0D3}"/>
            </a:ext>
          </a:extLst>
        </xdr:cNvPr>
        <xdr:cNvSpPr/>
      </xdr:nvSpPr>
      <xdr:spPr>
        <a:xfrm>
          <a:off x="16202025" y="838200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Número</a:t>
          </a:r>
        </a:p>
        <a:p>
          <a:pPr algn="ctr"/>
          <a:r>
            <a:rPr lang="es-ES" sz="900"/>
            <a:t> pensiones</a:t>
          </a:r>
        </a:p>
      </xdr:txBody>
    </xdr:sp>
    <xdr:clientData/>
  </xdr:twoCellAnchor>
  <xdr:twoCellAnchor>
    <xdr:from>
      <xdr:col>8</xdr:col>
      <xdr:colOff>161925</xdr:colOff>
      <xdr:row>5</xdr:row>
      <xdr:rowOff>47625</xdr:rowOff>
    </xdr:from>
    <xdr:to>
      <xdr:col>9</xdr:col>
      <xdr:colOff>1238250</xdr:colOff>
      <xdr:row>5</xdr:row>
      <xdr:rowOff>581025</xdr:rowOff>
    </xdr:to>
    <xdr:sp macro="" textlink="">
      <xdr:nvSpPr>
        <xdr:cNvPr id="14" name="Diagrama de flujo: conector fuera de página 13">
          <a:extLst>
            <a:ext uri="{FF2B5EF4-FFF2-40B4-BE49-F238E27FC236}">
              <a16:creationId xmlns:a16="http://schemas.microsoft.com/office/drawing/2014/main" id="{23301283-E092-79CA-6825-3B3E975F2916}"/>
            </a:ext>
          </a:extLst>
        </xdr:cNvPr>
        <xdr:cNvSpPr/>
      </xdr:nvSpPr>
      <xdr:spPr>
        <a:xfrm>
          <a:off x="9267825" y="1514475"/>
          <a:ext cx="2457450" cy="533400"/>
        </a:xfrm>
        <a:prstGeom prst="flowChartOffpage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/>
            <a:t>IMPORTE DE PENSIONES</a:t>
          </a:r>
        </a:p>
      </xdr:txBody>
    </xdr:sp>
    <xdr:clientData/>
  </xdr:twoCellAnchor>
  <xdr:twoCellAnchor>
    <xdr:from>
      <xdr:col>10</xdr:col>
      <xdr:colOff>314324</xdr:colOff>
      <xdr:row>5</xdr:row>
      <xdr:rowOff>76200</xdr:rowOff>
    </xdr:from>
    <xdr:to>
      <xdr:col>13</xdr:col>
      <xdr:colOff>1209674</xdr:colOff>
      <xdr:row>5</xdr:row>
      <xdr:rowOff>609600</xdr:rowOff>
    </xdr:to>
    <xdr:sp macro="" textlink="">
      <xdr:nvSpPr>
        <xdr:cNvPr id="15" name="Diagrama de flujo: conector fuera de página 14">
          <a:extLst>
            <a:ext uri="{FF2B5EF4-FFF2-40B4-BE49-F238E27FC236}">
              <a16:creationId xmlns:a16="http://schemas.microsoft.com/office/drawing/2014/main" id="{6372680C-68BC-4B94-88D5-5EAAEA322093}"/>
            </a:ext>
          </a:extLst>
        </xdr:cNvPr>
        <xdr:cNvSpPr/>
      </xdr:nvSpPr>
      <xdr:spPr>
        <a:xfrm>
          <a:off x="12182474" y="1543050"/>
          <a:ext cx="5038725" cy="533400"/>
        </a:xfrm>
        <a:prstGeom prst="flowChartOffpageConnector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/>
            <a:t>PENSION</a:t>
          </a:r>
          <a:r>
            <a:rPr lang="es-ES" sz="1400" baseline="0"/>
            <a:t> MEDIA</a:t>
          </a:r>
          <a:endParaRPr lang="es-ES" sz="1400"/>
        </a:p>
      </xdr:txBody>
    </xdr:sp>
    <xdr:clientData/>
  </xdr:twoCellAnchor>
  <xdr:twoCellAnchor>
    <xdr:from>
      <xdr:col>3</xdr:col>
      <xdr:colOff>219074</xdr:colOff>
      <xdr:row>5</xdr:row>
      <xdr:rowOff>66675</xdr:rowOff>
    </xdr:from>
    <xdr:to>
      <xdr:col>6</xdr:col>
      <xdr:colOff>1114424</xdr:colOff>
      <xdr:row>5</xdr:row>
      <xdr:rowOff>600075</xdr:rowOff>
    </xdr:to>
    <xdr:sp macro="" textlink="">
      <xdr:nvSpPr>
        <xdr:cNvPr id="16" name="Diagrama de flujo: conector fuera de página 15">
          <a:extLst>
            <a:ext uri="{FF2B5EF4-FFF2-40B4-BE49-F238E27FC236}">
              <a16:creationId xmlns:a16="http://schemas.microsoft.com/office/drawing/2014/main" id="{A8CD598D-AB70-409E-B52F-573AB31C37D1}"/>
            </a:ext>
          </a:extLst>
        </xdr:cNvPr>
        <xdr:cNvSpPr/>
      </xdr:nvSpPr>
      <xdr:spPr>
        <a:xfrm>
          <a:off x="3800474" y="1533525"/>
          <a:ext cx="5038725" cy="533400"/>
        </a:xfrm>
        <a:prstGeom prst="flowChartOffpageConnector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/>
            <a:t>NUMERO DE PENSIONES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Julio 2026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19302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10.517.634</a:t>
            </a: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+ 1,54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95825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14.431.901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+ 6,20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2650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1.372,16</a:t>
            </a: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+ 4,59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39173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1.573,65 €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+ 4,46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496301"/>
          <a:ext cx="4656829" cy="1114158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9.511.126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+ 1,50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JULIO 2026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47625</xdr:rowOff>
    </xdr:from>
    <xdr:to>
      <xdr:col>12</xdr:col>
      <xdr:colOff>19050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18</xdr:col>
      <xdr:colOff>542925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466725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190499</xdr:colOff>
      <xdr:row>28</xdr:row>
      <xdr:rowOff>26986</xdr:rowOff>
    </xdr:from>
    <xdr:to>
      <xdr:col>20</xdr:col>
      <xdr:colOff>142874</xdr:colOff>
      <xdr:row>49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EXCELL/CUADERN/2008/cuadern%20MAYO%202008/I.8.1.y%202%20mayo%202008.xls" TargetMode="External"/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ATOS%20VARIOS/afiliaultimo.xls" TargetMode="External"/><Relationship Id="rId1" Type="http://schemas.openxmlformats.org/officeDocument/2006/relationships/externalLinkPath" Target="/GESTION/DATOS/DATOS%20VARIOS/afiliaultim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GGEPEE/AR_ECO/EASE/INF_MENSUAL/Avances/AVANCE%20MENSUAL.xlsx" TargetMode="External"/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  <sheetName val="Poblacion edad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11">
          <cell r="A11">
            <v>1</v>
          </cell>
        </row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1547.5175544904287</v>
          </cell>
          <cell r="D49">
            <v>4.8041305236827592E-2</v>
          </cell>
          <cell r="E49">
            <v>4.9885730743512768E-2</v>
          </cell>
        </row>
        <row r="50">
          <cell r="A50">
            <v>2</v>
          </cell>
          <cell r="B50" t="str">
            <v>CATALUÑA</v>
          </cell>
          <cell r="C50">
            <v>1300.7207528304148</v>
          </cell>
          <cell r="D50">
            <v>5.0057655810609614E-2</v>
          </cell>
          <cell r="E50">
            <v>4.9885730743512768E-2</v>
          </cell>
        </row>
        <row r="51">
          <cell r="A51">
            <v>3</v>
          </cell>
          <cell r="B51" t="str">
            <v>GALICIA</v>
          </cell>
          <cell r="C51">
            <v>1070.4816474878257</v>
          </cell>
          <cell r="D51">
            <v>5.1687578112792565E-2</v>
          </cell>
          <cell r="E51">
            <v>4.9885730743512768E-2</v>
          </cell>
        </row>
        <row r="52">
          <cell r="A52">
            <v>4</v>
          </cell>
          <cell r="B52" t="str">
            <v>ANDALUCÍA</v>
          </cell>
          <cell r="C52">
            <v>1119.5180689420238</v>
          </cell>
          <cell r="D52">
            <v>5.1418349135048169E-2</v>
          </cell>
          <cell r="E52">
            <v>4.9885730743512768E-2</v>
          </cell>
        </row>
        <row r="53">
          <cell r="A53">
            <v>5</v>
          </cell>
          <cell r="B53" t="str">
            <v>ASTURIAS</v>
          </cell>
          <cell r="C53">
            <v>1462.2571791810756</v>
          </cell>
          <cell r="D53">
            <v>4.7706682683346768E-2</v>
          </cell>
          <cell r="E53">
            <v>4.9885730743512768E-2</v>
          </cell>
        </row>
        <row r="54">
          <cell r="A54">
            <v>6</v>
          </cell>
          <cell r="B54" t="str">
            <v>CANTABRIA</v>
          </cell>
          <cell r="C54">
            <v>1320.8312260515343</v>
          </cell>
          <cell r="D54">
            <v>4.9316117601035714E-2</v>
          </cell>
          <cell r="E54">
            <v>4.9885730743512768E-2</v>
          </cell>
        </row>
        <row r="55">
          <cell r="A55">
            <v>7</v>
          </cell>
          <cell r="B55" t="str">
            <v>RIOJA (LA)</v>
          </cell>
          <cell r="C55">
            <v>1238.3955400620653</v>
          </cell>
          <cell r="D55">
            <v>5.3566993643124894E-2</v>
          </cell>
          <cell r="E55">
            <v>4.9885730743512768E-2</v>
          </cell>
        </row>
        <row r="56">
          <cell r="A56">
            <v>8</v>
          </cell>
          <cell r="B56" t="str">
            <v>MURCIA</v>
          </cell>
          <cell r="C56">
            <v>1108.3201301208896</v>
          </cell>
          <cell r="D56">
            <v>5.1533400231857485E-2</v>
          </cell>
          <cell r="E56">
            <v>4.9885730743512768E-2</v>
          </cell>
        </row>
        <row r="57">
          <cell r="A57">
            <v>9</v>
          </cell>
          <cell r="B57" t="str">
            <v>C. VALENCIANA</v>
          </cell>
          <cell r="C57">
            <v>1153.6430143510258</v>
          </cell>
          <cell r="D57">
            <v>5.0406718858370558E-2</v>
          </cell>
          <cell r="E57">
            <v>4.9885730743512768E-2</v>
          </cell>
        </row>
        <row r="58">
          <cell r="A58">
            <v>10</v>
          </cell>
          <cell r="B58" t="str">
            <v>ARAGÓN</v>
          </cell>
          <cell r="C58">
            <v>1324.4746943451028</v>
          </cell>
          <cell r="D58">
            <v>5.0028220850832028E-2</v>
          </cell>
          <cell r="E58">
            <v>4.9885730743512768E-2</v>
          </cell>
        </row>
        <row r="59">
          <cell r="A59">
            <v>11</v>
          </cell>
          <cell r="B59" t="str">
            <v>CASTILLA - LA MANCHA</v>
          </cell>
          <cell r="C59">
            <v>1161.7567057676772</v>
          </cell>
          <cell r="D59">
            <v>5.3311294360009809E-2</v>
          </cell>
          <cell r="E59">
            <v>4.9885730743512768E-2</v>
          </cell>
        </row>
        <row r="60">
          <cell r="A60">
            <v>12</v>
          </cell>
          <cell r="B60" t="str">
            <v>CANARIAS</v>
          </cell>
          <cell r="C60">
            <v>1137.1159173087703</v>
          </cell>
          <cell r="D60">
            <v>4.9137334182025816E-2</v>
          </cell>
          <cell r="E60">
            <v>4.9885730743512768E-2</v>
          </cell>
        </row>
        <row r="61">
          <cell r="A61">
            <v>13</v>
          </cell>
          <cell r="B61" t="str">
            <v>NAVARRA</v>
          </cell>
          <cell r="C61">
            <v>1433.914118018982</v>
          </cell>
          <cell r="D61">
            <v>4.8974936027501803E-2</v>
          </cell>
          <cell r="E61">
            <v>4.9885730743512768E-2</v>
          </cell>
        </row>
        <row r="62">
          <cell r="A62">
            <v>14</v>
          </cell>
          <cell r="B62" t="str">
            <v>EXTREMADURA</v>
          </cell>
          <cell r="C62">
            <v>1050.3357679182325</v>
          </cell>
          <cell r="D62">
            <v>5.6071476406156506E-2</v>
          </cell>
          <cell r="E62">
            <v>4.9885730743512768E-2</v>
          </cell>
        </row>
        <row r="63">
          <cell r="A63">
            <v>15</v>
          </cell>
          <cell r="B63" t="str">
            <v>ILLES BALEARS</v>
          </cell>
          <cell r="C63">
            <v>1166.0378764813618</v>
          </cell>
          <cell r="D63">
            <v>4.9395821806375473E-2</v>
          </cell>
          <cell r="E63">
            <v>4.9885730743512768E-2</v>
          </cell>
        </row>
        <row r="64">
          <cell r="A64">
            <v>16</v>
          </cell>
          <cell r="B64" t="str">
            <v>MADRID</v>
          </cell>
          <cell r="C64">
            <v>1455.3047064755867</v>
          </cell>
          <cell r="D64">
            <v>4.7123568006640637E-2</v>
          </cell>
          <cell r="E64">
            <v>4.9885730743512768E-2</v>
          </cell>
        </row>
        <row r="65">
          <cell r="A65">
            <v>17</v>
          </cell>
          <cell r="B65" t="str">
            <v>CASTILLA Y LEÓN</v>
          </cell>
          <cell r="C65">
            <v>1249.2763608956711</v>
          </cell>
          <cell r="D65">
            <v>5.0727655295831342E-2</v>
          </cell>
          <cell r="E65">
            <v>4.9885730743512768E-2</v>
          </cell>
        </row>
        <row r="66">
          <cell r="A66">
            <v>18</v>
          </cell>
          <cell r="B66" t="str">
            <v>CEUTA</v>
          </cell>
          <cell r="C66">
            <v>1268.3171231971812</v>
          </cell>
          <cell r="D66">
            <v>5.4748553092171637E-2</v>
          </cell>
          <cell r="E66">
            <v>4.9885730743512768E-2</v>
          </cell>
        </row>
        <row r="67">
          <cell r="A67">
            <v>19</v>
          </cell>
          <cell r="B67" t="str">
            <v>MELILLA</v>
          </cell>
          <cell r="C67">
            <v>1215.7771774193548</v>
          </cell>
          <cell r="D67">
            <v>5.5845265516779374E-2</v>
          </cell>
          <cell r="E67">
            <v>4.9885730743512768E-2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B5BE-140B-47C7-AD45-D20311773DD8}">
  <sheetPr codeName="Hoja10"/>
  <dimension ref="C5:N32"/>
  <sheetViews>
    <sheetView showGridLines="0" showRowColHeaders="0" topLeftCell="B1" workbookViewId="0">
      <selection activeCell="E23" sqref="E23"/>
    </sheetView>
  </sheetViews>
  <sheetFormatPr baseColWidth="10" defaultRowHeight="15"/>
  <cols>
    <col min="2" max="2" width="5.85546875" customWidth="1"/>
    <col min="3" max="3" width="36.42578125" customWidth="1"/>
    <col min="4" max="5" width="20.7109375" customWidth="1"/>
    <col min="6" max="6" width="20.7109375" style="66" customWidth="1"/>
    <col min="7" max="7" width="20.7109375" customWidth="1"/>
    <col min="8" max="8" width="11.42578125" hidden="1" customWidth="1"/>
    <col min="9" max="14" width="20.7109375" customWidth="1"/>
  </cols>
  <sheetData>
    <row r="5" spans="3:14" s="484" customFormat="1" ht="55.5" customHeight="1">
      <c r="C5" s="511"/>
      <c r="D5" s="512"/>
      <c r="E5" s="512"/>
      <c r="F5" s="513"/>
      <c r="G5" s="512"/>
      <c r="H5" s="65"/>
      <c r="I5" s="512"/>
      <c r="J5" s="512"/>
      <c r="K5" s="512"/>
      <c r="L5" s="512"/>
      <c r="M5" s="514"/>
      <c r="N5" s="512"/>
    </row>
    <row r="6" spans="3:14" s="484" customFormat="1" ht="55.5" customHeight="1">
      <c r="C6" s="515"/>
      <c r="D6" s="512"/>
      <c r="E6" s="512"/>
      <c r="F6" s="513"/>
      <c r="G6" s="512"/>
      <c r="H6" s="65"/>
      <c r="I6" s="512"/>
      <c r="J6" s="512"/>
      <c r="K6" s="512"/>
      <c r="L6" s="512"/>
      <c r="M6" s="514"/>
      <c r="N6" s="512"/>
    </row>
    <row r="7" spans="3:14" ht="20.100000000000001" customHeight="1">
      <c r="C7" s="510" t="s">
        <v>131</v>
      </c>
      <c r="D7" s="486">
        <f>'Distrib - regím. Altas nuevas'!$E$16</f>
        <v>1060553</v>
      </c>
      <c r="E7" s="486">
        <f>'Clase, género y edad'!$I$8</f>
        <v>1060553</v>
      </c>
      <c r="F7" s="486">
        <f>'Nº pens. por clases'!K37</f>
        <v>1060553</v>
      </c>
      <c r="G7" s="486">
        <f>'Número pensiones (IP-J-V)'!$D$90</f>
        <v>1060553</v>
      </c>
      <c r="H7" s="66">
        <f>D7</f>
        <v>1060553</v>
      </c>
      <c r="I7" s="486">
        <f>'Distrib - regím. Altas nuevas'!$G$16</f>
        <v>1330586</v>
      </c>
      <c r="J7" s="486">
        <f>'Importe €'!K37</f>
        <v>1330586</v>
      </c>
      <c r="K7" s="487">
        <f>'Distrib - regím. Altas nuevas'!$I$16</f>
        <v>1254.6199999999999</v>
      </c>
      <c r="L7" s="487">
        <f>'Clase, género y edad'!$J$8</f>
        <v>1254.6199999999999</v>
      </c>
      <c r="M7" s="487">
        <f>'P. Media €'!$K$37</f>
        <v>1254.6199999999999</v>
      </c>
      <c r="N7" s="487">
        <f>'Número pensiones (IP-J-V)'!$E$90</f>
        <v>1254.6199999999999</v>
      </c>
    </row>
    <row r="8" spans="3:14" ht="20.100000000000001" customHeight="1">
      <c r="C8" s="510" t="s">
        <v>49</v>
      </c>
      <c r="D8" s="486">
        <f>'Distrib - regím. Altas nuevas'!$K$16</f>
        <v>6729107</v>
      </c>
      <c r="E8" s="486">
        <f>'Clase, género y edad'!$C$33</f>
        <v>6729107</v>
      </c>
      <c r="F8" s="486">
        <f>'Nº pens. por clases'!L37</f>
        <v>6729107</v>
      </c>
      <c r="G8" s="486">
        <f>'Número pensiones (IP-J-V)'!$F$90</f>
        <v>6729107</v>
      </c>
      <c r="H8" s="66">
        <f t="shared" ref="H8:H12" si="0">D8</f>
        <v>6729107</v>
      </c>
      <c r="I8" s="486">
        <f>'Distrib - regím. Altas nuevas'!$M$16</f>
        <v>10589270</v>
      </c>
      <c r="J8" s="486">
        <f>'Importe €'!L37</f>
        <v>10589270</v>
      </c>
      <c r="K8" s="487">
        <f>'Distrib - regím. Altas nuevas'!$O$16</f>
        <v>1573.65</v>
      </c>
      <c r="L8" s="487">
        <f>'Clase, género y edad'!$D$33</f>
        <v>1573.65</v>
      </c>
      <c r="M8" s="487">
        <f>'P. Media €'!$L$37</f>
        <v>1573.65</v>
      </c>
      <c r="N8" s="487">
        <f>'Número pensiones (IP-J-V)'!$G$90</f>
        <v>1573.65</v>
      </c>
    </row>
    <row r="9" spans="3:14" ht="20.100000000000001" customHeight="1">
      <c r="C9" s="510" t="s">
        <v>50</v>
      </c>
      <c r="D9" s="486">
        <f>'Distrib - regím. Altas nuevas'!$Q$16</f>
        <v>2344785</v>
      </c>
      <c r="E9" s="486">
        <f>'Clase, género y edad'!$I$33</f>
        <v>2344785</v>
      </c>
      <c r="F9" s="486">
        <f>'Nº pens. por clases'!M37</f>
        <v>2344785</v>
      </c>
      <c r="G9" s="486">
        <f>'Número pensiones (IP-J-V)'!$H$90</f>
        <v>2344785</v>
      </c>
      <c r="H9" s="66">
        <f t="shared" si="0"/>
        <v>2344785</v>
      </c>
      <c r="I9" s="486">
        <f>'Distrib - regím. Altas nuevas'!$S$16</f>
        <v>2287716</v>
      </c>
      <c r="J9" s="486">
        <f>'Importe €'!M37</f>
        <v>2287716</v>
      </c>
      <c r="K9" s="487">
        <f>'Distrib - regím. Altas nuevas'!$U$16</f>
        <v>975.66</v>
      </c>
      <c r="L9" s="487">
        <f>'Clase, género y edad'!$J$33</f>
        <v>975.66</v>
      </c>
      <c r="M9" s="487">
        <f>'P. Media €'!$M$37</f>
        <v>975.66</v>
      </c>
      <c r="N9" s="487">
        <f>'Número pensiones (IP-J-V)'!$I$90</f>
        <v>975.66</v>
      </c>
    </row>
    <row r="10" spans="3:14" ht="20.100000000000001" customHeight="1">
      <c r="C10" s="510" t="s">
        <v>104</v>
      </c>
      <c r="D10" s="486">
        <f>'Distrib - regím. Altas nuevas'!$E$32</f>
        <v>336294</v>
      </c>
      <c r="E10" s="486">
        <f>'Clase, género y edad'!$C$58</f>
        <v>336294</v>
      </c>
      <c r="F10" s="486">
        <f>'Nº pens. por clases'!N37</f>
        <v>336294</v>
      </c>
      <c r="G10" s="486">
        <f>'Número pensiones (O-FM)'!$D$90</f>
        <v>336294</v>
      </c>
      <c r="H10" s="66">
        <f t="shared" si="0"/>
        <v>336294</v>
      </c>
      <c r="I10" s="486">
        <f>'Distrib - regím. Altas nuevas'!$G$32</f>
        <v>185664</v>
      </c>
      <c r="J10" s="486">
        <f>'Importe €'!N37</f>
        <v>185664</v>
      </c>
      <c r="K10" s="487">
        <f>'Distrib - regím. Altas nuevas'!$I$32</f>
        <v>552.09</v>
      </c>
      <c r="L10" s="487">
        <f>'Clase, género y edad'!$D$58</f>
        <v>552.09</v>
      </c>
      <c r="M10" s="487">
        <f>'P. Media €'!$N$37</f>
        <v>552.09</v>
      </c>
      <c r="N10" s="487">
        <f>'Número pensiones (O-FM)'!$E$90</f>
        <v>552.09</v>
      </c>
    </row>
    <row r="11" spans="3:14" ht="20.100000000000001" customHeight="1">
      <c r="C11" s="510" t="s">
        <v>105</v>
      </c>
      <c r="D11" s="486">
        <f>'Distrib - regím. Altas nuevas'!$K$32</f>
        <v>46895</v>
      </c>
      <c r="E11" s="486">
        <f>'Clase, género y edad'!$I$58</f>
        <v>46895</v>
      </c>
      <c r="F11" s="486">
        <f>'Nº pens. por clases'!O37</f>
        <v>46895</v>
      </c>
      <c r="G11" s="486">
        <f>'Número pensiones (O-FM)'!$F$90</f>
        <v>46895</v>
      </c>
      <c r="H11" s="66">
        <f t="shared" si="0"/>
        <v>46895</v>
      </c>
      <c r="I11" s="486">
        <f>'Distrib - regím. Altas nuevas'!$M$32</f>
        <v>38665</v>
      </c>
      <c r="J11" s="486">
        <f>'Importe €'!O37</f>
        <v>38665</v>
      </c>
      <c r="K11" s="487">
        <f>'Distrib - regím. Altas nuevas'!$O$32</f>
        <v>824.51</v>
      </c>
      <c r="L11" s="487">
        <f>'Clase, género y edad'!$J$58</f>
        <v>824.51</v>
      </c>
      <c r="M11" s="487">
        <f>'P. Media €'!$O$37</f>
        <v>824.51</v>
      </c>
      <c r="N11" s="487">
        <f>'Número pensiones (O-FM)'!$G$90</f>
        <v>824.51</v>
      </c>
    </row>
    <row r="12" spans="3:14" ht="20.100000000000001" customHeight="1">
      <c r="C12" s="510" t="s">
        <v>143</v>
      </c>
      <c r="D12" s="486">
        <f>'Distrib - regím. Altas nuevas'!$Q$32</f>
        <v>10517634</v>
      </c>
      <c r="E12" s="486">
        <f>'Clase, género y edad'!$C$8</f>
        <v>10517634</v>
      </c>
      <c r="F12" s="486">
        <f>'Nº pens. por clases'!P37</f>
        <v>10517634</v>
      </c>
      <c r="G12" s="486">
        <f>'Número pensiones (O-FM)'!$H$90</f>
        <v>10517634</v>
      </c>
      <c r="H12" s="66">
        <f t="shared" si="0"/>
        <v>10517634</v>
      </c>
      <c r="I12" s="486">
        <f>'Distrib - regím. Altas nuevas'!$S$32</f>
        <v>14431901</v>
      </c>
      <c r="J12" s="486">
        <f>'Importe €'!P37</f>
        <v>14431901</v>
      </c>
      <c r="K12" s="487">
        <f>'Distrib - regím. Altas nuevas'!$U$32</f>
        <v>1372.16</v>
      </c>
      <c r="L12" s="487">
        <f>'Clase, género y edad'!$D$8</f>
        <v>1372.16</v>
      </c>
      <c r="M12" s="487">
        <f>'P. Media €'!$P$37</f>
        <v>1372.16</v>
      </c>
      <c r="N12" s="487">
        <f>'Número pensiones (O-FM)'!$I$90</f>
        <v>1372.16</v>
      </c>
    </row>
    <row r="13" spans="3:14">
      <c r="C13" s="250"/>
      <c r="D13" s="250"/>
      <c r="E13" s="250"/>
      <c r="F13" s="485"/>
      <c r="G13" s="250"/>
    </row>
    <row r="14" spans="3:14">
      <c r="C14" s="250"/>
      <c r="D14" s="250"/>
      <c r="E14" s="250"/>
      <c r="F14" s="485"/>
      <c r="G14" s="250"/>
    </row>
    <row r="15" spans="3:14" s="484" customFormat="1" ht="18.75">
      <c r="C15" s="524"/>
    </row>
    <row r="16" spans="3:14">
      <c r="C16" s="525"/>
    </row>
    <row r="17" spans="3:8">
      <c r="C17" s="524"/>
      <c r="H17" s="66">
        <f t="shared" ref="H17:H22" si="1">I7</f>
        <v>1330586</v>
      </c>
    </row>
    <row r="18" spans="3:8">
      <c r="C18" s="525"/>
      <c r="H18" s="66">
        <f t="shared" si="1"/>
        <v>10589270</v>
      </c>
    </row>
    <row r="19" spans="3:8">
      <c r="C19" s="524"/>
      <c r="H19" s="66">
        <f t="shared" si="1"/>
        <v>2287716</v>
      </c>
    </row>
    <row r="20" spans="3:8">
      <c r="C20" s="525"/>
      <c r="H20" s="66">
        <f t="shared" si="1"/>
        <v>185664</v>
      </c>
    </row>
    <row r="21" spans="3:8">
      <c r="C21" s="524"/>
      <c r="H21" s="66">
        <f t="shared" si="1"/>
        <v>38665</v>
      </c>
    </row>
    <row r="22" spans="3:8">
      <c r="C22" s="525"/>
      <c r="H22" s="66">
        <f t="shared" si="1"/>
        <v>14431901</v>
      </c>
    </row>
    <row r="23" spans="3:8">
      <c r="C23" s="524"/>
      <c r="D23" s="250"/>
      <c r="E23" s="250"/>
      <c r="F23" s="485"/>
      <c r="G23" s="250"/>
    </row>
    <row r="24" spans="3:8">
      <c r="C24" s="525"/>
      <c r="D24" s="250"/>
      <c r="E24" s="250"/>
      <c r="F24" s="485"/>
      <c r="G24" s="250"/>
    </row>
    <row r="25" spans="3:8" s="484" customFormat="1" ht="18.75"/>
    <row r="26" spans="3:8">
      <c r="D26" s="524"/>
    </row>
    <row r="27" spans="3:8">
      <c r="D27" s="525"/>
      <c r="H27" s="483">
        <f t="shared" ref="H27:H32" si="2">K7</f>
        <v>1254.6199999999999</v>
      </c>
    </row>
    <row r="28" spans="3:8">
      <c r="H28" s="483">
        <f t="shared" si="2"/>
        <v>1573.65</v>
      </c>
    </row>
    <row r="29" spans="3:8">
      <c r="H29" s="483">
        <f t="shared" si="2"/>
        <v>975.66</v>
      </c>
    </row>
    <row r="30" spans="3:8">
      <c r="H30" s="483">
        <f t="shared" si="2"/>
        <v>552.09</v>
      </c>
    </row>
    <row r="31" spans="3:8">
      <c r="H31" s="483">
        <f t="shared" si="2"/>
        <v>824.51</v>
      </c>
    </row>
    <row r="32" spans="3:8">
      <c r="H32" s="483">
        <f t="shared" si="2"/>
        <v>1372.16</v>
      </c>
    </row>
  </sheetData>
  <mergeCells count="6">
    <mergeCell ref="C15:C16"/>
    <mergeCell ref="D26:D27"/>
    <mergeCell ref="C17:C18"/>
    <mergeCell ref="C19:C20"/>
    <mergeCell ref="C21:C22"/>
    <mergeCell ref="C23:C24"/>
  </mergeCells>
  <conditionalFormatting sqref="D7:G7">
    <cfRule type="cellIs" dxfId="17" priority="17" operator="equal">
      <formula>$H$7</formula>
    </cfRule>
  </conditionalFormatting>
  <conditionalFormatting sqref="D8:G8">
    <cfRule type="cellIs" dxfId="16" priority="39" operator="equal">
      <formula>$H$8</formula>
    </cfRule>
  </conditionalFormatting>
  <conditionalFormatting sqref="D9:G9">
    <cfRule type="cellIs" dxfId="15" priority="41" operator="equal">
      <formula>$H$9</formula>
    </cfRule>
  </conditionalFormatting>
  <conditionalFormatting sqref="D10:G10">
    <cfRule type="cellIs" dxfId="14" priority="15" operator="equal">
      <formula>$H$10</formula>
    </cfRule>
  </conditionalFormatting>
  <conditionalFormatting sqref="D11:G11">
    <cfRule type="cellIs" dxfId="13" priority="38" operator="equal">
      <formula>$H$11</formula>
    </cfRule>
  </conditionalFormatting>
  <conditionalFormatting sqref="D12:G12">
    <cfRule type="cellIs" dxfId="12" priority="36" operator="equal">
      <formula>$H$12</formula>
    </cfRule>
  </conditionalFormatting>
  <conditionalFormatting sqref="I7:J7">
    <cfRule type="cellIs" dxfId="11" priority="21" operator="equal">
      <formula>$H$17</formula>
    </cfRule>
  </conditionalFormatting>
  <conditionalFormatting sqref="I8:J8">
    <cfRule type="cellIs" dxfId="10" priority="20" operator="equal">
      <formula>$H$18</formula>
    </cfRule>
  </conditionalFormatting>
  <conditionalFormatting sqref="I9:J9">
    <cfRule type="cellIs" dxfId="9" priority="19" operator="equal">
      <formula>$H$19</formula>
    </cfRule>
  </conditionalFormatting>
  <conditionalFormatting sqref="I10:J10">
    <cfRule type="cellIs" dxfId="8" priority="30" operator="equal">
      <formula>$H$20</formula>
    </cfRule>
  </conditionalFormatting>
  <conditionalFormatting sqref="I11:J11">
    <cfRule type="cellIs" dxfId="7" priority="29" operator="equal">
      <formula>$H$21</formula>
    </cfRule>
  </conditionalFormatting>
  <conditionalFormatting sqref="I12:J12">
    <cfRule type="cellIs" dxfId="6" priority="28" operator="equal">
      <formula>$H$22</formula>
    </cfRule>
  </conditionalFormatting>
  <conditionalFormatting sqref="K7:N7">
    <cfRule type="cellIs" dxfId="5" priority="8" operator="equal">
      <formula>$H$27</formula>
    </cfRule>
  </conditionalFormatting>
  <conditionalFormatting sqref="K8:N8">
    <cfRule type="expression" dxfId="4" priority="3">
      <formula>ROUND(K8,2)=ROUND($H$28,2)</formula>
    </cfRule>
  </conditionalFormatting>
  <conditionalFormatting sqref="K9:N9">
    <cfRule type="expression" dxfId="3" priority="6">
      <formula>ROUND(K9,2)=ROUND($H$29,2)</formula>
    </cfRule>
  </conditionalFormatting>
  <conditionalFormatting sqref="K10:N10">
    <cfRule type="expression" dxfId="2" priority="2">
      <formula>ROUND(K10,2)=ROUND($H$30,2)</formula>
    </cfRule>
  </conditionalFormatting>
  <conditionalFormatting sqref="K11:N11">
    <cfRule type="cellIs" dxfId="1" priority="23" operator="equal">
      <formula>$H$31</formula>
    </cfRule>
  </conditionalFormatting>
  <conditionalFormatting sqref="K12:N12">
    <cfRule type="expression" dxfId="0" priority="1">
      <formula>ROUND(K12,2)=ROUND($H$32,2)</formula>
    </cfRule>
  </conditionalFormatting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M65"/>
  <sheetViews>
    <sheetView showGridLines="0" showRowColHeaders="0" zoomScaleNormal="100" workbookViewId="0">
      <pane ySplit="6" topLeftCell="A17" activePane="bottomLeft" state="frozen"/>
      <selection activeCell="D30" sqref="D30"/>
      <selection pane="bottomLeft" activeCell="D55" sqref="D55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5" t="s">
        <v>147</v>
      </c>
      <c r="C2" s="9"/>
      <c r="D2" s="9"/>
      <c r="E2" s="9"/>
      <c r="F2" s="9"/>
    </row>
    <row r="3" spans="1:8">
      <c r="A3" s="250"/>
      <c r="B3" s="250"/>
      <c r="C3" s="250"/>
      <c r="D3" s="250"/>
      <c r="E3" s="250"/>
      <c r="F3" s="250"/>
    </row>
    <row r="4" spans="1:8" ht="26.1" customHeight="1">
      <c r="A4" s="250"/>
      <c r="B4" s="559" t="s">
        <v>213</v>
      </c>
      <c r="C4" s="262" t="s">
        <v>145</v>
      </c>
      <c r="D4" s="262"/>
      <c r="E4" s="262" t="s">
        <v>142</v>
      </c>
      <c r="F4" s="262"/>
      <c r="H4" s="7" t="s">
        <v>167</v>
      </c>
    </row>
    <row r="5" spans="1:8" ht="38.65" customHeight="1">
      <c r="A5" s="250"/>
      <c r="B5" s="560"/>
      <c r="C5" s="263" t="s">
        <v>28</v>
      </c>
      <c r="D5" s="263" t="s">
        <v>29</v>
      </c>
      <c r="E5" s="263" t="s">
        <v>28</v>
      </c>
      <c r="F5" s="263" t="s">
        <v>29</v>
      </c>
    </row>
    <row r="6" spans="1:8" ht="20.85" hidden="1" customHeight="1">
      <c r="B6" s="76">
        <v>2007</v>
      </c>
      <c r="C6" s="77">
        <v>895.43</v>
      </c>
      <c r="D6" s="77">
        <v>1222.1400000000001</v>
      </c>
      <c r="E6" s="77">
        <v>800.6</v>
      </c>
      <c r="F6" s="77">
        <v>994.34</v>
      </c>
    </row>
    <row r="7" spans="1:8" ht="18" customHeight="1">
      <c r="B7" s="76">
        <v>2008</v>
      </c>
      <c r="C7" s="77">
        <v>933.71</v>
      </c>
      <c r="D7" s="77">
        <v>1280.1500000000001</v>
      </c>
      <c r="E7" s="77">
        <v>837.37</v>
      </c>
      <c r="F7" s="77">
        <v>1051.7</v>
      </c>
      <c r="H7" s="11"/>
    </row>
    <row r="8" spans="1:8" ht="18" customHeight="1">
      <c r="B8" s="76">
        <v>2009</v>
      </c>
      <c r="C8" s="77">
        <v>953.86</v>
      </c>
      <c r="D8" s="77">
        <v>1331.13</v>
      </c>
      <c r="E8" s="77">
        <v>864.68</v>
      </c>
      <c r="F8" s="77">
        <v>1110.04</v>
      </c>
      <c r="H8" s="11"/>
    </row>
    <row r="9" spans="1:8" ht="18" customHeight="1">
      <c r="B9" s="76">
        <v>2010</v>
      </c>
      <c r="C9" s="77">
        <v>990.62</v>
      </c>
      <c r="D9" s="77">
        <v>1393.4</v>
      </c>
      <c r="E9" s="77">
        <v>895.89</v>
      </c>
      <c r="F9" s="77">
        <v>1172.18</v>
      </c>
      <c r="H9" s="11"/>
    </row>
    <row r="10" spans="1:8" ht="18" customHeight="1">
      <c r="B10" s="76">
        <v>2011</v>
      </c>
      <c r="C10" s="77">
        <v>1018.62</v>
      </c>
      <c r="D10" s="77">
        <v>1407.09</v>
      </c>
      <c r="E10" s="77">
        <v>921.51</v>
      </c>
      <c r="F10" s="77">
        <v>1202.07</v>
      </c>
      <c r="H10" s="11"/>
    </row>
    <row r="11" spans="1:8" ht="18" customHeight="1">
      <c r="B11" s="76">
        <v>2012</v>
      </c>
      <c r="C11" s="77">
        <v>1003.44</v>
      </c>
      <c r="D11" s="77">
        <v>1389.91</v>
      </c>
      <c r="E11" s="77">
        <v>943.46</v>
      </c>
      <c r="F11" s="77">
        <v>1251.97</v>
      </c>
      <c r="H11" s="11"/>
    </row>
    <row r="12" spans="1:8" ht="18" customHeight="1">
      <c r="B12" s="76">
        <v>2013</v>
      </c>
      <c r="C12" s="77">
        <v>1005.51</v>
      </c>
      <c r="D12" s="77">
        <v>1424.58</v>
      </c>
      <c r="E12" s="77">
        <v>955.24</v>
      </c>
      <c r="F12" s="77">
        <v>1295.6400000000001</v>
      </c>
      <c r="H12" s="11"/>
    </row>
    <row r="13" spans="1:8" ht="18" customHeight="1">
      <c r="B13" s="76">
        <v>2014</v>
      </c>
      <c r="C13" s="77">
        <v>996.8</v>
      </c>
      <c r="D13" s="77">
        <v>1425.67</v>
      </c>
      <c r="E13" s="77">
        <v>949.29</v>
      </c>
      <c r="F13" s="77">
        <v>1314.68</v>
      </c>
      <c r="H13" s="11"/>
    </row>
    <row r="14" spans="1:8" ht="18" customHeight="1">
      <c r="B14" s="76">
        <v>2015</v>
      </c>
      <c r="C14" s="77">
        <v>983.77</v>
      </c>
      <c r="D14" s="77">
        <v>1460.3</v>
      </c>
      <c r="E14" s="77">
        <v>941.18</v>
      </c>
      <c r="F14" s="77">
        <v>1342.94</v>
      </c>
      <c r="H14" s="11"/>
    </row>
    <row r="15" spans="1:8" ht="18" customHeight="1">
      <c r="B15" s="76">
        <v>2016</v>
      </c>
      <c r="C15" s="77">
        <v>973.19</v>
      </c>
      <c r="D15" s="77">
        <v>1451.07</v>
      </c>
      <c r="E15" s="77">
        <v>936.4</v>
      </c>
      <c r="F15" s="77">
        <v>1332.37</v>
      </c>
      <c r="H15" s="11"/>
    </row>
    <row r="16" spans="1:8" ht="18" customHeight="1">
      <c r="B16" s="76">
        <v>2017</v>
      </c>
      <c r="C16" s="77">
        <v>970.28</v>
      </c>
      <c r="D16" s="77">
        <v>1432.9</v>
      </c>
      <c r="E16" s="77">
        <v>935.71</v>
      </c>
      <c r="F16" s="77">
        <v>1318.47</v>
      </c>
      <c r="H16" s="11"/>
    </row>
    <row r="17" spans="2:13" ht="18" customHeight="1">
      <c r="B17" s="76">
        <v>2018</v>
      </c>
      <c r="C17" s="77">
        <v>967.4</v>
      </c>
      <c r="D17" s="77">
        <v>1420.02</v>
      </c>
      <c r="E17" s="77">
        <v>937.39</v>
      </c>
      <c r="F17" s="77">
        <v>1311.23</v>
      </c>
      <c r="H17" s="11"/>
    </row>
    <row r="18" spans="2:13" ht="18" customHeight="1">
      <c r="B18" s="76">
        <v>2019</v>
      </c>
      <c r="C18" s="77">
        <v>989.64</v>
      </c>
      <c r="D18" s="77">
        <v>1466.13</v>
      </c>
      <c r="E18" s="77">
        <v>962.55</v>
      </c>
      <c r="F18" s="77">
        <v>1345.98</v>
      </c>
      <c r="H18" s="11"/>
      <c r="I18" s="31"/>
    </row>
    <row r="19" spans="2:13" ht="18" customHeight="1">
      <c r="B19" s="76">
        <v>2020</v>
      </c>
      <c r="C19" s="77">
        <v>1005.72</v>
      </c>
      <c r="D19" s="77">
        <v>1528.73</v>
      </c>
      <c r="E19" s="77">
        <v>975.16</v>
      </c>
      <c r="F19" s="77">
        <v>1406.74</v>
      </c>
      <c r="H19" s="11"/>
      <c r="I19" s="31"/>
    </row>
    <row r="20" spans="2:13" ht="18" customHeight="1">
      <c r="B20" s="76">
        <v>2021</v>
      </c>
      <c r="C20" s="77">
        <v>1019.71</v>
      </c>
      <c r="D20" s="77">
        <v>1502.99</v>
      </c>
      <c r="E20" s="77">
        <v>989.46</v>
      </c>
      <c r="F20" s="77">
        <v>1388.38</v>
      </c>
      <c r="H20" s="11"/>
      <c r="I20" s="31"/>
    </row>
    <row r="21" spans="2:13" ht="18" customHeight="1">
      <c r="B21" s="76">
        <v>2022</v>
      </c>
      <c r="C21" s="77">
        <v>1045.74</v>
      </c>
      <c r="D21" s="77">
        <v>1523.4</v>
      </c>
      <c r="E21" s="77">
        <v>1017.01</v>
      </c>
      <c r="F21" s="77">
        <v>1426.75</v>
      </c>
      <c r="H21" s="11"/>
    </row>
    <row r="22" spans="2:13" ht="18" customHeight="1">
      <c r="B22" s="76">
        <v>2023</v>
      </c>
      <c r="C22" s="77">
        <v>1055.3499999999999</v>
      </c>
      <c r="D22" s="77">
        <v>1555.31</v>
      </c>
      <c r="E22" s="77">
        <v>1031.49</v>
      </c>
      <c r="F22" s="77">
        <v>1453.14</v>
      </c>
      <c r="H22" s="11"/>
    </row>
    <row r="23" spans="2:13" ht="18" customHeight="1">
      <c r="B23" s="76">
        <v>2024</v>
      </c>
      <c r="C23" s="77">
        <v>1101.94</v>
      </c>
      <c r="D23" s="77">
        <v>1669.52</v>
      </c>
      <c r="E23" s="77">
        <v>1077.99</v>
      </c>
      <c r="F23" s="77">
        <v>1566.37</v>
      </c>
      <c r="H23" s="11"/>
      <c r="J23" s="517"/>
      <c r="K23" s="517"/>
      <c r="L23" s="517"/>
      <c r="M23" s="517"/>
    </row>
    <row r="24" spans="2:13" ht="18" customHeight="1">
      <c r="B24" s="76">
        <v>2025</v>
      </c>
      <c r="C24" s="77">
        <v>1151.56</v>
      </c>
      <c r="D24" s="77">
        <v>1742.3</v>
      </c>
      <c r="E24" s="77">
        <v>1128.3800000000001</v>
      </c>
      <c r="F24" s="77">
        <v>1632.93</v>
      </c>
      <c r="H24" s="11"/>
      <c r="J24" s="517"/>
      <c r="K24" s="517"/>
      <c r="L24" s="517"/>
      <c r="M24" s="517"/>
    </row>
    <row r="25" spans="2:13" ht="18" customHeight="1">
      <c r="B25" s="189" t="s">
        <v>221</v>
      </c>
      <c r="C25" s="77">
        <f>'Distrib - regím. Altas nuevas'!$I$42</f>
        <v>1245.33</v>
      </c>
      <c r="D25" s="77">
        <f>'Distrib - regím. Altas nuevas'!$I$44</f>
        <v>1779.17</v>
      </c>
      <c r="E25" s="77">
        <f>'Distrib - regím. Altas nuevas'!$O$42</f>
        <v>1215.76</v>
      </c>
      <c r="F25" s="77">
        <f>'Distrib - regím. Altas nuevas'!$O$44</f>
        <v>1666.36</v>
      </c>
    </row>
    <row r="26" spans="2:13">
      <c r="J26" s="74"/>
      <c r="K26" s="74"/>
      <c r="L26" s="74"/>
      <c r="M26" s="74"/>
    </row>
    <row r="27" spans="2:13">
      <c r="B27" s="415" t="s">
        <v>125</v>
      </c>
      <c r="C27" s="416"/>
      <c r="D27" s="416"/>
      <c r="E27" s="416"/>
      <c r="F27" s="416"/>
    </row>
    <row r="28" spans="2:13" ht="25.5" customHeight="1">
      <c r="B28" s="76">
        <v>2008</v>
      </c>
      <c r="C28" s="79">
        <f t="shared" ref="C28:F39" si="0">C7/C6-1</f>
        <v>4.2799999999999998E-2</v>
      </c>
      <c r="D28" s="79">
        <f t="shared" si="0"/>
        <v>4.7500000000000001E-2</v>
      </c>
      <c r="E28" s="79">
        <f t="shared" si="0"/>
        <v>4.5900000000000003E-2</v>
      </c>
      <c r="F28" s="79">
        <f t="shared" si="0"/>
        <v>5.7700000000000001E-2</v>
      </c>
      <c r="G28" s="79"/>
      <c r="H28" s="74"/>
    </row>
    <row r="29" spans="2:13" ht="17.850000000000001" customHeight="1">
      <c r="B29" s="76">
        <v>2009</v>
      </c>
      <c r="C29" s="79">
        <f t="shared" si="0"/>
        <v>2.1600000000000001E-2</v>
      </c>
      <c r="D29" s="79">
        <f t="shared" si="0"/>
        <v>3.9800000000000002E-2</v>
      </c>
      <c r="E29" s="79">
        <f t="shared" si="0"/>
        <v>3.2599999999999997E-2</v>
      </c>
      <c r="F29" s="79">
        <f t="shared" si="0"/>
        <v>5.5500000000000001E-2</v>
      </c>
      <c r="G29" s="79"/>
      <c r="H29" s="74"/>
    </row>
    <row r="30" spans="2:13" ht="17.850000000000001" customHeight="1">
      <c r="B30" s="76">
        <v>2010</v>
      </c>
      <c r="C30" s="79">
        <f t="shared" si="0"/>
        <v>3.85E-2</v>
      </c>
      <c r="D30" s="79">
        <f t="shared" si="0"/>
        <v>4.6800000000000001E-2</v>
      </c>
      <c r="E30" s="79">
        <f t="shared" si="0"/>
        <v>3.61E-2</v>
      </c>
      <c r="F30" s="79">
        <f t="shared" si="0"/>
        <v>5.6000000000000001E-2</v>
      </c>
      <c r="G30" s="79"/>
      <c r="H30" s="74"/>
    </row>
    <row r="31" spans="2:13" ht="17.850000000000001" customHeight="1">
      <c r="B31" s="76">
        <v>2011</v>
      </c>
      <c r="C31" s="79">
        <f t="shared" si="0"/>
        <v>2.8299999999999999E-2</v>
      </c>
      <c r="D31" s="79">
        <f t="shared" si="0"/>
        <v>9.7999999999999997E-3</v>
      </c>
      <c r="E31" s="79">
        <f t="shared" si="0"/>
        <v>2.86E-2</v>
      </c>
      <c r="F31" s="79">
        <f t="shared" si="0"/>
        <v>2.5499999999999998E-2</v>
      </c>
      <c r="G31" s="79"/>
      <c r="H31" s="74"/>
    </row>
    <row r="32" spans="2:13" ht="17.850000000000001" customHeight="1">
      <c r="B32" s="76">
        <v>2012</v>
      </c>
      <c r="C32" s="79">
        <f t="shared" si="0"/>
        <v>-1.49E-2</v>
      </c>
      <c r="D32" s="79">
        <f t="shared" si="0"/>
        <v>-1.2200000000000001E-2</v>
      </c>
      <c r="E32" s="79">
        <f t="shared" si="0"/>
        <v>2.3800000000000002E-2</v>
      </c>
      <c r="F32" s="79">
        <f t="shared" si="0"/>
        <v>4.1500000000000002E-2</v>
      </c>
      <c r="G32" s="79"/>
      <c r="H32" s="74"/>
    </row>
    <row r="33" spans="2:12" ht="17.850000000000001" customHeight="1">
      <c r="B33" s="76">
        <v>2013</v>
      </c>
      <c r="C33" s="79">
        <f t="shared" si="0"/>
        <v>2.0999999999999999E-3</v>
      </c>
      <c r="D33" s="79">
        <f t="shared" si="0"/>
        <v>2.4899999999999999E-2</v>
      </c>
      <c r="E33" s="79">
        <f t="shared" si="0"/>
        <v>1.2500000000000001E-2</v>
      </c>
      <c r="F33" s="79">
        <f t="shared" si="0"/>
        <v>3.49E-2</v>
      </c>
      <c r="G33" s="79"/>
      <c r="H33" s="74"/>
    </row>
    <row r="34" spans="2:12" ht="17.850000000000001" customHeight="1">
      <c r="B34" s="76">
        <v>2014</v>
      </c>
      <c r="C34" s="79">
        <f t="shared" si="0"/>
        <v>-8.6999999999999994E-3</v>
      </c>
      <c r="D34" s="79">
        <f t="shared" si="0"/>
        <v>8.0000000000000004E-4</v>
      </c>
      <c r="E34" s="79">
        <f t="shared" si="0"/>
        <v>-6.1999999999999998E-3</v>
      </c>
      <c r="F34" s="79">
        <f t="shared" si="0"/>
        <v>1.47E-2</v>
      </c>
      <c r="G34" s="79"/>
      <c r="H34" s="74"/>
    </row>
    <row r="35" spans="2:12" ht="17.850000000000001" customHeight="1">
      <c r="B35" s="76">
        <v>2015</v>
      </c>
      <c r="C35" s="79">
        <f t="shared" si="0"/>
        <v>-1.3100000000000001E-2</v>
      </c>
      <c r="D35" s="79">
        <f t="shared" si="0"/>
        <v>2.4299999999999999E-2</v>
      </c>
      <c r="E35" s="79">
        <f t="shared" si="0"/>
        <v>-8.5000000000000006E-3</v>
      </c>
      <c r="F35" s="79">
        <f t="shared" si="0"/>
        <v>2.1499999999999998E-2</v>
      </c>
      <c r="G35" s="79"/>
      <c r="H35" s="74"/>
    </row>
    <row r="36" spans="2:12" ht="17.850000000000001" customHeight="1">
      <c r="B36" s="76">
        <v>2016</v>
      </c>
      <c r="C36" s="79">
        <f t="shared" si="0"/>
        <v>-1.0800000000000001E-2</v>
      </c>
      <c r="D36" s="79">
        <f t="shared" si="0"/>
        <v>-6.3E-3</v>
      </c>
      <c r="E36" s="79">
        <f t="shared" si="0"/>
        <v>-5.1000000000000004E-3</v>
      </c>
      <c r="F36" s="79">
        <f t="shared" si="0"/>
        <v>-7.9000000000000008E-3</v>
      </c>
      <c r="G36" s="79"/>
      <c r="H36" s="74"/>
      <c r="I36" s="10"/>
    </row>
    <row r="37" spans="2:12" ht="17.850000000000001" customHeight="1">
      <c r="B37" s="76">
        <v>2017</v>
      </c>
      <c r="C37" s="79">
        <f t="shared" si="0"/>
        <v>-3.0000000000000001E-3</v>
      </c>
      <c r="D37" s="79">
        <f t="shared" si="0"/>
        <v>-1.2500000000000001E-2</v>
      </c>
      <c r="E37" s="79">
        <f t="shared" si="0"/>
        <v>-6.9999999999999999E-4</v>
      </c>
      <c r="F37" s="79">
        <f t="shared" si="0"/>
        <v>-1.04E-2</v>
      </c>
      <c r="G37" s="79"/>
      <c r="H37" s="74"/>
    </row>
    <row r="38" spans="2:12" ht="17.850000000000001" customHeight="1">
      <c r="B38" s="76">
        <v>2018</v>
      </c>
      <c r="C38" s="79">
        <f t="shared" si="0"/>
        <v>-3.0000000000000001E-3</v>
      </c>
      <c r="D38" s="79">
        <f t="shared" si="0"/>
        <v>-8.9999999999999993E-3</v>
      </c>
      <c r="E38" s="79">
        <f t="shared" si="0"/>
        <v>1.8E-3</v>
      </c>
      <c r="F38" s="79">
        <f t="shared" si="0"/>
        <v>-5.4999999999999997E-3</v>
      </c>
      <c r="G38" s="79"/>
      <c r="H38" s="74"/>
    </row>
    <row r="39" spans="2:12" ht="17.850000000000001" customHeight="1">
      <c r="B39" s="76">
        <v>2019</v>
      </c>
      <c r="C39" s="79">
        <f t="shared" si="0"/>
        <v>2.3E-2</v>
      </c>
      <c r="D39" s="79">
        <f t="shared" si="0"/>
        <v>3.2500000000000001E-2</v>
      </c>
      <c r="E39" s="79">
        <f t="shared" si="0"/>
        <v>2.6800000000000001E-2</v>
      </c>
      <c r="F39" s="79">
        <f t="shared" si="0"/>
        <v>2.6499999999999999E-2</v>
      </c>
      <c r="G39" s="79"/>
      <c r="H39" s="74"/>
    </row>
    <row r="40" spans="2:12" ht="17.850000000000001" customHeight="1">
      <c r="B40" s="76">
        <v>2020</v>
      </c>
      <c r="C40" s="79">
        <f t="shared" ref="C40:F40" si="1">C19/C18-1</f>
        <v>1.6199999999999999E-2</v>
      </c>
      <c r="D40" s="79">
        <f t="shared" si="1"/>
        <v>4.2700000000000002E-2</v>
      </c>
      <c r="E40" s="79">
        <f t="shared" si="1"/>
        <v>1.3100000000000001E-2</v>
      </c>
      <c r="F40" s="79">
        <f t="shared" si="1"/>
        <v>4.5100000000000001E-2</v>
      </c>
      <c r="G40" s="79"/>
      <c r="H40" s="74"/>
    </row>
    <row r="41" spans="2:12" ht="17.850000000000001" customHeight="1">
      <c r="B41" s="76">
        <v>2021</v>
      </c>
      <c r="C41" s="79">
        <f t="shared" ref="C41:F41" si="2">C20/C19-1</f>
        <v>1.3899999999999999E-2</v>
      </c>
      <c r="D41" s="79">
        <f t="shared" si="2"/>
        <v>-1.6799999999999999E-2</v>
      </c>
      <c r="E41" s="79">
        <f t="shared" si="2"/>
        <v>1.47E-2</v>
      </c>
      <c r="F41" s="79">
        <f t="shared" si="2"/>
        <v>-1.3100000000000001E-2</v>
      </c>
      <c r="G41" s="79"/>
      <c r="H41" s="74"/>
    </row>
    <row r="42" spans="2:12" ht="17.850000000000001" customHeight="1">
      <c r="B42" s="76">
        <v>2022</v>
      </c>
      <c r="C42" s="79">
        <f>C21/C20-1</f>
        <v>2.5499999999999998E-2</v>
      </c>
      <c r="D42" s="79">
        <f>D21/D20-1</f>
        <v>1.3599999999999999E-2</v>
      </c>
      <c r="E42" s="79">
        <f>E21/E20-1</f>
        <v>2.7799999999999998E-2</v>
      </c>
      <c r="F42" s="79">
        <f>F21/F20-1</f>
        <v>2.76E-2</v>
      </c>
      <c r="G42" s="79"/>
      <c r="H42" s="74"/>
    </row>
    <row r="43" spans="2:12" ht="17.850000000000001" customHeight="1">
      <c r="B43" s="76">
        <v>2023</v>
      </c>
      <c r="C43" s="79">
        <f>C22/C21-1</f>
        <v>9.1999999999999998E-3</v>
      </c>
      <c r="D43" s="79">
        <f t="shared" ref="D43:F45" si="3">D22/D21-1</f>
        <v>2.0899999999999998E-2</v>
      </c>
      <c r="E43" s="79">
        <f t="shared" si="3"/>
        <v>1.4200000000000001E-2</v>
      </c>
      <c r="F43" s="79">
        <f t="shared" si="3"/>
        <v>1.8499999999999999E-2</v>
      </c>
      <c r="G43" s="79"/>
      <c r="H43" s="74"/>
      <c r="I43" s="74"/>
      <c r="J43" s="74"/>
      <c r="K43" s="74"/>
      <c r="L43" s="74"/>
    </row>
    <row r="44" spans="2:12" ht="17.850000000000001" customHeight="1">
      <c r="B44" s="76">
        <v>2024</v>
      </c>
      <c r="C44" s="79">
        <f>C23/C22-1</f>
        <v>4.41E-2</v>
      </c>
      <c r="D44" s="79">
        <f t="shared" si="3"/>
        <v>7.3400000000000007E-2</v>
      </c>
      <c r="E44" s="79">
        <f t="shared" si="3"/>
        <v>4.5100000000000001E-2</v>
      </c>
      <c r="F44" s="79">
        <f t="shared" si="3"/>
        <v>7.7899999999999997E-2</v>
      </c>
      <c r="G44" s="79"/>
      <c r="H44" s="74"/>
    </row>
    <row r="45" spans="2:12" ht="17.850000000000001" customHeight="1">
      <c r="B45" s="76">
        <v>2025</v>
      </c>
      <c r="C45" s="79">
        <f>C24/C23-1</f>
        <v>4.4999999999999998E-2</v>
      </c>
      <c r="D45" s="79">
        <f t="shared" si="3"/>
        <v>4.36E-2</v>
      </c>
      <c r="E45" s="79">
        <f t="shared" si="3"/>
        <v>4.6699999999999998E-2</v>
      </c>
      <c r="F45" s="79">
        <f t="shared" si="3"/>
        <v>4.2500000000000003E-2</v>
      </c>
      <c r="G45" s="79"/>
      <c r="H45" s="74"/>
    </row>
    <row r="46" spans="2:12" ht="22.7" customHeight="1">
      <c r="B46" s="78" t="s">
        <v>222</v>
      </c>
      <c r="C46" s="80">
        <f>C25/C53-1</f>
        <v>8.2100000000000006E-2</v>
      </c>
      <c r="D46" s="80">
        <f>D25/D53-1</f>
        <v>7.7700000000000005E-2</v>
      </c>
      <c r="E46" s="80">
        <f>E25/E53-1</f>
        <v>7.8200000000000006E-2</v>
      </c>
      <c r="F46" s="80">
        <f>F25/F53-1</f>
        <v>7.7100000000000002E-2</v>
      </c>
      <c r="G46" s="79"/>
      <c r="H46" s="74"/>
    </row>
    <row r="47" spans="2:12" ht="7.5" customHeight="1"/>
    <row r="48" spans="2:12" ht="3.4" customHeight="1">
      <c r="B48" s="81"/>
      <c r="C48" s="81"/>
      <c r="D48" s="81"/>
      <c r="E48" s="81"/>
      <c r="F48" s="81"/>
    </row>
    <row r="49" spans="1:9" ht="23.85" customHeight="1">
      <c r="B49" t="s">
        <v>216</v>
      </c>
    </row>
    <row r="50" spans="1:9" ht="23.85" customHeight="1">
      <c r="B50" t="s">
        <v>223</v>
      </c>
    </row>
    <row r="51" spans="1:9" ht="35.65" customHeight="1">
      <c r="A51" s="345"/>
      <c r="B51" s="295"/>
      <c r="C51" s="295" t="s">
        <v>148</v>
      </c>
      <c r="D51" s="295"/>
      <c r="E51" s="295" t="s">
        <v>149</v>
      </c>
      <c r="F51" s="296"/>
      <c r="G51" s="296"/>
      <c r="H51" s="417"/>
      <c r="I51" s="417"/>
    </row>
    <row r="52" spans="1:9">
      <c r="A52" s="345"/>
      <c r="B52" s="295"/>
      <c r="C52" s="295" t="s">
        <v>28</v>
      </c>
      <c r="D52" s="295" t="s">
        <v>29</v>
      </c>
      <c r="E52" s="295" t="s">
        <v>28</v>
      </c>
      <c r="F52" s="296" t="s">
        <v>29</v>
      </c>
      <c r="G52" s="296"/>
      <c r="H52" s="417"/>
      <c r="I52" s="417"/>
    </row>
    <row r="53" spans="1:9" ht="21.4" customHeight="1">
      <c r="A53" s="345"/>
      <c r="B53" s="295"/>
      <c r="C53" s="443">
        <v>1150.8599999999999</v>
      </c>
      <c r="D53" s="443">
        <v>1650.88</v>
      </c>
      <c r="E53" s="295">
        <v>1127.57</v>
      </c>
      <c r="F53" s="444">
        <v>1547.03</v>
      </c>
      <c r="G53" s="296"/>
      <c r="H53" s="417"/>
      <c r="I53" s="417"/>
    </row>
    <row r="54" spans="1:9" ht="19.7" customHeight="1">
      <c r="A54" s="345"/>
      <c r="B54" s="295"/>
      <c r="C54" s="295"/>
      <c r="D54" s="295"/>
      <c r="E54" s="295"/>
      <c r="F54" s="296"/>
      <c r="G54" s="296"/>
      <c r="H54" s="417"/>
      <c r="I54" s="417"/>
    </row>
    <row r="55" spans="1:9">
      <c r="A55" s="345"/>
      <c r="B55" s="520"/>
      <c r="C55" s="295"/>
      <c r="D55" s="295"/>
      <c r="E55" s="295"/>
      <c r="F55" s="296"/>
      <c r="G55" s="296"/>
      <c r="H55" s="417"/>
      <c r="I55" s="417"/>
    </row>
    <row r="56" spans="1:9">
      <c r="A56" s="345"/>
      <c r="B56" s="521"/>
      <c r="C56" s="296"/>
      <c r="D56" s="296"/>
      <c r="E56" s="296"/>
      <c r="F56" s="296"/>
      <c r="G56" s="296"/>
      <c r="H56" s="418"/>
      <c r="I56" s="417"/>
    </row>
    <row r="57" spans="1:9">
      <c r="A57" s="345"/>
      <c r="B57" s="521"/>
      <c r="C57" s="523"/>
      <c r="D57" s="523"/>
      <c r="E57" s="523"/>
      <c r="F57" s="523"/>
      <c r="G57" s="523"/>
      <c r="H57" s="407"/>
      <c r="I57" s="407"/>
    </row>
    <row r="58" spans="1:9">
      <c r="A58" s="345"/>
      <c r="B58" s="521"/>
      <c r="C58" s="521"/>
      <c r="D58" s="521"/>
      <c r="E58" s="521"/>
      <c r="F58" s="521"/>
      <c r="G58" s="521"/>
      <c r="H58" s="407"/>
      <c r="I58" s="407"/>
    </row>
    <row r="59" spans="1:9">
      <c r="A59" s="345"/>
      <c r="B59" s="521"/>
      <c r="C59" s="521"/>
      <c r="D59" s="521"/>
      <c r="E59" s="521"/>
      <c r="F59" s="521"/>
      <c r="G59" s="521"/>
      <c r="H59" s="407"/>
      <c r="I59" s="407"/>
    </row>
    <row r="60" spans="1:9">
      <c r="A60" s="345"/>
      <c r="B60" s="521"/>
      <c r="C60" s="521"/>
      <c r="D60" s="521"/>
      <c r="E60" s="521"/>
      <c r="F60" s="521"/>
      <c r="G60" s="406"/>
      <c r="H60" s="407"/>
      <c r="I60" s="407"/>
    </row>
    <row r="61" spans="1:9">
      <c r="A61" s="345"/>
      <c r="B61" s="521"/>
      <c r="C61" s="521"/>
      <c r="D61" s="521"/>
      <c r="E61" s="521"/>
      <c r="F61" s="521"/>
      <c r="G61" s="406"/>
      <c r="H61" s="407"/>
      <c r="I61" s="407"/>
    </row>
    <row r="62" spans="1:9">
      <c r="A62" s="333"/>
      <c r="B62" s="406"/>
      <c r="C62" s="521"/>
      <c r="D62" s="521"/>
      <c r="E62" s="521"/>
      <c r="F62" s="521"/>
      <c r="G62" s="522"/>
      <c r="H62" s="210"/>
      <c r="I62" s="210"/>
    </row>
    <row r="63" spans="1:9">
      <c r="B63" s="407"/>
      <c r="C63" s="407"/>
      <c r="D63" s="407"/>
      <c r="E63" s="407"/>
      <c r="F63" s="407"/>
      <c r="G63" s="333"/>
      <c r="H63" s="210"/>
      <c r="I63" s="210"/>
    </row>
    <row r="64" spans="1:9">
      <c r="B64" s="406"/>
      <c r="C64" s="406"/>
      <c r="D64" s="406"/>
      <c r="E64" s="406"/>
      <c r="F64" s="406"/>
      <c r="G64" s="210"/>
    </row>
    <row r="65" spans="2:7">
      <c r="B65" s="333"/>
      <c r="C65" s="333"/>
      <c r="D65" s="333"/>
      <c r="E65" s="333"/>
      <c r="F65" s="333"/>
      <c r="G65" s="210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B96DB-21C8-43C8-ADA4-3A447874476F}">
  <sheetPr codeName="Hoja11">
    <pageSetUpPr autoPageBreaks="0" fitToPage="1"/>
  </sheetPr>
  <dimension ref="A1:HV129"/>
  <sheetViews>
    <sheetView showGridLines="0" showRowColHeaders="0" showOutlineSymbols="0" zoomScaleNormal="100" workbookViewId="0">
      <pane ySplit="9" topLeftCell="A10" activePane="bottomLeft" state="frozen"/>
      <selection activeCell="K37" sqref="K37"/>
      <selection pane="bottomLeft" activeCell="M90" sqref="M90"/>
    </sheetView>
  </sheetViews>
  <sheetFormatPr baseColWidth="10" defaultColWidth="11.42578125" defaultRowHeight="15.75"/>
  <cols>
    <col min="1" max="1" width="2.7109375" style="360" customWidth="1"/>
    <col min="2" max="2" width="8" style="366" customWidth="1"/>
    <col min="3" max="3" width="24.7109375" style="360" customWidth="1"/>
    <col min="4" max="9" width="15.7109375" style="360" customWidth="1"/>
    <col min="10" max="16384" width="11.42578125" style="360"/>
  </cols>
  <sheetData>
    <row r="1" spans="1:230" s="349" customFormat="1" ht="15.75" customHeight="1">
      <c r="B1" s="350"/>
      <c r="E1" s="351"/>
      <c r="G1" s="351"/>
      <c r="I1" s="351"/>
    </row>
    <row r="2" spans="1:230" s="349" customFormat="1">
      <c r="B2" s="350"/>
      <c r="E2" s="351"/>
      <c r="G2" s="351"/>
      <c r="I2" s="351"/>
    </row>
    <row r="3" spans="1:230" s="349" customFormat="1" ht="18.75">
      <c r="B3" s="352"/>
      <c r="C3" s="353" t="s">
        <v>46</v>
      </c>
      <c r="D3" s="354"/>
      <c r="E3" s="355"/>
      <c r="F3" s="354"/>
      <c r="G3" s="355"/>
      <c r="H3" s="354"/>
      <c r="I3" s="355"/>
    </row>
    <row r="4" spans="1:230" s="349" customFormat="1">
      <c r="B4" s="350"/>
      <c r="C4" s="356"/>
      <c r="D4" s="354"/>
      <c r="E4" s="355"/>
      <c r="F4" s="354"/>
      <c r="G4" s="355"/>
      <c r="H4" s="354"/>
      <c r="I4" s="355"/>
    </row>
    <row r="5" spans="1:230" s="349" customFormat="1" ht="18.75">
      <c r="B5" s="488" t="s">
        <v>224</v>
      </c>
      <c r="C5" s="357"/>
      <c r="D5" s="354"/>
      <c r="E5" s="355"/>
      <c r="F5" s="354"/>
      <c r="G5" s="355"/>
      <c r="H5" s="354"/>
      <c r="I5" s="355"/>
      <c r="K5" s="7" t="s">
        <v>167</v>
      </c>
    </row>
    <row r="6" spans="1:230" ht="9" customHeight="1">
      <c r="A6" s="358"/>
      <c r="B6" s="359"/>
      <c r="C6" s="410"/>
      <c r="D6" s="411"/>
      <c r="E6" s="412"/>
      <c r="F6" s="411"/>
      <c r="G6" s="412"/>
      <c r="H6" s="411"/>
      <c r="I6" s="412"/>
    </row>
    <row r="7" spans="1:230" ht="38.1" customHeight="1">
      <c r="A7" s="358"/>
      <c r="B7" s="561" t="s">
        <v>156</v>
      </c>
      <c r="C7" s="563" t="s">
        <v>47</v>
      </c>
      <c r="D7" s="398" t="s">
        <v>48</v>
      </c>
      <c r="E7" s="399"/>
      <c r="F7" s="400" t="s">
        <v>49</v>
      </c>
      <c r="G7" s="401"/>
      <c r="H7" s="489" t="s">
        <v>50</v>
      </c>
      <c r="I7" s="490"/>
    </row>
    <row r="8" spans="1:230" ht="36.75" customHeight="1">
      <c r="A8" s="358"/>
      <c r="B8" s="562"/>
      <c r="C8" s="564"/>
      <c r="D8" s="491" t="s">
        <v>7</v>
      </c>
      <c r="E8" s="492" t="s">
        <v>51</v>
      </c>
      <c r="F8" s="493" t="s">
        <v>7</v>
      </c>
      <c r="G8" s="494" t="s">
        <v>51</v>
      </c>
      <c r="H8" s="495" t="s">
        <v>7</v>
      </c>
      <c r="I8" s="496" t="s">
        <v>51</v>
      </c>
    </row>
    <row r="9" spans="1:230" ht="24" hidden="1" customHeight="1">
      <c r="B9" s="361"/>
      <c r="C9" s="362"/>
      <c r="D9" s="363"/>
      <c r="E9" s="364"/>
      <c r="F9" s="363"/>
      <c r="G9" s="364"/>
      <c r="H9" s="363"/>
      <c r="I9" s="364"/>
    </row>
    <row r="10" spans="1:230" s="370" customFormat="1" ht="18" customHeight="1">
      <c r="A10" s="365"/>
      <c r="B10" s="366"/>
      <c r="C10" s="367" t="s">
        <v>52</v>
      </c>
      <c r="D10" s="497">
        <v>228308</v>
      </c>
      <c r="E10" s="498">
        <v>1169.82</v>
      </c>
      <c r="F10" s="499">
        <v>1029514</v>
      </c>
      <c r="G10" s="500">
        <v>1430.76</v>
      </c>
      <c r="H10" s="501">
        <v>395513</v>
      </c>
      <c r="I10" s="502">
        <v>907.02</v>
      </c>
      <c r="J10" s="365"/>
      <c r="K10" s="365"/>
      <c r="L10" s="365"/>
      <c r="M10" s="365"/>
      <c r="N10" s="365"/>
      <c r="O10" s="365"/>
      <c r="P10" s="365"/>
      <c r="Q10" s="365"/>
      <c r="R10" s="365"/>
      <c r="S10" s="365"/>
      <c r="T10" s="365"/>
      <c r="U10" s="365"/>
      <c r="V10" s="365"/>
      <c r="W10" s="365"/>
      <c r="X10" s="365"/>
      <c r="Y10" s="365"/>
      <c r="Z10" s="365"/>
      <c r="AA10" s="365"/>
      <c r="AB10" s="365"/>
      <c r="AC10" s="365"/>
      <c r="AD10" s="365"/>
      <c r="AE10" s="365"/>
      <c r="AF10" s="365"/>
      <c r="AG10" s="365"/>
      <c r="AH10" s="365"/>
      <c r="AI10" s="365"/>
      <c r="AJ10" s="365"/>
      <c r="AK10" s="365"/>
      <c r="AL10" s="365"/>
      <c r="AM10" s="365"/>
      <c r="AN10" s="365"/>
      <c r="AO10" s="365"/>
      <c r="AP10" s="365"/>
      <c r="AQ10" s="365"/>
      <c r="AR10" s="365"/>
      <c r="AS10" s="365"/>
      <c r="AT10" s="365"/>
      <c r="AU10" s="365"/>
      <c r="AV10" s="365"/>
      <c r="AW10" s="365"/>
      <c r="AX10" s="365"/>
      <c r="AY10" s="365"/>
      <c r="AZ10" s="365"/>
      <c r="BA10" s="365"/>
      <c r="BB10" s="365"/>
      <c r="BC10" s="365"/>
      <c r="BD10" s="365"/>
      <c r="BE10" s="365"/>
      <c r="BF10" s="365"/>
      <c r="BG10" s="365"/>
      <c r="BH10" s="365"/>
      <c r="BI10" s="365"/>
      <c r="BJ10" s="365"/>
      <c r="BK10" s="365"/>
      <c r="BL10" s="365"/>
      <c r="BM10" s="365"/>
      <c r="BN10" s="365"/>
      <c r="BO10" s="365"/>
      <c r="BP10" s="365"/>
      <c r="BQ10" s="365"/>
      <c r="BR10" s="365"/>
      <c r="BS10" s="365"/>
      <c r="BT10" s="365"/>
      <c r="BU10" s="365"/>
      <c r="BV10" s="365"/>
      <c r="BW10" s="365"/>
      <c r="BX10" s="365"/>
      <c r="BY10" s="365"/>
      <c r="BZ10" s="365"/>
      <c r="CA10" s="365"/>
      <c r="CB10" s="365"/>
      <c r="CC10" s="365"/>
      <c r="CD10" s="365"/>
      <c r="CE10" s="365"/>
      <c r="CF10" s="365"/>
      <c r="CG10" s="365"/>
      <c r="CH10" s="365"/>
      <c r="CI10" s="365"/>
      <c r="CJ10" s="365"/>
      <c r="CK10" s="365"/>
      <c r="CL10" s="365"/>
      <c r="CM10" s="365"/>
      <c r="CN10" s="365"/>
      <c r="CO10" s="365"/>
      <c r="CP10" s="365"/>
      <c r="CQ10" s="365"/>
      <c r="CR10" s="365"/>
      <c r="CS10" s="365"/>
      <c r="CT10" s="365"/>
      <c r="CU10" s="365"/>
      <c r="CV10" s="365"/>
      <c r="CW10" s="365"/>
      <c r="CX10" s="365"/>
      <c r="CY10" s="365"/>
      <c r="CZ10" s="365"/>
      <c r="DA10" s="365"/>
      <c r="DB10" s="365"/>
      <c r="DC10" s="365"/>
      <c r="DD10" s="365"/>
      <c r="DE10" s="365"/>
      <c r="DF10" s="365"/>
      <c r="DG10" s="365"/>
      <c r="DH10" s="365"/>
      <c r="DI10" s="365"/>
      <c r="DJ10" s="365"/>
      <c r="DK10" s="365"/>
      <c r="DL10" s="365"/>
      <c r="DM10" s="365"/>
      <c r="DN10" s="365"/>
      <c r="DO10" s="365"/>
      <c r="DP10" s="365"/>
      <c r="DQ10" s="365"/>
      <c r="DR10" s="365"/>
      <c r="DS10" s="365"/>
      <c r="DT10" s="365"/>
      <c r="DU10" s="365"/>
      <c r="DV10" s="365"/>
      <c r="DW10" s="365"/>
      <c r="DX10" s="365"/>
      <c r="DY10" s="365"/>
      <c r="DZ10" s="365"/>
      <c r="EA10" s="365"/>
      <c r="EB10" s="365"/>
      <c r="EC10" s="365"/>
      <c r="ED10" s="365"/>
      <c r="EE10" s="365"/>
      <c r="EF10" s="365"/>
      <c r="EG10" s="365"/>
      <c r="EH10" s="365"/>
      <c r="EI10" s="365"/>
      <c r="EJ10" s="365"/>
      <c r="EK10" s="365"/>
      <c r="EL10" s="365"/>
      <c r="EM10" s="365"/>
      <c r="EN10" s="365"/>
      <c r="EO10" s="365"/>
      <c r="EP10" s="365"/>
      <c r="EQ10" s="365"/>
      <c r="ER10" s="365"/>
      <c r="ES10" s="365"/>
      <c r="ET10" s="365"/>
      <c r="EU10" s="365"/>
      <c r="EV10" s="365"/>
      <c r="EW10" s="365"/>
      <c r="EX10" s="365"/>
      <c r="EY10" s="365"/>
      <c r="EZ10" s="365"/>
      <c r="FA10" s="365"/>
      <c r="FB10" s="365"/>
      <c r="FC10" s="365"/>
      <c r="FD10" s="365"/>
      <c r="FE10" s="365"/>
      <c r="FF10" s="365"/>
      <c r="FG10" s="365"/>
      <c r="FH10" s="365"/>
      <c r="FI10" s="365"/>
      <c r="FJ10" s="365"/>
      <c r="FK10" s="365"/>
      <c r="FL10" s="365"/>
      <c r="FM10" s="365"/>
      <c r="FN10" s="365"/>
      <c r="FO10" s="365"/>
      <c r="FP10" s="365"/>
      <c r="FQ10" s="365"/>
      <c r="FR10" s="365"/>
      <c r="FS10" s="365"/>
      <c r="FT10" s="365"/>
      <c r="FU10" s="365"/>
      <c r="FV10" s="365"/>
      <c r="FW10" s="365"/>
      <c r="FX10" s="365"/>
      <c r="FY10" s="365"/>
      <c r="FZ10" s="365"/>
      <c r="GA10" s="365"/>
      <c r="GB10" s="365"/>
      <c r="GC10" s="365"/>
      <c r="GD10" s="365"/>
      <c r="GE10" s="365"/>
      <c r="GF10" s="365"/>
      <c r="GG10" s="365"/>
      <c r="GH10" s="365"/>
      <c r="GI10" s="365"/>
      <c r="GJ10" s="365"/>
      <c r="GK10" s="365"/>
      <c r="GL10" s="365"/>
      <c r="GM10" s="365"/>
      <c r="GN10" s="365"/>
      <c r="GO10" s="365"/>
      <c r="GP10" s="365"/>
      <c r="GQ10" s="365"/>
      <c r="GR10" s="365"/>
      <c r="GS10" s="365"/>
      <c r="GT10" s="365"/>
      <c r="GU10" s="365"/>
      <c r="GV10" s="365"/>
      <c r="GW10" s="365"/>
      <c r="GX10" s="365"/>
      <c r="GY10" s="365"/>
      <c r="GZ10" s="365"/>
      <c r="HA10" s="365"/>
      <c r="HB10" s="365"/>
      <c r="HC10" s="365"/>
      <c r="HD10" s="365"/>
      <c r="HE10" s="365"/>
      <c r="HF10" s="365"/>
      <c r="HG10" s="365"/>
      <c r="HH10" s="365"/>
      <c r="HI10" s="365"/>
      <c r="HJ10" s="365"/>
      <c r="HK10" s="365"/>
      <c r="HL10" s="365"/>
      <c r="HM10" s="365"/>
      <c r="HN10" s="365"/>
      <c r="HO10" s="365"/>
      <c r="HP10" s="365"/>
      <c r="HQ10" s="365"/>
      <c r="HR10" s="365"/>
      <c r="HS10" s="365"/>
      <c r="HT10" s="365"/>
      <c r="HU10" s="365"/>
      <c r="HV10" s="365"/>
    </row>
    <row r="11" spans="1:230" s="371" customFormat="1" ht="18" customHeight="1">
      <c r="B11" s="366">
        <v>4</v>
      </c>
      <c r="C11" s="372" t="s">
        <v>53</v>
      </c>
      <c r="D11" s="373">
        <v>12027</v>
      </c>
      <c r="E11" s="374">
        <v>1169.04</v>
      </c>
      <c r="F11" s="373">
        <v>75537</v>
      </c>
      <c r="G11" s="374">
        <v>1297.6400000000001</v>
      </c>
      <c r="H11" s="373">
        <v>29241</v>
      </c>
      <c r="I11" s="374">
        <v>831.44</v>
      </c>
    </row>
    <row r="12" spans="1:230" s="371" customFormat="1" ht="18" customHeight="1">
      <c r="B12" s="366">
        <v>11</v>
      </c>
      <c r="C12" s="372" t="s">
        <v>54</v>
      </c>
      <c r="D12" s="373">
        <v>36782</v>
      </c>
      <c r="E12" s="374">
        <v>1246.56</v>
      </c>
      <c r="F12" s="373">
        <v>132433</v>
      </c>
      <c r="G12" s="374">
        <v>1616.46</v>
      </c>
      <c r="H12" s="373">
        <v>57394</v>
      </c>
      <c r="I12" s="374">
        <v>1020.04</v>
      </c>
    </row>
    <row r="13" spans="1:230" s="371" customFormat="1" ht="18" customHeight="1">
      <c r="B13" s="366">
        <v>14</v>
      </c>
      <c r="C13" s="372" t="s">
        <v>55</v>
      </c>
      <c r="D13" s="373">
        <v>18050</v>
      </c>
      <c r="E13" s="374">
        <v>1108.3</v>
      </c>
      <c r="F13" s="373">
        <v>117226</v>
      </c>
      <c r="G13" s="374">
        <v>1325.97</v>
      </c>
      <c r="H13" s="373">
        <v>42600</v>
      </c>
      <c r="I13" s="374">
        <v>842.12</v>
      </c>
    </row>
    <row r="14" spans="1:230" s="371" customFormat="1" ht="18" customHeight="1">
      <c r="B14" s="366">
        <v>18</v>
      </c>
      <c r="C14" s="372" t="s">
        <v>56</v>
      </c>
      <c r="D14" s="373">
        <v>25141</v>
      </c>
      <c r="E14" s="374">
        <v>1172.92</v>
      </c>
      <c r="F14" s="373">
        <v>127470</v>
      </c>
      <c r="G14" s="374">
        <v>1357.37</v>
      </c>
      <c r="H14" s="373">
        <v>44848</v>
      </c>
      <c r="I14" s="374">
        <v>822.67</v>
      </c>
    </row>
    <row r="15" spans="1:230" s="371" customFormat="1" ht="18" customHeight="1">
      <c r="B15" s="366">
        <v>21</v>
      </c>
      <c r="C15" s="372" t="s">
        <v>57</v>
      </c>
      <c r="D15" s="373">
        <v>14253</v>
      </c>
      <c r="E15" s="374">
        <v>1112.1500000000001</v>
      </c>
      <c r="F15" s="373">
        <v>63594</v>
      </c>
      <c r="G15" s="374">
        <v>1457.14</v>
      </c>
      <c r="H15" s="373">
        <v>25247</v>
      </c>
      <c r="I15" s="374">
        <v>929.04</v>
      </c>
    </row>
    <row r="16" spans="1:230" s="371" customFormat="1" ht="18" customHeight="1">
      <c r="B16" s="366">
        <v>23</v>
      </c>
      <c r="C16" s="372" t="s">
        <v>58</v>
      </c>
      <c r="D16" s="373">
        <v>23537</v>
      </c>
      <c r="E16" s="374">
        <v>1101.3800000000001</v>
      </c>
      <c r="F16" s="373">
        <v>88839</v>
      </c>
      <c r="G16" s="374">
        <v>1316.63</v>
      </c>
      <c r="H16" s="373">
        <v>35513</v>
      </c>
      <c r="I16" s="374">
        <v>866.49</v>
      </c>
    </row>
    <row r="17" spans="1:230" s="371" customFormat="1" ht="18" customHeight="1">
      <c r="B17" s="366">
        <v>29</v>
      </c>
      <c r="C17" s="372" t="s">
        <v>59</v>
      </c>
      <c r="D17" s="373">
        <v>33410</v>
      </c>
      <c r="E17" s="374">
        <v>1231.4000000000001</v>
      </c>
      <c r="F17" s="373">
        <v>185535</v>
      </c>
      <c r="G17" s="374">
        <v>1440.25</v>
      </c>
      <c r="H17" s="373">
        <v>68139</v>
      </c>
      <c r="I17" s="374">
        <v>904.51</v>
      </c>
    </row>
    <row r="18" spans="1:230" s="371" customFormat="1" ht="18" customHeight="1">
      <c r="B18" s="366">
        <v>41</v>
      </c>
      <c r="C18" s="372" t="s">
        <v>60</v>
      </c>
      <c r="D18" s="373">
        <v>65108</v>
      </c>
      <c r="E18" s="374">
        <v>1148.22</v>
      </c>
      <c r="F18" s="373">
        <v>238880</v>
      </c>
      <c r="G18" s="374">
        <v>1488.52</v>
      </c>
      <c r="H18" s="373">
        <v>92531</v>
      </c>
      <c r="I18" s="374">
        <v>942.96</v>
      </c>
    </row>
    <row r="19" spans="1:230" s="371" customFormat="1" ht="18" hidden="1" customHeight="1">
      <c r="B19" s="366"/>
      <c r="C19" s="372"/>
      <c r="D19" s="373"/>
      <c r="E19" s="374"/>
      <c r="F19" s="373"/>
      <c r="G19" s="374"/>
      <c r="H19" s="373"/>
      <c r="I19" s="374"/>
    </row>
    <row r="20" spans="1:230" s="370" customFormat="1" ht="18" customHeight="1">
      <c r="A20" s="365"/>
      <c r="B20" s="366"/>
      <c r="C20" s="367" t="s">
        <v>61</v>
      </c>
      <c r="D20" s="497">
        <v>23118</v>
      </c>
      <c r="E20" s="498">
        <v>1305.56</v>
      </c>
      <c r="F20" s="499">
        <v>216114</v>
      </c>
      <c r="G20" s="500">
        <v>1645.14</v>
      </c>
      <c r="H20" s="501">
        <v>72328</v>
      </c>
      <c r="I20" s="502">
        <v>1025.5999999999999</v>
      </c>
      <c r="J20" s="365"/>
      <c r="K20" s="365"/>
      <c r="L20" s="365"/>
      <c r="M20" s="365"/>
      <c r="N20" s="365"/>
      <c r="O20" s="365"/>
      <c r="P20" s="365"/>
      <c r="Q20" s="365"/>
      <c r="R20" s="365"/>
      <c r="S20" s="365"/>
      <c r="T20" s="365"/>
      <c r="U20" s="365"/>
      <c r="V20" s="365"/>
      <c r="W20" s="365"/>
      <c r="X20" s="365"/>
      <c r="Y20" s="365"/>
      <c r="Z20" s="365"/>
      <c r="AA20" s="365"/>
      <c r="AB20" s="365"/>
      <c r="AC20" s="365"/>
      <c r="AD20" s="365"/>
      <c r="AE20" s="365"/>
      <c r="AF20" s="365"/>
      <c r="AG20" s="365"/>
      <c r="AH20" s="365"/>
      <c r="AI20" s="365"/>
      <c r="AJ20" s="365"/>
      <c r="AK20" s="365"/>
      <c r="AL20" s="365"/>
      <c r="AM20" s="365"/>
      <c r="AN20" s="365"/>
      <c r="AO20" s="365"/>
      <c r="AP20" s="365"/>
      <c r="AQ20" s="365"/>
      <c r="AR20" s="365"/>
      <c r="AS20" s="365"/>
      <c r="AT20" s="365"/>
      <c r="AU20" s="365"/>
      <c r="AV20" s="365"/>
      <c r="AW20" s="365"/>
      <c r="AX20" s="365"/>
      <c r="AY20" s="365"/>
      <c r="AZ20" s="365"/>
      <c r="BA20" s="365"/>
      <c r="BB20" s="365"/>
      <c r="BC20" s="365"/>
      <c r="BD20" s="365"/>
      <c r="BE20" s="365"/>
      <c r="BF20" s="365"/>
      <c r="BG20" s="365"/>
      <c r="BH20" s="365"/>
      <c r="BI20" s="365"/>
      <c r="BJ20" s="365"/>
      <c r="BK20" s="365"/>
      <c r="BL20" s="365"/>
      <c r="BM20" s="365"/>
      <c r="BN20" s="365"/>
      <c r="BO20" s="365"/>
      <c r="BP20" s="365"/>
      <c r="BQ20" s="365"/>
      <c r="BR20" s="365"/>
      <c r="BS20" s="365"/>
      <c r="BT20" s="365"/>
      <c r="BU20" s="365"/>
      <c r="BV20" s="365"/>
      <c r="BW20" s="365"/>
      <c r="BX20" s="365"/>
      <c r="BY20" s="365"/>
      <c r="BZ20" s="365"/>
      <c r="CA20" s="365"/>
      <c r="CB20" s="365"/>
      <c r="CC20" s="365"/>
      <c r="CD20" s="365"/>
      <c r="CE20" s="365"/>
      <c r="CF20" s="365"/>
      <c r="CG20" s="365"/>
      <c r="CH20" s="365"/>
      <c r="CI20" s="365"/>
      <c r="CJ20" s="365"/>
      <c r="CK20" s="365"/>
      <c r="CL20" s="365"/>
      <c r="CM20" s="365"/>
      <c r="CN20" s="365"/>
      <c r="CO20" s="365"/>
      <c r="CP20" s="365"/>
      <c r="CQ20" s="365"/>
      <c r="CR20" s="365"/>
      <c r="CS20" s="365"/>
      <c r="CT20" s="365"/>
      <c r="CU20" s="365"/>
      <c r="CV20" s="365"/>
      <c r="CW20" s="365"/>
      <c r="CX20" s="365"/>
      <c r="CY20" s="365"/>
      <c r="CZ20" s="365"/>
      <c r="DA20" s="365"/>
      <c r="DB20" s="365"/>
      <c r="DC20" s="365"/>
      <c r="DD20" s="365"/>
      <c r="DE20" s="365"/>
      <c r="DF20" s="365"/>
      <c r="DG20" s="365"/>
      <c r="DH20" s="365"/>
      <c r="DI20" s="365"/>
      <c r="DJ20" s="365"/>
      <c r="DK20" s="365"/>
      <c r="DL20" s="365"/>
      <c r="DM20" s="365"/>
      <c r="DN20" s="365"/>
      <c r="DO20" s="365"/>
      <c r="DP20" s="365"/>
      <c r="DQ20" s="365"/>
      <c r="DR20" s="365"/>
      <c r="DS20" s="365"/>
      <c r="DT20" s="365"/>
      <c r="DU20" s="365"/>
      <c r="DV20" s="365"/>
      <c r="DW20" s="365"/>
      <c r="DX20" s="365"/>
      <c r="DY20" s="365"/>
      <c r="DZ20" s="365"/>
      <c r="EA20" s="365"/>
      <c r="EB20" s="365"/>
      <c r="EC20" s="365"/>
      <c r="ED20" s="365"/>
      <c r="EE20" s="365"/>
      <c r="EF20" s="365"/>
      <c r="EG20" s="365"/>
      <c r="EH20" s="365"/>
      <c r="EI20" s="365"/>
      <c r="EJ20" s="365"/>
      <c r="EK20" s="365"/>
      <c r="EL20" s="365"/>
      <c r="EM20" s="365"/>
      <c r="EN20" s="365"/>
      <c r="EO20" s="365"/>
      <c r="EP20" s="365"/>
      <c r="EQ20" s="365"/>
      <c r="ER20" s="365"/>
      <c r="ES20" s="365"/>
      <c r="ET20" s="365"/>
      <c r="EU20" s="365"/>
      <c r="EV20" s="365"/>
      <c r="EW20" s="365"/>
      <c r="EX20" s="365"/>
      <c r="EY20" s="365"/>
      <c r="EZ20" s="365"/>
      <c r="FA20" s="365"/>
      <c r="FB20" s="365"/>
      <c r="FC20" s="365"/>
      <c r="FD20" s="365"/>
      <c r="FE20" s="365"/>
      <c r="FF20" s="365"/>
      <c r="FG20" s="365"/>
      <c r="FH20" s="365"/>
      <c r="FI20" s="365"/>
      <c r="FJ20" s="365"/>
      <c r="FK20" s="365"/>
      <c r="FL20" s="365"/>
      <c r="FM20" s="365"/>
      <c r="FN20" s="365"/>
      <c r="FO20" s="365"/>
      <c r="FP20" s="365"/>
      <c r="FQ20" s="365"/>
      <c r="FR20" s="365"/>
      <c r="FS20" s="365"/>
      <c r="FT20" s="365"/>
      <c r="FU20" s="365"/>
      <c r="FV20" s="365"/>
      <c r="FW20" s="365"/>
      <c r="FX20" s="365"/>
      <c r="FY20" s="365"/>
      <c r="FZ20" s="365"/>
      <c r="GA20" s="365"/>
      <c r="GB20" s="365"/>
      <c r="GC20" s="365"/>
      <c r="GD20" s="365"/>
      <c r="GE20" s="365"/>
      <c r="GF20" s="365"/>
      <c r="GG20" s="365"/>
      <c r="GH20" s="365"/>
      <c r="GI20" s="365"/>
      <c r="GJ20" s="365"/>
      <c r="GK20" s="365"/>
      <c r="GL20" s="365"/>
      <c r="GM20" s="365"/>
      <c r="GN20" s="365"/>
      <c r="GO20" s="365"/>
      <c r="GP20" s="365"/>
      <c r="GQ20" s="365"/>
      <c r="GR20" s="365"/>
      <c r="GS20" s="365"/>
      <c r="GT20" s="365"/>
      <c r="GU20" s="365"/>
      <c r="GV20" s="365"/>
      <c r="GW20" s="365"/>
      <c r="GX20" s="365"/>
      <c r="GY20" s="365"/>
      <c r="GZ20" s="365"/>
      <c r="HA20" s="365"/>
      <c r="HB20" s="365"/>
      <c r="HC20" s="365"/>
      <c r="HD20" s="365"/>
      <c r="HE20" s="365"/>
      <c r="HF20" s="365"/>
      <c r="HG20" s="365"/>
      <c r="HH20" s="365"/>
      <c r="HI20" s="365"/>
      <c r="HJ20" s="365"/>
      <c r="HK20" s="365"/>
      <c r="HL20" s="365"/>
      <c r="HM20" s="365"/>
      <c r="HN20" s="365"/>
      <c r="HO20" s="365"/>
      <c r="HP20" s="365"/>
      <c r="HQ20" s="365"/>
      <c r="HR20" s="365"/>
      <c r="HS20" s="365"/>
      <c r="HT20" s="365"/>
      <c r="HU20" s="365"/>
      <c r="HV20" s="365"/>
    </row>
    <row r="21" spans="1:230" s="371" customFormat="1" ht="18" customHeight="1">
      <c r="B21" s="366">
        <v>22</v>
      </c>
      <c r="C21" s="372" t="s">
        <v>62</v>
      </c>
      <c r="D21" s="373">
        <v>4864</v>
      </c>
      <c r="E21" s="374">
        <v>1205.1400000000001</v>
      </c>
      <c r="F21" s="373">
        <v>36411</v>
      </c>
      <c r="G21" s="374">
        <v>1508.24</v>
      </c>
      <c r="H21" s="373">
        <v>12703</v>
      </c>
      <c r="I21" s="374">
        <v>953.01</v>
      </c>
    </row>
    <row r="22" spans="1:230" s="371" customFormat="1" ht="18" customHeight="1">
      <c r="B22" s="366">
        <v>40</v>
      </c>
      <c r="C22" s="372" t="s">
        <v>63</v>
      </c>
      <c r="D22" s="373">
        <v>3646</v>
      </c>
      <c r="E22" s="374">
        <v>1185.31</v>
      </c>
      <c r="F22" s="373">
        <v>23869</v>
      </c>
      <c r="G22" s="374">
        <v>1529.93</v>
      </c>
      <c r="H22" s="373">
        <v>7891</v>
      </c>
      <c r="I22" s="374">
        <v>938.53</v>
      </c>
    </row>
    <row r="23" spans="1:230" s="371" customFormat="1" ht="18" customHeight="1">
      <c r="B23" s="366">
        <v>50</v>
      </c>
      <c r="C23" s="372" t="s">
        <v>64</v>
      </c>
      <c r="D23" s="373">
        <v>14608</v>
      </c>
      <c r="E23" s="374">
        <v>1369</v>
      </c>
      <c r="F23" s="373">
        <v>155834</v>
      </c>
      <c r="G23" s="374">
        <v>1694.77</v>
      </c>
      <c r="H23" s="373">
        <v>51734</v>
      </c>
      <c r="I23" s="374">
        <v>1056.71</v>
      </c>
    </row>
    <row r="24" spans="1:230" s="371" customFormat="1" ht="18" hidden="1" customHeight="1">
      <c r="B24" s="366"/>
      <c r="C24" s="372"/>
      <c r="D24" s="373"/>
      <c r="E24" s="374"/>
      <c r="F24" s="373"/>
      <c r="G24" s="374"/>
      <c r="H24" s="373"/>
      <c r="I24" s="374"/>
    </row>
    <row r="25" spans="1:230" s="370" customFormat="1" ht="18" customHeight="1">
      <c r="A25" s="365"/>
      <c r="B25" s="366">
        <v>33</v>
      </c>
      <c r="C25" s="367" t="s">
        <v>65</v>
      </c>
      <c r="D25" s="497">
        <v>28502</v>
      </c>
      <c r="E25" s="498">
        <v>1405.09</v>
      </c>
      <c r="F25" s="499">
        <v>188852</v>
      </c>
      <c r="G25" s="500">
        <v>1838.41</v>
      </c>
      <c r="H25" s="501">
        <v>75519</v>
      </c>
      <c r="I25" s="502">
        <v>1114.33</v>
      </c>
      <c r="J25" s="365"/>
      <c r="K25" s="365"/>
      <c r="L25" s="365"/>
      <c r="M25" s="365"/>
      <c r="N25" s="365"/>
      <c r="O25" s="365"/>
      <c r="P25" s="365"/>
      <c r="Q25" s="365"/>
      <c r="R25" s="365"/>
      <c r="S25" s="365"/>
      <c r="T25" s="365"/>
      <c r="U25" s="365"/>
      <c r="V25" s="365"/>
      <c r="W25" s="365"/>
      <c r="X25" s="365"/>
      <c r="Y25" s="365"/>
      <c r="Z25" s="365"/>
      <c r="AA25" s="365"/>
      <c r="AB25" s="365"/>
      <c r="AC25" s="365"/>
      <c r="AD25" s="365"/>
      <c r="AE25" s="365"/>
      <c r="AF25" s="365"/>
      <c r="AG25" s="365"/>
      <c r="AH25" s="365"/>
      <c r="AI25" s="365"/>
      <c r="AJ25" s="365"/>
      <c r="AK25" s="365"/>
      <c r="AL25" s="365"/>
      <c r="AM25" s="365"/>
      <c r="AN25" s="365"/>
      <c r="AO25" s="365"/>
      <c r="AP25" s="365"/>
      <c r="AQ25" s="365"/>
      <c r="AR25" s="365"/>
      <c r="AS25" s="365"/>
      <c r="AT25" s="365"/>
      <c r="AU25" s="365"/>
      <c r="AV25" s="365"/>
      <c r="AW25" s="365"/>
      <c r="AX25" s="365"/>
      <c r="AY25" s="365"/>
      <c r="AZ25" s="365"/>
      <c r="BA25" s="365"/>
      <c r="BB25" s="365"/>
      <c r="BC25" s="365"/>
      <c r="BD25" s="365"/>
      <c r="BE25" s="365"/>
      <c r="BF25" s="365"/>
      <c r="BG25" s="365"/>
      <c r="BH25" s="365"/>
      <c r="BI25" s="365"/>
      <c r="BJ25" s="365"/>
      <c r="BK25" s="365"/>
      <c r="BL25" s="365"/>
      <c r="BM25" s="365"/>
      <c r="BN25" s="365"/>
      <c r="BO25" s="365"/>
      <c r="BP25" s="365"/>
      <c r="BQ25" s="365"/>
      <c r="BR25" s="365"/>
      <c r="BS25" s="365"/>
      <c r="BT25" s="365"/>
      <c r="BU25" s="365"/>
      <c r="BV25" s="365"/>
      <c r="BW25" s="365"/>
      <c r="BX25" s="365"/>
      <c r="BY25" s="365"/>
      <c r="BZ25" s="365"/>
      <c r="CA25" s="365"/>
      <c r="CB25" s="365"/>
      <c r="CC25" s="365"/>
      <c r="CD25" s="365"/>
      <c r="CE25" s="365"/>
      <c r="CF25" s="365"/>
      <c r="CG25" s="365"/>
      <c r="CH25" s="365"/>
      <c r="CI25" s="365"/>
      <c r="CJ25" s="365"/>
      <c r="CK25" s="365"/>
      <c r="CL25" s="365"/>
      <c r="CM25" s="365"/>
      <c r="CN25" s="365"/>
      <c r="CO25" s="365"/>
      <c r="CP25" s="365"/>
      <c r="CQ25" s="365"/>
      <c r="CR25" s="365"/>
      <c r="CS25" s="365"/>
      <c r="CT25" s="365"/>
      <c r="CU25" s="365"/>
      <c r="CV25" s="365"/>
      <c r="CW25" s="365"/>
      <c r="CX25" s="365"/>
      <c r="CY25" s="365"/>
      <c r="CZ25" s="365"/>
      <c r="DA25" s="365"/>
      <c r="DB25" s="365"/>
      <c r="DC25" s="365"/>
      <c r="DD25" s="365"/>
      <c r="DE25" s="365"/>
      <c r="DF25" s="365"/>
      <c r="DG25" s="365"/>
      <c r="DH25" s="365"/>
      <c r="DI25" s="365"/>
      <c r="DJ25" s="365"/>
      <c r="DK25" s="365"/>
      <c r="DL25" s="365"/>
      <c r="DM25" s="365"/>
      <c r="DN25" s="365"/>
      <c r="DO25" s="365"/>
      <c r="DP25" s="365"/>
      <c r="DQ25" s="365"/>
      <c r="DR25" s="365"/>
      <c r="DS25" s="365"/>
      <c r="DT25" s="365"/>
      <c r="DU25" s="365"/>
      <c r="DV25" s="365"/>
      <c r="DW25" s="365"/>
      <c r="DX25" s="365"/>
      <c r="DY25" s="365"/>
      <c r="DZ25" s="365"/>
      <c r="EA25" s="365"/>
      <c r="EB25" s="365"/>
      <c r="EC25" s="365"/>
      <c r="ED25" s="365"/>
      <c r="EE25" s="365"/>
      <c r="EF25" s="365"/>
      <c r="EG25" s="365"/>
      <c r="EH25" s="365"/>
      <c r="EI25" s="365"/>
      <c r="EJ25" s="365"/>
      <c r="EK25" s="365"/>
      <c r="EL25" s="365"/>
      <c r="EM25" s="365"/>
      <c r="EN25" s="365"/>
      <c r="EO25" s="365"/>
      <c r="EP25" s="365"/>
      <c r="EQ25" s="365"/>
      <c r="ER25" s="365"/>
      <c r="ES25" s="365"/>
      <c r="ET25" s="365"/>
      <c r="EU25" s="365"/>
      <c r="EV25" s="365"/>
      <c r="EW25" s="365"/>
      <c r="EX25" s="365"/>
      <c r="EY25" s="365"/>
      <c r="EZ25" s="365"/>
      <c r="FA25" s="365"/>
      <c r="FB25" s="365"/>
      <c r="FC25" s="365"/>
      <c r="FD25" s="365"/>
      <c r="FE25" s="365"/>
      <c r="FF25" s="365"/>
      <c r="FG25" s="365"/>
      <c r="FH25" s="365"/>
      <c r="FI25" s="365"/>
      <c r="FJ25" s="365"/>
      <c r="FK25" s="365"/>
      <c r="FL25" s="365"/>
      <c r="FM25" s="365"/>
      <c r="FN25" s="365"/>
      <c r="FO25" s="365"/>
      <c r="FP25" s="365"/>
      <c r="FQ25" s="365"/>
      <c r="FR25" s="365"/>
      <c r="FS25" s="365"/>
      <c r="FT25" s="365"/>
      <c r="FU25" s="365"/>
      <c r="FV25" s="365"/>
      <c r="FW25" s="365"/>
      <c r="FX25" s="365"/>
      <c r="FY25" s="365"/>
      <c r="FZ25" s="365"/>
      <c r="GA25" s="365"/>
      <c r="GB25" s="365"/>
      <c r="GC25" s="365"/>
      <c r="GD25" s="365"/>
      <c r="GE25" s="365"/>
      <c r="GF25" s="365"/>
      <c r="GG25" s="365"/>
      <c r="GH25" s="365"/>
      <c r="GI25" s="365"/>
      <c r="GJ25" s="365"/>
      <c r="GK25" s="365"/>
      <c r="GL25" s="365"/>
      <c r="GM25" s="365"/>
      <c r="GN25" s="365"/>
      <c r="GO25" s="365"/>
      <c r="GP25" s="365"/>
      <c r="GQ25" s="365"/>
      <c r="GR25" s="365"/>
      <c r="GS25" s="365"/>
      <c r="GT25" s="365"/>
      <c r="GU25" s="365"/>
      <c r="GV25" s="365"/>
      <c r="GW25" s="365"/>
      <c r="GX25" s="365"/>
      <c r="GY25" s="365"/>
      <c r="GZ25" s="365"/>
      <c r="HA25" s="365"/>
      <c r="HB25" s="365"/>
      <c r="HC25" s="365"/>
      <c r="HD25" s="365"/>
      <c r="HE25" s="365"/>
      <c r="HF25" s="365"/>
      <c r="HG25" s="365"/>
      <c r="HH25" s="365"/>
      <c r="HI25" s="365"/>
      <c r="HJ25" s="365"/>
      <c r="HK25" s="365"/>
      <c r="HL25" s="365"/>
      <c r="HM25" s="365"/>
      <c r="HN25" s="365"/>
      <c r="HO25" s="365"/>
      <c r="HP25" s="365"/>
      <c r="HQ25" s="365"/>
      <c r="HR25" s="365"/>
      <c r="HS25" s="365"/>
      <c r="HT25" s="365"/>
      <c r="HU25" s="365"/>
      <c r="HV25" s="365"/>
    </row>
    <row r="26" spans="1:230" s="370" customFormat="1" ht="18" hidden="1" customHeight="1">
      <c r="A26" s="365"/>
      <c r="B26" s="366"/>
      <c r="C26" s="367"/>
      <c r="D26" s="497"/>
      <c r="E26" s="498"/>
      <c r="F26" s="499"/>
      <c r="G26" s="500"/>
      <c r="H26" s="501"/>
      <c r="I26" s="502"/>
      <c r="J26" s="365"/>
      <c r="K26" s="365"/>
      <c r="L26" s="365"/>
      <c r="M26" s="365"/>
      <c r="N26" s="365"/>
      <c r="O26" s="365"/>
      <c r="P26" s="365"/>
      <c r="Q26" s="365"/>
      <c r="R26" s="365"/>
      <c r="S26" s="365"/>
      <c r="T26" s="365"/>
      <c r="U26" s="365"/>
      <c r="V26" s="365"/>
      <c r="W26" s="365"/>
      <c r="X26" s="365"/>
      <c r="Y26" s="365"/>
      <c r="Z26" s="365"/>
      <c r="AA26" s="365"/>
      <c r="AB26" s="365"/>
      <c r="AC26" s="365"/>
      <c r="AD26" s="365"/>
      <c r="AE26" s="365"/>
      <c r="AF26" s="365"/>
      <c r="AG26" s="365"/>
      <c r="AH26" s="365"/>
      <c r="AI26" s="365"/>
      <c r="AJ26" s="365"/>
      <c r="AK26" s="365"/>
      <c r="AL26" s="365"/>
      <c r="AM26" s="365"/>
      <c r="AN26" s="365"/>
      <c r="AO26" s="365"/>
      <c r="AP26" s="365"/>
      <c r="AQ26" s="365"/>
      <c r="AR26" s="365"/>
      <c r="AS26" s="365"/>
      <c r="AT26" s="365"/>
      <c r="AU26" s="365"/>
      <c r="AV26" s="365"/>
      <c r="AW26" s="365"/>
      <c r="AX26" s="365"/>
      <c r="AY26" s="365"/>
      <c r="AZ26" s="365"/>
      <c r="BA26" s="365"/>
      <c r="BB26" s="365"/>
      <c r="BC26" s="365"/>
      <c r="BD26" s="365"/>
      <c r="BE26" s="365"/>
      <c r="BF26" s="365"/>
      <c r="BG26" s="365"/>
      <c r="BH26" s="365"/>
      <c r="BI26" s="365"/>
      <c r="BJ26" s="365"/>
      <c r="BK26" s="365"/>
      <c r="BL26" s="365"/>
      <c r="BM26" s="365"/>
      <c r="BN26" s="365"/>
      <c r="BO26" s="365"/>
      <c r="BP26" s="365"/>
      <c r="BQ26" s="365"/>
      <c r="BR26" s="365"/>
      <c r="BS26" s="365"/>
      <c r="BT26" s="365"/>
      <c r="BU26" s="365"/>
      <c r="BV26" s="365"/>
      <c r="BW26" s="365"/>
      <c r="BX26" s="365"/>
      <c r="BY26" s="365"/>
      <c r="BZ26" s="365"/>
      <c r="CA26" s="365"/>
      <c r="CB26" s="365"/>
      <c r="CC26" s="365"/>
      <c r="CD26" s="365"/>
      <c r="CE26" s="365"/>
      <c r="CF26" s="365"/>
      <c r="CG26" s="365"/>
      <c r="CH26" s="365"/>
      <c r="CI26" s="365"/>
      <c r="CJ26" s="365"/>
      <c r="CK26" s="365"/>
      <c r="CL26" s="365"/>
      <c r="CM26" s="365"/>
      <c r="CN26" s="365"/>
      <c r="CO26" s="365"/>
      <c r="CP26" s="365"/>
      <c r="CQ26" s="365"/>
      <c r="CR26" s="365"/>
      <c r="CS26" s="365"/>
      <c r="CT26" s="365"/>
      <c r="CU26" s="365"/>
      <c r="CV26" s="365"/>
      <c r="CW26" s="365"/>
      <c r="CX26" s="365"/>
      <c r="CY26" s="365"/>
      <c r="CZ26" s="365"/>
      <c r="DA26" s="365"/>
      <c r="DB26" s="365"/>
      <c r="DC26" s="365"/>
      <c r="DD26" s="365"/>
      <c r="DE26" s="365"/>
      <c r="DF26" s="365"/>
      <c r="DG26" s="365"/>
      <c r="DH26" s="365"/>
      <c r="DI26" s="365"/>
      <c r="DJ26" s="365"/>
      <c r="DK26" s="365"/>
      <c r="DL26" s="365"/>
      <c r="DM26" s="365"/>
      <c r="DN26" s="365"/>
      <c r="DO26" s="365"/>
      <c r="DP26" s="365"/>
      <c r="DQ26" s="365"/>
      <c r="DR26" s="365"/>
      <c r="DS26" s="365"/>
      <c r="DT26" s="365"/>
      <c r="DU26" s="365"/>
      <c r="DV26" s="365"/>
      <c r="DW26" s="365"/>
      <c r="DX26" s="365"/>
      <c r="DY26" s="365"/>
      <c r="DZ26" s="365"/>
      <c r="EA26" s="365"/>
      <c r="EB26" s="365"/>
      <c r="EC26" s="365"/>
      <c r="ED26" s="365"/>
      <c r="EE26" s="365"/>
      <c r="EF26" s="365"/>
      <c r="EG26" s="365"/>
      <c r="EH26" s="365"/>
      <c r="EI26" s="365"/>
      <c r="EJ26" s="365"/>
      <c r="EK26" s="365"/>
      <c r="EL26" s="365"/>
      <c r="EM26" s="365"/>
      <c r="EN26" s="365"/>
      <c r="EO26" s="365"/>
      <c r="EP26" s="365"/>
      <c r="EQ26" s="365"/>
      <c r="ER26" s="365"/>
      <c r="ES26" s="365"/>
      <c r="ET26" s="365"/>
      <c r="EU26" s="365"/>
      <c r="EV26" s="365"/>
      <c r="EW26" s="365"/>
      <c r="EX26" s="365"/>
      <c r="EY26" s="365"/>
      <c r="EZ26" s="365"/>
      <c r="FA26" s="365"/>
      <c r="FB26" s="365"/>
      <c r="FC26" s="365"/>
      <c r="FD26" s="365"/>
      <c r="FE26" s="365"/>
      <c r="FF26" s="365"/>
      <c r="FG26" s="365"/>
      <c r="FH26" s="365"/>
      <c r="FI26" s="365"/>
      <c r="FJ26" s="365"/>
      <c r="FK26" s="365"/>
      <c r="FL26" s="365"/>
      <c r="FM26" s="365"/>
      <c r="FN26" s="365"/>
      <c r="FO26" s="365"/>
      <c r="FP26" s="365"/>
      <c r="FQ26" s="365"/>
      <c r="FR26" s="365"/>
      <c r="FS26" s="365"/>
      <c r="FT26" s="365"/>
      <c r="FU26" s="365"/>
      <c r="FV26" s="365"/>
      <c r="FW26" s="365"/>
      <c r="FX26" s="365"/>
      <c r="FY26" s="365"/>
      <c r="FZ26" s="365"/>
      <c r="GA26" s="365"/>
      <c r="GB26" s="365"/>
      <c r="GC26" s="365"/>
      <c r="GD26" s="365"/>
      <c r="GE26" s="365"/>
      <c r="GF26" s="365"/>
      <c r="GG26" s="365"/>
      <c r="GH26" s="365"/>
      <c r="GI26" s="365"/>
      <c r="GJ26" s="365"/>
      <c r="GK26" s="365"/>
      <c r="GL26" s="365"/>
      <c r="GM26" s="365"/>
      <c r="GN26" s="365"/>
      <c r="GO26" s="365"/>
      <c r="GP26" s="365"/>
      <c r="GQ26" s="365"/>
      <c r="GR26" s="365"/>
      <c r="GS26" s="365"/>
      <c r="GT26" s="365"/>
      <c r="GU26" s="365"/>
      <c r="GV26" s="365"/>
      <c r="GW26" s="365"/>
      <c r="GX26" s="365"/>
      <c r="GY26" s="365"/>
      <c r="GZ26" s="365"/>
      <c r="HA26" s="365"/>
      <c r="HB26" s="365"/>
      <c r="HC26" s="365"/>
      <c r="HD26" s="365"/>
      <c r="HE26" s="365"/>
      <c r="HF26" s="365"/>
      <c r="HG26" s="365"/>
      <c r="HH26" s="365"/>
      <c r="HI26" s="365"/>
      <c r="HJ26" s="365"/>
      <c r="HK26" s="365"/>
      <c r="HL26" s="365"/>
      <c r="HM26" s="365"/>
      <c r="HN26" s="365"/>
      <c r="HO26" s="365"/>
      <c r="HP26" s="365"/>
      <c r="HQ26" s="365"/>
      <c r="HR26" s="365"/>
      <c r="HS26" s="365"/>
      <c r="HT26" s="365"/>
      <c r="HU26" s="365"/>
      <c r="HV26" s="365"/>
    </row>
    <row r="27" spans="1:230" s="370" customFormat="1" ht="18" customHeight="1">
      <c r="A27" s="365"/>
      <c r="B27" s="366">
        <v>7</v>
      </c>
      <c r="C27" s="367" t="s">
        <v>203</v>
      </c>
      <c r="D27" s="497">
        <v>18504</v>
      </c>
      <c r="E27" s="498">
        <v>1192.0899999999999</v>
      </c>
      <c r="F27" s="499">
        <v>146128</v>
      </c>
      <c r="G27" s="500">
        <v>1451.93</v>
      </c>
      <c r="H27" s="501">
        <v>45766</v>
      </c>
      <c r="I27" s="502">
        <v>880.76</v>
      </c>
      <c r="J27" s="365"/>
      <c r="K27" s="365"/>
      <c r="L27" s="365"/>
      <c r="M27" s="365"/>
      <c r="N27" s="365"/>
      <c r="O27" s="365"/>
      <c r="P27" s="365"/>
      <c r="Q27" s="365"/>
      <c r="R27" s="365"/>
      <c r="S27" s="365"/>
      <c r="T27" s="365"/>
      <c r="U27" s="365"/>
      <c r="V27" s="365"/>
      <c r="W27" s="365"/>
      <c r="X27" s="365"/>
      <c r="Y27" s="365"/>
      <c r="Z27" s="365"/>
      <c r="AA27" s="365"/>
      <c r="AB27" s="365"/>
      <c r="AC27" s="365"/>
      <c r="AD27" s="365"/>
      <c r="AE27" s="365"/>
      <c r="AF27" s="365"/>
      <c r="AG27" s="365"/>
      <c r="AH27" s="365"/>
      <c r="AI27" s="365"/>
      <c r="AJ27" s="365"/>
      <c r="AK27" s="365"/>
      <c r="AL27" s="365"/>
      <c r="AM27" s="365"/>
      <c r="AN27" s="365"/>
      <c r="AO27" s="365"/>
      <c r="AP27" s="365"/>
      <c r="AQ27" s="365"/>
      <c r="AR27" s="365"/>
      <c r="AS27" s="365"/>
      <c r="AT27" s="365"/>
      <c r="AU27" s="365"/>
      <c r="AV27" s="365"/>
      <c r="AW27" s="365"/>
      <c r="AX27" s="365"/>
      <c r="AY27" s="365"/>
      <c r="AZ27" s="365"/>
      <c r="BA27" s="365"/>
      <c r="BB27" s="365"/>
      <c r="BC27" s="365"/>
      <c r="BD27" s="365"/>
      <c r="BE27" s="365"/>
      <c r="BF27" s="365"/>
      <c r="BG27" s="365"/>
      <c r="BH27" s="365"/>
      <c r="BI27" s="365"/>
      <c r="BJ27" s="365"/>
      <c r="BK27" s="365"/>
      <c r="BL27" s="365"/>
      <c r="BM27" s="365"/>
      <c r="BN27" s="365"/>
      <c r="BO27" s="365"/>
      <c r="BP27" s="365"/>
      <c r="BQ27" s="365"/>
      <c r="BR27" s="365"/>
      <c r="BS27" s="365"/>
      <c r="BT27" s="365"/>
      <c r="BU27" s="365"/>
      <c r="BV27" s="365"/>
      <c r="BW27" s="365"/>
      <c r="BX27" s="365"/>
      <c r="BY27" s="365"/>
      <c r="BZ27" s="365"/>
      <c r="CA27" s="365"/>
      <c r="CB27" s="365"/>
      <c r="CC27" s="365"/>
      <c r="CD27" s="365"/>
      <c r="CE27" s="365"/>
      <c r="CF27" s="365"/>
      <c r="CG27" s="365"/>
      <c r="CH27" s="365"/>
      <c r="CI27" s="365"/>
      <c r="CJ27" s="365"/>
      <c r="CK27" s="365"/>
      <c r="CL27" s="365"/>
      <c r="CM27" s="365"/>
      <c r="CN27" s="365"/>
      <c r="CO27" s="365"/>
      <c r="CP27" s="365"/>
      <c r="CQ27" s="365"/>
      <c r="CR27" s="365"/>
      <c r="CS27" s="365"/>
      <c r="CT27" s="365"/>
      <c r="CU27" s="365"/>
      <c r="CV27" s="365"/>
      <c r="CW27" s="365"/>
      <c r="CX27" s="365"/>
      <c r="CY27" s="365"/>
      <c r="CZ27" s="365"/>
      <c r="DA27" s="365"/>
      <c r="DB27" s="365"/>
      <c r="DC27" s="365"/>
      <c r="DD27" s="365"/>
      <c r="DE27" s="365"/>
      <c r="DF27" s="365"/>
      <c r="DG27" s="365"/>
      <c r="DH27" s="365"/>
      <c r="DI27" s="365"/>
      <c r="DJ27" s="365"/>
      <c r="DK27" s="365"/>
      <c r="DL27" s="365"/>
      <c r="DM27" s="365"/>
      <c r="DN27" s="365"/>
      <c r="DO27" s="365"/>
      <c r="DP27" s="365"/>
      <c r="DQ27" s="365"/>
      <c r="DR27" s="365"/>
      <c r="DS27" s="365"/>
      <c r="DT27" s="365"/>
      <c r="DU27" s="365"/>
      <c r="DV27" s="365"/>
      <c r="DW27" s="365"/>
      <c r="DX27" s="365"/>
      <c r="DY27" s="365"/>
      <c r="DZ27" s="365"/>
      <c r="EA27" s="365"/>
      <c r="EB27" s="365"/>
      <c r="EC27" s="365"/>
      <c r="ED27" s="365"/>
      <c r="EE27" s="365"/>
      <c r="EF27" s="365"/>
      <c r="EG27" s="365"/>
      <c r="EH27" s="365"/>
      <c r="EI27" s="365"/>
      <c r="EJ27" s="365"/>
      <c r="EK27" s="365"/>
      <c r="EL27" s="365"/>
      <c r="EM27" s="365"/>
      <c r="EN27" s="365"/>
      <c r="EO27" s="365"/>
      <c r="EP27" s="365"/>
      <c r="EQ27" s="365"/>
      <c r="ER27" s="365"/>
      <c r="ES27" s="365"/>
      <c r="ET27" s="365"/>
      <c r="EU27" s="365"/>
      <c r="EV27" s="365"/>
      <c r="EW27" s="365"/>
      <c r="EX27" s="365"/>
      <c r="EY27" s="365"/>
      <c r="EZ27" s="365"/>
      <c r="FA27" s="365"/>
      <c r="FB27" s="365"/>
      <c r="FC27" s="365"/>
      <c r="FD27" s="365"/>
      <c r="FE27" s="365"/>
      <c r="FF27" s="365"/>
      <c r="FG27" s="365"/>
      <c r="FH27" s="365"/>
      <c r="FI27" s="365"/>
      <c r="FJ27" s="365"/>
      <c r="FK27" s="365"/>
      <c r="FL27" s="365"/>
      <c r="FM27" s="365"/>
      <c r="FN27" s="365"/>
      <c r="FO27" s="365"/>
      <c r="FP27" s="365"/>
      <c r="FQ27" s="365"/>
      <c r="FR27" s="365"/>
      <c r="FS27" s="365"/>
      <c r="FT27" s="365"/>
      <c r="FU27" s="365"/>
      <c r="FV27" s="365"/>
      <c r="FW27" s="365"/>
      <c r="FX27" s="365"/>
      <c r="FY27" s="365"/>
      <c r="FZ27" s="365"/>
      <c r="GA27" s="365"/>
      <c r="GB27" s="365"/>
      <c r="GC27" s="365"/>
      <c r="GD27" s="365"/>
      <c r="GE27" s="365"/>
      <c r="GF27" s="365"/>
      <c r="GG27" s="365"/>
      <c r="GH27" s="365"/>
      <c r="GI27" s="365"/>
      <c r="GJ27" s="365"/>
      <c r="GK27" s="365"/>
      <c r="GL27" s="365"/>
      <c r="GM27" s="365"/>
      <c r="GN27" s="365"/>
      <c r="GO27" s="365"/>
      <c r="GP27" s="365"/>
      <c r="GQ27" s="365"/>
      <c r="GR27" s="365"/>
      <c r="GS27" s="365"/>
      <c r="GT27" s="365"/>
      <c r="GU27" s="365"/>
      <c r="GV27" s="365"/>
      <c r="GW27" s="365"/>
      <c r="GX27" s="365"/>
      <c r="GY27" s="365"/>
      <c r="GZ27" s="365"/>
      <c r="HA27" s="365"/>
      <c r="HB27" s="365"/>
      <c r="HC27" s="365"/>
      <c r="HD27" s="365"/>
      <c r="HE27" s="365"/>
      <c r="HF27" s="365"/>
      <c r="HG27" s="365"/>
      <c r="HH27" s="365"/>
      <c r="HI27" s="365"/>
      <c r="HJ27" s="365"/>
      <c r="HK27" s="365"/>
      <c r="HL27" s="365"/>
      <c r="HM27" s="365"/>
      <c r="HN27" s="365"/>
      <c r="HO27" s="365"/>
      <c r="HP27" s="365"/>
      <c r="HQ27" s="365"/>
      <c r="HR27" s="365"/>
      <c r="HS27" s="365"/>
      <c r="HT27" s="365"/>
      <c r="HU27" s="365"/>
      <c r="HV27" s="365"/>
    </row>
    <row r="28" spans="1:230" s="370" customFormat="1" ht="18" hidden="1" customHeight="1">
      <c r="A28" s="365"/>
      <c r="B28" s="366"/>
      <c r="C28" s="367"/>
      <c r="D28" s="497"/>
      <c r="E28" s="498"/>
      <c r="F28" s="499"/>
      <c r="G28" s="500"/>
      <c r="H28" s="501"/>
      <c r="I28" s="502"/>
      <c r="J28" s="365"/>
      <c r="K28" s="365"/>
      <c r="L28" s="365"/>
      <c r="M28" s="365"/>
      <c r="N28" s="365"/>
      <c r="O28" s="365"/>
      <c r="P28" s="365"/>
      <c r="Q28" s="365"/>
      <c r="R28" s="365"/>
      <c r="S28" s="365"/>
      <c r="T28" s="365"/>
      <c r="U28" s="365"/>
      <c r="V28" s="365"/>
      <c r="W28" s="365"/>
      <c r="X28" s="365"/>
      <c r="Y28" s="365"/>
      <c r="Z28" s="365"/>
      <c r="AA28" s="365"/>
      <c r="AB28" s="365"/>
      <c r="AC28" s="365"/>
      <c r="AD28" s="365"/>
      <c r="AE28" s="365"/>
      <c r="AF28" s="365"/>
      <c r="AG28" s="365"/>
      <c r="AH28" s="365"/>
      <c r="AI28" s="365"/>
      <c r="AJ28" s="365"/>
      <c r="AK28" s="365"/>
      <c r="AL28" s="365"/>
      <c r="AM28" s="365"/>
      <c r="AN28" s="365"/>
      <c r="AO28" s="365"/>
      <c r="AP28" s="365"/>
      <c r="AQ28" s="365"/>
      <c r="AR28" s="365"/>
      <c r="AS28" s="365"/>
      <c r="AT28" s="365"/>
      <c r="AU28" s="365"/>
      <c r="AV28" s="365"/>
      <c r="AW28" s="365"/>
      <c r="AX28" s="365"/>
      <c r="AY28" s="365"/>
      <c r="AZ28" s="365"/>
      <c r="BA28" s="365"/>
      <c r="BB28" s="365"/>
      <c r="BC28" s="365"/>
      <c r="BD28" s="365"/>
      <c r="BE28" s="365"/>
      <c r="BF28" s="365"/>
      <c r="BG28" s="365"/>
      <c r="BH28" s="365"/>
      <c r="BI28" s="365"/>
      <c r="BJ28" s="365"/>
      <c r="BK28" s="365"/>
      <c r="BL28" s="365"/>
      <c r="BM28" s="365"/>
      <c r="BN28" s="365"/>
      <c r="BO28" s="365"/>
      <c r="BP28" s="365"/>
      <c r="BQ28" s="365"/>
      <c r="BR28" s="365"/>
      <c r="BS28" s="365"/>
      <c r="BT28" s="365"/>
      <c r="BU28" s="365"/>
      <c r="BV28" s="365"/>
      <c r="BW28" s="365"/>
      <c r="BX28" s="365"/>
      <c r="BY28" s="365"/>
      <c r="BZ28" s="365"/>
      <c r="CA28" s="365"/>
      <c r="CB28" s="365"/>
      <c r="CC28" s="365"/>
      <c r="CD28" s="365"/>
      <c r="CE28" s="365"/>
      <c r="CF28" s="365"/>
      <c r="CG28" s="365"/>
      <c r="CH28" s="365"/>
      <c r="CI28" s="365"/>
      <c r="CJ28" s="365"/>
      <c r="CK28" s="365"/>
      <c r="CL28" s="365"/>
      <c r="CM28" s="365"/>
      <c r="CN28" s="365"/>
      <c r="CO28" s="365"/>
      <c r="CP28" s="365"/>
      <c r="CQ28" s="365"/>
      <c r="CR28" s="365"/>
      <c r="CS28" s="365"/>
      <c r="CT28" s="365"/>
      <c r="CU28" s="365"/>
      <c r="CV28" s="365"/>
      <c r="CW28" s="365"/>
      <c r="CX28" s="365"/>
      <c r="CY28" s="365"/>
      <c r="CZ28" s="365"/>
      <c r="DA28" s="365"/>
      <c r="DB28" s="365"/>
      <c r="DC28" s="365"/>
      <c r="DD28" s="365"/>
      <c r="DE28" s="365"/>
      <c r="DF28" s="365"/>
      <c r="DG28" s="365"/>
      <c r="DH28" s="365"/>
      <c r="DI28" s="365"/>
      <c r="DJ28" s="365"/>
      <c r="DK28" s="365"/>
      <c r="DL28" s="365"/>
      <c r="DM28" s="365"/>
      <c r="DN28" s="365"/>
      <c r="DO28" s="365"/>
      <c r="DP28" s="365"/>
      <c r="DQ28" s="365"/>
      <c r="DR28" s="365"/>
      <c r="DS28" s="365"/>
      <c r="DT28" s="365"/>
      <c r="DU28" s="365"/>
      <c r="DV28" s="365"/>
      <c r="DW28" s="365"/>
      <c r="DX28" s="365"/>
      <c r="DY28" s="365"/>
      <c r="DZ28" s="365"/>
      <c r="EA28" s="365"/>
      <c r="EB28" s="365"/>
      <c r="EC28" s="365"/>
      <c r="ED28" s="365"/>
      <c r="EE28" s="365"/>
      <c r="EF28" s="365"/>
      <c r="EG28" s="365"/>
      <c r="EH28" s="365"/>
      <c r="EI28" s="365"/>
      <c r="EJ28" s="365"/>
      <c r="EK28" s="365"/>
      <c r="EL28" s="365"/>
      <c r="EM28" s="365"/>
      <c r="EN28" s="365"/>
      <c r="EO28" s="365"/>
      <c r="EP28" s="365"/>
      <c r="EQ28" s="365"/>
      <c r="ER28" s="365"/>
      <c r="ES28" s="365"/>
      <c r="ET28" s="365"/>
      <c r="EU28" s="365"/>
      <c r="EV28" s="365"/>
      <c r="EW28" s="365"/>
      <c r="EX28" s="365"/>
      <c r="EY28" s="365"/>
      <c r="EZ28" s="365"/>
      <c r="FA28" s="365"/>
      <c r="FB28" s="365"/>
      <c r="FC28" s="365"/>
      <c r="FD28" s="365"/>
      <c r="FE28" s="365"/>
      <c r="FF28" s="365"/>
      <c r="FG28" s="365"/>
      <c r="FH28" s="365"/>
      <c r="FI28" s="365"/>
      <c r="FJ28" s="365"/>
      <c r="FK28" s="365"/>
      <c r="FL28" s="365"/>
      <c r="FM28" s="365"/>
      <c r="FN28" s="365"/>
      <c r="FO28" s="365"/>
      <c r="FP28" s="365"/>
      <c r="FQ28" s="365"/>
      <c r="FR28" s="365"/>
      <c r="FS28" s="365"/>
      <c r="FT28" s="365"/>
      <c r="FU28" s="365"/>
      <c r="FV28" s="365"/>
      <c r="FW28" s="365"/>
      <c r="FX28" s="365"/>
      <c r="FY28" s="365"/>
      <c r="FZ28" s="365"/>
      <c r="GA28" s="365"/>
      <c r="GB28" s="365"/>
      <c r="GC28" s="365"/>
      <c r="GD28" s="365"/>
      <c r="GE28" s="365"/>
      <c r="GF28" s="365"/>
      <c r="GG28" s="365"/>
      <c r="GH28" s="365"/>
      <c r="GI28" s="365"/>
      <c r="GJ28" s="365"/>
      <c r="GK28" s="365"/>
      <c r="GL28" s="365"/>
      <c r="GM28" s="365"/>
      <c r="GN28" s="365"/>
      <c r="GO28" s="365"/>
      <c r="GP28" s="365"/>
      <c r="GQ28" s="365"/>
      <c r="GR28" s="365"/>
      <c r="GS28" s="365"/>
      <c r="GT28" s="365"/>
      <c r="GU28" s="365"/>
      <c r="GV28" s="365"/>
      <c r="GW28" s="365"/>
      <c r="GX28" s="365"/>
      <c r="GY28" s="365"/>
      <c r="GZ28" s="365"/>
      <c r="HA28" s="365"/>
      <c r="HB28" s="365"/>
      <c r="HC28" s="365"/>
      <c r="HD28" s="365"/>
      <c r="HE28" s="365"/>
      <c r="HF28" s="365"/>
      <c r="HG28" s="365"/>
      <c r="HH28" s="365"/>
      <c r="HI28" s="365"/>
      <c r="HJ28" s="365"/>
      <c r="HK28" s="365"/>
      <c r="HL28" s="365"/>
      <c r="HM28" s="365"/>
      <c r="HN28" s="365"/>
      <c r="HO28" s="365"/>
      <c r="HP28" s="365"/>
      <c r="HQ28" s="365"/>
      <c r="HR28" s="365"/>
      <c r="HS28" s="365"/>
      <c r="HT28" s="365"/>
      <c r="HU28" s="365"/>
      <c r="HV28" s="365"/>
    </row>
    <row r="29" spans="1:230" s="370" customFormat="1" ht="18" customHeight="1">
      <c r="A29" s="365"/>
      <c r="B29" s="366"/>
      <c r="C29" s="367" t="s">
        <v>66</v>
      </c>
      <c r="D29" s="497">
        <v>62337</v>
      </c>
      <c r="E29" s="498">
        <v>1198.3399999999999</v>
      </c>
      <c r="F29" s="499">
        <v>217176</v>
      </c>
      <c r="G29" s="500">
        <v>1456.33</v>
      </c>
      <c r="H29" s="501">
        <v>83995</v>
      </c>
      <c r="I29" s="502">
        <v>919.87</v>
      </c>
      <c r="J29" s="365"/>
      <c r="K29" s="365"/>
      <c r="L29" s="365"/>
      <c r="M29" s="365"/>
      <c r="N29" s="365"/>
      <c r="O29" s="365"/>
      <c r="P29" s="365"/>
      <c r="Q29" s="365"/>
      <c r="R29" s="365"/>
      <c r="S29" s="365"/>
      <c r="T29" s="365"/>
      <c r="U29" s="365"/>
      <c r="V29" s="365"/>
      <c r="W29" s="365"/>
      <c r="X29" s="365"/>
      <c r="Y29" s="365"/>
      <c r="Z29" s="365"/>
      <c r="AA29" s="365"/>
      <c r="AB29" s="365"/>
      <c r="AC29" s="365"/>
      <c r="AD29" s="365"/>
      <c r="AE29" s="365"/>
      <c r="AF29" s="365"/>
      <c r="AG29" s="365"/>
      <c r="AH29" s="365"/>
      <c r="AI29" s="365"/>
      <c r="AJ29" s="365"/>
      <c r="AK29" s="365"/>
      <c r="AL29" s="365"/>
      <c r="AM29" s="365"/>
      <c r="AN29" s="365"/>
      <c r="AO29" s="365"/>
      <c r="AP29" s="365"/>
      <c r="AQ29" s="365"/>
      <c r="AR29" s="365"/>
      <c r="AS29" s="365"/>
      <c r="AT29" s="365"/>
      <c r="AU29" s="365"/>
      <c r="AV29" s="365"/>
      <c r="AW29" s="365"/>
      <c r="AX29" s="365"/>
      <c r="AY29" s="365"/>
      <c r="AZ29" s="365"/>
      <c r="BA29" s="365"/>
      <c r="BB29" s="365"/>
      <c r="BC29" s="365"/>
      <c r="BD29" s="365"/>
      <c r="BE29" s="365"/>
      <c r="BF29" s="365"/>
      <c r="BG29" s="365"/>
      <c r="BH29" s="365"/>
      <c r="BI29" s="365"/>
      <c r="BJ29" s="365"/>
      <c r="BK29" s="365"/>
      <c r="BL29" s="365"/>
      <c r="BM29" s="365"/>
      <c r="BN29" s="365"/>
      <c r="BO29" s="365"/>
      <c r="BP29" s="365"/>
      <c r="BQ29" s="365"/>
      <c r="BR29" s="365"/>
      <c r="BS29" s="365"/>
      <c r="BT29" s="365"/>
      <c r="BU29" s="365"/>
      <c r="BV29" s="365"/>
      <c r="BW29" s="365"/>
      <c r="BX29" s="365"/>
      <c r="BY29" s="365"/>
      <c r="BZ29" s="365"/>
      <c r="CA29" s="365"/>
      <c r="CB29" s="365"/>
      <c r="CC29" s="365"/>
      <c r="CD29" s="365"/>
      <c r="CE29" s="365"/>
      <c r="CF29" s="365"/>
      <c r="CG29" s="365"/>
      <c r="CH29" s="365"/>
      <c r="CI29" s="365"/>
      <c r="CJ29" s="365"/>
      <c r="CK29" s="365"/>
      <c r="CL29" s="365"/>
      <c r="CM29" s="365"/>
      <c r="CN29" s="365"/>
      <c r="CO29" s="365"/>
      <c r="CP29" s="365"/>
      <c r="CQ29" s="365"/>
      <c r="CR29" s="365"/>
      <c r="CS29" s="365"/>
      <c r="CT29" s="365"/>
      <c r="CU29" s="365"/>
      <c r="CV29" s="365"/>
      <c r="CW29" s="365"/>
      <c r="CX29" s="365"/>
      <c r="CY29" s="365"/>
      <c r="CZ29" s="365"/>
      <c r="DA29" s="365"/>
      <c r="DB29" s="365"/>
      <c r="DC29" s="365"/>
      <c r="DD29" s="365"/>
      <c r="DE29" s="365"/>
      <c r="DF29" s="365"/>
      <c r="DG29" s="365"/>
      <c r="DH29" s="365"/>
      <c r="DI29" s="365"/>
      <c r="DJ29" s="365"/>
      <c r="DK29" s="365"/>
      <c r="DL29" s="365"/>
      <c r="DM29" s="365"/>
      <c r="DN29" s="365"/>
      <c r="DO29" s="365"/>
      <c r="DP29" s="365"/>
      <c r="DQ29" s="365"/>
      <c r="DR29" s="365"/>
      <c r="DS29" s="365"/>
      <c r="DT29" s="365"/>
      <c r="DU29" s="365"/>
      <c r="DV29" s="365"/>
      <c r="DW29" s="365"/>
      <c r="DX29" s="365"/>
      <c r="DY29" s="365"/>
      <c r="DZ29" s="365"/>
      <c r="EA29" s="365"/>
      <c r="EB29" s="365"/>
      <c r="EC29" s="365"/>
      <c r="ED29" s="365"/>
      <c r="EE29" s="365"/>
      <c r="EF29" s="365"/>
      <c r="EG29" s="365"/>
      <c r="EH29" s="365"/>
      <c r="EI29" s="365"/>
      <c r="EJ29" s="365"/>
      <c r="EK29" s="365"/>
      <c r="EL29" s="365"/>
      <c r="EM29" s="365"/>
      <c r="EN29" s="365"/>
      <c r="EO29" s="365"/>
      <c r="EP29" s="365"/>
      <c r="EQ29" s="365"/>
      <c r="ER29" s="365"/>
      <c r="ES29" s="365"/>
      <c r="ET29" s="365"/>
      <c r="EU29" s="365"/>
      <c r="EV29" s="365"/>
      <c r="EW29" s="365"/>
      <c r="EX29" s="365"/>
      <c r="EY29" s="365"/>
      <c r="EZ29" s="365"/>
      <c r="FA29" s="365"/>
      <c r="FB29" s="365"/>
      <c r="FC29" s="365"/>
      <c r="FD29" s="365"/>
      <c r="FE29" s="365"/>
      <c r="FF29" s="365"/>
      <c r="FG29" s="365"/>
      <c r="FH29" s="365"/>
      <c r="FI29" s="365"/>
      <c r="FJ29" s="365"/>
      <c r="FK29" s="365"/>
      <c r="FL29" s="365"/>
      <c r="FM29" s="365"/>
      <c r="FN29" s="365"/>
      <c r="FO29" s="365"/>
      <c r="FP29" s="365"/>
      <c r="FQ29" s="365"/>
      <c r="FR29" s="365"/>
      <c r="FS29" s="365"/>
      <c r="FT29" s="365"/>
      <c r="FU29" s="365"/>
      <c r="FV29" s="365"/>
      <c r="FW29" s="365"/>
      <c r="FX29" s="365"/>
      <c r="FY29" s="365"/>
      <c r="FZ29" s="365"/>
      <c r="GA29" s="365"/>
      <c r="GB29" s="365"/>
      <c r="GC29" s="365"/>
      <c r="GD29" s="365"/>
      <c r="GE29" s="365"/>
      <c r="GF29" s="365"/>
      <c r="GG29" s="365"/>
      <c r="GH29" s="365"/>
      <c r="GI29" s="365"/>
      <c r="GJ29" s="365"/>
      <c r="GK29" s="365"/>
      <c r="GL29" s="365"/>
      <c r="GM29" s="365"/>
      <c r="GN29" s="365"/>
      <c r="GO29" s="365"/>
      <c r="GP29" s="365"/>
      <c r="GQ29" s="365"/>
      <c r="GR29" s="365"/>
      <c r="GS29" s="365"/>
      <c r="GT29" s="365"/>
      <c r="GU29" s="365"/>
      <c r="GV29" s="365"/>
      <c r="GW29" s="365"/>
      <c r="GX29" s="365"/>
      <c r="GY29" s="365"/>
      <c r="GZ29" s="365"/>
      <c r="HA29" s="365"/>
      <c r="HB29" s="365"/>
      <c r="HC29" s="365"/>
      <c r="HD29" s="365"/>
      <c r="HE29" s="365"/>
      <c r="HF29" s="365"/>
      <c r="HG29" s="365"/>
      <c r="HH29" s="365"/>
      <c r="HI29" s="365"/>
      <c r="HJ29" s="365"/>
      <c r="HK29" s="365"/>
      <c r="HL29" s="365"/>
      <c r="HM29" s="365"/>
      <c r="HN29" s="365"/>
      <c r="HO29" s="365"/>
      <c r="HP29" s="365"/>
      <c r="HQ29" s="365"/>
      <c r="HR29" s="365"/>
      <c r="HS29" s="365"/>
      <c r="HT29" s="365"/>
      <c r="HU29" s="365"/>
      <c r="HV29" s="365"/>
    </row>
    <row r="30" spans="1:230" s="371" customFormat="1" ht="18" customHeight="1">
      <c r="B30" s="366">
        <v>35</v>
      </c>
      <c r="C30" s="372" t="s">
        <v>67</v>
      </c>
      <c r="D30" s="373">
        <v>34883</v>
      </c>
      <c r="E30" s="374">
        <v>1256.82</v>
      </c>
      <c r="F30" s="373">
        <v>112675</v>
      </c>
      <c r="G30" s="374">
        <v>1476.43</v>
      </c>
      <c r="H30" s="373">
        <v>43436</v>
      </c>
      <c r="I30" s="374">
        <v>928.72</v>
      </c>
    </row>
    <row r="31" spans="1:230" s="371" customFormat="1" ht="18" customHeight="1">
      <c r="B31" s="366">
        <v>38</v>
      </c>
      <c r="C31" s="372" t="s">
        <v>68</v>
      </c>
      <c r="D31" s="373">
        <v>27454</v>
      </c>
      <c r="E31" s="374">
        <v>1124.04</v>
      </c>
      <c r="F31" s="373">
        <v>104501</v>
      </c>
      <c r="G31" s="374">
        <v>1434.65</v>
      </c>
      <c r="H31" s="373">
        <v>40559</v>
      </c>
      <c r="I31" s="374">
        <v>910.39</v>
      </c>
    </row>
    <row r="32" spans="1:230" s="371" customFormat="1" ht="18" hidden="1" customHeight="1">
      <c r="B32" s="366"/>
      <c r="C32" s="372"/>
      <c r="D32" s="373"/>
      <c r="E32" s="374"/>
      <c r="F32" s="373"/>
      <c r="G32" s="374"/>
      <c r="H32" s="373"/>
      <c r="I32" s="374"/>
    </row>
    <row r="33" spans="1:230" s="370" customFormat="1" ht="18" customHeight="1">
      <c r="A33" s="365"/>
      <c r="B33" s="366">
        <v>39</v>
      </c>
      <c r="C33" s="367" t="s">
        <v>69</v>
      </c>
      <c r="D33" s="497">
        <v>14224</v>
      </c>
      <c r="E33" s="498">
        <v>1305.9000000000001</v>
      </c>
      <c r="F33" s="499">
        <v>95354</v>
      </c>
      <c r="G33" s="500">
        <v>1660.55</v>
      </c>
      <c r="H33" s="501">
        <v>34766</v>
      </c>
      <c r="I33" s="502">
        <v>1028.22</v>
      </c>
      <c r="J33" s="365"/>
      <c r="K33" s="365"/>
      <c r="L33" s="365"/>
      <c r="M33" s="365"/>
      <c r="N33" s="365"/>
      <c r="O33" s="365"/>
      <c r="P33" s="365"/>
      <c r="Q33" s="365"/>
      <c r="R33" s="365"/>
      <c r="S33" s="365"/>
      <c r="T33" s="365"/>
      <c r="U33" s="365"/>
      <c r="V33" s="365"/>
      <c r="W33" s="365"/>
      <c r="X33" s="365"/>
      <c r="Y33" s="365"/>
      <c r="Z33" s="365"/>
      <c r="AA33" s="365"/>
      <c r="AB33" s="365"/>
      <c r="AC33" s="365"/>
      <c r="AD33" s="365"/>
      <c r="AE33" s="365"/>
      <c r="AF33" s="365"/>
      <c r="AG33" s="365"/>
      <c r="AH33" s="365"/>
      <c r="AI33" s="365"/>
      <c r="AJ33" s="365"/>
      <c r="AK33" s="365"/>
      <c r="AL33" s="365"/>
      <c r="AM33" s="365"/>
      <c r="AN33" s="365"/>
      <c r="AO33" s="365"/>
      <c r="AP33" s="365"/>
      <c r="AQ33" s="365"/>
      <c r="AR33" s="365"/>
      <c r="AS33" s="365"/>
      <c r="AT33" s="365"/>
      <c r="AU33" s="365"/>
      <c r="AV33" s="365"/>
      <c r="AW33" s="365"/>
      <c r="AX33" s="365"/>
      <c r="AY33" s="365"/>
      <c r="AZ33" s="365"/>
      <c r="BA33" s="365"/>
      <c r="BB33" s="365"/>
      <c r="BC33" s="365"/>
      <c r="BD33" s="365"/>
      <c r="BE33" s="365"/>
      <c r="BF33" s="365"/>
      <c r="BG33" s="365"/>
      <c r="BH33" s="365"/>
      <c r="BI33" s="365"/>
      <c r="BJ33" s="365"/>
      <c r="BK33" s="365"/>
      <c r="BL33" s="365"/>
      <c r="BM33" s="365"/>
      <c r="BN33" s="365"/>
      <c r="BO33" s="365"/>
      <c r="BP33" s="365"/>
      <c r="BQ33" s="365"/>
      <c r="BR33" s="365"/>
      <c r="BS33" s="365"/>
      <c r="BT33" s="365"/>
      <c r="BU33" s="365"/>
      <c r="BV33" s="365"/>
      <c r="BW33" s="365"/>
      <c r="BX33" s="365"/>
      <c r="BY33" s="365"/>
      <c r="BZ33" s="365"/>
      <c r="CA33" s="365"/>
      <c r="CB33" s="365"/>
      <c r="CC33" s="365"/>
      <c r="CD33" s="365"/>
      <c r="CE33" s="365"/>
      <c r="CF33" s="365"/>
      <c r="CG33" s="365"/>
      <c r="CH33" s="365"/>
      <c r="CI33" s="365"/>
      <c r="CJ33" s="365"/>
      <c r="CK33" s="365"/>
      <c r="CL33" s="365"/>
      <c r="CM33" s="365"/>
      <c r="CN33" s="365"/>
      <c r="CO33" s="365"/>
      <c r="CP33" s="365"/>
      <c r="CQ33" s="365"/>
      <c r="CR33" s="365"/>
      <c r="CS33" s="365"/>
      <c r="CT33" s="365"/>
      <c r="CU33" s="365"/>
      <c r="CV33" s="365"/>
      <c r="CW33" s="365"/>
      <c r="CX33" s="365"/>
      <c r="CY33" s="365"/>
      <c r="CZ33" s="365"/>
      <c r="DA33" s="365"/>
      <c r="DB33" s="365"/>
      <c r="DC33" s="365"/>
      <c r="DD33" s="365"/>
      <c r="DE33" s="365"/>
      <c r="DF33" s="365"/>
      <c r="DG33" s="365"/>
      <c r="DH33" s="365"/>
      <c r="DI33" s="365"/>
      <c r="DJ33" s="365"/>
      <c r="DK33" s="365"/>
      <c r="DL33" s="365"/>
      <c r="DM33" s="365"/>
      <c r="DN33" s="365"/>
      <c r="DO33" s="365"/>
      <c r="DP33" s="365"/>
      <c r="DQ33" s="365"/>
      <c r="DR33" s="365"/>
      <c r="DS33" s="365"/>
      <c r="DT33" s="365"/>
      <c r="DU33" s="365"/>
      <c r="DV33" s="365"/>
      <c r="DW33" s="365"/>
      <c r="DX33" s="365"/>
      <c r="DY33" s="365"/>
      <c r="DZ33" s="365"/>
      <c r="EA33" s="365"/>
      <c r="EB33" s="365"/>
      <c r="EC33" s="365"/>
      <c r="ED33" s="365"/>
      <c r="EE33" s="365"/>
      <c r="EF33" s="365"/>
      <c r="EG33" s="365"/>
      <c r="EH33" s="365"/>
      <c r="EI33" s="365"/>
      <c r="EJ33" s="365"/>
      <c r="EK33" s="365"/>
      <c r="EL33" s="365"/>
      <c r="EM33" s="365"/>
      <c r="EN33" s="365"/>
      <c r="EO33" s="365"/>
      <c r="EP33" s="365"/>
      <c r="EQ33" s="365"/>
      <c r="ER33" s="365"/>
      <c r="ES33" s="365"/>
      <c r="ET33" s="365"/>
      <c r="EU33" s="365"/>
      <c r="EV33" s="365"/>
      <c r="EW33" s="365"/>
      <c r="EX33" s="365"/>
      <c r="EY33" s="365"/>
      <c r="EZ33" s="365"/>
      <c r="FA33" s="365"/>
      <c r="FB33" s="365"/>
      <c r="FC33" s="365"/>
      <c r="FD33" s="365"/>
      <c r="FE33" s="365"/>
      <c r="FF33" s="365"/>
      <c r="FG33" s="365"/>
      <c r="FH33" s="365"/>
      <c r="FI33" s="365"/>
      <c r="FJ33" s="365"/>
      <c r="FK33" s="365"/>
      <c r="FL33" s="365"/>
      <c r="FM33" s="365"/>
      <c r="FN33" s="365"/>
      <c r="FO33" s="365"/>
      <c r="FP33" s="365"/>
      <c r="FQ33" s="365"/>
      <c r="FR33" s="365"/>
      <c r="FS33" s="365"/>
      <c r="FT33" s="365"/>
      <c r="FU33" s="365"/>
      <c r="FV33" s="365"/>
      <c r="FW33" s="365"/>
      <c r="FX33" s="365"/>
      <c r="FY33" s="365"/>
      <c r="FZ33" s="365"/>
      <c r="GA33" s="365"/>
      <c r="GB33" s="365"/>
      <c r="GC33" s="365"/>
      <c r="GD33" s="365"/>
      <c r="GE33" s="365"/>
      <c r="GF33" s="365"/>
      <c r="GG33" s="365"/>
      <c r="GH33" s="365"/>
      <c r="GI33" s="365"/>
      <c r="GJ33" s="365"/>
      <c r="GK33" s="365"/>
      <c r="GL33" s="365"/>
      <c r="GM33" s="365"/>
      <c r="GN33" s="365"/>
      <c r="GO33" s="365"/>
      <c r="GP33" s="365"/>
      <c r="GQ33" s="365"/>
      <c r="GR33" s="365"/>
      <c r="GS33" s="365"/>
      <c r="GT33" s="365"/>
      <c r="GU33" s="365"/>
      <c r="GV33" s="365"/>
      <c r="GW33" s="365"/>
      <c r="GX33" s="365"/>
      <c r="GY33" s="365"/>
      <c r="GZ33" s="365"/>
      <c r="HA33" s="365"/>
      <c r="HB33" s="365"/>
      <c r="HC33" s="365"/>
      <c r="HD33" s="365"/>
      <c r="HE33" s="365"/>
      <c r="HF33" s="365"/>
      <c r="HG33" s="365"/>
      <c r="HH33" s="365"/>
      <c r="HI33" s="365"/>
      <c r="HJ33" s="365"/>
      <c r="HK33" s="365"/>
      <c r="HL33" s="365"/>
      <c r="HM33" s="365"/>
      <c r="HN33" s="365"/>
      <c r="HO33" s="365"/>
      <c r="HP33" s="365"/>
      <c r="HQ33" s="365"/>
      <c r="HR33" s="365"/>
      <c r="HS33" s="365"/>
      <c r="HT33" s="365"/>
      <c r="HU33" s="365"/>
      <c r="HV33" s="365"/>
    </row>
    <row r="34" spans="1:230" s="370" customFormat="1" ht="18" hidden="1" customHeight="1">
      <c r="A34" s="365"/>
      <c r="B34" s="366"/>
      <c r="C34" s="367"/>
      <c r="D34" s="497"/>
      <c r="E34" s="498"/>
      <c r="F34" s="499"/>
      <c r="G34" s="500"/>
      <c r="H34" s="501"/>
      <c r="I34" s="502"/>
      <c r="J34" s="365"/>
      <c r="K34" s="365"/>
      <c r="L34" s="365"/>
      <c r="M34" s="365"/>
      <c r="N34" s="365"/>
      <c r="O34" s="365"/>
      <c r="P34" s="365"/>
      <c r="Q34" s="365"/>
      <c r="R34" s="365"/>
      <c r="S34" s="365"/>
      <c r="T34" s="365"/>
      <c r="U34" s="365"/>
      <c r="V34" s="365"/>
      <c r="W34" s="365"/>
      <c r="X34" s="365"/>
      <c r="Y34" s="365"/>
      <c r="Z34" s="365"/>
      <c r="AA34" s="365"/>
      <c r="AB34" s="365"/>
      <c r="AC34" s="365"/>
      <c r="AD34" s="365"/>
      <c r="AE34" s="365"/>
      <c r="AF34" s="365"/>
      <c r="AG34" s="365"/>
      <c r="AH34" s="365"/>
      <c r="AI34" s="365"/>
      <c r="AJ34" s="365"/>
      <c r="AK34" s="365"/>
      <c r="AL34" s="365"/>
      <c r="AM34" s="365"/>
      <c r="AN34" s="365"/>
      <c r="AO34" s="365"/>
      <c r="AP34" s="365"/>
      <c r="AQ34" s="365"/>
      <c r="AR34" s="365"/>
      <c r="AS34" s="365"/>
      <c r="AT34" s="365"/>
      <c r="AU34" s="365"/>
      <c r="AV34" s="365"/>
      <c r="AW34" s="365"/>
      <c r="AX34" s="365"/>
      <c r="AY34" s="365"/>
      <c r="AZ34" s="365"/>
      <c r="BA34" s="365"/>
      <c r="BB34" s="365"/>
      <c r="BC34" s="365"/>
      <c r="BD34" s="365"/>
      <c r="BE34" s="365"/>
      <c r="BF34" s="365"/>
      <c r="BG34" s="365"/>
      <c r="BH34" s="365"/>
      <c r="BI34" s="365"/>
      <c r="BJ34" s="365"/>
      <c r="BK34" s="365"/>
      <c r="BL34" s="365"/>
      <c r="BM34" s="365"/>
      <c r="BN34" s="365"/>
      <c r="BO34" s="365"/>
      <c r="BP34" s="365"/>
      <c r="BQ34" s="365"/>
      <c r="BR34" s="365"/>
      <c r="BS34" s="365"/>
      <c r="BT34" s="365"/>
      <c r="BU34" s="365"/>
      <c r="BV34" s="365"/>
      <c r="BW34" s="365"/>
      <c r="BX34" s="365"/>
      <c r="BY34" s="365"/>
      <c r="BZ34" s="365"/>
      <c r="CA34" s="365"/>
      <c r="CB34" s="365"/>
      <c r="CC34" s="365"/>
      <c r="CD34" s="365"/>
      <c r="CE34" s="365"/>
      <c r="CF34" s="365"/>
      <c r="CG34" s="365"/>
      <c r="CH34" s="365"/>
      <c r="CI34" s="365"/>
      <c r="CJ34" s="365"/>
      <c r="CK34" s="365"/>
      <c r="CL34" s="365"/>
      <c r="CM34" s="365"/>
      <c r="CN34" s="365"/>
      <c r="CO34" s="365"/>
      <c r="CP34" s="365"/>
      <c r="CQ34" s="365"/>
      <c r="CR34" s="365"/>
      <c r="CS34" s="365"/>
      <c r="CT34" s="365"/>
      <c r="CU34" s="365"/>
      <c r="CV34" s="365"/>
      <c r="CW34" s="365"/>
      <c r="CX34" s="365"/>
      <c r="CY34" s="365"/>
      <c r="CZ34" s="365"/>
      <c r="DA34" s="365"/>
      <c r="DB34" s="365"/>
      <c r="DC34" s="365"/>
      <c r="DD34" s="365"/>
      <c r="DE34" s="365"/>
      <c r="DF34" s="365"/>
      <c r="DG34" s="365"/>
      <c r="DH34" s="365"/>
      <c r="DI34" s="365"/>
      <c r="DJ34" s="365"/>
      <c r="DK34" s="365"/>
      <c r="DL34" s="365"/>
      <c r="DM34" s="365"/>
      <c r="DN34" s="365"/>
      <c r="DO34" s="365"/>
      <c r="DP34" s="365"/>
      <c r="DQ34" s="365"/>
      <c r="DR34" s="365"/>
      <c r="DS34" s="365"/>
      <c r="DT34" s="365"/>
      <c r="DU34" s="365"/>
      <c r="DV34" s="365"/>
      <c r="DW34" s="365"/>
      <c r="DX34" s="365"/>
      <c r="DY34" s="365"/>
      <c r="DZ34" s="365"/>
      <c r="EA34" s="365"/>
      <c r="EB34" s="365"/>
      <c r="EC34" s="365"/>
      <c r="ED34" s="365"/>
      <c r="EE34" s="365"/>
      <c r="EF34" s="365"/>
      <c r="EG34" s="365"/>
      <c r="EH34" s="365"/>
      <c r="EI34" s="365"/>
      <c r="EJ34" s="365"/>
      <c r="EK34" s="365"/>
      <c r="EL34" s="365"/>
      <c r="EM34" s="365"/>
      <c r="EN34" s="365"/>
      <c r="EO34" s="365"/>
      <c r="EP34" s="365"/>
      <c r="EQ34" s="365"/>
      <c r="ER34" s="365"/>
      <c r="ES34" s="365"/>
      <c r="ET34" s="365"/>
      <c r="EU34" s="365"/>
      <c r="EV34" s="365"/>
      <c r="EW34" s="365"/>
      <c r="EX34" s="365"/>
      <c r="EY34" s="365"/>
      <c r="EZ34" s="365"/>
      <c r="FA34" s="365"/>
      <c r="FB34" s="365"/>
      <c r="FC34" s="365"/>
      <c r="FD34" s="365"/>
      <c r="FE34" s="365"/>
      <c r="FF34" s="365"/>
      <c r="FG34" s="365"/>
      <c r="FH34" s="365"/>
      <c r="FI34" s="365"/>
      <c r="FJ34" s="365"/>
      <c r="FK34" s="365"/>
      <c r="FL34" s="365"/>
      <c r="FM34" s="365"/>
      <c r="FN34" s="365"/>
      <c r="FO34" s="365"/>
      <c r="FP34" s="365"/>
      <c r="FQ34" s="365"/>
      <c r="FR34" s="365"/>
      <c r="FS34" s="365"/>
      <c r="FT34" s="365"/>
      <c r="FU34" s="365"/>
      <c r="FV34" s="365"/>
      <c r="FW34" s="365"/>
      <c r="FX34" s="365"/>
      <c r="FY34" s="365"/>
      <c r="FZ34" s="365"/>
      <c r="GA34" s="365"/>
      <c r="GB34" s="365"/>
      <c r="GC34" s="365"/>
      <c r="GD34" s="365"/>
      <c r="GE34" s="365"/>
      <c r="GF34" s="365"/>
      <c r="GG34" s="365"/>
      <c r="GH34" s="365"/>
      <c r="GI34" s="365"/>
      <c r="GJ34" s="365"/>
      <c r="GK34" s="365"/>
      <c r="GL34" s="365"/>
      <c r="GM34" s="365"/>
      <c r="GN34" s="365"/>
      <c r="GO34" s="365"/>
      <c r="GP34" s="365"/>
      <c r="GQ34" s="365"/>
      <c r="GR34" s="365"/>
      <c r="GS34" s="365"/>
      <c r="GT34" s="365"/>
      <c r="GU34" s="365"/>
      <c r="GV34" s="365"/>
      <c r="GW34" s="365"/>
      <c r="GX34" s="365"/>
      <c r="GY34" s="365"/>
      <c r="GZ34" s="365"/>
      <c r="HA34" s="365"/>
      <c r="HB34" s="365"/>
      <c r="HC34" s="365"/>
      <c r="HD34" s="365"/>
      <c r="HE34" s="365"/>
      <c r="HF34" s="365"/>
      <c r="HG34" s="365"/>
      <c r="HH34" s="365"/>
      <c r="HI34" s="365"/>
      <c r="HJ34" s="365"/>
      <c r="HK34" s="365"/>
      <c r="HL34" s="365"/>
      <c r="HM34" s="365"/>
      <c r="HN34" s="365"/>
      <c r="HO34" s="365"/>
      <c r="HP34" s="365"/>
      <c r="HQ34" s="365"/>
      <c r="HR34" s="365"/>
      <c r="HS34" s="365"/>
      <c r="HT34" s="365"/>
      <c r="HU34" s="365"/>
      <c r="HV34" s="365"/>
    </row>
    <row r="35" spans="1:230" s="370" customFormat="1" ht="18" customHeight="1">
      <c r="A35" s="365"/>
      <c r="B35" s="366"/>
      <c r="C35" s="367" t="s">
        <v>70</v>
      </c>
      <c r="D35" s="497">
        <v>51614</v>
      </c>
      <c r="E35" s="498">
        <v>1246.6199999999999</v>
      </c>
      <c r="F35" s="499">
        <v>418981</v>
      </c>
      <c r="G35" s="500">
        <v>1569.19</v>
      </c>
      <c r="H35" s="501">
        <v>146736</v>
      </c>
      <c r="I35" s="502">
        <v>979.55</v>
      </c>
      <c r="J35" s="365"/>
      <c r="K35" s="365"/>
      <c r="L35" s="365"/>
      <c r="M35" s="365"/>
      <c r="N35" s="365"/>
      <c r="O35" s="365"/>
      <c r="P35" s="365"/>
      <c r="Q35" s="365"/>
      <c r="R35" s="365"/>
      <c r="S35" s="365"/>
      <c r="T35" s="365"/>
      <c r="U35" s="365"/>
      <c r="V35" s="365"/>
      <c r="W35" s="365"/>
      <c r="X35" s="365"/>
      <c r="Y35" s="365"/>
      <c r="Z35" s="365"/>
      <c r="AA35" s="365"/>
      <c r="AB35" s="365"/>
      <c r="AC35" s="365"/>
      <c r="AD35" s="365"/>
      <c r="AE35" s="365"/>
      <c r="AF35" s="365"/>
      <c r="AG35" s="365"/>
      <c r="AH35" s="365"/>
      <c r="AI35" s="365"/>
      <c r="AJ35" s="365"/>
      <c r="AK35" s="365"/>
      <c r="AL35" s="365"/>
      <c r="AM35" s="365"/>
      <c r="AN35" s="365"/>
      <c r="AO35" s="365"/>
      <c r="AP35" s="365"/>
      <c r="AQ35" s="365"/>
      <c r="AR35" s="365"/>
      <c r="AS35" s="365"/>
      <c r="AT35" s="365"/>
      <c r="AU35" s="365"/>
      <c r="AV35" s="365"/>
      <c r="AW35" s="365"/>
      <c r="AX35" s="365"/>
      <c r="AY35" s="365"/>
      <c r="AZ35" s="365"/>
      <c r="BA35" s="365"/>
      <c r="BB35" s="365"/>
      <c r="BC35" s="365"/>
      <c r="BD35" s="365"/>
      <c r="BE35" s="365"/>
      <c r="BF35" s="365"/>
      <c r="BG35" s="365"/>
      <c r="BH35" s="365"/>
      <c r="BI35" s="365"/>
      <c r="BJ35" s="365"/>
      <c r="BK35" s="365"/>
      <c r="BL35" s="365"/>
      <c r="BM35" s="365"/>
      <c r="BN35" s="365"/>
      <c r="BO35" s="365"/>
      <c r="BP35" s="365"/>
      <c r="BQ35" s="365"/>
      <c r="BR35" s="365"/>
      <c r="BS35" s="365"/>
      <c r="BT35" s="365"/>
      <c r="BU35" s="365"/>
      <c r="BV35" s="365"/>
      <c r="BW35" s="365"/>
      <c r="BX35" s="365"/>
      <c r="BY35" s="365"/>
      <c r="BZ35" s="365"/>
      <c r="CA35" s="365"/>
      <c r="CB35" s="365"/>
      <c r="CC35" s="365"/>
      <c r="CD35" s="365"/>
      <c r="CE35" s="365"/>
      <c r="CF35" s="365"/>
      <c r="CG35" s="365"/>
      <c r="CH35" s="365"/>
      <c r="CI35" s="365"/>
      <c r="CJ35" s="365"/>
      <c r="CK35" s="365"/>
      <c r="CL35" s="365"/>
      <c r="CM35" s="365"/>
      <c r="CN35" s="365"/>
      <c r="CO35" s="365"/>
      <c r="CP35" s="365"/>
      <c r="CQ35" s="365"/>
      <c r="CR35" s="365"/>
      <c r="CS35" s="365"/>
      <c r="CT35" s="365"/>
      <c r="CU35" s="365"/>
      <c r="CV35" s="365"/>
      <c r="CW35" s="365"/>
      <c r="CX35" s="365"/>
      <c r="CY35" s="365"/>
      <c r="CZ35" s="365"/>
      <c r="DA35" s="365"/>
      <c r="DB35" s="365"/>
      <c r="DC35" s="365"/>
      <c r="DD35" s="365"/>
      <c r="DE35" s="365"/>
      <c r="DF35" s="365"/>
      <c r="DG35" s="365"/>
      <c r="DH35" s="365"/>
      <c r="DI35" s="365"/>
      <c r="DJ35" s="365"/>
      <c r="DK35" s="365"/>
      <c r="DL35" s="365"/>
      <c r="DM35" s="365"/>
      <c r="DN35" s="365"/>
      <c r="DO35" s="365"/>
      <c r="DP35" s="365"/>
      <c r="DQ35" s="365"/>
      <c r="DR35" s="365"/>
      <c r="DS35" s="365"/>
      <c r="DT35" s="365"/>
      <c r="DU35" s="365"/>
      <c r="DV35" s="365"/>
      <c r="DW35" s="365"/>
      <c r="DX35" s="365"/>
      <c r="DY35" s="365"/>
      <c r="DZ35" s="365"/>
      <c r="EA35" s="365"/>
      <c r="EB35" s="365"/>
      <c r="EC35" s="365"/>
      <c r="ED35" s="365"/>
      <c r="EE35" s="365"/>
      <c r="EF35" s="365"/>
      <c r="EG35" s="365"/>
      <c r="EH35" s="365"/>
      <c r="EI35" s="365"/>
      <c r="EJ35" s="365"/>
      <c r="EK35" s="365"/>
      <c r="EL35" s="365"/>
      <c r="EM35" s="365"/>
      <c r="EN35" s="365"/>
      <c r="EO35" s="365"/>
      <c r="EP35" s="365"/>
      <c r="EQ35" s="365"/>
      <c r="ER35" s="365"/>
      <c r="ES35" s="365"/>
      <c r="ET35" s="365"/>
      <c r="EU35" s="365"/>
      <c r="EV35" s="365"/>
      <c r="EW35" s="365"/>
      <c r="EX35" s="365"/>
      <c r="EY35" s="365"/>
      <c r="EZ35" s="365"/>
      <c r="FA35" s="365"/>
      <c r="FB35" s="365"/>
      <c r="FC35" s="365"/>
      <c r="FD35" s="365"/>
      <c r="FE35" s="365"/>
      <c r="FF35" s="365"/>
      <c r="FG35" s="365"/>
      <c r="FH35" s="365"/>
      <c r="FI35" s="365"/>
      <c r="FJ35" s="365"/>
      <c r="FK35" s="365"/>
      <c r="FL35" s="365"/>
      <c r="FM35" s="365"/>
      <c r="FN35" s="365"/>
      <c r="FO35" s="365"/>
      <c r="FP35" s="365"/>
      <c r="FQ35" s="365"/>
      <c r="FR35" s="365"/>
      <c r="FS35" s="365"/>
      <c r="FT35" s="365"/>
      <c r="FU35" s="365"/>
      <c r="FV35" s="365"/>
      <c r="FW35" s="365"/>
      <c r="FX35" s="365"/>
      <c r="FY35" s="365"/>
      <c r="FZ35" s="365"/>
      <c r="GA35" s="365"/>
      <c r="GB35" s="365"/>
      <c r="GC35" s="365"/>
      <c r="GD35" s="365"/>
      <c r="GE35" s="365"/>
      <c r="GF35" s="365"/>
      <c r="GG35" s="365"/>
      <c r="GH35" s="365"/>
      <c r="GI35" s="365"/>
      <c r="GJ35" s="365"/>
      <c r="GK35" s="365"/>
      <c r="GL35" s="365"/>
      <c r="GM35" s="365"/>
      <c r="GN35" s="365"/>
      <c r="GO35" s="365"/>
      <c r="GP35" s="365"/>
      <c r="GQ35" s="365"/>
      <c r="GR35" s="365"/>
      <c r="GS35" s="365"/>
      <c r="GT35" s="365"/>
      <c r="GU35" s="365"/>
      <c r="GV35" s="365"/>
      <c r="GW35" s="365"/>
      <c r="GX35" s="365"/>
      <c r="GY35" s="365"/>
      <c r="GZ35" s="365"/>
      <c r="HA35" s="365"/>
      <c r="HB35" s="365"/>
      <c r="HC35" s="365"/>
      <c r="HD35" s="365"/>
      <c r="HE35" s="365"/>
      <c r="HF35" s="365"/>
      <c r="HG35" s="365"/>
      <c r="HH35" s="365"/>
      <c r="HI35" s="365"/>
      <c r="HJ35" s="365"/>
      <c r="HK35" s="365"/>
      <c r="HL35" s="365"/>
      <c r="HM35" s="365"/>
      <c r="HN35" s="365"/>
      <c r="HO35" s="365"/>
      <c r="HP35" s="365"/>
      <c r="HQ35" s="365"/>
      <c r="HR35" s="365"/>
      <c r="HS35" s="365"/>
      <c r="HT35" s="365"/>
      <c r="HU35" s="365"/>
      <c r="HV35" s="365"/>
    </row>
    <row r="36" spans="1:230" s="371" customFormat="1" ht="18" customHeight="1">
      <c r="B36" s="366">
        <v>5</v>
      </c>
      <c r="C36" s="372" t="s">
        <v>71</v>
      </c>
      <c r="D36" s="373">
        <v>3648</v>
      </c>
      <c r="E36" s="374">
        <v>1129.2</v>
      </c>
      <c r="F36" s="373">
        <v>25946</v>
      </c>
      <c r="G36" s="374">
        <v>1379.86</v>
      </c>
      <c r="H36" s="373">
        <v>9492</v>
      </c>
      <c r="I36" s="374">
        <v>907.59</v>
      </c>
    </row>
    <row r="37" spans="1:230" s="371" customFormat="1" ht="18" customHeight="1">
      <c r="B37" s="366">
        <v>9</v>
      </c>
      <c r="C37" s="372" t="s">
        <v>72</v>
      </c>
      <c r="D37" s="373">
        <v>5515</v>
      </c>
      <c r="E37" s="374">
        <v>1379.97</v>
      </c>
      <c r="F37" s="373">
        <v>66717</v>
      </c>
      <c r="G37" s="374">
        <v>1663.68</v>
      </c>
      <c r="H37" s="373">
        <v>20475</v>
      </c>
      <c r="I37" s="374">
        <v>1010.45</v>
      </c>
    </row>
    <row r="38" spans="1:230" s="371" customFormat="1" ht="18" customHeight="1">
      <c r="B38" s="366">
        <v>24</v>
      </c>
      <c r="C38" s="372" t="s">
        <v>73</v>
      </c>
      <c r="D38" s="373">
        <v>14323</v>
      </c>
      <c r="E38" s="374">
        <v>1312.28</v>
      </c>
      <c r="F38" s="373">
        <v>88346</v>
      </c>
      <c r="G38" s="374">
        <v>1576.39</v>
      </c>
      <c r="H38" s="373">
        <v>33156</v>
      </c>
      <c r="I38" s="374">
        <v>956.84</v>
      </c>
    </row>
    <row r="39" spans="1:230" s="371" customFormat="1" ht="18" customHeight="1">
      <c r="B39" s="366">
        <v>34</v>
      </c>
      <c r="C39" s="372" t="s">
        <v>74</v>
      </c>
      <c r="D39" s="373">
        <v>4088</v>
      </c>
      <c r="E39" s="374">
        <v>1221.32</v>
      </c>
      <c r="F39" s="373">
        <v>29039</v>
      </c>
      <c r="G39" s="374">
        <v>1607.82</v>
      </c>
      <c r="H39" s="373">
        <v>9986</v>
      </c>
      <c r="I39" s="374">
        <v>1008.61</v>
      </c>
    </row>
    <row r="40" spans="1:230" s="371" customFormat="1" ht="18" customHeight="1">
      <c r="B40" s="366">
        <v>37</v>
      </c>
      <c r="C40" s="372" t="s">
        <v>75</v>
      </c>
      <c r="D40" s="373">
        <v>6064</v>
      </c>
      <c r="E40" s="374">
        <v>1189.2</v>
      </c>
      <c r="F40" s="373">
        <v>55163</v>
      </c>
      <c r="G40" s="374">
        <v>1465.72</v>
      </c>
      <c r="H40" s="373">
        <v>19753</v>
      </c>
      <c r="I40" s="374">
        <v>938.48</v>
      </c>
    </row>
    <row r="41" spans="1:230" s="371" customFormat="1" ht="18" customHeight="1">
      <c r="B41" s="366">
        <v>40</v>
      </c>
      <c r="C41" s="372" t="s">
        <v>76</v>
      </c>
      <c r="D41" s="373">
        <v>2828</v>
      </c>
      <c r="E41" s="374">
        <v>1147.8699999999999</v>
      </c>
      <c r="F41" s="373">
        <v>24170</v>
      </c>
      <c r="G41" s="374">
        <v>1498.61</v>
      </c>
      <c r="H41" s="373">
        <v>8206</v>
      </c>
      <c r="I41" s="374">
        <v>938.23</v>
      </c>
    </row>
    <row r="42" spans="1:230" s="371" customFormat="1" ht="18" customHeight="1">
      <c r="B42" s="366">
        <v>42</v>
      </c>
      <c r="C42" s="372" t="s">
        <v>77</v>
      </c>
      <c r="D42" s="373">
        <v>1315</v>
      </c>
      <c r="E42" s="374">
        <v>1248.31</v>
      </c>
      <c r="F42" s="373">
        <v>16095</v>
      </c>
      <c r="G42" s="374">
        <v>1510.13</v>
      </c>
      <c r="H42" s="373">
        <v>5005</v>
      </c>
      <c r="I42" s="374">
        <v>915.49</v>
      </c>
    </row>
    <row r="43" spans="1:230" s="371" customFormat="1" ht="18" customHeight="1">
      <c r="B43" s="366">
        <v>47</v>
      </c>
      <c r="C43" s="372" t="s">
        <v>78</v>
      </c>
      <c r="D43" s="373">
        <v>11605</v>
      </c>
      <c r="E43" s="374">
        <v>1220.03</v>
      </c>
      <c r="F43" s="373">
        <v>82058</v>
      </c>
      <c r="G43" s="374">
        <v>1717.59</v>
      </c>
      <c r="H43" s="373">
        <v>28550</v>
      </c>
      <c r="I43" s="374">
        <v>1085.45</v>
      </c>
    </row>
    <row r="44" spans="1:230" s="371" customFormat="1" ht="18" customHeight="1">
      <c r="B44" s="366">
        <v>49</v>
      </c>
      <c r="C44" s="372" t="s">
        <v>79</v>
      </c>
      <c r="D44" s="373">
        <v>2228</v>
      </c>
      <c r="E44" s="374">
        <v>1152.27</v>
      </c>
      <c r="F44" s="373">
        <v>31447</v>
      </c>
      <c r="G44" s="374">
        <v>1347.72</v>
      </c>
      <c r="H44" s="373">
        <v>12113</v>
      </c>
      <c r="I44" s="374">
        <v>893.76</v>
      </c>
    </row>
    <row r="45" spans="1:230" s="371" customFormat="1" ht="18" hidden="1" customHeight="1">
      <c r="B45" s="366"/>
      <c r="C45" s="372"/>
      <c r="D45" s="373"/>
      <c r="E45" s="374"/>
      <c r="F45" s="373"/>
      <c r="G45" s="374"/>
      <c r="H45" s="373"/>
      <c r="I45" s="374"/>
    </row>
    <row r="46" spans="1:230" s="370" customFormat="1" ht="18" customHeight="1">
      <c r="A46" s="365"/>
      <c r="B46" s="366"/>
      <c r="C46" s="367" t="s">
        <v>80</v>
      </c>
      <c r="D46" s="497">
        <v>50093</v>
      </c>
      <c r="E46" s="498">
        <v>1161.42</v>
      </c>
      <c r="F46" s="499">
        <v>248513</v>
      </c>
      <c r="G46" s="500">
        <v>1485.58</v>
      </c>
      <c r="H46" s="501">
        <v>95037</v>
      </c>
      <c r="I46" s="502">
        <v>972.38</v>
      </c>
      <c r="J46" s="365"/>
      <c r="K46" s="365"/>
      <c r="L46" s="365"/>
      <c r="M46" s="365"/>
      <c r="N46" s="365"/>
      <c r="O46" s="365"/>
      <c r="P46" s="365"/>
      <c r="Q46" s="365"/>
      <c r="R46" s="365"/>
      <c r="S46" s="365"/>
      <c r="T46" s="365"/>
      <c r="U46" s="365"/>
      <c r="V46" s="365"/>
      <c r="W46" s="365"/>
      <c r="X46" s="365"/>
      <c r="Y46" s="365"/>
      <c r="Z46" s="365"/>
      <c r="AA46" s="365"/>
      <c r="AB46" s="365"/>
      <c r="AC46" s="365"/>
      <c r="AD46" s="365"/>
      <c r="AE46" s="365"/>
      <c r="AF46" s="365"/>
      <c r="AG46" s="365"/>
      <c r="AH46" s="365"/>
      <c r="AI46" s="365"/>
      <c r="AJ46" s="365"/>
      <c r="AK46" s="365"/>
      <c r="AL46" s="365"/>
      <c r="AM46" s="365"/>
      <c r="AN46" s="365"/>
      <c r="AO46" s="365"/>
      <c r="AP46" s="365"/>
      <c r="AQ46" s="365"/>
      <c r="AR46" s="365"/>
      <c r="AS46" s="365"/>
      <c r="AT46" s="365"/>
      <c r="AU46" s="365"/>
      <c r="AV46" s="365"/>
      <c r="AW46" s="365"/>
      <c r="AX46" s="365"/>
      <c r="AY46" s="365"/>
      <c r="AZ46" s="365"/>
      <c r="BA46" s="365"/>
      <c r="BB46" s="365"/>
      <c r="BC46" s="365"/>
      <c r="BD46" s="365"/>
      <c r="BE46" s="365"/>
      <c r="BF46" s="365"/>
      <c r="BG46" s="365"/>
      <c r="BH46" s="365"/>
      <c r="BI46" s="365"/>
      <c r="BJ46" s="365"/>
      <c r="BK46" s="365"/>
      <c r="BL46" s="365"/>
      <c r="BM46" s="365"/>
      <c r="BN46" s="365"/>
      <c r="BO46" s="365"/>
      <c r="BP46" s="365"/>
      <c r="BQ46" s="365"/>
      <c r="BR46" s="365"/>
      <c r="BS46" s="365"/>
      <c r="BT46" s="365"/>
      <c r="BU46" s="365"/>
      <c r="BV46" s="365"/>
      <c r="BW46" s="365"/>
      <c r="BX46" s="365"/>
      <c r="BY46" s="365"/>
      <c r="BZ46" s="365"/>
      <c r="CA46" s="365"/>
      <c r="CB46" s="365"/>
      <c r="CC46" s="365"/>
      <c r="CD46" s="365"/>
      <c r="CE46" s="365"/>
      <c r="CF46" s="365"/>
      <c r="CG46" s="365"/>
      <c r="CH46" s="365"/>
      <c r="CI46" s="365"/>
      <c r="CJ46" s="365"/>
      <c r="CK46" s="365"/>
      <c r="CL46" s="365"/>
      <c r="CM46" s="365"/>
      <c r="CN46" s="365"/>
      <c r="CO46" s="365"/>
      <c r="CP46" s="365"/>
      <c r="CQ46" s="365"/>
      <c r="CR46" s="365"/>
      <c r="CS46" s="365"/>
      <c r="CT46" s="365"/>
      <c r="CU46" s="365"/>
      <c r="CV46" s="365"/>
      <c r="CW46" s="365"/>
      <c r="CX46" s="365"/>
      <c r="CY46" s="365"/>
      <c r="CZ46" s="365"/>
      <c r="DA46" s="365"/>
      <c r="DB46" s="365"/>
      <c r="DC46" s="365"/>
      <c r="DD46" s="365"/>
      <c r="DE46" s="365"/>
      <c r="DF46" s="365"/>
      <c r="DG46" s="365"/>
      <c r="DH46" s="365"/>
      <c r="DI46" s="365"/>
      <c r="DJ46" s="365"/>
      <c r="DK46" s="365"/>
      <c r="DL46" s="365"/>
      <c r="DM46" s="365"/>
      <c r="DN46" s="365"/>
      <c r="DO46" s="365"/>
      <c r="DP46" s="365"/>
      <c r="DQ46" s="365"/>
      <c r="DR46" s="365"/>
      <c r="DS46" s="365"/>
      <c r="DT46" s="365"/>
      <c r="DU46" s="365"/>
      <c r="DV46" s="365"/>
      <c r="DW46" s="365"/>
      <c r="DX46" s="365"/>
      <c r="DY46" s="365"/>
      <c r="DZ46" s="365"/>
      <c r="EA46" s="365"/>
      <c r="EB46" s="365"/>
      <c r="EC46" s="365"/>
      <c r="ED46" s="365"/>
      <c r="EE46" s="365"/>
      <c r="EF46" s="365"/>
      <c r="EG46" s="365"/>
      <c r="EH46" s="365"/>
      <c r="EI46" s="365"/>
      <c r="EJ46" s="365"/>
      <c r="EK46" s="365"/>
      <c r="EL46" s="365"/>
      <c r="EM46" s="365"/>
      <c r="EN46" s="365"/>
      <c r="EO46" s="365"/>
      <c r="EP46" s="365"/>
      <c r="EQ46" s="365"/>
      <c r="ER46" s="365"/>
      <c r="ES46" s="365"/>
      <c r="ET46" s="365"/>
      <c r="EU46" s="365"/>
      <c r="EV46" s="365"/>
      <c r="EW46" s="365"/>
      <c r="EX46" s="365"/>
      <c r="EY46" s="365"/>
      <c r="EZ46" s="365"/>
      <c r="FA46" s="365"/>
      <c r="FB46" s="365"/>
      <c r="FC46" s="365"/>
      <c r="FD46" s="365"/>
      <c r="FE46" s="365"/>
      <c r="FF46" s="365"/>
      <c r="FG46" s="365"/>
      <c r="FH46" s="365"/>
      <c r="FI46" s="365"/>
      <c r="FJ46" s="365"/>
      <c r="FK46" s="365"/>
      <c r="FL46" s="365"/>
      <c r="FM46" s="365"/>
      <c r="FN46" s="365"/>
      <c r="FO46" s="365"/>
      <c r="FP46" s="365"/>
      <c r="FQ46" s="365"/>
      <c r="FR46" s="365"/>
      <c r="FS46" s="365"/>
      <c r="FT46" s="365"/>
      <c r="FU46" s="365"/>
      <c r="FV46" s="365"/>
      <c r="FW46" s="365"/>
      <c r="FX46" s="365"/>
      <c r="FY46" s="365"/>
      <c r="FZ46" s="365"/>
      <c r="GA46" s="365"/>
      <c r="GB46" s="365"/>
      <c r="GC46" s="365"/>
      <c r="GD46" s="365"/>
      <c r="GE46" s="365"/>
      <c r="GF46" s="365"/>
      <c r="GG46" s="365"/>
      <c r="GH46" s="365"/>
      <c r="GI46" s="365"/>
      <c r="GJ46" s="365"/>
      <c r="GK46" s="365"/>
      <c r="GL46" s="365"/>
      <c r="GM46" s="365"/>
      <c r="GN46" s="365"/>
      <c r="GO46" s="365"/>
      <c r="GP46" s="365"/>
      <c r="GQ46" s="365"/>
      <c r="GR46" s="365"/>
      <c r="GS46" s="365"/>
      <c r="GT46" s="365"/>
      <c r="GU46" s="365"/>
      <c r="GV46" s="365"/>
      <c r="GW46" s="365"/>
      <c r="GX46" s="365"/>
      <c r="GY46" s="365"/>
      <c r="GZ46" s="365"/>
      <c r="HA46" s="365"/>
      <c r="HB46" s="365"/>
      <c r="HC46" s="365"/>
      <c r="HD46" s="365"/>
      <c r="HE46" s="365"/>
      <c r="HF46" s="365"/>
      <c r="HG46" s="365"/>
      <c r="HH46" s="365"/>
      <c r="HI46" s="365"/>
      <c r="HJ46" s="365"/>
      <c r="HK46" s="365"/>
      <c r="HL46" s="365"/>
      <c r="HM46" s="365"/>
      <c r="HN46" s="365"/>
      <c r="HO46" s="365"/>
      <c r="HP46" s="365"/>
      <c r="HQ46" s="365"/>
      <c r="HR46" s="365"/>
      <c r="HS46" s="365"/>
      <c r="HT46" s="365"/>
      <c r="HU46" s="365"/>
      <c r="HV46" s="365"/>
    </row>
    <row r="47" spans="1:230" s="371" customFormat="1" ht="18" customHeight="1">
      <c r="B47" s="366">
        <v>2</v>
      </c>
      <c r="C47" s="372" t="s">
        <v>81</v>
      </c>
      <c r="D47" s="373">
        <v>6933</v>
      </c>
      <c r="E47" s="374">
        <v>1185.31</v>
      </c>
      <c r="F47" s="373">
        <v>48620</v>
      </c>
      <c r="G47" s="374">
        <v>1442.67</v>
      </c>
      <c r="H47" s="373">
        <v>18416</v>
      </c>
      <c r="I47" s="374">
        <v>936.43</v>
      </c>
    </row>
    <row r="48" spans="1:230" s="371" customFormat="1" ht="18" customHeight="1">
      <c r="B48" s="366">
        <v>13</v>
      </c>
      <c r="C48" s="372" t="s">
        <v>82</v>
      </c>
      <c r="D48" s="373">
        <v>17608</v>
      </c>
      <c r="E48" s="374">
        <v>1139.51</v>
      </c>
      <c r="F48" s="373">
        <v>59119</v>
      </c>
      <c r="G48" s="374">
        <v>1517.75</v>
      </c>
      <c r="H48" s="373">
        <v>26211</v>
      </c>
      <c r="I48" s="374">
        <v>1005.18</v>
      </c>
    </row>
    <row r="49" spans="1:230" s="371" customFormat="1" ht="18" customHeight="1">
      <c r="B49" s="366">
        <v>16</v>
      </c>
      <c r="C49" s="372" t="s">
        <v>83</v>
      </c>
      <c r="D49" s="373">
        <v>6676</v>
      </c>
      <c r="E49" s="374">
        <v>1106.8900000000001</v>
      </c>
      <c r="F49" s="373">
        <v>27177</v>
      </c>
      <c r="G49" s="374">
        <v>1369.74</v>
      </c>
      <c r="H49" s="373">
        <v>10709</v>
      </c>
      <c r="I49" s="374">
        <v>928.14</v>
      </c>
    </row>
    <row r="50" spans="1:230" s="371" customFormat="1" ht="18" customHeight="1">
      <c r="B50" s="366">
        <v>19</v>
      </c>
      <c r="C50" s="372" t="s">
        <v>84</v>
      </c>
      <c r="D50" s="373">
        <v>6356</v>
      </c>
      <c r="E50" s="374">
        <v>1268.79</v>
      </c>
      <c r="F50" s="373">
        <v>30636</v>
      </c>
      <c r="G50" s="374">
        <v>1672.44</v>
      </c>
      <c r="H50" s="373">
        <v>9573</v>
      </c>
      <c r="I50" s="374">
        <v>1037.28</v>
      </c>
    </row>
    <row r="51" spans="1:230" s="371" customFormat="1" ht="18" customHeight="1">
      <c r="B51" s="366">
        <v>45</v>
      </c>
      <c r="C51" s="372" t="s">
        <v>85</v>
      </c>
      <c r="D51" s="373">
        <v>12520</v>
      </c>
      <c r="E51" s="374">
        <v>1153.5899999999999</v>
      </c>
      <c r="F51" s="373">
        <v>82961</v>
      </c>
      <c r="G51" s="374">
        <v>1456.74</v>
      </c>
      <c r="H51" s="373">
        <v>30128</v>
      </c>
      <c r="I51" s="374">
        <v>960.91</v>
      </c>
    </row>
    <row r="52" spans="1:230" s="371" customFormat="1" ht="18" hidden="1" customHeight="1">
      <c r="B52" s="366"/>
      <c r="C52" s="372"/>
      <c r="D52" s="373"/>
      <c r="E52" s="374"/>
      <c r="F52" s="373"/>
      <c r="G52" s="374"/>
      <c r="H52" s="373"/>
      <c r="I52" s="374"/>
    </row>
    <row r="53" spans="1:230" s="370" customFormat="1" ht="18" customHeight="1">
      <c r="A53" s="365"/>
      <c r="B53" s="366"/>
      <c r="C53" s="367" t="s">
        <v>86</v>
      </c>
      <c r="D53" s="497">
        <v>167977</v>
      </c>
      <c r="E53" s="498">
        <v>1372.19</v>
      </c>
      <c r="F53" s="499">
        <v>1215883</v>
      </c>
      <c r="G53" s="500">
        <v>1608.1</v>
      </c>
      <c r="H53" s="501">
        <v>388546</v>
      </c>
      <c r="I53" s="502">
        <v>989.52</v>
      </c>
      <c r="J53" s="365"/>
      <c r="K53" s="365"/>
      <c r="L53" s="365"/>
      <c r="M53" s="365"/>
      <c r="N53" s="365"/>
      <c r="O53" s="365"/>
      <c r="P53" s="365"/>
      <c r="Q53" s="365"/>
      <c r="R53" s="365"/>
      <c r="S53" s="365"/>
      <c r="T53" s="365"/>
      <c r="U53" s="365"/>
      <c r="V53" s="365"/>
      <c r="W53" s="365"/>
      <c r="X53" s="365"/>
      <c r="Y53" s="365"/>
      <c r="Z53" s="365"/>
      <c r="AA53" s="365"/>
      <c r="AB53" s="365"/>
      <c r="AC53" s="365"/>
      <c r="AD53" s="365"/>
      <c r="AE53" s="365"/>
      <c r="AF53" s="365"/>
      <c r="AG53" s="365"/>
      <c r="AH53" s="365"/>
      <c r="AI53" s="365"/>
      <c r="AJ53" s="365"/>
      <c r="AK53" s="365"/>
      <c r="AL53" s="365"/>
      <c r="AM53" s="365"/>
      <c r="AN53" s="365"/>
      <c r="AO53" s="365"/>
      <c r="AP53" s="365"/>
      <c r="AQ53" s="365"/>
      <c r="AR53" s="365"/>
      <c r="AS53" s="365"/>
      <c r="AT53" s="365"/>
      <c r="AU53" s="365"/>
      <c r="AV53" s="365"/>
      <c r="AW53" s="365"/>
      <c r="AX53" s="365"/>
      <c r="AY53" s="365"/>
      <c r="AZ53" s="365"/>
      <c r="BA53" s="365"/>
      <c r="BB53" s="365"/>
      <c r="BC53" s="365"/>
      <c r="BD53" s="365"/>
      <c r="BE53" s="365"/>
      <c r="BF53" s="365"/>
      <c r="BG53" s="365"/>
      <c r="BH53" s="365"/>
      <c r="BI53" s="365"/>
      <c r="BJ53" s="365"/>
      <c r="BK53" s="365"/>
      <c r="BL53" s="365"/>
      <c r="BM53" s="365"/>
      <c r="BN53" s="365"/>
      <c r="BO53" s="365"/>
      <c r="BP53" s="365"/>
      <c r="BQ53" s="365"/>
      <c r="BR53" s="365"/>
      <c r="BS53" s="365"/>
      <c r="BT53" s="365"/>
      <c r="BU53" s="365"/>
      <c r="BV53" s="365"/>
      <c r="BW53" s="365"/>
      <c r="BX53" s="365"/>
      <c r="BY53" s="365"/>
      <c r="BZ53" s="365"/>
      <c r="CA53" s="365"/>
      <c r="CB53" s="365"/>
      <c r="CC53" s="365"/>
      <c r="CD53" s="365"/>
      <c r="CE53" s="365"/>
      <c r="CF53" s="365"/>
      <c r="CG53" s="365"/>
      <c r="CH53" s="365"/>
      <c r="CI53" s="365"/>
      <c r="CJ53" s="365"/>
      <c r="CK53" s="365"/>
      <c r="CL53" s="365"/>
      <c r="CM53" s="365"/>
      <c r="CN53" s="365"/>
      <c r="CO53" s="365"/>
      <c r="CP53" s="365"/>
      <c r="CQ53" s="365"/>
      <c r="CR53" s="365"/>
      <c r="CS53" s="365"/>
      <c r="CT53" s="365"/>
      <c r="CU53" s="365"/>
      <c r="CV53" s="365"/>
      <c r="CW53" s="365"/>
      <c r="CX53" s="365"/>
      <c r="CY53" s="365"/>
      <c r="CZ53" s="365"/>
      <c r="DA53" s="365"/>
      <c r="DB53" s="365"/>
      <c r="DC53" s="365"/>
      <c r="DD53" s="365"/>
      <c r="DE53" s="365"/>
      <c r="DF53" s="365"/>
      <c r="DG53" s="365"/>
      <c r="DH53" s="365"/>
      <c r="DI53" s="365"/>
      <c r="DJ53" s="365"/>
      <c r="DK53" s="365"/>
      <c r="DL53" s="365"/>
      <c r="DM53" s="365"/>
      <c r="DN53" s="365"/>
      <c r="DO53" s="365"/>
      <c r="DP53" s="365"/>
      <c r="DQ53" s="365"/>
      <c r="DR53" s="365"/>
      <c r="DS53" s="365"/>
      <c r="DT53" s="365"/>
      <c r="DU53" s="365"/>
      <c r="DV53" s="365"/>
      <c r="DW53" s="365"/>
      <c r="DX53" s="365"/>
      <c r="DY53" s="365"/>
      <c r="DZ53" s="365"/>
      <c r="EA53" s="365"/>
      <c r="EB53" s="365"/>
      <c r="EC53" s="365"/>
      <c r="ED53" s="365"/>
      <c r="EE53" s="365"/>
      <c r="EF53" s="365"/>
      <c r="EG53" s="365"/>
      <c r="EH53" s="365"/>
      <c r="EI53" s="365"/>
      <c r="EJ53" s="365"/>
      <c r="EK53" s="365"/>
      <c r="EL53" s="365"/>
      <c r="EM53" s="365"/>
      <c r="EN53" s="365"/>
      <c r="EO53" s="365"/>
      <c r="EP53" s="365"/>
      <c r="EQ53" s="365"/>
      <c r="ER53" s="365"/>
      <c r="ES53" s="365"/>
      <c r="ET53" s="365"/>
      <c r="EU53" s="365"/>
      <c r="EV53" s="365"/>
      <c r="EW53" s="365"/>
      <c r="EX53" s="365"/>
      <c r="EY53" s="365"/>
      <c r="EZ53" s="365"/>
      <c r="FA53" s="365"/>
      <c r="FB53" s="365"/>
      <c r="FC53" s="365"/>
      <c r="FD53" s="365"/>
      <c r="FE53" s="365"/>
      <c r="FF53" s="365"/>
      <c r="FG53" s="365"/>
      <c r="FH53" s="365"/>
      <c r="FI53" s="365"/>
      <c r="FJ53" s="365"/>
      <c r="FK53" s="365"/>
      <c r="FL53" s="365"/>
      <c r="FM53" s="365"/>
      <c r="FN53" s="365"/>
      <c r="FO53" s="365"/>
      <c r="FP53" s="365"/>
      <c r="FQ53" s="365"/>
      <c r="FR53" s="365"/>
      <c r="FS53" s="365"/>
      <c r="FT53" s="365"/>
      <c r="FU53" s="365"/>
      <c r="FV53" s="365"/>
      <c r="FW53" s="365"/>
      <c r="FX53" s="365"/>
      <c r="FY53" s="365"/>
      <c r="FZ53" s="365"/>
      <c r="GA53" s="365"/>
      <c r="GB53" s="365"/>
      <c r="GC53" s="365"/>
      <c r="GD53" s="365"/>
      <c r="GE53" s="365"/>
      <c r="GF53" s="365"/>
      <c r="GG53" s="365"/>
      <c r="GH53" s="365"/>
      <c r="GI53" s="365"/>
      <c r="GJ53" s="365"/>
      <c r="GK53" s="365"/>
      <c r="GL53" s="365"/>
      <c r="GM53" s="365"/>
      <c r="GN53" s="365"/>
      <c r="GO53" s="365"/>
      <c r="GP53" s="365"/>
      <c r="GQ53" s="365"/>
      <c r="GR53" s="365"/>
      <c r="GS53" s="365"/>
      <c r="GT53" s="365"/>
      <c r="GU53" s="365"/>
      <c r="GV53" s="365"/>
      <c r="GW53" s="365"/>
      <c r="GX53" s="365"/>
      <c r="GY53" s="365"/>
      <c r="GZ53" s="365"/>
      <c r="HA53" s="365"/>
      <c r="HB53" s="365"/>
      <c r="HC53" s="365"/>
      <c r="HD53" s="365"/>
      <c r="HE53" s="365"/>
      <c r="HF53" s="365"/>
      <c r="HG53" s="365"/>
      <c r="HH53" s="365"/>
      <c r="HI53" s="365"/>
      <c r="HJ53" s="365"/>
      <c r="HK53" s="365"/>
      <c r="HL53" s="365"/>
      <c r="HM53" s="365"/>
      <c r="HN53" s="365"/>
      <c r="HO53" s="365"/>
      <c r="HP53" s="365"/>
      <c r="HQ53" s="365"/>
      <c r="HR53" s="365"/>
      <c r="HS53" s="365"/>
      <c r="HT53" s="365"/>
      <c r="HU53" s="365"/>
      <c r="HV53" s="365"/>
    </row>
    <row r="54" spans="1:230" s="371" customFormat="1" ht="18" customHeight="1">
      <c r="B54" s="366">
        <v>8</v>
      </c>
      <c r="C54" s="372" t="s">
        <v>87</v>
      </c>
      <c r="D54" s="373">
        <v>122409</v>
      </c>
      <c r="E54" s="374">
        <v>1416.53</v>
      </c>
      <c r="F54" s="373">
        <v>908801</v>
      </c>
      <c r="G54" s="374">
        <v>1651.08</v>
      </c>
      <c r="H54" s="373">
        <v>288322</v>
      </c>
      <c r="I54" s="374">
        <v>1020.5</v>
      </c>
    </row>
    <row r="55" spans="1:230" s="371" customFormat="1" ht="18" customHeight="1">
      <c r="B55" s="366">
        <v>17</v>
      </c>
      <c r="C55" s="372" t="s">
        <v>207</v>
      </c>
      <c r="D55" s="373">
        <v>14615</v>
      </c>
      <c r="E55" s="374">
        <v>1245.77</v>
      </c>
      <c r="F55" s="373">
        <v>118266</v>
      </c>
      <c r="G55" s="374">
        <v>1462.17</v>
      </c>
      <c r="H55" s="373">
        <v>36035</v>
      </c>
      <c r="I55" s="374">
        <v>877.98</v>
      </c>
    </row>
    <row r="56" spans="1:230" s="371" customFormat="1" ht="18" customHeight="1">
      <c r="B56" s="366">
        <v>25</v>
      </c>
      <c r="C56" s="372" t="s">
        <v>204</v>
      </c>
      <c r="D56" s="373">
        <v>11795</v>
      </c>
      <c r="E56" s="374">
        <v>1221.06</v>
      </c>
      <c r="F56" s="373">
        <v>66930</v>
      </c>
      <c r="G56" s="374">
        <v>1420.94</v>
      </c>
      <c r="H56" s="373">
        <v>23507</v>
      </c>
      <c r="I56" s="374">
        <v>858.94</v>
      </c>
    </row>
    <row r="57" spans="1:230" s="371" customFormat="1" ht="18" customHeight="1">
      <c r="B57" s="366">
        <v>43</v>
      </c>
      <c r="C57" s="372" t="s">
        <v>88</v>
      </c>
      <c r="D57" s="373">
        <v>19158</v>
      </c>
      <c r="E57" s="374">
        <v>1278.3900000000001</v>
      </c>
      <c r="F57" s="373">
        <v>121886</v>
      </c>
      <c r="G57" s="374">
        <v>1531.94</v>
      </c>
      <c r="H57" s="373">
        <v>40682</v>
      </c>
      <c r="I57" s="374">
        <v>944.24</v>
      </c>
    </row>
    <row r="58" spans="1:230" s="371" customFormat="1" ht="18" hidden="1" customHeight="1">
      <c r="B58" s="366"/>
      <c r="C58" s="372"/>
      <c r="D58" s="373"/>
      <c r="E58" s="374"/>
      <c r="F58" s="373"/>
      <c r="G58" s="374"/>
      <c r="H58" s="373"/>
      <c r="I58" s="374"/>
    </row>
    <row r="59" spans="1:230" s="370" customFormat="1" ht="18" customHeight="1">
      <c r="A59" s="365"/>
      <c r="B59" s="366"/>
      <c r="C59" s="367" t="s">
        <v>89</v>
      </c>
      <c r="D59" s="497">
        <v>104797</v>
      </c>
      <c r="E59" s="498">
        <v>1199.2</v>
      </c>
      <c r="F59" s="499">
        <v>692726</v>
      </c>
      <c r="G59" s="500">
        <v>1449.79</v>
      </c>
      <c r="H59" s="501">
        <v>245819</v>
      </c>
      <c r="I59" s="502">
        <v>915.79</v>
      </c>
      <c r="J59" s="365"/>
      <c r="K59" s="365"/>
      <c r="L59" s="365"/>
      <c r="M59" s="365"/>
      <c r="N59" s="365"/>
      <c r="O59" s="365"/>
      <c r="P59" s="365"/>
      <c r="Q59" s="365"/>
      <c r="R59" s="365"/>
      <c r="S59" s="365"/>
      <c r="T59" s="365"/>
      <c r="U59" s="365"/>
      <c r="V59" s="365"/>
      <c r="W59" s="365"/>
      <c r="X59" s="365"/>
      <c r="Y59" s="365"/>
      <c r="Z59" s="365"/>
      <c r="AA59" s="365"/>
      <c r="AB59" s="365"/>
      <c r="AC59" s="365"/>
      <c r="AD59" s="365"/>
      <c r="AE59" s="365"/>
      <c r="AF59" s="365"/>
      <c r="AG59" s="365"/>
      <c r="AH59" s="365"/>
      <c r="AI59" s="365"/>
      <c r="AJ59" s="365"/>
      <c r="AK59" s="365"/>
      <c r="AL59" s="365"/>
      <c r="AM59" s="365"/>
      <c r="AN59" s="365"/>
      <c r="AO59" s="365"/>
      <c r="AP59" s="365"/>
      <c r="AQ59" s="365"/>
      <c r="AR59" s="365"/>
      <c r="AS59" s="365"/>
      <c r="AT59" s="365"/>
      <c r="AU59" s="365"/>
      <c r="AV59" s="365"/>
      <c r="AW59" s="365"/>
      <c r="AX59" s="365"/>
      <c r="AY59" s="365"/>
      <c r="AZ59" s="365"/>
      <c r="BA59" s="365"/>
      <c r="BB59" s="365"/>
      <c r="BC59" s="365"/>
      <c r="BD59" s="365"/>
      <c r="BE59" s="365"/>
      <c r="BF59" s="365"/>
      <c r="BG59" s="365"/>
      <c r="BH59" s="365"/>
      <c r="BI59" s="365"/>
      <c r="BJ59" s="365"/>
      <c r="BK59" s="365"/>
      <c r="BL59" s="365"/>
      <c r="BM59" s="365"/>
      <c r="BN59" s="365"/>
      <c r="BO59" s="365"/>
      <c r="BP59" s="365"/>
      <c r="BQ59" s="365"/>
      <c r="BR59" s="365"/>
      <c r="BS59" s="365"/>
      <c r="BT59" s="365"/>
      <c r="BU59" s="365"/>
      <c r="BV59" s="365"/>
      <c r="BW59" s="365"/>
      <c r="BX59" s="365"/>
      <c r="BY59" s="365"/>
      <c r="BZ59" s="365"/>
      <c r="CA59" s="365"/>
      <c r="CB59" s="365"/>
      <c r="CC59" s="365"/>
      <c r="CD59" s="365"/>
      <c r="CE59" s="365"/>
      <c r="CF59" s="365"/>
      <c r="CG59" s="365"/>
      <c r="CH59" s="365"/>
      <c r="CI59" s="365"/>
      <c r="CJ59" s="365"/>
      <c r="CK59" s="365"/>
      <c r="CL59" s="365"/>
      <c r="CM59" s="365"/>
      <c r="CN59" s="365"/>
      <c r="CO59" s="365"/>
      <c r="CP59" s="365"/>
      <c r="CQ59" s="365"/>
      <c r="CR59" s="365"/>
      <c r="CS59" s="365"/>
      <c r="CT59" s="365"/>
      <c r="CU59" s="365"/>
      <c r="CV59" s="365"/>
      <c r="CW59" s="365"/>
      <c r="CX59" s="365"/>
      <c r="CY59" s="365"/>
      <c r="CZ59" s="365"/>
      <c r="DA59" s="365"/>
      <c r="DB59" s="365"/>
      <c r="DC59" s="365"/>
      <c r="DD59" s="365"/>
      <c r="DE59" s="365"/>
      <c r="DF59" s="365"/>
      <c r="DG59" s="365"/>
      <c r="DH59" s="365"/>
      <c r="DI59" s="365"/>
      <c r="DJ59" s="365"/>
      <c r="DK59" s="365"/>
      <c r="DL59" s="365"/>
      <c r="DM59" s="365"/>
      <c r="DN59" s="365"/>
      <c r="DO59" s="365"/>
      <c r="DP59" s="365"/>
      <c r="DQ59" s="365"/>
      <c r="DR59" s="365"/>
      <c r="DS59" s="365"/>
      <c r="DT59" s="365"/>
      <c r="DU59" s="365"/>
      <c r="DV59" s="365"/>
      <c r="DW59" s="365"/>
      <c r="DX59" s="365"/>
      <c r="DY59" s="365"/>
      <c r="DZ59" s="365"/>
      <c r="EA59" s="365"/>
      <c r="EB59" s="365"/>
      <c r="EC59" s="365"/>
      <c r="ED59" s="365"/>
      <c r="EE59" s="365"/>
      <c r="EF59" s="365"/>
      <c r="EG59" s="365"/>
      <c r="EH59" s="365"/>
      <c r="EI59" s="365"/>
      <c r="EJ59" s="365"/>
      <c r="EK59" s="365"/>
      <c r="EL59" s="365"/>
      <c r="EM59" s="365"/>
      <c r="EN59" s="365"/>
      <c r="EO59" s="365"/>
      <c r="EP59" s="365"/>
      <c r="EQ59" s="365"/>
      <c r="ER59" s="365"/>
      <c r="ES59" s="365"/>
      <c r="ET59" s="365"/>
      <c r="EU59" s="365"/>
      <c r="EV59" s="365"/>
      <c r="EW59" s="365"/>
      <c r="EX59" s="365"/>
      <c r="EY59" s="365"/>
      <c r="EZ59" s="365"/>
      <c r="FA59" s="365"/>
      <c r="FB59" s="365"/>
      <c r="FC59" s="365"/>
      <c r="FD59" s="365"/>
      <c r="FE59" s="365"/>
      <c r="FF59" s="365"/>
      <c r="FG59" s="365"/>
      <c r="FH59" s="365"/>
      <c r="FI59" s="365"/>
      <c r="FJ59" s="365"/>
      <c r="FK59" s="365"/>
      <c r="FL59" s="365"/>
      <c r="FM59" s="365"/>
      <c r="FN59" s="365"/>
      <c r="FO59" s="365"/>
      <c r="FP59" s="365"/>
      <c r="FQ59" s="365"/>
      <c r="FR59" s="365"/>
      <c r="FS59" s="365"/>
      <c r="FT59" s="365"/>
      <c r="FU59" s="365"/>
      <c r="FV59" s="365"/>
      <c r="FW59" s="365"/>
      <c r="FX59" s="365"/>
      <c r="FY59" s="365"/>
      <c r="FZ59" s="365"/>
      <c r="GA59" s="365"/>
      <c r="GB59" s="365"/>
      <c r="GC59" s="365"/>
      <c r="GD59" s="365"/>
      <c r="GE59" s="365"/>
      <c r="GF59" s="365"/>
      <c r="GG59" s="365"/>
      <c r="GH59" s="365"/>
      <c r="GI59" s="365"/>
      <c r="GJ59" s="365"/>
      <c r="GK59" s="365"/>
      <c r="GL59" s="365"/>
      <c r="GM59" s="365"/>
      <c r="GN59" s="365"/>
      <c r="GO59" s="365"/>
      <c r="GP59" s="365"/>
      <c r="GQ59" s="365"/>
      <c r="GR59" s="365"/>
      <c r="GS59" s="365"/>
      <c r="GT59" s="365"/>
      <c r="GU59" s="365"/>
      <c r="GV59" s="365"/>
      <c r="GW59" s="365"/>
      <c r="GX59" s="365"/>
      <c r="GY59" s="365"/>
      <c r="GZ59" s="365"/>
      <c r="HA59" s="365"/>
      <c r="HB59" s="365"/>
      <c r="HC59" s="365"/>
      <c r="HD59" s="365"/>
      <c r="HE59" s="365"/>
      <c r="HF59" s="365"/>
      <c r="HG59" s="365"/>
      <c r="HH59" s="365"/>
      <c r="HI59" s="365"/>
      <c r="HJ59" s="365"/>
      <c r="HK59" s="365"/>
      <c r="HL59" s="365"/>
      <c r="HM59" s="365"/>
      <c r="HN59" s="365"/>
      <c r="HO59" s="365"/>
      <c r="HP59" s="365"/>
      <c r="HQ59" s="365"/>
      <c r="HR59" s="365"/>
      <c r="HS59" s="365"/>
      <c r="HT59" s="365"/>
      <c r="HU59" s="365"/>
      <c r="HV59" s="365"/>
    </row>
    <row r="60" spans="1:230" s="371" customFormat="1" ht="18" customHeight="1">
      <c r="B60" s="366">
        <v>3</v>
      </c>
      <c r="C60" s="372" t="s">
        <v>208</v>
      </c>
      <c r="D60" s="373">
        <v>25908</v>
      </c>
      <c r="E60" s="374">
        <v>1153.3499999999999</v>
      </c>
      <c r="F60" s="373">
        <v>233439</v>
      </c>
      <c r="G60" s="374">
        <v>1349.1</v>
      </c>
      <c r="H60" s="373">
        <v>82986</v>
      </c>
      <c r="I60" s="374">
        <v>879.63</v>
      </c>
    </row>
    <row r="61" spans="1:230" s="371" customFormat="1" ht="18" customHeight="1">
      <c r="B61" s="366">
        <v>12</v>
      </c>
      <c r="C61" s="372" t="s">
        <v>206</v>
      </c>
      <c r="D61" s="373">
        <v>15805</v>
      </c>
      <c r="E61" s="374">
        <v>1209.06</v>
      </c>
      <c r="F61" s="373">
        <v>92582</v>
      </c>
      <c r="G61" s="374">
        <v>1402.85</v>
      </c>
      <c r="H61" s="373">
        <v>30690</v>
      </c>
      <c r="I61" s="374">
        <v>892.98</v>
      </c>
    </row>
    <row r="62" spans="1:230" s="371" customFormat="1" ht="18" customHeight="1">
      <c r="B62" s="366">
        <v>46</v>
      </c>
      <c r="C62" s="372" t="s">
        <v>90</v>
      </c>
      <c r="D62" s="373">
        <v>63084</v>
      </c>
      <c r="E62" s="374">
        <v>1215.55</v>
      </c>
      <c r="F62" s="373">
        <v>366705</v>
      </c>
      <c r="G62" s="374">
        <v>1525.73</v>
      </c>
      <c r="H62" s="373">
        <v>132143</v>
      </c>
      <c r="I62" s="374">
        <v>943.8</v>
      </c>
    </row>
    <row r="63" spans="1:230" s="371" customFormat="1" ht="18" hidden="1" customHeight="1">
      <c r="B63" s="366"/>
      <c r="C63" s="372"/>
      <c r="D63" s="373"/>
      <c r="E63" s="374"/>
      <c r="F63" s="373"/>
      <c r="G63" s="374"/>
      <c r="H63" s="373"/>
      <c r="I63" s="374"/>
    </row>
    <row r="64" spans="1:230" s="370" customFormat="1" ht="18" customHeight="1">
      <c r="A64" s="365"/>
      <c r="B64" s="366"/>
      <c r="C64" s="367" t="s">
        <v>91</v>
      </c>
      <c r="D64" s="497">
        <v>31779</v>
      </c>
      <c r="E64" s="498">
        <v>1086.44</v>
      </c>
      <c r="F64" s="499">
        <v>147451</v>
      </c>
      <c r="G64" s="500">
        <v>1344.86</v>
      </c>
      <c r="H64" s="501">
        <v>58707</v>
      </c>
      <c r="I64" s="502">
        <v>899.59</v>
      </c>
      <c r="J64" s="365"/>
      <c r="K64" s="365"/>
      <c r="L64" s="365"/>
      <c r="M64" s="365"/>
      <c r="N64" s="365"/>
      <c r="O64" s="365"/>
      <c r="P64" s="365"/>
      <c r="Q64" s="365"/>
      <c r="R64" s="365"/>
      <c r="S64" s="365"/>
      <c r="T64" s="365"/>
      <c r="U64" s="365"/>
      <c r="V64" s="365"/>
      <c r="W64" s="365"/>
      <c r="X64" s="365"/>
      <c r="Y64" s="365"/>
      <c r="Z64" s="365"/>
      <c r="AA64" s="365"/>
      <c r="AB64" s="365"/>
      <c r="AC64" s="365"/>
      <c r="AD64" s="365"/>
      <c r="AE64" s="365"/>
      <c r="AF64" s="365"/>
      <c r="AG64" s="365"/>
      <c r="AH64" s="365"/>
      <c r="AI64" s="365"/>
      <c r="AJ64" s="365"/>
      <c r="AK64" s="365"/>
      <c r="AL64" s="365"/>
      <c r="AM64" s="365"/>
      <c r="AN64" s="365"/>
      <c r="AO64" s="365"/>
      <c r="AP64" s="365"/>
      <c r="AQ64" s="365"/>
      <c r="AR64" s="365"/>
      <c r="AS64" s="365"/>
      <c r="AT64" s="365"/>
      <c r="AU64" s="365"/>
      <c r="AV64" s="365"/>
      <c r="AW64" s="365"/>
      <c r="AX64" s="365"/>
      <c r="AY64" s="365"/>
      <c r="AZ64" s="365"/>
      <c r="BA64" s="365"/>
      <c r="BB64" s="365"/>
      <c r="BC64" s="365"/>
      <c r="BD64" s="365"/>
      <c r="BE64" s="365"/>
      <c r="BF64" s="365"/>
      <c r="BG64" s="365"/>
      <c r="BH64" s="365"/>
      <c r="BI64" s="365"/>
      <c r="BJ64" s="365"/>
      <c r="BK64" s="365"/>
      <c r="BL64" s="365"/>
      <c r="BM64" s="365"/>
      <c r="BN64" s="365"/>
      <c r="BO64" s="365"/>
      <c r="BP64" s="365"/>
      <c r="BQ64" s="365"/>
      <c r="BR64" s="365"/>
      <c r="BS64" s="365"/>
      <c r="BT64" s="365"/>
      <c r="BU64" s="365"/>
      <c r="BV64" s="365"/>
      <c r="BW64" s="365"/>
      <c r="BX64" s="365"/>
      <c r="BY64" s="365"/>
      <c r="BZ64" s="365"/>
      <c r="CA64" s="365"/>
      <c r="CB64" s="365"/>
      <c r="CC64" s="365"/>
      <c r="CD64" s="365"/>
      <c r="CE64" s="365"/>
      <c r="CF64" s="365"/>
      <c r="CG64" s="365"/>
      <c r="CH64" s="365"/>
      <c r="CI64" s="365"/>
      <c r="CJ64" s="365"/>
      <c r="CK64" s="365"/>
      <c r="CL64" s="365"/>
      <c r="CM64" s="365"/>
      <c r="CN64" s="365"/>
      <c r="CO64" s="365"/>
      <c r="CP64" s="365"/>
      <c r="CQ64" s="365"/>
      <c r="CR64" s="365"/>
      <c r="CS64" s="365"/>
      <c r="CT64" s="365"/>
      <c r="CU64" s="365"/>
      <c r="CV64" s="365"/>
      <c r="CW64" s="365"/>
      <c r="CX64" s="365"/>
      <c r="CY64" s="365"/>
      <c r="CZ64" s="365"/>
      <c r="DA64" s="365"/>
      <c r="DB64" s="365"/>
      <c r="DC64" s="365"/>
      <c r="DD64" s="365"/>
      <c r="DE64" s="365"/>
      <c r="DF64" s="365"/>
      <c r="DG64" s="365"/>
      <c r="DH64" s="365"/>
      <c r="DI64" s="365"/>
      <c r="DJ64" s="365"/>
      <c r="DK64" s="365"/>
      <c r="DL64" s="365"/>
      <c r="DM64" s="365"/>
      <c r="DN64" s="365"/>
      <c r="DO64" s="365"/>
      <c r="DP64" s="365"/>
      <c r="DQ64" s="365"/>
      <c r="DR64" s="365"/>
      <c r="DS64" s="365"/>
      <c r="DT64" s="365"/>
      <c r="DU64" s="365"/>
      <c r="DV64" s="365"/>
      <c r="DW64" s="365"/>
      <c r="DX64" s="365"/>
      <c r="DY64" s="365"/>
      <c r="DZ64" s="365"/>
      <c r="EA64" s="365"/>
      <c r="EB64" s="365"/>
      <c r="EC64" s="365"/>
      <c r="ED64" s="365"/>
      <c r="EE64" s="365"/>
      <c r="EF64" s="365"/>
      <c r="EG64" s="365"/>
      <c r="EH64" s="365"/>
      <c r="EI64" s="365"/>
      <c r="EJ64" s="365"/>
      <c r="EK64" s="365"/>
      <c r="EL64" s="365"/>
      <c r="EM64" s="365"/>
      <c r="EN64" s="365"/>
      <c r="EO64" s="365"/>
      <c r="EP64" s="365"/>
      <c r="EQ64" s="365"/>
      <c r="ER64" s="365"/>
      <c r="ES64" s="365"/>
      <c r="ET64" s="365"/>
      <c r="EU64" s="365"/>
      <c r="EV64" s="365"/>
      <c r="EW64" s="365"/>
      <c r="EX64" s="365"/>
      <c r="EY64" s="365"/>
      <c r="EZ64" s="365"/>
      <c r="FA64" s="365"/>
      <c r="FB64" s="365"/>
      <c r="FC64" s="365"/>
      <c r="FD64" s="365"/>
      <c r="FE64" s="365"/>
      <c r="FF64" s="365"/>
      <c r="FG64" s="365"/>
      <c r="FH64" s="365"/>
      <c r="FI64" s="365"/>
      <c r="FJ64" s="365"/>
      <c r="FK64" s="365"/>
      <c r="FL64" s="365"/>
      <c r="FM64" s="365"/>
      <c r="FN64" s="365"/>
      <c r="FO64" s="365"/>
      <c r="FP64" s="365"/>
      <c r="FQ64" s="365"/>
      <c r="FR64" s="365"/>
      <c r="FS64" s="365"/>
      <c r="FT64" s="365"/>
      <c r="FU64" s="365"/>
      <c r="FV64" s="365"/>
      <c r="FW64" s="365"/>
      <c r="FX64" s="365"/>
      <c r="FY64" s="365"/>
      <c r="FZ64" s="365"/>
      <c r="GA64" s="365"/>
      <c r="GB64" s="365"/>
      <c r="GC64" s="365"/>
      <c r="GD64" s="365"/>
      <c r="GE64" s="365"/>
      <c r="GF64" s="365"/>
      <c r="GG64" s="365"/>
      <c r="GH64" s="365"/>
      <c r="GI64" s="365"/>
      <c r="GJ64" s="365"/>
      <c r="GK64" s="365"/>
      <c r="GL64" s="365"/>
      <c r="GM64" s="365"/>
      <c r="GN64" s="365"/>
      <c r="GO64" s="365"/>
      <c r="GP64" s="365"/>
      <c r="GQ64" s="365"/>
      <c r="GR64" s="365"/>
      <c r="GS64" s="365"/>
      <c r="GT64" s="365"/>
      <c r="GU64" s="365"/>
      <c r="GV64" s="365"/>
      <c r="GW64" s="365"/>
      <c r="GX64" s="365"/>
      <c r="GY64" s="365"/>
      <c r="GZ64" s="365"/>
      <c r="HA64" s="365"/>
      <c r="HB64" s="365"/>
      <c r="HC64" s="365"/>
      <c r="HD64" s="365"/>
      <c r="HE64" s="365"/>
      <c r="HF64" s="365"/>
      <c r="HG64" s="365"/>
      <c r="HH64" s="365"/>
      <c r="HI64" s="365"/>
      <c r="HJ64" s="365"/>
      <c r="HK64" s="365"/>
      <c r="HL64" s="365"/>
      <c r="HM64" s="365"/>
      <c r="HN64" s="365"/>
      <c r="HO64" s="365"/>
      <c r="HP64" s="365"/>
      <c r="HQ64" s="365"/>
      <c r="HR64" s="365"/>
      <c r="HS64" s="365"/>
      <c r="HT64" s="365"/>
      <c r="HU64" s="365"/>
      <c r="HV64" s="365"/>
    </row>
    <row r="65" spans="1:230" s="371" customFormat="1" ht="18" customHeight="1">
      <c r="B65" s="366">
        <v>6</v>
      </c>
      <c r="C65" s="372" t="s">
        <v>92</v>
      </c>
      <c r="D65" s="373">
        <v>20780</v>
      </c>
      <c r="E65" s="374">
        <v>1081.3900000000001</v>
      </c>
      <c r="F65" s="373">
        <v>83598</v>
      </c>
      <c r="G65" s="374">
        <v>1365.54</v>
      </c>
      <c r="H65" s="373">
        <v>35209</v>
      </c>
      <c r="I65" s="374">
        <v>922.31</v>
      </c>
    </row>
    <row r="66" spans="1:230" s="371" customFormat="1" ht="18" customHeight="1">
      <c r="B66" s="366">
        <v>10</v>
      </c>
      <c r="C66" s="372" t="s">
        <v>93</v>
      </c>
      <c r="D66" s="373">
        <v>10999</v>
      </c>
      <c r="E66" s="374">
        <v>1096</v>
      </c>
      <c r="F66" s="373">
        <v>63853</v>
      </c>
      <c r="G66" s="374">
        <v>1317.8</v>
      </c>
      <c r="H66" s="373">
        <v>23498</v>
      </c>
      <c r="I66" s="374">
        <v>865.56</v>
      </c>
    </row>
    <row r="67" spans="1:230" s="371" customFormat="1" ht="18" hidden="1" customHeight="1">
      <c r="B67" s="366"/>
      <c r="C67" s="372"/>
      <c r="D67" s="373"/>
      <c r="E67" s="374"/>
      <c r="F67" s="373"/>
      <c r="G67" s="374"/>
      <c r="H67" s="373"/>
      <c r="I67" s="374"/>
    </row>
    <row r="68" spans="1:230" s="370" customFormat="1" ht="18" customHeight="1">
      <c r="A68" s="365"/>
      <c r="B68" s="366"/>
      <c r="C68" s="367" t="s">
        <v>94</v>
      </c>
      <c r="D68" s="497">
        <v>86004</v>
      </c>
      <c r="E68" s="498">
        <v>1142.9100000000001</v>
      </c>
      <c r="F68" s="499">
        <v>492496</v>
      </c>
      <c r="G68" s="500">
        <v>1356.03</v>
      </c>
      <c r="H68" s="501">
        <v>182175</v>
      </c>
      <c r="I68" s="502">
        <v>834.81</v>
      </c>
      <c r="J68" s="365"/>
      <c r="K68" s="365"/>
      <c r="L68" s="365"/>
      <c r="M68" s="365"/>
      <c r="N68" s="365"/>
      <c r="O68" s="365"/>
      <c r="P68" s="365"/>
      <c r="Q68" s="365"/>
      <c r="R68" s="365"/>
      <c r="S68" s="365"/>
      <c r="T68" s="365"/>
      <c r="U68" s="365"/>
      <c r="V68" s="365"/>
      <c r="W68" s="365"/>
      <c r="X68" s="365"/>
      <c r="Y68" s="365"/>
      <c r="Z68" s="365"/>
      <c r="AA68" s="365"/>
      <c r="AB68" s="365"/>
      <c r="AC68" s="365"/>
      <c r="AD68" s="365"/>
      <c r="AE68" s="365"/>
      <c r="AF68" s="365"/>
      <c r="AG68" s="365"/>
      <c r="AH68" s="365"/>
      <c r="AI68" s="365"/>
      <c r="AJ68" s="365"/>
      <c r="AK68" s="365"/>
      <c r="AL68" s="365"/>
      <c r="AM68" s="365"/>
      <c r="AN68" s="365"/>
      <c r="AO68" s="365"/>
      <c r="AP68" s="365"/>
      <c r="AQ68" s="365"/>
      <c r="AR68" s="365"/>
      <c r="AS68" s="365"/>
      <c r="AT68" s="365"/>
      <c r="AU68" s="365"/>
      <c r="AV68" s="365"/>
      <c r="AW68" s="365"/>
      <c r="AX68" s="365"/>
      <c r="AY68" s="365"/>
      <c r="AZ68" s="365"/>
      <c r="BA68" s="365"/>
      <c r="BB68" s="365"/>
      <c r="BC68" s="365"/>
      <c r="BD68" s="365"/>
      <c r="BE68" s="365"/>
      <c r="BF68" s="365"/>
      <c r="BG68" s="365"/>
      <c r="BH68" s="365"/>
      <c r="BI68" s="365"/>
      <c r="BJ68" s="365"/>
      <c r="BK68" s="365"/>
      <c r="BL68" s="365"/>
      <c r="BM68" s="365"/>
      <c r="BN68" s="365"/>
      <c r="BO68" s="365"/>
      <c r="BP68" s="365"/>
      <c r="BQ68" s="365"/>
      <c r="BR68" s="365"/>
      <c r="BS68" s="365"/>
      <c r="BT68" s="365"/>
      <c r="BU68" s="365"/>
      <c r="BV68" s="365"/>
      <c r="BW68" s="365"/>
      <c r="BX68" s="365"/>
      <c r="BY68" s="365"/>
      <c r="BZ68" s="365"/>
      <c r="CA68" s="365"/>
      <c r="CB68" s="365"/>
      <c r="CC68" s="365"/>
      <c r="CD68" s="365"/>
      <c r="CE68" s="365"/>
      <c r="CF68" s="365"/>
      <c r="CG68" s="365"/>
      <c r="CH68" s="365"/>
      <c r="CI68" s="365"/>
      <c r="CJ68" s="365"/>
      <c r="CK68" s="365"/>
      <c r="CL68" s="365"/>
      <c r="CM68" s="365"/>
      <c r="CN68" s="365"/>
      <c r="CO68" s="365"/>
      <c r="CP68" s="365"/>
      <c r="CQ68" s="365"/>
      <c r="CR68" s="365"/>
      <c r="CS68" s="365"/>
      <c r="CT68" s="365"/>
      <c r="CU68" s="365"/>
      <c r="CV68" s="365"/>
      <c r="CW68" s="365"/>
      <c r="CX68" s="365"/>
      <c r="CY68" s="365"/>
      <c r="CZ68" s="365"/>
      <c r="DA68" s="365"/>
      <c r="DB68" s="365"/>
      <c r="DC68" s="365"/>
      <c r="DD68" s="365"/>
      <c r="DE68" s="365"/>
      <c r="DF68" s="365"/>
      <c r="DG68" s="365"/>
      <c r="DH68" s="365"/>
      <c r="DI68" s="365"/>
      <c r="DJ68" s="365"/>
      <c r="DK68" s="365"/>
      <c r="DL68" s="365"/>
      <c r="DM68" s="365"/>
      <c r="DN68" s="365"/>
      <c r="DO68" s="365"/>
      <c r="DP68" s="365"/>
      <c r="DQ68" s="365"/>
      <c r="DR68" s="365"/>
      <c r="DS68" s="365"/>
      <c r="DT68" s="365"/>
      <c r="DU68" s="365"/>
      <c r="DV68" s="365"/>
      <c r="DW68" s="365"/>
      <c r="DX68" s="365"/>
      <c r="DY68" s="365"/>
      <c r="DZ68" s="365"/>
      <c r="EA68" s="365"/>
      <c r="EB68" s="365"/>
      <c r="EC68" s="365"/>
      <c r="ED68" s="365"/>
      <c r="EE68" s="365"/>
      <c r="EF68" s="365"/>
      <c r="EG68" s="365"/>
      <c r="EH68" s="365"/>
      <c r="EI68" s="365"/>
      <c r="EJ68" s="365"/>
      <c r="EK68" s="365"/>
      <c r="EL68" s="365"/>
      <c r="EM68" s="365"/>
      <c r="EN68" s="365"/>
      <c r="EO68" s="365"/>
      <c r="EP68" s="365"/>
      <c r="EQ68" s="365"/>
      <c r="ER68" s="365"/>
      <c r="ES68" s="365"/>
      <c r="ET68" s="365"/>
      <c r="EU68" s="365"/>
      <c r="EV68" s="365"/>
      <c r="EW68" s="365"/>
      <c r="EX68" s="365"/>
      <c r="EY68" s="365"/>
      <c r="EZ68" s="365"/>
      <c r="FA68" s="365"/>
      <c r="FB68" s="365"/>
      <c r="FC68" s="365"/>
      <c r="FD68" s="365"/>
      <c r="FE68" s="365"/>
      <c r="FF68" s="365"/>
      <c r="FG68" s="365"/>
      <c r="FH68" s="365"/>
      <c r="FI68" s="365"/>
      <c r="FJ68" s="365"/>
      <c r="FK68" s="365"/>
      <c r="FL68" s="365"/>
      <c r="FM68" s="365"/>
      <c r="FN68" s="365"/>
      <c r="FO68" s="365"/>
      <c r="FP68" s="365"/>
      <c r="FQ68" s="365"/>
      <c r="FR68" s="365"/>
      <c r="FS68" s="365"/>
      <c r="FT68" s="365"/>
      <c r="FU68" s="365"/>
      <c r="FV68" s="365"/>
      <c r="FW68" s="365"/>
      <c r="FX68" s="365"/>
      <c r="FY68" s="365"/>
      <c r="FZ68" s="365"/>
      <c r="GA68" s="365"/>
      <c r="GB68" s="365"/>
      <c r="GC68" s="365"/>
      <c r="GD68" s="365"/>
      <c r="GE68" s="365"/>
      <c r="GF68" s="365"/>
      <c r="GG68" s="365"/>
      <c r="GH68" s="365"/>
      <c r="GI68" s="365"/>
      <c r="GJ68" s="365"/>
      <c r="GK68" s="365"/>
      <c r="GL68" s="365"/>
      <c r="GM68" s="365"/>
      <c r="GN68" s="365"/>
      <c r="GO68" s="365"/>
      <c r="GP68" s="365"/>
      <c r="GQ68" s="365"/>
      <c r="GR68" s="365"/>
      <c r="GS68" s="365"/>
      <c r="GT68" s="365"/>
      <c r="GU68" s="365"/>
      <c r="GV68" s="365"/>
      <c r="GW68" s="365"/>
      <c r="GX68" s="365"/>
      <c r="GY68" s="365"/>
      <c r="GZ68" s="365"/>
      <c r="HA68" s="365"/>
      <c r="HB68" s="365"/>
      <c r="HC68" s="365"/>
      <c r="HD68" s="365"/>
      <c r="HE68" s="365"/>
      <c r="HF68" s="365"/>
      <c r="HG68" s="365"/>
      <c r="HH68" s="365"/>
      <c r="HI68" s="365"/>
      <c r="HJ68" s="365"/>
      <c r="HK68" s="365"/>
      <c r="HL68" s="365"/>
      <c r="HM68" s="365"/>
      <c r="HN68" s="365"/>
      <c r="HO68" s="365"/>
      <c r="HP68" s="365"/>
      <c r="HQ68" s="365"/>
      <c r="HR68" s="365"/>
      <c r="HS68" s="365"/>
      <c r="HT68" s="365"/>
      <c r="HU68" s="365"/>
      <c r="HV68" s="365"/>
    </row>
    <row r="69" spans="1:230" s="371" customFormat="1" ht="18" customHeight="1">
      <c r="B69" s="366">
        <v>15</v>
      </c>
      <c r="C69" s="372" t="s">
        <v>198</v>
      </c>
      <c r="D69" s="373">
        <v>32596</v>
      </c>
      <c r="E69" s="374">
        <v>1145.46</v>
      </c>
      <c r="F69" s="373">
        <v>195537</v>
      </c>
      <c r="G69" s="374">
        <v>1426.04</v>
      </c>
      <c r="H69" s="373">
        <v>73407</v>
      </c>
      <c r="I69" s="374">
        <v>881.96</v>
      </c>
    </row>
    <row r="70" spans="1:230" s="371" customFormat="1" ht="18" customHeight="1">
      <c r="B70" s="366">
        <v>27</v>
      </c>
      <c r="C70" s="372" t="s">
        <v>95</v>
      </c>
      <c r="D70" s="373">
        <v>12486</v>
      </c>
      <c r="E70" s="374">
        <v>1134.3399999999999</v>
      </c>
      <c r="F70" s="373">
        <v>70061</v>
      </c>
      <c r="G70" s="374">
        <v>1238.79</v>
      </c>
      <c r="H70" s="373">
        <v>26021</v>
      </c>
      <c r="I70" s="374">
        <v>733.16</v>
      </c>
    </row>
    <row r="71" spans="1:230" s="371" customFormat="1" ht="18" customHeight="1">
      <c r="B71" s="366">
        <v>32</v>
      </c>
      <c r="C71" s="372" t="s">
        <v>205</v>
      </c>
      <c r="D71" s="373">
        <v>13685</v>
      </c>
      <c r="E71" s="374">
        <v>1148</v>
      </c>
      <c r="F71" s="373">
        <v>67534</v>
      </c>
      <c r="G71" s="374">
        <v>1139.19</v>
      </c>
      <c r="H71" s="373">
        <v>24471</v>
      </c>
      <c r="I71" s="374">
        <v>718.83</v>
      </c>
    </row>
    <row r="72" spans="1:230" s="371" customFormat="1" ht="18" customHeight="1">
      <c r="B72" s="366">
        <v>36</v>
      </c>
      <c r="C72" s="372" t="s">
        <v>96</v>
      </c>
      <c r="D72" s="373">
        <v>27237</v>
      </c>
      <c r="E72" s="374">
        <v>1141.23</v>
      </c>
      <c r="F72" s="373">
        <v>159364</v>
      </c>
      <c r="G72" s="374">
        <v>1413.57</v>
      </c>
      <c r="H72" s="373">
        <v>58276</v>
      </c>
      <c r="I72" s="374">
        <v>869.49</v>
      </c>
    </row>
    <row r="73" spans="1:230" s="371" customFormat="1" ht="18" hidden="1" customHeight="1">
      <c r="B73" s="366"/>
      <c r="C73" s="372"/>
      <c r="D73" s="373"/>
      <c r="E73" s="374"/>
      <c r="F73" s="373"/>
      <c r="G73" s="374"/>
      <c r="H73" s="373"/>
      <c r="I73" s="374"/>
    </row>
    <row r="74" spans="1:230" s="370" customFormat="1" ht="18" customHeight="1">
      <c r="A74" s="365"/>
      <c r="B74" s="366">
        <v>28</v>
      </c>
      <c r="C74" s="367" t="s">
        <v>97</v>
      </c>
      <c r="D74" s="497">
        <v>99028</v>
      </c>
      <c r="E74" s="498">
        <v>1357.66</v>
      </c>
      <c r="F74" s="499">
        <v>890696</v>
      </c>
      <c r="G74" s="500">
        <v>1796.42</v>
      </c>
      <c r="H74" s="501">
        <v>274138</v>
      </c>
      <c r="I74" s="502">
        <v>1103.69</v>
      </c>
      <c r="J74" s="365"/>
      <c r="K74" s="365"/>
      <c r="L74" s="365"/>
      <c r="M74" s="365"/>
      <c r="N74" s="365"/>
      <c r="O74" s="365"/>
      <c r="P74" s="365"/>
      <c r="Q74" s="365"/>
      <c r="R74" s="365"/>
      <c r="S74" s="365"/>
      <c r="T74" s="365"/>
      <c r="U74" s="365"/>
      <c r="V74" s="365"/>
      <c r="W74" s="365"/>
      <c r="X74" s="365"/>
      <c r="Y74" s="365"/>
      <c r="Z74" s="365"/>
      <c r="AA74" s="365"/>
      <c r="AB74" s="365"/>
      <c r="AC74" s="365"/>
      <c r="AD74" s="365"/>
      <c r="AE74" s="365"/>
      <c r="AF74" s="365"/>
      <c r="AG74" s="365"/>
      <c r="AH74" s="365"/>
      <c r="AI74" s="365"/>
      <c r="AJ74" s="365"/>
      <c r="AK74" s="365"/>
      <c r="AL74" s="365"/>
      <c r="AM74" s="365"/>
      <c r="AN74" s="365"/>
      <c r="AO74" s="365"/>
      <c r="AP74" s="365"/>
      <c r="AQ74" s="365"/>
      <c r="AR74" s="365"/>
      <c r="AS74" s="365"/>
      <c r="AT74" s="365"/>
      <c r="AU74" s="365"/>
      <c r="AV74" s="365"/>
      <c r="AW74" s="365"/>
      <c r="AX74" s="365"/>
      <c r="AY74" s="365"/>
      <c r="AZ74" s="365"/>
      <c r="BA74" s="365"/>
      <c r="BB74" s="365"/>
      <c r="BC74" s="365"/>
      <c r="BD74" s="365"/>
      <c r="BE74" s="365"/>
      <c r="BF74" s="365"/>
      <c r="BG74" s="365"/>
      <c r="BH74" s="365"/>
      <c r="BI74" s="365"/>
      <c r="BJ74" s="365"/>
      <c r="BK74" s="365"/>
      <c r="BL74" s="365"/>
      <c r="BM74" s="365"/>
      <c r="BN74" s="365"/>
      <c r="BO74" s="365"/>
      <c r="BP74" s="365"/>
      <c r="BQ74" s="365"/>
      <c r="BR74" s="365"/>
      <c r="BS74" s="365"/>
      <c r="BT74" s="365"/>
      <c r="BU74" s="365"/>
      <c r="BV74" s="365"/>
      <c r="BW74" s="365"/>
      <c r="BX74" s="365"/>
      <c r="BY74" s="365"/>
      <c r="BZ74" s="365"/>
      <c r="CA74" s="365"/>
      <c r="CB74" s="365"/>
      <c r="CC74" s="365"/>
      <c r="CD74" s="365"/>
      <c r="CE74" s="365"/>
      <c r="CF74" s="365"/>
      <c r="CG74" s="365"/>
      <c r="CH74" s="365"/>
      <c r="CI74" s="365"/>
      <c r="CJ74" s="365"/>
      <c r="CK74" s="365"/>
      <c r="CL74" s="365"/>
      <c r="CM74" s="365"/>
      <c r="CN74" s="365"/>
      <c r="CO74" s="365"/>
      <c r="CP74" s="365"/>
      <c r="CQ74" s="365"/>
      <c r="CR74" s="365"/>
      <c r="CS74" s="365"/>
      <c r="CT74" s="365"/>
      <c r="CU74" s="365"/>
      <c r="CV74" s="365"/>
      <c r="CW74" s="365"/>
      <c r="CX74" s="365"/>
      <c r="CY74" s="365"/>
      <c r="CZ74" s="365"/>
      <c r="DA74" s="365"/>
      <c r="DB74" s="365"/>
      <c r="DC74" s="365"/>
      <c r="DD74" s="365"/>
      <c r="DE74" s="365"/>
      <c r="DF74" s="365"/>
      <c r="DG74" s="365"/>
      <c r="DH74" s="365"/>
      <c r="DI74" s="365"/>
      <c r="DJ74" s="365"/>
      <c r="DK74" s="365"/>
      <c r="DL74" s="365"/>
      <c r="DM74" s="365"/>
      <c r="DN74" s="365"/>
      <c r="DO74" s="365"/>
      <c r="DP74" s="365"/>
      <c r="DQ74" s="365"/>
      <c r="DR74" s="365"/>
      <c r="DS74" s="365"/>
      <c r="DT74" s="365"/>
      <c r="DU74" s="365"/>
      <c r="DV74" s="365"/>
      <c r="DW74" s="365"/>
      <c r="DX74" s="365"/>
      <c r="DY74" s="365"/>
      <c r="DZ74" s="365"/>
      <c r="EA74" s="365"/>
      <c r="EB74" s="365"/>
      <c r="EC74" s="365"/>
      <c r="ED74" s="365"/>
      <c r="EE74" s="365"/>
      <c r="EF74" s="365"/>
      <c r="EG74" s="365"/>
      <c r="EH74" s="365"/>
      <c r="EI74" s="365"/>
      <c r="EJ74" s="365"/>
      <c r="EK74" s="365"/>
      <c r="EL74" s="365"/>
      <c r="EM74" s="365"/>
      <c r="EN74" s="365"/>
      <c r="EO74" s="365"/>
      <c r="EP74" s="365"/>
      <c r="EQ74" s="365"/>
      <c r="ER74" s="365"/>
      <c r="ES74" s="365"/>
      <c r="ET74" s="365"/>
      <c r="EU74" s="365"/>
      <c r="EV74" s="365"/>
      <c r="EW74" s="365"/>
      <c r="EX74" s="365"/>
      <c r="EY74" s="365"/>
      <c r="EZ74" s="365"/>
      <c r="FA74" s="365"/>
      <c r="FB74" s="365"/>
      <c r="FC74" s="365"/>
      <c r="FD74" s="365"/>
      <c r="FE74" s="365"/>
      <c r="FF74" s="365"/>
      <c r="FG74" s="365"/>
      <c r="FH74" s="365"/>
      <c r="FI74" s="365"/>
      <c r="FJ74" s="365"/>
      <c r="FK74" s="365"/>
      <c r="FL74" s="365"/>
      <c r="FM74" s="365"/>
      <c r="FN74" s="365"/>
      <c r="FO74" s="365"/>
      <c r="FP74" s="365"/>
      <c r="FQ74" s="365"/>
      <c r="FR74" s="365"/>
      <c r="FS74" s="365"/>
      <c r="FT74" s="365"/>
      <c r="FU74" s="365"/>
      <c r="FV74" s="365"/>
      <c r="FW74" s="365"/>
      <c r="FX74" s="365"/>
      <c r="FY74" s="365"/>
      <c r="FZ74" s="365"/>
      <c r="GA74" s="365"/>
      <c r="GB74" s="365"/>
      <c r="GC74" s="365"/>
      <c r="GD74" s="365"/>
      <c r="GE74" s="365"/>
      <c r="GF74" s="365"/>
      <c r="GG74" s="365"/>
      <c r="GH74" s="365"/>
      <c r="GI74" s="365"/>
      <c r="GJ74" s="365"/>
      <c r="GK74" s="365"/>
      <c r="GL74" s="365"/>
      <c r="GM74" s="365"/>
      <c r="GN74" s="365"/>
      <c r="GO74" s="365"/>
      <c r="GP74" s="365"/>
      <c r="GQ74" s="365"/>
      <c r="GR74" s="365"/>
      <c r="GS74" s="365"/>
      <c r="GT74" s="365"/>
      <c r="GU74" s="365"/>
      <c r="GV74" s="365"/>
      <c r="GW74" s="365"/>
      <c r="GX74" s="365"/>
      <c r="GY74" s="365"/>
      <c r="GZ74" s="365"/>
      <c r="HA74" s="365"/>
      <c r="HB74" s="365"/>
      <c r="HC74" s="365"/>
      <c r="HD74" s="365"/>
      <c r="HE74" s="365"/>
      <c r="HF74" s="365"/>
      <c r="HG74" s="365"/>
      <c r="HH74" s="365"/>
      <c r="HI74" s="365"/>
      <c r="HJ74" s="365"/>
      <c r="HK74" s="365"/>
      <c r="HL74" s="365"/>
      <c r="HM74" s="365"/>
      <c r="HN74" s="365"/>
      <c r="HO74" s="365"/>
      <c r="HP74" s="365"/>
      <c r="HQ74" s="365"/>
      <c r="HR74" s="365"/>
      <c r="HS74" s="365"/>
      <c r="HT74" s="365"/>
      <c r="HU74" s="365"/>
      <c r="HV74" s="365"/>
    </row>
    <row r="75" spans="1:230" s="370" customFormat="1" ht="18" hidden="1" customHeight="1">
      <c r="A75" s="365"/>
      <c r="B75" s="366"/>
      <c r="C75" s="367"/>
      <c r="D75" s="497"/>
      <c r="E75" s="498"/>
      <c r="F75" s="499"/>
      <c r="G75" s="500"/>
      <c r="H75" s="501"/>
      <c r="I75" s="502"/>
      <c r="J75" s="365"/>
      <c r="K75" s="365"/>
      <c r="L75" s="365"/>
      <c r="M75" s="365"/>
      <c r="N75" s="365"/>
      <c r="O75" s="365"/>
      <c r="P75" s="365"/>
      <c r="Q75" s="365"/>
      <c r="R75" s="365"/>
      <c r="S75" s="365"/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365"/>
      <c r="AE75" s="365"/>
      <c r="AF75" s="365"/>
      <c r="AG75" s="365"/>
      <c r="AH75" s="365"/>
      <c r="AI75" s="365"/>
      <c r="AJ75" s="365"/>
      <c r="AK75" s="365"/>
      <c r="AL75" s="365"/>
      <c r="AM75" s="365"/>
      <c r="AN75" s="365"/>
      <c r="AO75" s="365"/>
      <c r="AP75" s="365"/>
      <c r="AQ75" s="365"/>
      <c r="AR75" s="365"/>
      <c r="AS75" s="365"/>
      <c r="AT75" s="365"/>
      <c r="AU75" s="365"/>
      <c r="AV75" s="365"/>
      <c r="AW75" s="365"/>
      <c r="AX75" s="365"/>
      <c r="AY75" s="365"/>
      <c r="AZ75" s="365"/>
      <c r="BA75" s="365"/>
      <c r="BB75" s="365"/>
      <c r="BC75" s="365"/>
      <c r="BD75" s="365"/>
      <c r="BE75" s="365"/>
      <c r="BF75" s="365"/>
      <c r="BG75" s="365"/>
      <c r="BH75" s="365"/>
      <c r="BI75" s="365"/>
      <c r="BJ75" s="365"/>
      <c r="BK75" s="365"/>
      <c r="BL75" s="365"/>
      <c r="BM75" s="365"/>
      <c r="BN75" s="365"/>
      <c r="BO75" s="365"/>
      <c r="BP75" s="365"/>
      <c r="BQ75" s="365"/>
      <c r="BR75" s="365"/>
      <c r="BS75" s="365"/>
      <c r="BT75" s="365"/>
      <c r="BU75" s="365"/>
      <c r="BV75" s="365"/>
      <c r="BW75" s="365"/>
      <c r="BX75" s="365"/>
      <c r="BY75" s="365"/>
      <c r="BZ75" s="365"/>
      <c r="CA75" s="365"/>
      <c r="CB75" s="365"/>
      <c r="CC75" s="365"/>
      <c r="CD75" s="365"/>
      <c r="CE75" s="365"/>
      <c r="CF75" s="365"/>
      <c r="CG75" s="365"/>
      <c r="CH75" s="365"/>
      <c r="CI75" s="365"/>
      <c r="CJ75" s="365"/>
      <c r="CK75" s="365"/>
      <c r="CL75" s="365"/>
      <c r="CM75" s="365"/>
      <c r="CN75" s="365"/>
      <c r="CO75" s="365"/>
      <c r="CP75" s="365"/>
      <c r="CQ75" s="365"/>
      <c r="CR75" s="365"/>
      <c r="CS75" s="365"/>
      <c r="CT75" s="365"/>
      <c r="CU75" s="365"/>
      <c r="CV75" s="365"/>
      <c r="CW75" s="365"/>
      <c r="CX75" s="365"/>
      <c r="CY75" s="365"/>
      <c r="CZ75" s="365"/>
      <c r="DA75" s="365"/>
      <c r="DB75" s="365"/>
      <c r="DC75" s="365"/>
      <c r="DD75" s="365"/>
      <c r="DE75" s="365"/>
      <c r="DF75" s="365"/>
      <c r="DG75" s="365"/>
      <c r="DH75" s="365"/>
      <c r="DI75" s="365"/>
      <c r="DJ75" s="365"/>
      <c r="DK75" s="365"/>
      <c r="DL75" s="365"/>
      <c r="DM75" s="365"/>
      <c r="DN75" s="365"/>
      <c r="DO75" s="365"/>
      <c r="DP75" s="365"/>
      <c r="DQ75" s="365"/>
      <c r="DR75" s="365"/>
      <c r="DS75" s="365"/>
      <c r="DT75" s="365"/>
      <c r="DU75" s="365"/>
      <c r="DV75" s="365"/>
      <c r="DW75" s="365"/>
      <c r="DX75" s="365"/>
      <c r="DY75" s="365"/>
      <c r="DZ75" s="365"/>
      <c r="EA75" s="365"/>
      <c r="EB75" s="365"/>
      <c r="EC75" s="365"/>
      <c r="ED75" s="365"/>
      <c r="EE75" s="365"/>
      <c r="EF75" s="365"/>
      <c r="EG75" s="365"/>
      <c r="EH75" s="365"/>
      <c r="EI75" s="365"/>
      <c r="EJ75" s="365"/>
      <c r="EK75" s="365"/>
      <c r="EL75" s="365"/>
      <c r="EM75" s="365"/>
      <c r="EN75" s="365"/>
      <c r="EO75" s="365"/>
      <c r="EP75" s="365"/>
      <c r="EQ75" s="365"/>
      <c r="ER75" s="365"/>
      <c r="ES75" s="365"/>
      <c r="ET75" s="365"/>
      <c r="EU75" s="365"/>
      <c r="EV75" s="365"/>
      <c r="EW75" s="365"/>
      <c r="EX75" s="365"/>
      <c r="EY75" s="365"/>
      <c r="EZ75" s="365"/>
      <c r="FA75" s="365"/>
      <c r="FB75" s="365"/>
      <c r="FC75" s="365"/>
      <c r="FD75" s="365"/>
      <c r="FE75" s="365"/>
      <c r="FF75" s="365"/>
      <c r="FG75" s="365"/>
      <c r="FH75" s="365"/>
      <c r="FI75" s="365"/>
      <c r="FJ75" s="365"/>
      <c r="FK75" s="365"/>
      <c r="FL75" s="365"/>
      <c r="FM75" s="365"/>
      <c r="FN75" s="365"/>
      <c r="FO75" s="365"/>
      <c r="FP75" s="365"/>
      <c r="FQ75" s="365"/>
      <c r="FR75" s="365"/>
      <c r="FS75" s="365"/>
      <c r="FT75" s="365"/>
      <c r="FU75" s="365"/>
      <c r="FV75" s="365"/>
      <c r="FW75" s="365"/>
      <c r="FX75" s="365"/>
      <c r="FY75" s="365"/>
      <c r="FZ75" s="365"/>
      <c r="GA75" s="365"/>
      <c r="GB75" s="365"/>
      <c r="GC75" s="365"/>
      <c r="GD75" s="365"/>
      <c r="GE75" s="365"/>
      <c r="GF75" s="365"/>
      <c r="GG75" s="365"/>
      <c r="GH75" s="365"/>
      <c r="GI75" s="365"/>
      <c r="GJ75" s="365"/>
      <c r="GK75" s="365"/>
      <c r="GL75" s="365"/>
      <c r="GM75" s="365"/>
      <c r="GN75" s="365"/>
      <c r="GO75" s="365"/>
      <c r="GP75" s="365"/>
      <c r="GQ75" s="365"/>
      <c r="GR75" s="365"/>
      <c r="GS75" s="365"/>
      <c r="GT75" s="365"/>
      <c r="GU75" s="365"/>
      <c r="GV75" s="365"/>
      <c r="GW75" s="365"/>
      <c r="GX75" s="365"/>
      <c r="GY75" s="365"/>
      <c r="GZ75" s="365"/>
      <c r="HA75" s="365"/>
      <c r="HB75" s="365"/>
      <c r="HC75" s="365"/>
      <c r="HD75" s="365"/>
      <c r="HE75" s="365"/>
      <c r="HF75" s="365"/>
      <c r="HG75" s="365"/>
      <c r="HH75" s="365"/>
      <c r="HI75" s="365"/>
      <c r="HJ75" s="365"/>
      <c r="HK75" s="365"/>
      <c r="HL75" s="365"/>
      <c r="HM75" s="365"/>
      <c r="HN75" s="365"/>
      <c r="HO75" s="365"/>
      <c r="HP75" s="365"/>
      <c r="HQ75" s="365"/>
      <c r="HR75" s="365"/>
      <c r="HS75" s="365"/>
      <c r="HT75" s="365"/>
      <c r="HU75" s="365"/>
      <c r="HV75" s="365"/>
    </row>
    <row r="76" spans="1:230" s="370" customFormat="1" ht="18" customHeight="1">
      <c r="A76" s="365"/>
      <c r="B76" s="366">
        <v>30</v>
      </c>
      <c r="C76" s="367" t="s">
        <v>98</v>
      </c>
      <c r="D76" s="497">
        <v>32897</v>
      </c>
      <c r="E76" s="498">
        <v>1143.33</v>
      </c>
      <c r="F76" s="499">
        <v>164091</v>
      </c>
      <c r="G76" s="500">
        <v>1427.26</v>
      </c>
      <c r="H76" s="501">
        <v>62308</v>
      </c>
      <c r="I76" s="502">
        <v>905.63</v>
      </c>
      <c r="J76" s="365"/>
      <c r="K76" s="365"/>
      <c r="L76" s="365"/>
      <c r="M76" s="365"/>
      <c r="N76" s="365"/>
      <c r="O76" s="365"/>
      <c r="P76" s="365"/>
      <c r="Q76" s="365"/>
      <c r="R76" s="365"/>
      <c r="S76" s="365"/>
      <c r="T76" s="365"/>
      <c r="U76" s="365"/>
      <c r="V76" s="365"/>
      <c r="W76" s="365"/>
      <c r="X76" s="365"/>
      <c r="Y76" s="365"/>
      <c r="Z76" s="365"/>
      <c r="AA76" s="365"/>
      <c r="AB76" s="365"/>
      <c r="AC76" s="365"/>
      <c r="AD76" s="365"/>
      <c r="AE76" s="365"/>
      <c r="AF76" s="365"/>
      <c r="AG76" s="365"/>
      <c r="AH76" s="365"/>
      <c r="AI76" s="365"/>
      <c r="AJ76" s="365"/>
      <c r="AK76" s="365"/>
      <c r="AL76" s="365"/>
      <c r="AM76" s="365"/>
      <c r="AN76" s="365"/>
      <c r="AO76" s="365"/>
      <c r="AP76" s="365"/>
      <c r="AQ76" s="365"/>
      <c r="AR76" s="365"/>
      <c r="AS76" s="365"/>
      <c r="AT76" s="365"/>
      <c r="AU76" s="365"/>
      <c r="AV76" s="365"/>
      <c r="AW76" s="365"/>
      <c r="AX76" s="365"/>
      <c r="AY76" s="365"/>
      <c r="AZ76" s="365"/>
      <c r="BA76" s="365"/>
      <c r="BB76" s="365"/>
      <c r="BC76" s="365"/>
      <c r="BD76" s="365"/>
      <c r="BE76" s="365"/>
      <c r="BF76" s="365"/>
      <c r="BG76" s="365"/>
      <c r="BH76" s="365"/>
      <c r="BI76" s="365"/>
      <c r="BJ76" s="365"/>
      <c r="BK76" s="365"/>
      <c r="BL76" s="365"/>
      <c r="BM76" s="365"/>
      <c r="BN76" s="365"/>
      <c r="BO76" s="365"/>
      <c r="BP76" s="365"/>
      <c r="BQ76" s="365"/>
      <c r="BR76" s="365"/>
      <c r="BS76" s="365"/>
      <c r="BT76" s="365"/>
      <c r="BU76" s="365"/>
      <c r="BV76" s="365"/>
      <c r="BW76" s="365"/>
      <c r="BX76" s="365"/>
      <c r="BY76" s="365"/>
      <c r="BZ76" s="365"/>
      <c r="CA76" s="365"/>
      <c r="CB76" s="365"/>
      <c r="CC76" s="365"/>
      <c r="CD76" s="365"/>
      <c r="CE76" s="365"/>
      <c r="CF76" s="365"/>
      <c r="CG76" s="365"/>
      <c r="CH76" s="365"/>
      <c r="CI76" s="365"/>
      <c r="CJ76" s="365"/>
      <c r="CK76" s="365"/>
      <c r="CL76" s="365"/>
      <c r="CM76" s="365"/>
      <c r="CN76" s="365"/>
      <c r="CO76" s="365"/>
      <c r="CP76" s="365"/>
      <c r="CQ76" s="365"/>
      <c r="CR76" s="365"/>
      <c r="CS76" s="365"/>
      <c r="CT76" s="365"/>
      <c r="CU76" s="365"/>
      <c r="CV76" s="365"/>
      <c r="CW76" s="365"/>
      <c r="CX76" s="365"/>
      <c r="CY76" s="365"/>
      <c r="CZ76" s="365"/>
      <c r="DA76" s="365"/>
      <c r="DB76" s="365"/>
      <c r="DC76" s="365"/>
      <c r="DD76" s="365"/>
      <c r="DE76" s="365"/>
      <c r="DF76" s="365"/>
      <c r="DG76" s="365"/>
      <c r="DH76" s="365"/>
      <c r="DI76" s="365"/>
      <c r="DJ76" s="365"/>
      <c r="DK76" s="365"/>
      <c r="DL76" s="365"/>
      <c r="DM76" s="365"/>
      <c r="DN76" s="365"/>
      <c r="DO76" s="365"/>
      <c r="DP76" s="365"/>
      <c r="DQ76" s="365"/>
      <c r="DR76" s="365"/>
      <c r="DS76" s="365"/>
      <c r="DT76" s="365"/>
      <c r="DU76" s="365"/>
      <c r="DV76" s="365"/>
      <c r="DW76" s="365"/>
      <c r="DX76" s="365"/>
      <c r="DY76" s="365"/>
      <c r="DZ76" s="365"/>
      <c r="EA76" s="365"/>
      <c r="EB76" s="365"/>
      <c r="EC76" s="365"/>
      <c r="ED76" s="365"/>
      <c r="EE76" s="365"/>
      <c r="EF76" s="365"/>
      <c r="EG76" s="365"/>
      <c r="EH76" s="365"/>
      <c r="EI76" s="365"/>
      <c r="EJ76" s="365"/>
      <c r="EK76" s="365"/>
      <c r="EL76" s="365"/>
      <c r="EM76" s="365"/>
      <c r="EN76" s="365"/>
      <c r="EO76" s="365"/>
      <c r="EP76" s="365"/>
      <c r="EQ76" s="365"/>
      <c r="ER76" s="365"/>
      <c r="ES76" s="365"/>
      <c r="ET76" s="365"/>
      <c r="EU76" s="365"/>
      <c r="EV76" s="365"/>
      <c r="EW76" s="365"/>
      <c r="EX76" s="365"/>
      <c r="EY76" s="365"/>
      <c r="EZ76" s="365"/>
      <c r="FA76" s="365"/>
      <c r="FB76" s="365"/>
      <c r="FC76" s="365"/>
      <c r="FD76" s="365"/>
      <c r="FE76" s="365"/>
      <c r="FF76" s="365"/>
      <c r="FG76" s="365"/>
      <c r="FH76" s="365"/>
      <c r="FI76" s="365"/>
      <c r="FJ76" s="365"/>
      <c r="FK76" s="365"/>
      <c r="FL76" s="365"/>
      <c r="FM76" s="365"/>
      <c r="FN76" s="365"/>
      <c r="FO76" s="365"/>
      <c r="FP76" s="365"/>
      <c r="FQ76" s="365"/>
      <c r="FR76" s="365"/>
      <c r="FS76" s="365"/>
      <c r="FT76" s="365"/>
      <c r="FU76" s="365"/>
      <c r="FV76" s="365"/>
      <c r="FW76" s="365"/>
      <c r="FX76" s="365"/>
      <c r="FY76" s="365"/>
      <c r="FZ76" s="365"/>
      <c r="GA76" s="365"/>
      <c r="GB76" s="365"/>
      <c r="GC76" s="365"/>
      <c r="GD76" s="365"/>
      <c r="GE76" s="365"/>
      <c r="GF76" s="365"/>
      <c r="GG76" s="365"/>
      <c r="GH76" s="365"/>
      <c r="GI76" s="365"/>
      <c r="GJ76" s="365"/>
      <c r="GK76" s="365"/>
      <c r="GL76" s="365"/>
      <c r="GM76" s="365"/>
      <c r="GN76" s="365"/>
      <c r="GO76" s="365"/>
      <c r="GP76" s="365"/>
      <c r="GQ76" s="365"/>
      <c r="GR76" s="365"/>
      <c r="GS76" s="365"/>
      <c r="GT76" s="365"/>
      <c r="GU76" s="365"/>
      <c r="GV76" s="365"/>
      <c r="GW76" s="365"/>
      <c r="GX76" s="365"/>
      <c r="GY76" s="365"/>
      <c r="GZ76" s="365"/>
      <c r="HA76" s="365"/>
      <c r="HB76" s="365"/>
      <c r="HC76" s="365"/>
      <c r="HD76" s="365"/>
      <c r="HE76" s="365"/>
      <c r="HF76" s="365"/>
      <c r="HG76" s="365"/>
      <c r="HH76" s="365"/>
      <c r="HI76" s="365"/>
      <c r="HJ76" s="365"/>
      <c r="HK76" s="365"/>
      <c r="HL76" s="365"/>
      <c r="HM76" s="365"/>
      <c r="HN76" s="365"/>
      <c r="HO76" s="365"/>
      <c r="HP76" s="365"/>
      <c r="HQ76" s="365"/>
      <c r="HR76" s="365"/>
      <c r="HS76" s="365"/>
      <c r="HT76" s="365"/>
      <c r="HU76" s="365"/>
      <c r="HV76" s="365"/>
    </row>
    <row r="77" spans="1:230" s="370" customFormat="1" ht="18" hidden="1" customHeight="1">
      <c r="A77" s="365"/>
      <c r="B77" s="366"/>
      <c r="C77" s="367"/>
      <c r="D77" s="497"/>
      <c r="E77" s="498"/>
      <c r="F77" s="499"/>
      <c r="G77" s="500"/>
      <c r="H77" s="501"/>
      <c r="I77" s="502"/>
      <c r="J77" s="365"/>
      <c r="K77" s="365"/>
      <c r="L77" s="365"/>
      <c r="M77" s="365"/>
      <c r="N77" s="365"/>
      <c r="O77" s="365"/>
      <c r="P77" s="365"/>
      <c r="Q77" s="365"/>
      <c r="R77" s="365"/>
      <c r="S77" s="365"/>
      <c r="T77" s="365"/>
      <c r="U77" s="365"/>
      <c r="V77" s="365"/>
      <c r="W77" s="365"/>
      <c r="X77" s="365"/>
      <c r="Y77" s="365"/>
      <c r="Z77" s="365"/>
      <c r="AA77" s="365"/>
      <c r="AB77" s="365"/>
      <c r="AC77" s="365"/>
      <c r="AD77" s="365"/>
      <c r="AE77" s="365"/>
      <c r="AF77" s="365"/>
      <c r="AG77" s="365"/>
      <c r="AH77" s="365"/>
      <c r="AI77" s="365"/>
      <c r="AJ77" s="365"/>
      <c r="AK77" s="365"/>
      <c r="AL77" s="365"/>
      <c r="AM77" s="365"/>
      <c r="AN77" s="365"/>
      <c r="AO77" s="365"/>
      <c r="AP77" s="365"/>
      <c r="AQ77" s="365"/>
      <c r="AR77" s="365"/>
      <c r="AS77" s="365"/>
      <c r="AT77" s="365"/>
      <c r="AU77" s="365"/>
      <c r="AV77" s="365"/>
      <c r="AW77" s="365"/>
      <c r="AX77" s="365"/>
      <c r="AY77" s="365"/>
      <c r="AZ77" s="365"/>
      <c r="BA77" s="365"/>
      <c r="BB77" s="365"/>
      <c r="BC77" s="365"/>
      <c r="BD77" s="365"/>
      <c r="BE77" s="365"/>
      <c r="BF77" s="365"/>
      <c r="BG77" s="365"/>
      <c r="BH77" s="365"/>
      <c r="BI77" s="365"/>
      <c r="BJ77" s="365"/>
      <c r="BK77" s="365"/>
      <c r="BL77" s="365"/>
      <c r="BM77" s="365"/>
      <c r="BN77" s="365"/>
      <c r="BO77" s="365"/>
      <c r="BP77" s="365"/>
      <c r="BQ77" s="365"/>
      <c r="BR77" s="365"/>
      <c r="BS77" s="365"/>
      <c r="BT77" s="365"/>
      <c r="BU77" s="365"/>
      <c r="BV77" s="365"/>
      <c r="BW77" s="365"/>
      <c r="BX77" s="365"/>
      <c r="BY77" s="365"/>
      <c r="BZ77" s="365"/>
      <c r="CA77" s="365"/>
      <c r="CB77" s="365"/>
      <c r="CC77" s="365"/>
      <c r="CD77" s="365"/>
      <c r="CE77" s="365"/>
      <c r="CF77" s="365"/>
      <c r="CG77" s="365"/>
      <c r="CH77" s="365"/>
      <c r="CI77" s="365"/>
      <c r="CJ77" s="365"/>
      <c r="CK77" s="365"/>
      <c r="CL77" s="365"/>
      <c r="CM77" s="365"/>
      <c r="CN77" s="365"/>
      <c r="CO77" s="365"/>
      <c r="CP77" s="365"/>
      <c r="CQ77" s="365"/>
      <c r="CR77" s="365"/>
      <c r="CS77" s="365"/>
      <c r="CT77" s="365"/>
      <c r="CU77" s="365"/>
      <c r="CV77" s="365"/>
      <c r="CW77" s="365"/>
      <c r="CX77" s="365"/>
      <c r="CY77" s="365"/>
      <c r="CZ77" s="365"/>
      <c r="DA77" s="365"/>
      <c r="DB77" s="365"/>
      <c r="DC77" s="365"/>
      <c r="DD77" s="365"/>
      <c r="DE77" s="365"/>
      <c r="DF77" s="365"/>
      <c r="DG77" s="365"/>
      <c r="DH77" s="365"/>
      <c r="DI77" s="365"/>
      <c r="DJ77" s="365"/>
      <c r="DK77" s="365"/>
      <c r="DL77" s="365"/>
      <c r="DM77" s="365"/>
      <c r="DN77" s="365"/>
      <c r="DO77" s="365"/>
      <c r="DP77" s="365"/>
      <c r="DQ77" s="365"/>
      <c r="DR77" s="365"/>
      <c r="DS77" s="365"/>
      <c r="DT77" s="365"/>
      <c r="DU77" s="365"/>
      <c r="DV77" s="365"/>
      <c r="DW77" s="365"/>
      <c r="DX77" s="365"/>
      <c r="DY77" s="365"/>
      <c r="DZ77" s="365"/>
      <c r="EA77" s="365"/>
      <c r="EB77" s="365"/>
      <c r="EC77" s="365"/>
      <c r="ED77" s="365"/>
      <c r="EE77" s="365"/>
      <c r="EF77" s="365"/>
      <c r="EG77" s="365"/>
      <c r="EH77" s="365"/>
      <c r="EI77" s="365"/>
      <c r="EJ77" s="365"/>
      <c r="EK77" s="365"/>
      <c r="EL77" s="365"/>
      <c r="EM77" s="365"/>
      <c r="EN77" s="365"/>
      <c r="EO77" s="365"/>
      <c r="EP77" s="365"/>
      <c r="EQ77" s="365"/>
      <c r="ER77" s="365"/>
      <c r="ES77" s="365"/>
      <c r="ET77" s="365"/>
      <c r="EU77" s="365"/>
      <c r="EV77" s="365"/>
      <c r="EW77" s="365"/>
      <c r="EX77" s="365"/>
      <c r="EY77" s="365"/>
      <c r="EZ77" s="365"/>
      <c r="FA77" s="365"/>
      <c r="FB77" s="365"/>
      <c r="FC77" s="365"/>
      <c r="FD77" s="365"/>
      <c r="FE77" s="365"/>
      <c r="FF77" s="365"/>
      <c r="FG77" s="365"/>
      <c r="FH77" s="365"/>
      <c r="FI77" s="365"/>
      <c r="FJ77" s="365"/>
      <c r="FK77" s="365"/>
      <c r="FL77" s="365"/>
      <c r="FM77" s="365"/>
      <c r="FN77" s="365"/>
      <c r="FO77" s="365"/>
      <c r="FP77" s="365"/>
      <c r="FQ77" s="365"/>
      <c r="FR77" s="365"/>
      <c r="FS77" s="365"/>
      <c r="FT77" s="365"/>
      <c r="FU77" s="365"/>
      <c r="FV77" s="365"/>
      <c r="FW77" s="365"/>
      <c r="FX77" s="365"/>
      <c r="FY77" s="365"/>
      <c r="FZ77" s="365"/>
      <c r="GA77" s="365"/>
      <c r="GB77" s="365"/>
      <c r="GC77" s="365"/>
      <c r="GD77" s="365"/>
      <c r="GE77" s="365"/>
      <c r="GF77" s="365"/>
      <c r="GG77" s="365"/>
      <c r="GH77" s="365"/>
      <c r="GI77" s="365"/>
      <c r="GJ77" s="365"/>
      <c r="GK77" s="365"/>
      <c r="GL77" s="365"/>
      <c r="GM77" s="365"/>
      <c r="GN77" s="365"/>
      <c r="GO77" s="365"/>
      <c r="GP77" s="365"/>
      <c r="GQ77" s="365"/>
      <c r="GR77" s="365"/>
      <c r="GS77" s="365"/>
      <c r="GT77" s="365"/>
      <c r="GU77" s="365"/>
      <c r="GV77" s="365"/>
      <c r="GW77" s="365"/>
      <c r="GX77" s="365"/>
      <c r="GY77" s="365"/>
      <c r="GZ77" s="365"/>
      <c r="HA77" s="365"/>
      <c r="HB77" s="365"/>
      <c r="HC77" s="365"/>
      <c r="HD77" s="365"/>
      <c r="HE77" s="365"/>
      <c r="HF77" s="365"/>
      <c r="HG77" s="365"/>
      <c r="HH77" s="365"/>
      <c r="HI77" s="365"/>
      <c r="HJ77" s="365"/>
      <c r="HK77" s="365"/>
      <c r="HL77" s="365"/>
      <c r="HM77" s="365"/>
      <c r="HN77" s="365"/>
      <c r="HO77" s="365"/>
      <c r="HP77" s="365"/>
      <c r="HQ77" s="365"/>
      <c r="HR77" s="365"/>
      <c r="HS77" s="365"/>
      <c r="HT77" s="365"/>
      <c r="HU77" s="365"/>
      <c r="HV77" s="365"/>
    </row>
    <row r="78" spans="1:230" s="370" customFormat="1" ht="18" customHeight="1">
      <c r="A78" s="365"/>
      <c r="B78" s="366">
        <v>31</v>
      </c>
      <c r="C78" s="367" t="s">
        <v>99</v>
      </c>
      <c r="D78" s="497">
        <v>10587</v>
      </c>
      <c r="E78" s="498">
        <v>1490.46</v>
      </c>
      <c r="F78" s="499">
        <v>104843</v>
      </c>
      <c r="G78" s="500">
        <v>1756.94</v>
      </c>
      <c r="H78" s="501">
        <v>30230</v>
      </c>
      <c r="I78" s="502">
        <v>1074.53</v>
      </c>
      <c r="J78" s="365"/>
      <c r="K78" s="365"/>
      <c r="L78" s="365"/>
      <c r="M78" s="365"/>
      <c r="N78" s="365"/>
      <c r="O78" s="365"/>
      <c r="P78" s="365"/>
      <c r="Q78" s="365"/>
      <c r="R78" s="365"/>
      <c r="S78" s="365"/>
      <c r="T78" s="365"/>
      <c r="U78" s="365"/>
      <c r="V78" s="365"/>
      <c r="W78" s="365"/>
      <c r="X78" s="365"/>
      <c r="Y78" s="365"/>
      <c r="Z78" s="365"/>
      <c r="AA78" s="365"/>
      <c r="AB78" s="365"/>
      <c r="AC78" s="365"/>
      <c r="AD78" s="365"/>
      <c r="AE78" s="365"/>
      <c r="AF78" s="365"/>
      <c r="AG78" s="365"/>
      <c r="AH78" s="365"/>
      <c r="AI78" s="365"/>
      <c r="AJ78" s="365"/>
      <c r="AK78" s="365"/>
      <c r="AL78" s="365"/>
      <c r="AM78" s="365"/>
      <c r="AN78" s="365"/>
      <c r="AO78" s="365"/>
      <c r="AP78" s="365"/>
      <c r="AQ78" s="365"/>
      <c r="AR78" s="365"/>
      <c r="AS78" s="365"/>
      <c r="AT78" s="365"/>
      <c r="AU78" s="365"/>
      <c r="AV78" s="365"/>
      <c r="AW78" s="365"/>
      <c r="AX78" s="365"/>
      <c r="AY78" s="365"/>
      <c r="AZ78" s="365"/>
      <c r="BA78" s="365"/>
      <c r="BB78" s="365"/>
      <c r="BC78" s="365"/>
      <c r="BD78" s="365"/>
      <c r="BE78" s="365"/>
      <c r="BF78" s="365"/>
      <c r="BG78" s="365"/>
      <c r="BH78" s="365"/>
      <c r="BI78" s="365"/>
      <c r="BJ78" s="365"/>
      <c r="BK78" s="365"/>
      <c r="BL78" s="365"/>
      <c r="BM78" s="365"/>
      <c r="BN78" s="365"/>
      <c r="BO78" s="365"/>
      <c r="BP78" s="365"/>
      <c r="BQ78" s="365"/>
      <c r="BR78" s="365"/>
      <c r="BS78" s="365"/>
      <c r="BT78" s="365"/>
      <c r="BU78" s="365"/>
      <c r="BV78" s="365"/>
      <c r="BW78" s="365"/>
      <c r="BX78" s="365"/>
      <c r="BY78" s="365"/>
      <c r="BZ78" s="365"/>
      <c r="CA78" s="365"/>
      <c r="CB78" s="365"/>
      <c r="CC78" s="365"/>
      <c r="CD78" s="365"/>
      <c r="CE78" s="365"/>
      <c r="CF78" s="365"/>
      <c r="CG78" s="365"/>
      <c r="CH78" s="365"/>
      <c r="CI78" s="365"/>
      <c r="CJ78" s="365"/>
      <c r="CK78" s="365"/>
      <c r="CL78" s="365"/>
      <c r="CM78" s="365"/>
      <c r="CN78" s="365"/>
      <c r="CO78" s="365"/>
      <c r="CP78" s="365"/>
      <c r="CQ78" s="365"/>
      <c r="CR78" s="365"/>
      <c r="CS78" s="365"/>
      <c r="CT78" s="365"/>
      <c r="CU78" s="365"/>
      <c r="CV78" s="365"/>
      <c r="CW78" s="365"/>
      <c r="CX78" s="365"/>
      <c r="CY78" s="365"/>
      <c r="CZ78" s="365"/>
      <c r="DA78" s="365"/>
      <c r="DB78" s="365"/>
      <c r="DC78" s="365"/>
      <c r="DD78" s="365"/>
      <c r="DE78" s="365"/>
      <c r="DF78" s="365"/>
      <c r="DG78" s="365"/>
      <c r="DH78" s="365"/>
      <c r="DI78" s="365"/>
      <c r="DJ78" s="365"/>
      <c r="DK78" s="365"/>
      <c r="DL78" s="365"/>
      <c r="DM78" s="365"/>
      <c r="DN78" s="365"/>
      <c r="DO78" s="365"/>
      <c r="DP78" s="365"/>
      <c r="DQ78" s="365"/>
      <c r="DR78" s="365"/>
      <c r="DS78" s="365"/>
      <c r="DT78" s="365"/>
      <c r="DU78" s="365"/>
      <c r="DV78" s="365"/>
      <c r="DW78" s="365"/>
      <c r="DX78" s="365"/>
      <c r="DY78" s="365"/>
      <c r="DZ78" s="365"/>
      <c r="EA78" s="365"/>
      <c r="EB78" s="365"/>
      <c r="EC78" s="365"/>
      <c r="ED78" s="365"/>
      <c r="EE78" s="365"/>
      <c r="EF78" s="365"/>
      <c r="EG78" s="365"/>
      <c r="EH78" s="365"/>
      <c r="EI78" s="365"/>
      <c r="EJ78" s="365"/>
      <c r="EK78" s="365"/>
      <c r="EL78" s="365"/>
      <c r="EM78" s="365"/>
      <c r="EN78" s="365"/>
      <c r="EO78" s="365"/>
      <c r="EP78" s="365"/>
      <c r="EQ78" s="365"/>
      <c r="ER78" s="365"/>
      <c r="ES78" s="365"/>
      <c r="ET78" s="365"/>
      <c r="EU78" s="365"/>
      <c r="EV78" s="365"/>
      <c r="EW78" s="365"/>
      <c r="EX78" s="365"/>
      <c r="EY78" s="365"/>
      <c r="EZ78" s="365"/>
      <c r="FA78" s="365"/>
      <c r="FB78" s="365"/>
      <c r="FC78" s="365"/>
      <c r="FD78" s="365"/>
      <c r="FE78" s="365"/>
      <c r="FF78" s="365"/>
      <c r="FG78" s="365"/>
      <c r="FH78" s="365"/>
      <c r="FI78" s="365"/>
      <c r="FJ78" s="365"/>
      <c r="FK78" s="365"/>
      <c r="FL78" s="365"/>
      <c r="FM78" s="365"/>
      <c r="FN78" s="365"/>
      <c r="FO78" s="365"/>
      <c r="FP78" s="365"/>
      <c r="FQ78" s="365"/>
      <c r="FR78" s="365"/>
      <c r="FS78" s="365"/>
      <c r="FT78" s="365"/>
      <c r="FU78" s="365"/>
      <c r="FV78" s="365"/>
      <c r="FW78" s="365"/>
      <c r="FX78" s="365"/>
      <c r="FY78" s="365"/>
      <c r="FZ78" s="365"/>
      <c r="GA78" s="365"/>
      <c r="GB78" s="365"/>
      <c r="GC78" s="365"/>
      <c r="GD78" s="365"/>
      <c r="GE78" s="365"/>
      <c r="GF78" s="365"/>
      <c r="GG78" s="365"/>
      <c r="GH78" s="365"/>
      <c r="GI78" s="365"/>
      <c r="GJ78" s="365"/>
      <c r="GK78" s="365"/>
      <c r="GL78" s="365"/>
      <c r="GM78" s="365"/>
      <c r="GN78" s="365"/>
      <c r="GO78" s="365"/>
      <c r="GP78" s="365"/>
      <c r="GQ78" s="365"/>
      <c r="GR78" s="365"/>
      <c r="GS78" s="365"/>
      <c r="GT78" s="365"/>
      <c r="GU78" s="365"/>
      <c r="GV78" s="365"/>
      <c r="GW78" s="365"/>
      <c r="GX78" s="365"/>
      <c r="GY78" s="365"/>
      <c r="GZ78" s="365"/>
      <c r="HA78" s="365"/>
      <c r="HB78" s="365"/>
      <c r="HC78" s="365"/>
      <c r="HD78" s="365"/>
      <c r="HE78" s="365"/>
      <c r="HF78" s="365"/>
      <c r="HG78" s="365"/>
      <c r="HH78" s="365"/>
      <c r="HI78" s="365"/>
      <c r="HJ78" s="365"/>
      <c r="HK78" s="365"/>
      <c r="HL78" s="365"/>
      <c r="HM78" s="365"/>
      <c r="HN78" s="365"/>
      <c r="HO78" s="365"/>
      <c r="HP78" s="365"/>
      <c r="HQ78" s="365"/>
      <c r="HR78" s="365"/>
      <c r="HS78" s="365"/>
      <c r="HT78" s="365"/>
      <c r="HU78" s="365"/>
      <c r="HV78" s="365"/>
    </row>
    <row r="79" spans="1:230" s="370" customFormat="1" ht="18" hidden="1" customHeight="1">
      <c r="A79" s="365"/>
      <c r="B79" s="366"/>
      <c r="C79" s="367"/>
      <c r="D79" s="497"/>
      <c r="E79" s="498"/>
      <c r="F79" s="499"/>
      <c r="G79" s="500"/>
      <c r="H79" s="501"/>
      <c r="I79" s="502"/>
      <c r="J79" s="365"/>
      <c r="K79" s="365"/>
      <c r="L79" s="365"/>
      <c r="M79" s="365"/>
      <c r="N79" s="365"/>
      <c r="O79" s="365"/>
      <c r="P79" s="365"/>
      <c r="Q79" s="365"/>
      <c r="R79" s="365"/>
      <c r="S79" s="365"/>
      <c r="T79" s="365"/>
      <c r="U79" s="365"/>
      <c r="V79" s="365"/>
      <c r="W79" s="365"/>
      <c r="X79" s="365"/>
      <c r="Y79" s="365"/>
      <c r="Z79" s="365"/>
      <c r="AA79" s="365"/>
      <c r="AB79" s="365"/>
      <c r="AC79" s="365"/>
      <c r="AD79" s="365"/>
      <c r="AE79" s="365"/>
      <c r="AF79" s="365"/>
      <c r="AG79" s="365"/>
      <c r="AH79" s="365"/>
      <c r="AI79" s="365"/>
      <c r="AJ79" s="365"/>
      <c r="AK79" s="365"/>
      <c r="AL79" s="365"/>
      <c r="AM79" s="365"/>
      <c r="AN79" s="365"/>
      <c r="AO79" s="365"/>
      <c r="AP79" s="365"/>
      <c r="AQ79" s="365"/>
      <c r="AR79" s="365"/>
      <c r="AS79" s="365"/>
      <c r="AT79" s="365"/>
      <c r="AU79" s="365"/>
      <c r="AV79" s="365"/>
      <c r="AW79" s="365"/>
      <c r="AX79" s="365"/>
      <c r="AY79" s="365"/>
      <c r="AZ79" s="365"/>
      <c r="BA79" s="365"/>
      <c r="BB79" s="365"/>
      <c r="BC79" s="365"/>
      <c r="BD79" s="365"/>
      <c r="BE79" s="365"/>
      <c r="BF79" s="365"/>
      <c r="BG79" s="365"/>
      <c r="BH79" s="365"/>
      <c r="BI79" s="365"/>
      <c r="BJ79" s="365"/>
      <c r="BK79" s="365"/>
      <c r="BL79" s="365"/>
      <c r="BM79" s="365"/>
      <c r="BN79" s="365"/>
      <c r="BO79" s="365"/>
      <c r="BP79" s="365"/>
      <c r="BQ79" s="365"/>
      <c r="BR79" s="365"/>
      <c r="BS79" s="365"/>
      <c r="BT79" s="365"/>
      <c r="BU79" s="365"/>
      <c r="BV79" s="365"/>
      <c r="BW79" s="365"/>
      <c r="BX79" s="365"/>
      <c r="BY79" s="365"/>
      <c r="BZ79" s="365"/>
      <c r="CA79" s="365"/>
      <c r="CB79" s="365"/>
      <c r="CC79" s="365"/>
      <c r="CD79" s="365"/>
      <c r="CE79" s="365"/>
      <c r="CF79" s="365"/>
      <c r="CG79" s="365"/>
      <c r="CH79" s="365"/>
      <c r="CI79" s="365"/>
      <c r="CJ79" s="365"/>
      <c r="CK79" s="365"/>
      <c r="CL79" s="365"/>
      <c r="CM79" s="365"/>
      <c r="CN79" s="365"/>
      <c r="CO79" s="365"/>
      <c r="CP79" s="365"/>
      <c r="CQ79" s="365"/>
      <c r="CR79" s="365"/>
      <c r="CS79" s="365"/>
      <c r="CT79" s="365"/>
      <c r="CU79" s="365"/>
      <c r="CV79" s="365"/>
      <c r="CW79" s="365"/>
      <c r="CX79" s="365"/>
      <c r="CY79" s="365"/>
      <c r="CZ79" s="365"/>
      <c r="DA79" s="365"/>
      <c r="DB79" s="365"/>
      <c r="DC79" s="365"/>
      <c r="DD79" s="365"/>
      <c r="DE79" s="365"/>
      <c r="DF79" s="365"/>
      <c r="DG79" s="365"/>
      <c r="DH79" s="365"/>
      <c r="DI79" s="365"/>
      <c r="DJ79" s="365"/>
      <c r="DK79" s="365"/>
      <c r="DL79" s="365"/>
      <c r="DM79" s="365"/>
      <c r="DN79" s="365"/>
      <c r="DO79" s="365"/>
      <c r="DP79" s="365"/>
      <c r="DQ79" s="365"/>
      <c r="DR79" s="365"/>
      <c r="DS79" s="365"/>
      <c r="DT79" s="365"/>
      <c r="DU79" s="365"/>
      <c r="DV79" s="365"/>
      <c r="DW79" s="365"/>
      <c r="DX79" s="365"/>
      <c r="DY79" s="365"/>
      <c r="DZ79" s="365"/>
      <c r="EA79" s="365"/>
      <c r="EB79" s="365"/>
      <c r="EC79" s="365"/>
      <c r="ED79" s="365"/>
      <c r="EE79" s="365"/>
      <c r="EF79" s="365"/>
      <c r="EG79" s="365"/>
      <c r="EH79" s="365"/>
      <c r="EI79" s="365"/>
      <c r="EJ79" s="365"/>
      <c r="EK79" s="365"/>
      <c r="EL79" s="365"/>
      <c r="EM79" s="365"/>
      <c r="EN79" s="365"/>
      <c r="EO79" s="365"/>
      <c r="EP79" s="365"/>
      <c r="EQ79" s="365"/>
      <c r="ER79" s="365"/>
      <c r="ES79" s="365"/>
      <c r="ET79" s="365"/>
      <c r="EU79" s="365"/>
      <c r="EV79" s="365"/>
      <c r="EW79" s="365"/>
      <c r="EX79" s="365"/>
      <c r="EY79" s="365"/>
      <c r="EZ79" s="365"/>
      <c r="FA79" s="365"/>
      <c r="FB79" s="365"/>
      <c r="FC79" s="365"/>
      <c r="FD79" s="365"/>
      <c r="FE79" s="365"/>
      <c r="FF79" s="365"/>
      <c r="FG79" s="365"/>
      <c r="FH79" s="365"/>
      <c r="FI79" s="365"/>
      <c r="FJ79" s="365"/>
      <c r="FK79" s="365"/>
      <c r="FL79" s="365"/>
      <c r="FM79" s="365"/>
      <c r="FN79" s="365"/>
      <c r="FO79" s="365"/>
      <c r="FP79" s="365"/>
      <c r="FQ79" s="365"/>
      <c r="FR79" s="365"/>
      <c r="FS79" s="365"/>
      <c r="FT79" s="365"/>
      <c r="FU79" s="365"/>
      <c r="FV79" s="365"/>
      <c r="FW79" s="365"/>
      <c r="FX79" s="365"/>
      <c r="FY79" s="365"/>
      <c r="FZ79" s="365"/>
      <c r="GA79" s="365"/>
      <c r="GB79" s="365"/>
      <c r="GC79" s="365"/>
      <c r="GD79" s="365"/>
      <c r="GE79" s="365"/>
      <c r="GF79" s="365"/>
      <c r="GG79" s="365"/>
      <c r="GH79" s="365"/>
      <c r="GI79" s="365"/>
      <c r="GJ79" s="365"/>
      <c r="GK79" s="365"/>
      <c r="GL79" s="365"/>
      <c r="GM79" s="365"/>
      <c r="GN79" s="365"/>
      <c r="GO79" s="365"/>
      <c r="GP79" s="365"/>
      <c r="GQ79" s="365"/>
      <c r="GR79" s="365"/>
      <c r="GS79" s="365"/>
      <c r="GT79" s="365"/>
      <c r="GU79" s="365"/>
      <c r="GV79" s="365"/>
      <c r="GW79" s="365"/>
      <c r="GX79" s="365"/>
      <c r="GY79" s="365"/>
      <c r="GZ79" s="365"/>
      <c r="HA79" s="365"/>
      <c r="HB79" s="365"/>
      <c r="HC79" s="365"/>
      <c r="HD79" s="365"/>
      <c r="HE79" s="365"/>
      <c r="HF79" s="365"/>
      <c r="HG79" s="365"/>
      <c r="HH79" s="365"/>
      <c r="HI79" s="365"/>
      <c r="HJ79" s="365"/>
      <c r="HK79" s="365"/>
      <c r="HL79" s="365"/>
      <c r="HM79" s="365"/>
      <c r="HN79" s="365"/>
      <c r="HO79" s="365"/>
      <c r="HP79" s="365"/>
      <c r="HQ79" s="365"/>
      <c r="HR79" s="365"/>
      <c r="HS79" s="365"/>
      <c r="HT79" s="365"/>
      <c r="HU79" s="365"/>
      <c r="HV79" s="365"/>
    </row>
    <row r="80" spans="1:230" s="370" customFormat="1" ht="18" customHeight="1">
      <c r="A80" s="365"/>
      <c r="B80" s="366"/>
      <c r="C80" s="367" t="s">
        <v>100</v>
      </c>
      <c r="D80" s="497">
        <v>42902</v>
      </c>
      <c r="E80" s="498">
        <v>1588.46</v>
      </c>
      <c r="F80" s="499">
        <v>397617</v>
      </c>
      <c r="G80" s="500">
        <v>1908.18</v>
      </c>
      <c r="H80" s="501">
        <v>132294</v>
      </c>
      <c r="I80" s="502">
        <v>1169.8900000000001</v>
      </c>
      <c r="J80" s="365"/>
      <c r="K80" s="365"/>
      <c r="L80" s="365"/>
      <c r="M80" s="365"/>
      <c r="N80" s="365"/>
      <c r="O80" s="365"/>
      <c r="P80" s="365"/>
      <c r="Q80" s="365"/>
      <c r="R80" s="365"/>
      <c r="S80" s="365"/>
      <c r="T80" s="365"/>
      <c r="U80" s="365"/>
      <c r="V80" s="365"/>
      <c r="W80" s="365"/>
      <c r="X80" s="365"/>
      <c r="Y80" s="365"/>
      <c r="Z80" s="365"/>
      <c r="AA80" s="365"/>
      <c r="AB80" s="365"/>
      <c r="AC80" s="365"/>
      <c r="AD80" s="365"/>
      <c r="AE80" s="365"/>
      <c r="AF80" s="365"/>
      <c r="AG80" s="365"/>
      <c r="AH80" s="365"/>
      <c r="AI80" s="365"/>
      <c r="AJ80" s="365"/>
      <c r="AK80" s="365"/>
      <c r="AL80" s="365"/>
      <c r="AM80" s="365"/>
      <c r="AN80" s="365"/>
      <c r="AO80" s="365"/>
      <c r="AP80" s="365"/>
      <c r="AQ80" s="365"/>
      <c r="AR80" s="365"/>
      <c r="AS80" s="365"/>
      <c r="AT80" s="365"/>
      <c r="AU80" s="365"/>
      <c r="AV80" s="365"/>
      <c r="AW80" s="365"/>
      <c r="AX80" s="365"/>
      <c r="AY80" s="365"/>
      <c r="AZ80" s="365"/>
      <c r="BA80" s="365"/>
      <c r="BB80" s="365"/>
      <c r="BC80" s="365"/>
      <c r="BD80" s="365"/>
      <c r="BE80" s="365"/>
      <c r="BF80" s="365"/>
      <c r="BG80" s="365"/>
      <c r="BH80" s="365"/>
      <c r="BI80" s="365"/>
      <c r="BJ80" s="365"/>
      <c r="BK80" s="365"/>
      <c r="BL80" s="365"/>
      <c r="BM80" s="365"/>
      <c r="BN80" s="365"/>
      <c r="BO80" s="365"/>
      <c r="BP80" s="365"/>
      <c r="BQ80" s="365"/>
      <c r="BR80" s="365"/>
      <c r="BS80" s="365"/>
      <c r="BT80" s="365"/>
      <c r="BU80" s="365"/>
      <c r="BV80" s="365"/>
      <c r="BW80" s="365"/>
      <c r="BX80" s="365"/>
      <c r="BY80" s="365"/>
      <c r="BZ80" s="365"/>
      <c r="CA80" s="365"/>
      <c r="CB80" s="365"/>
      <c r="CC80" s="365"/>
      <c r="CD80" s="365"/>
      <c r="CE80" s="365"/>
      <c r="CF80" s="365"/>
      <c r="CG80" s="365"/>
      <c r="CH80" s="365"/>
      <c r="CI80" s="365"/>
      <c r="CJ80" s="365"/>
      <c r="CK80" s="365"/>
      <c r="CL80" s="365"/>
      <c r="CM80" s="365"/>
      <c r="CN80" s="365"/>
      <c r="CO80" s="365"/>
      <c r="CP80" s="365"/>
      <c r="CQ80" s="365"/>
      <c r="CR80" s="365"/>
      <c r="CS80" s="365"/>
      <c r="CT80" s="365"/>
      <c r="CU80" s="365"/>
      <c r="CV80" s="365"/>
      <c r="CW80" s="365"/>
      <c r="CX80" s="365"/>
      <c r="CY80" s="365"/>
      <c r="CZ80" s="365"/>
      <c r="DA80" s="365"/>
      <c r="DB80" s="365"/>
      <c r="DC80" s="365"/>
      <c r="DD80" s="365"/>
      <c r="DE80" s="365"/>
      <c r="DF80" s="365"/>
      <c r="DG80" s="365"/>
      <c r="DH80" s="365"/>
      <c r="DI80" s="365"/>
      <c r="DJ80" s="365"/>
      <c r="DK80" s="365"/>
      <c r="DL80" s="365"/>
      <c r="DM80" s="365"/>
      <c r="DN80" s="365"/>
      <c r="DO80" s="365"/>
      <c r="DP80" s="365"/>
      <c r="DQ80" s="365"/>
      <c r="DR80" s="365"/>
      <c r="DS80" s="365"/>
      <c r="DT80" s="365"/>
      <c r="DU80" s="365"/>
      <c r="DV80" s="365"/>
      <c r="DW80" s="365"/>
      <c r="DX80" s="365"/>
      <c r="DY80" s="365"/>
      <c r="DZ80" s="365"/>
      <c r="EA80" s="365"/>
      <c r="EB80" s="365"/>
      <c r="EC80" s="365"/>
      <c r="ED80" s="365"/>
      <c r="EE80" s="365"/>
      <c r="EF80" s="365"/>
      <c r="EG80" s="365"/>
      <c r="EH80" s="365"/>
      <c r="EI80" s="365"/>
      <c r="EJ80" s="365"/>
      <c r="EK80" s="365"/>
      <c r="EL80" s="365"/>
      <c r="EM80" s="365"/>
      <c r="EN80" s="365"/>
      <c r="EO80" s="365"/>
      <c r="EP80" s="365"/>
      <c r="EQ80" s="365"/>
      <c r="ER80" s="365"/>
      <c r="ES80" s="365"/>
      <c r="ET80" s="365"/>
      <c r="EU80" s="365"/>
      <c r="EV80" s="365"/>
      <c r="EW80" s="365"/>
      <c r="EX80" s="365"/>
      <c r="EY80" s="365"/>
      <c r="EZ80" s="365"/>
      <c r="FA80" s="365"/>
      <c r="FB80" s="365"/>
      <c r="FC80" s="365"/>
      <c r="FD80" s="365"/>
      <c r="FE80" s="365"/>
      <c r="FF80" s="365"/>
      <c r="FG80" s="365"/>
      <c r="FH80" s="365"/>
      <c r="FI80" s="365"/>
      <c r="FJ80" s="365"/>
      <c r="FK80" s="365"/>
      <c r="FL80" s="365"/>
      <c r="FM80" s="365"/>
      <c r="FN80" s="365"/>
      <c r="FO80" s="365"/>
      <c r="FP80" s="365"/>
      <c r="FQ80" s="365"/>
      <c r="FR80" s="365"/>
      <c r="FS80" s="365"/>
      <c r="FT80" s="365"/>
      <c r="FU80" s="365"/>
      <c r="FV80" s="365"/>
      <c r="FW80" s="365"/>
      <c r="FX80" s="365"/>
      <c r="FY80" s="365"/>
      <c r="FZ80" s="365"/>
      <c r="GA80" s="365"/>
      <c r="GB80" s="365"/>
      <c r="GC80" s="365"/>
      <c r="GD80" s="365"/>
      <c r="GE80" s="365"/>
      <c r="GF80" s="365"/>
      <c r="GG80" s="365"/>
      <c r="GH80" s="365"/>
      <c r="GI80" s="365"/>
      <c r="GJ80" s="365"/>
      <c r="GK80" s="365"/>
      <c r="GL80" s="365"/>
      <c r="GM80" s="365"/>
      <c r="GN80" s="365"/>
      <c r="GO80" s="365"/>
      <c r="GP80" s="365"/>
      <c r="GQ80" s="365"/>
      <c r="GR80" s="365"/>
      <c r="GS80" s="365"/>
      <c r="GT80" s="365"/>
      <c r="GU80" s="365"/>
      <c r="GV80" s="365"/>
      <c r="GW80" s="365"/>
      <c r="GX80" s="365"/>
      <c r="GY80" s="365"/>
      <c r="GZ80" s="365"/>
      <c r="HA80" s="365"/>
      <c r="HB80" s="365"/>
      <c r="HC80" s="365"/>
      <c r="HD80" s="365"/>
      <c r="HE80" s="365"/>
      <c r="HF80" s="365"/>
      <c r="HG80" s="365"/>
      <c r="HH80" s="365"/>
      <c r="HI80" s="365"/>
      <c r="HJ80" s="365"/>
      <c r="HK80" s="365"/>
      <c r="HL80" s="365"/>
      <c r="HM80" s="365"/>
      <c r="HN80" s="365"/>
      <c r="HO80" s="365"/>
      <c r="HP80" s="365"/>
      <c r="HQ80" s="365"/>
      <c r="HR80" s="365"/>
      <c r="HS80" s="365"/>
      <c r="HT80" s="365"/>
      <c r="HU80" s="365"/>
      <c r="HV80" s="365"/>
    </row>
    <row r="81" spans="1:230" s="371" customFormat="1" ht="18" customHeight="1">
      <c r="B81" s="366">
        <v>1</v>
      </c>
      <c r="C81" s="372" t="s">
        <v>200</v>
      </c>
      <c r="D81" s="373">
        <v>6864</v>
      </c>
      <c r="E81" s="374">
        <v>1578.2</v>
      </c>
      <c r="F81" s="373">
        <v>59150</v>
      </c>
      <c r="G81" s="374">
        <v>1923.37</v>
      </c>
      <c r="H81" s="373">
        <v>17360</v>
      </c>
      <c r="I81" s="374">
        <v>1163.3599999999999</v>
      </c>
    </row>
    <row r="82" spans="1:230" s="371" customFormat="1" ht="18" customHeight="1">
      <c r="B82" s="366">
        <v>20</v>
      </c>
      <c r="C82" s="372" t="s">
        <v>202</v>
      </c>
      <c r="D82" s="373">
        <v>13018</v>
      </c>
      <c r="E82" s="374">
        <v>1624.15</v>
      </c>
      <c r="F82" s="373">
        <v>136970</v>
      </c>
      <c r="G82" s="374">
        <v>1855.31</v>
      </c>
      <c r="H82" s="373">
        <v>42981</v>
      </c>
      <c r="I82" s="374">
        <v>1139.4000000000001</v>
      </c>
    </row>
    <row r="83" spans="1:230" s="371" customFormat="1" ht="18" customHeight="1">
      <c r="B83" s="366">
        <v>48</v>
      </c>
      <c r="C83" s="372" t="s">
        <v>209</v>
      </c>
      <c r="D83" s="373">
        <v>23020</v>
      </c>
      <c r="E83" s="374">
        <v>1571.33</v>
      </c>
      <c r="F83" s="373">
        <v>201497</v>
      </c>
      <c r="G83" s="374">
        <v>1939.66</v>
      </c>
      <c r="H83" s="373">
        <v>71953</v>
      </c>
      <c r="I83" s="374">
        <v>1189.67</v>
      </c>
      <c r="K83" s="374"/>
    </row>
    <row r="84" spans="1:230" s="371" customFormat="1" ht="18" hidden="1" customHeight="1">
      <c r="B84" s="366"/>
      <c r="C84" s="372"/>
      <c r="D84" s="373"/>
      <c r="E84" s="374"/>
      <c r="F84" s="373"/>
      <c r="G84" s="374"/>
      <c r="H84" s="373"/>
      <c r="I84" s="374"/>
    </row>
    <row r="85" spans="1:230" s="370" customFormat="1" ht="18" customHeight="1">
      <c r="A85" s="365"/>
      <c r="B85" s="366">
        <v>26</v>
      </c>
      <c r="C85" s="367" t="s">
        <v>101</v>
      </c>
      <c r="D85" s="497">
        <v>5270</v>
      </c>
      <c r="E85" s="498">
        <v>1291.98</v>
      </c>
      <c r="F85" s="499">
        <v>52882</v>
      </c>
      <c r="G85" s="500">
        <v>1521.84</v>
      </c>
      <c r="H85" s="501">
        <v>16045</v>
      </c>
      <c r="I85" s="502">
        <v>964.32</v>
      </c>
      <c r="J85" s="365"/>
      <c r="K85" s="365"/>
      <c r="L85" s="365"/>
      <c r="M85" s="365"/>
      <c r="N85" s="365"/>
      <c r="O85" s="365"/>
      <c r="P85" s="365"/>
      <c r="Q85" s="365"/>
      <c r="R85" s="365"/>
      <c r="S85" s="365"/>
      <c r="T85" s="365"/>
      <c r="U85" s="365"/>
      <c r="V85" s="365"/>
      <c r="W85" s="365"/>
      <c r="X85" s="365"/>
      <c r="Y85" s="365"/>
      <c r="Z85" s="365"/>
      <c r="AA85" s="365"/>
      <c r="AB85" s="365"/>
      <c r="AC85" s="365"/>
      <c r="AD85" s="365"/>
      <c r="AE85" s="365"/>
      <c r="AF85" s="365"/>
      <c r="AG85" s="365"/>
      <c r="AH85" s="365"/>
      <c r="AI85" s="365"/>
      <c r="AJ85" s="365"/>
      <c r="AK85" s="365"/>
      <c r="AL85" s="365"/>
      <c r="AM85" s="365"/>
      <c r="AN85" s="365"/>
      <c r="AO85" s="365"/>
      <c r="AP85" s="365"/>
      <c r="AQ85" s="365"/>
      <c r="AR85" s="365"/>
      <c r="AS85" s="365"/>
      <c r="AT85" s="365"/>
      <c r="AU85" s="365"/>
      <c r="AV85" s="365"/>
      <c r="AW85" s="365"/>
      <c r="AX85" s="365"/>
      <c r="AY85" s="365"/>
      <c r="AZ85" s="365"/>
      <c r="BA85" s="365"/>
      <c r="BB85" s="365"/>
      <c r="BC85" s="365"/>
      <c r="BD85" s="365"/>
      <c r="BE85" s="365"/>
      <c r="BF85" s="365"/>
      <c r="BG85" s="365"/>
      <c r="BH85" s="365"/>
      <c r="BI85" s="365"/>
      <c r="BJ85" s="365"/>
      <c r="BK85" s="365"/>
      <c r="BL85" s="365"/>
      <c r="BM85" s="365"/>
      <c r="BN85" s="365"/>
      <c r="BO85" s="365"/>
      <c r="BP85" s="365"/>
      <c r="BQ85" s="365"/>
      <c r="BR85" s="365"/>
      <c r="BS85" s="365"/>
      <c r="BT85" s="365"/>
      <c r="BU85" s="365"/>
      <c r="BV85" s="365"/>
      <c r="BW85" s="365"/>
      <c r="BX85" s="365"/>
      <c r="BY85" s="365"/>
      <c r="BZ85" s="365"/>
      <c r="CA85" s="365"/>
      <c r="CB85" s="365"/>
      <c r="CC85" s="365"/>
      <c r="CD85" s="365"/>
      <c r="CE85" s="365"/>
      <c r="CF85" s="365"/>
      <c r="CG85" s="365"/>
      <c r="CH85" s="365"/>
      <c r="CI85" s="365"/>
      <c r="CJ85" s="365"/>
      <c r="CK85" s="365"/>
      <c r="CL85" s="365"/>
      <c r="CM85" s="365"/>
      <c r="CN85" s="365"/>
      <c r="CO85" s="365"/>
      <c r="CP85" s="365"/>
      <c r="CQ85" s="365"/>
      <c r="CR85" s="365"/>
      <c r="CS85" s="365"/>
      <c r="CT85" s="365"/>
      <c r="CU85" s="365"/>
      <c r="CV85" s="365"/>
      <c r="CW85" s="365"/>
      <c r="CX85" s="365"/>
      <c r="CY85" s="365"/>
      <c r="CZ85" s="365"/>
      <c r="DA85" s="365"/>
      <c r="DB85" s="365"/>
      <c r="DC85" s="365"/>
      <c r="DD85" s="365"/>
      <c r="DE85" s="365"/>
      <c r="DF85" s="365"/>
      <c r="DG85" s="365"/>
      <c r="DH85" s="365"/>
      <c r="DI85" s="365"/>
      <c r="DJ85" s="365"/>
      <c r="DK85" s="365"/>
      <c r="DL85" s="365"/>
      <c r="DM85" s="365"/>
      <c r="DN85" s="365"/>
      <c r="DO85" s="365"/>
      <c r="DP85" s="365"/>
      <c r="DQ85" s="365"/>
      <c r="DR85" s="365"/>
      <c r="DS85" s="365"/>
      <c r="DT85" s="365"/>
      <c r="DU85" s="365"/>
      <c r="DV85" s="365"/>
      <c r="DW85" s="365"/>
      <c r="DX85" s="365"/>
      <c r="DY85" s="365"/>
      <c r="DZ85" s="365"/>
      <c r="EA85" s="365"/>
      <c r="EB85" s="365"/>
      <c r="EC85" s="365"/>
      <c r="ED85" s="365"/>
      <c r="EE85" s="365"/>
      <c r="EF85" s="365"/>
      <c r="EG85" s="365"/>
      <c r="EH85" s="365"/>
      <c r="EI85" s="365"/>
      <c r="EJ85" s="365"/>
      <c r="EK85" s="365"/>
      <c r="EL85" s="365"/>
      <c r="EM85" s="365"/>
      <c r="EN85" s="365"/>
      <c r="EO85" s="365"/>
      <c r="EP85" s="365"/>
      <c r="EQ85" s="365"/>
      <c r="ER85" s="365"/>
      <c r="ES85" s="365"/>
      <c r="ET85" s="365"/>
      <c r="EU85" s="365"/>
      <c r="EV85" s="365"/>
      <c r="EW85" s="365"/>
      <c r="EX85" s="365"/>
      <c r="EY85" s="365"/>
      <c r="EZ85" s="365"/>
      <c r="FA85" s="365"/>
      <c r="FB85" s="365"/>
      <c r="FC85" s="365"/>
      <c r="FD85" s="365"/>
      <c r="FE85" s="365"/>
      <c r="FF85" s="365"/>
      <c r="FG85" s="365"/>
      <c r="FH85" s="365"/>
      <c r="FI85" s="365"/>
      <c r="FJ85" s="365"/>
      <c r="FK85" s="365"/>
      <c r="FL85" s="365"/>
      <c r="FM85" s="365"/>
      <c r="FN85" s="365"/>
      <c r="FO85" s="365"/>
      <c r="FP85" s="365"/>
      <c r="FQ85" s="365"/>
      <c r="FR85" s="365"/>
      <c r="FS85" s="365"/>
      <c r="FT85" s="365"/>
      <c r="FU85" s="365"/>
      <c r="FV85" s="365"/>
      <c r="FW85" s="365"/>
      <c r="FX85" s="365"/>
      <c r="FY85" s="365"/>
      <c r="FZ85" s="365"/>
      <c r="GA85" s="365"/>
      <c r="GB85" s="365"/>
      <c r="GC85" s="365"/>
      <c r="GD85" s="365"/>
      <c r="GE85" s="365"/>
      <c r="GF85" s="365"/>
      <c r="GG85" s="365"/>
      <c r="GH85" s="365"/>
      <c r="GI85" s="365"/>
      <c r="GJ85" s="365"/>
      <c r="GK85" s="365"/>
      <c r="GL85" s="365"/>
      <c r="GM85" s="365"/>
      <c r="GN85" s="365"/>
      <c r="GO85" s="365"/>
      <c r="GP85" s="365"/>
      <c r="GQ85" s="365"/>
      <c r="GR85" s="365"/>
      <c r="GS85" s="365"/>
      <c r="GT85" s="365"/>
      <c r="GU85" s="365"/>
      <c r="GV85" s="365"/>
      <c r="GW85" s="365"/>
      <c r="GX85" s="365"/>
      <c r="GY85" s="365"/>
      <c r="GZ85" s="365"/>
      <c r="HA85" s="365"/>
      <c r="HB85" s="365"/>
      <c r="HC85" s="365"/>
      <c r="HD85" s="365"/>
      <c r="HE85" s="365"/>
      <c r="HF85" s="365"/>
      <c r="HG85" s="365"/>
      <c r="HH85" s="365"/>
      <c r="HI85" s="365"/>
      <c r="HJ85" s="365"/>
      <c r="HK85" s="365"/>
      <c r="HL85" s="365"/>
      <c r="HM85" s="365"/>
      <c r="HN85" s="365"/>
      <c r="HO85" s="365"/>
      <c r="HP85" s="365"/>
      <c r="HQ85" s="365"/>
      <c r="HR85" s="365"/>
      <c r="HS85" s="365"/>
      <c r="HT85" s="365"/>
      <c r="HU85" s="365"/>
      <c r="HV85" s="365"/>
    </row>
    <row r="86" spans="1:230" s="370" customFormat="1" ht="18" hidden="1" customHeight="1">
      <c r="A86" s="365"/>
      <c r="B86" s="366"/>
      <c r="C86" s="367"/>
      <c r="D86" s="368"/>
      <c r="E86" s="369"/>
      <c r="F86" s="368"/>
      <c r="G86" s="369"/>
      <c r="H86" s="368"/>
      <c r="I86" s="369"/>
      <c r="J86" s="365"/>
      <c r="K86" s="365"/>
      <c r="L86" s="365"/>
      <c r="M86" s="365"/>
      <c r="N86" s="365"/>
      <c r="O86" s="365"/>
      <c r="P86" s="365"/>
      <c r="Q86" s="365"/>
      <c r="R86" s="365"/>
      <c r="S86" s="365"/>
      <c r="T86" s="365"/>
      <c r="U86" s="365"/>
      <c r="V86" s="365"/>
      <c r="W86" s="365"/>
      <c r="X86" s="365"/>
      <c r="Y86" s="365"/>
      <c r="Z86" s="365"/>
      <c r="AA86" s="365"/>
      <c r="AB86" s="365"/>
      <c r="AC86" s="365"/>
      <c r="AD86" s="365"/>
      <c r="AE86" s="365"/>
      <c r="AF86" s="365"/>
      <c r="AG86" s="365"/>
      <c r="AH86" s="365"/>
      <c r="AI86" s="365"/>
      <c r="AJ86" s="365"/>
      <c r="AK86" s="365"/>
      <c r="AL86" s="365"/>
      <c r="AM86" s="365"/>
      <c r="AN86" s="365"/>
      <c r="AO86" s="365"/>
      <c r="AP86" s="365"/>
      <c r="AQ86" s="365"/>
      <c r="AR86" s="365"/>
      <c r="AS86" s="365"/>
      <c r="AT86" s="365"/>
      <c r="AU86" s="365"/>
      <c r="AV86" s="365"/>
      <c r="AW86" s="365"/>
      <c r="AX86" s="365"/>
      <c r="AY86" s="365"/>
      <c r="AZ86" s="365"/>
      <c r="BA86" s="365"/>
      <c r="BB86" s="365"/>
      <c r="BC86" s="365"/>
      <c r="BD86" s="365"/>
      <c r="BE86" s="365"/>
      <c r="BF86" s="365"/>
      <c r="BG86" s="365"/>
      <c r="BH86" s="365"/>
      <c r="BI86" s="365"/>
      <c r="BJ86" s="365"/>
      <c r="BK86" s="365"/>
      <c r="BL86" s="365"/>
      <c r="BM86" s="365"/>
      <c r="BN86" s="365"/>
      <c r="BO86" s="365"/>
      <c r="BP86" s="365"/>
      <c r="BQ86" s="365"/>
      <c r="BR86" s="365"/>
      <c r="BS86" s="365"/>
      <c r="BT86" s="365"/>
      <c r="BU86" s="365"/>
      <c r="BV86" s="365"/>
      <c r="BW86" s="365"/>
      <c r="BX86" s="365"/>
      <c r="BY86" s="365"/>
      <c r="BZ86" s="365"/>
      <c r="CA86" s="365"/>
      <c r="CB86" s="365"/>
      <c r="CC86" s="365"/>
      <c r="CD86" s="365"/>
      <c r="CE86" s="365"/>
      <c r="CF86" s="365"/>
      <c r="CG86" s="365"/>
      <c r="CH86" s="365"/>
      <c r="CI86" s="365"/>
      <c r="CJ86" s="365"/>
      <c r="CK86" s="365"/>
      <c r="CL86" s="365"/>
      <c r="CM86" s="365"/>
      <c r="CN86" s="365"/>
      <c r="CO86" s="365"/>
      <c r="CP86" s="365"/>
      <c r="CQ86" s="365"/>
      <c r="CR86" s="365"/>
      <c r="CS86" s="365"/>
      <c r="CT86" s="365"/>
      <c r="CU86" s="365"/>
      <c r="CV86" s="365"/>
      <c r="CW86" s="365"/>
      <c r="CX86" s="365"/>
      <c r="CY86" s="365"/>
      <c r="CZ86" s="365"/>
      <c r="DA86" s="365"/>
      <c r="DB86" s="365"/>
      <c r="DC86" s="365"/>
      <c r="DD86" s="365"/>
      <c r="DE86" s="365"/>
      <c r="DF86" s="365"/>
      <c r="DG86" s="365"/>
      <c r="DH86" s="365"/>
      <c r="DI86" s="365"/>
      <c r="DJ86" s="365"/>
      <c r="DK86" s="365"/>
      <c r="DL86" s="365"/>
      <c r="DM86" s="365"/>
      <c r="DN86" s="365"/>
      <c r="DO86" s="365"/>
      <c r="DP86" s="365"/>
      <c r="DQ86" s="365"/>
      <c r="DR86" s="365"/>
      <c r="DS86" s="365"/>
      <c r="DT86" s="365"/>
      <c r="DU86" s="365"/>
      <c r="DV86" s="365"/>
      <c r="DW86" s="365"/>
      <c r="DX86" s="365"/>
      <c r="DY86" s="365"/>
      <c r="DZ86" s="365"/>
      <c r="EA86" s="365"/>
      <c r="EB86" s="365"/>
      <c r="EC86" s="365"/>
      <c r="ED86" s="365"/>
      <c r="EE86" s="365"/>
      <c r="EF86" s="365"/>
      <c r="EG86" s="365"/>
      <c r="EH86" s="365"/>
      <c r="EI86" s="365"/>
      <c r="EJ86" s="365"/>
      <c r="EK86" s="365"/>
      <c r="EL86" s="365"/>
      <c r="EM86" s="365"/>
      <c r="EN86" s="365"/>
      <c r="EO86" s="365"/>
      <c r="EP86" s="365"/>
      <c r="EQ86" s="365"/>
      <c r="ER86" s="365"/>
      <c r="ES86" s="365"/>
      <c r="ET86" s="365"/>
      <c r="EU86" s="365"/>
      <c r="EV86" s="365"/>
      <c r="EW86" s="365"/>
      <c r="EX86" s="365"/>
      <c r="EY86" s="365"/>
      <c r="EZ86" s="365"/>
      <c r="FA86" s="365"/>
      <c r="FB86" s="365"/>
      <c r="FC86" s="365"/>
      <c r="FD86" s="365"/>
      <c r="FE86" s="365"/>
      <c r="FF86" s="365"/>
      <c r="FG86" s="365"/>
      <c r="FH86" s="365"/>
      <c r="FI86" s="365"/>
      <c r="FJ86" s="365"/>
      <c r="FK86" s="365"/>
      <c r="FL86" s="365"/>
      <c r="FM86" s="365"/>
      <c r="FN86" s="365"/>
      <c r="FO86" s="365"/>
      <c r="FP86" s="365"/>
      <c r="FQ86" s="365"/>
      <c r="FR86" s="365"/>
      <c r="FS86" s="365"/>
      <c r="FT86" s="365"/>
      <c r="FU86" s="365"/>
      <c r="FV86" s="365"/>
      <c r="FW86" s="365"/>
      <c r="FX86" s="365"/>
      <c r="FY86" s="365"/>
      <c r="FZ86" s="365"/>
      <c r="GA86" s="365"/>
      <c r="GB86" s="365"/>
      <c r="GC86" s="365"/>
      <c r="GD86" s="365"/>
      <c r="GE86" s="365"/>
      <c r="GF86" s="365"/>
      <c r="GG86" s="365"/>
      <c r="GH86" s="365"/>
      <c r="GI86" s="365"/>
      <c r="GJ86" s="365"/>
      <c r="GK86" s="365"/>
      <c r="GL86" s="365"/>
      <c r="GM86" s="365"/>
      <c r="GN86" s="365"/>
      <c r="GO86" s="365"/>
      <c r="GP86" s="365"/>
      <c r="GQ86" s="365"/>
      <c r="GR86" s="365"/>
      <c r="GS86" s="365"/>
      <c r="GT86" s="365"/>
      <c r="GU86" s="365"/>
      <c r="GV86" s="365"/>
      <c r="GW86" s="365"/>
      <c r="GX86" s="365"/>
      <c r="GY86" s="365"/>
      <c r="GZ86" s="365"/>
      <c r="HA86" s="365"/>
      <c r="HB86" s="365"/>
      <c r="HC86" s="365"/>
      <c r="HD86" s="365"/>
      <c r="HE86" s="365"/>
      <c r="HF86" s="365"/>
      <c r="HG86" s="365"/>
      <c r="HH86" s="365"/>
      <c r="HI86" s="365"/>
      <c r="HJ86" s="365"/>
      <c r="HK86" s="365"/>
      <c r="HL86" s="365"/>
      <c r="HM86" s="365"/>
      <c r="HN86" s="365"/>
      <c r="HO86" s="365"/>
      <c r="HP86" s="365"/>
      <c r="HQ86" s="365"/>
      <c r="HR86" s="365"/>
      <c r="HS86" s="365"/>
      <c r="HT86" s="365"/>
      <c r="HU86" s="365"/>
      <c r="HV86" s="365"/>
    </row>
    <row r="87" spans="1:230" s="370" customFormat="1" ht="18" customHeight="1">
      <c r="A87" s="365"/>
      <c r="B87" s="366">
        <v>51</v>
      </c>
      <c r="C87" s="372" t="s">
        <v>102</v>
      </c>
      <c r="D87" s="373">
        <v>1187</v>
      </c>
      <c r="E87" s="374">
        <v>1425.34</v>
      </c>
      <c r="F87" s="373">
        <v>5021</v>
      </c>
      <c r="G87" s="374">
        <v>1751.79</v>
      </c>
      <c r="H87" s="373">
        <v>2600</v>
      </c>
      <c r="I87" s="374">
        <v>1054.6400000000001</v>
      </c>
      <c r="J87" s="365"/>
      <c r="K87" s="365"/>
      <c r="L87" s="365"/>
      <c r="M87" s="365"/>
      <c r="N87" s="365"/>
      <c r="O87" s="365"/>
      <c r="P87" s="365"/>
      <c r="Q87" s="365"/>
      <c r="R87" s="365"/>
      <c r="S87" s="365"/>
      <c r="T87" s="365"/>
      <c r="U87" s="365"/>
      <c r="V87" s="365"/>
      <c r="W87" s="365"/>
      <c r="X87" s="365"/>
      <c r="Y87" s="365"/>
      <c r="Z87" s="365"/>
      <c r="AA87" s="365"/>
      <c r="AB87" s="365"/>
      <c r="AC87" s="365"/>
      <c r="AD87" s="365"/>
      <c r="AE87" s="365"/>
      <c r="AF87" s="365"/>
      <c r="AG87" s="365"/>
      <c r="AH87" s="365"/>
      <c r="AI87" s="365"/>
      <c r="AJ87" s="365"/>
      <c r="AK87" s="365"/>
      <c r="AL87" s="365"/>
      <c r="AM87" s="365"/>
      <c r="AN87" s="365"/>
      <c r="AO87" s="365"/>
      <c r="AP87" s="365"/>
      <c r="AQ87" s="365"/>
      <c r="AR87" s="365"/>
      <c r="AS87" s="365"/>
      <c r="AT87" s="365"/>
      <c r="AU87" s="365"/>
      <c r="AV87" s="365"/>
      <c r="AW87" s="365"/>
      <c r="AX87" s="365"/>
      <c r="AY87" s="365"/>
      <c r="AZ87" s="365"/>
      <c r="BA87" s="365"/>
      <c r="BB87" s="365"/>
      <c r="BC87" s="365"/>
      <c r="BD87" s="365"/>
      <c r="BE87" s="365"/>
      <c r="BF87" s="365"/>
      <c r="BG87" s="365"/>
      <c r="BH87" s="365"/>
      <c r="BI87" s="365"/>
      <c r="BJ87" s="365"/>
      <c r="BK87" s="365"/>
      <c r="BL87" s="365"/>
      <c r="BM87" s="365"/>
      <c r="BN87" s="365"/>
      <c r="BO87" s="365"/>
      <c r="BP87" s="365"/>
      <c r="BQ87" s="365"/>
      <c r="BR87" s="365"/>
      <c r="BS87" s="365"/>
      <c r="BT87" s="365"/>
      <c r="BU87" s="365"/>
      <c r="BV87" s="365"/>
      <c r="BW87" s="365"/>
      <c r="BX87" s="365"/>
      <c r="BY87" s="365"/>
      <c r="BZ87" s="365"/>
      <c r="CA87" s="365"/>
      <c r="CB87" s="365"/>
      <c r="CC87" s="365"/>
      <c r="CD87" s="365"/>
      <c r="CE87" s="365"/>
      <c r="CF87" s="365"/>
      <c r="CG87" s="365"/>
      <c r="CH87" s="365"/>
      <c r="CI87" s="365"/>
      <c r="CJ87" s="365"/>
      <c r="CK87" s="365"/>
      <c r="CL87" s="365"/>
      <c r="CM87" s="365"/>
      <c r="CN87" s="365"/>
      <c r="CO87" s="365"/>
      <c r="CP87" s="365"/>
      <c r="CQ87" s="365"/>
      <c r="CR87" s="365"/>
      <c r="CS87" s="365"/>
      <c r="CT87" s="365"/>
      <c r="CU87" s="365"/>
      <c r="CV87" s="365"/>
      <c r="CW87" s="365"/>
      <c r="CX87" s="365"/>
      <c r="CY87" s="365"/>
      <c r="CZ87" s="365"/>
      <c r="DA87" s="365"/>
      <c r="DB87" s="365"/>
      <c r="DC87" s="365"/>
      <c r="DD87" s="365"/>
      <c r="DE87" s="365"/>
      <c r="DF87" s="365"/>
      <c r="DG87" s="365"/>
      <c r="DH87" s="365"/>
      <c r="DI87" s="365"/>
      <c r="DJ87" s="365"/>
      <c r="DK87" s="365"/>
      <c r="DL87" s="365"/>
      <c r="DM87" s="365"/>
      <c r="DN87" s="365"/>
      <c r="DO87" s="365"/>
      <c r="DP87" s="365"/>
      <c r="DQ87" s="365"/>
      <c r="DR87" s="365"/>
      <c r="DS87" s="365"/>
      <c r="DT87" s="365"/>
      <c r="DU87" s="365"/>
      <c r="DV87" s="365"/>
      <c r="DW87" s="365"/>
      <c r="DX87" s="365"/>
      <c r="DY87" s="365"/>
      <c r="DZ87" s="365"/>
      <c r="EA87" s="365"/>
      <c r="EB87" s="365"/>
      <c r="EC87" s="365"/>
      <c r="ED87" s="365"/>
      <c r="EE87" s="365"/>
      <c r="EF87" s="365"/>
      <c r="EG87" s="365"/>
      <c r="EH87" s="365"/>
      <c r="EI87" s="365"/>
      <c r="EJ87" s="365"/>
      <c r="EK87" s="365"/>
      <c r="EL87" s="365"/>
      <c r="EM87" s="365"/>
      <c r="EN87" s="365"/>
      <c r="EO87" s="365"/>
      <c r="EP87" s="365"/>
      <c r="EQ87" s="365"/>
      <c r="ER87" s="365"/>
      <c r="ES87" s="365"/>
      <c r="ET87" s="365"/>
      <c r="EU87" s="365"/>
      <c r="EV87" s="365"/>
      <c r="EW87" s="365"/>
      <c r="EX87" s="365"/>
      <c r="EY87" s="365"/>
      <c r="EZ87" s="365"/>
      <c r="FA87" s="365"/>
      <c r="FB87" s="365"/>
      <c r="FC87" s="365"/>
      <c r="FD87" s="365"/>
      <c r="FE87" s="365"/>
      <c r="FF87" s="365"/>
      <c r="FG87" s="365"/>
      <c r="FH87" s="365"/>
      <c r="FI87" s="365"/>
      <c r="FJ87" s="365"/>
      <c r="FK87" s="365"/>
      <c r="FL87" s="365"/>
      <c r="FM87" s="365"/>
      <c r="FN87" s="365"/>
      <c r="FO87" s="365"/>
      <c r="FP87" s="365"/>
      <c r="FQ87" s="365"/>
      <c r="FR87" s="365"/>
      <c r="FS87" s="365"/>
      <c r="FT87" s="365"/>
      <c r="FU87" s="365"/>
      <c r="FV87" s="365"/>
      <c r="FW87" s="365"/>
      <c r="FX87" s="365"/>
      <c r="FY87" s="365"/>
      <c r="FZ87" s="365"/>
      <c r="GA87" s="365"/>
      <c r="GB87" s="365"/>
      <c r="GC87" s="365"/>
      <c r="GD87" s="365"/>
      <c r="GE87" s="365"/>
      <c r="GF87" s="365"/>
      <c r="GG87" s="365"/>
      <c r="GH87" s="365"/>
      <c r="GI87" s="365"/>
      <c r="GJ87" s="365"/>
      <c r="GK87" s="365"/>
      <c r="GL87" s="365"/>
      <c r="GM87" s="365"/>
      <c r="GN87" s="365"/>
      <c r="GO87" s="365"/>
      <c r="GP87" s="365"/>
      <c r="GQ87" s="365"/>
      <c r="GR87" s="365"/>
      <c r="GS87" s="365"/>
      <c r="GT87" s="365"/>
      <c r="GU87" s="365"/>
      <c r="GV87" s="365"/>
      <c r="GW87" s="365"/>
      <c r="GX87" s="365"/>
      <c r="GY87" s="365"/>
      <c r="GZ87" s="365"/>
      <c r="HA87" s="365"/>
      <c r="HB87" s="365"/>
      <c r="HC87" s="365"/>
      <c r="HD87" s="365"/>
      <c r="HE87" s="365"/>
      <c r="HF87" s="365"/>
      <c r="HG87" s="365"/>
      <c r="HH87" s="365"/>
      <c r="HI87" s="365"/>
      <c r="HJ87" s="365"/>
      <c r="HK87" s="365"/>
      <c r="HL87" s="365"/>
      <c r="HM87" s="365"/>
      <c r="HN87" s="365"/>
      <c r="HO87" s="365"/>
      <c r="HP87" s="365"/>
      <c r="HQ87" s="365"/>
      <c r="HR87" s="365"/>
      <c r="HS87" s="365"/>
      <c r="HT87" s="365"/>
      <c r="HU87" s="365"/>
      <c r="HV87" s="365"/>
    </row>
    <row r="88" spans="1:230" s="370" customFormat="1" ht="18" customHeight="1">
      <c r="A88" s="365"/>
      <c r="B88" s="366">
        <v>52</v>
      </c>
      <c r="C88" s="372" t="s">
        <v>103</v>
      </c>
      <c r="D88" s="375">
        <v>1425</v>
      </c>
      <c r="E88" s="376">
        <v>1364.59</v>
      </c>
      <c r="F88" s="375">
        <v>4769</v>
      </c>
      <c r="G88" s="376">
        <v>1670.08</v>
      </c>
      <c r="H88" s="375">
        <v>2263</v>
      </c>
      <c r="I88" s="376">
        <v>986.69</v>
      </c>
      <c r="J88" s="365"/>
      <c r="K88" s="365"/>
      <c r="L88" s="365"/>
      <c r="M88" s="365"/>
      <c r="N88" s="365"/>
      <c r="O88" s="365"/>
      <c r="P88" s="365"/>
      <c r="Q88" s="365"/>
      <c r="R88" s="365"/>
      <c r="S88" s="365"/>
      <c r="T88" s="365"/>
      <c r="U88" s="365"/>
      <c r="V88" s="365"/>
      <c r="W88" s="365"/>
      <c r="X88" s="365"/>
      <c r="Y88" s="365"/>
      <c r="Z88" s="365"/>
      <c r="AA88" s="365"/>
      <c r="AB88" s="365"/>
      <c r="AC88" s="365"/>
      <c r="AD88" s="365"/>
      <c r="AE88" s="365"/>
      <c r="AF88" s="365"/>
      <c r="AG88" s="365"/>
      <c r="AH88" s="365"/>
      <c r="AI88" s="365"/>
      <c r="AJ88" s="365"/>
      <c r="AK88" s="365"/>
      <c r="AL88" s="365"/>
      <c r="AM88" s="365"/>
      <c r="AN88" s="365"/>
      <c r="AO88" s="365"/>
      <c r="AP88" s="365"/>
      <c r="AQ88" s="365"/>
      <c r="AR88" s="365"/>
      <c r="AS88" s="365"/>
      <c r="AT88" s="365"/>
      <c r="AU88" s="365"/>
      <c r="AV88" s="365"/>
      <c r="AW88" s="365"/>
      <c r="AX88" s="365"/>
      <c r="AY88" s="365"/>
      <c r="AZ88" s="365"/>
      <c r="BA88" s="365"/>
      <c r="BB88" s="365"/>
      <c r="BC88" s="365"/>
      <c r="BD88" s="365"/>
      <c r="BE88" s="365"/>
      <c r="BF88" s="365"/>
      <c r="BG88" s="365"/>
      <c r="BH88" s="365"/>
      <c r="BI88" s="365"/>
      <c r="BJ88" s="365"/>
      <c r="BK88" s="365"/>
      <c r="BL88" s="365"/>
      <c r="BM88" s="365"/>
      <c r="BN88" s="365"/>
      <c r="BO88" s="365"/>
      <c r="BP88" s="365"/>
      <c r="BQ88" s="365"/>
      <c r="BR88" s="365"/>
      <c r="BS88" s="365"/>
      <c r="BT88" s="365"/>
      <c r="BU88" s="365"/>
      <c r="BV88" s="365"/>
      <c r="BW88" s="365"/>
      <c r="BX88" s="365"/>
      <c r="BY88" s="365"/>
      <c r="BZ88" s="365"/>
      <c r="CA88" s="365"/>
      <c r="CB88" s="365"/>
      <c r="CC88" s="365"/>
      <c r="CD88" s="365"/>
      <c r="CE88" s="365"/>
      <c r="CF88" s="365"/>
      <c r="CG88" s="365"/>
      <c r="CH88" s="365"/>
      <c r="CI88" s="365"/>
      <c r="CJ88" s="365"/>
      <c r="CK88" s="365"/>
      <c r="CL88" s="365"/>
      <c r="CM88" s="365"/>
      <c r="CN88" s="365"/>
      <c r="CO88" s="365"/>
      <c r="CP88" s="365"/>
      <c r="CQ88" s="365"/>
      <c r="CR88" s="365"/>
      <c r="CS88" s="365"/>
      <c r="CT88" s="365"/>
      <c r="CU88" s="365"/>
      <c r="CV88" s="365"/>
      <c r="CW88" s="365"/>
      <c r="CX88" s="365"/>
      <c r="CY88" s="365"/>
      <c r="CZ88" s="365"/>
      <c r="DA88" s="365"/>
      <c r="DB88" s="365"/>
      <c r="DC88" s="365"/>
      <c r="DD88" s="365"/>
      <c r="DE88" s="365"/>
      <c r="DF88" s="365"/>
      <c r="DG88" s="365"/>
      <c r="DH88" s="365"/>
      <c r="DI88" s="365"/>
      <c r="DJ88" s="365"/>
      <c r="DK88" s="365"/>
      <c r="DL88" s="365"/>
      <c r="DM88" s="365"/>
      <c r="DN88" s="365"/>
      <c r="DO88" s="365"/>
      <c r="DP88" s="365"/>
      <c r="DQ88" s="365"/>
      <c r="DR88" s="365"/>
      <c r="DS88" s="365"/>
      <c r="DT88" s="365"/>
      <c r="DU88" s="365"/>
      <c r="DV88" s="365"/>
      <c r="DW88" s="365"/>
      <c r="DX88" s="365"/>
      <c r="DY88" s="365"/>
      <c r="DZ88" s="365"/>
      <c r="EA88" s="365"/>
      <c r="EB88" s="365"/>
      <c r="EC88" s="365"/>
      <c r="ED88" s="365"/>
      <c r="EE88" s="365"/>
      <c r="EF88" s="365"/>
      <c r="EG88" s="365"/>
      <c r="EH88" s="365"/>
      <c r="EI88" s="365"/>
      <c r="EJ88" s="365"/>
      <c r="EK88" s="365"/>
      <c r="EL88" s="365"/>
      <c r="EM88" s="365"/>
      <c r="EN88" s="365"/>
      <c r="EO88" s="365"/>
      <c r="EP88" s="365"/>
      <c r="EQ88" s="365"/>
      <c r="ER88" s="365"/>
      <c r="ES88" s="365"/>
      <c r="ET88" s="365"/>
      <c r="EU88" s="365"/>
      <c r="EV88" s="365"/>
      <c r="EW88" s="365"/>
      <c r="EX88" s="365"/>
      <c r="EY88" s="365"/>
      <c r="EZ88" s="365"/>
      <c r="FA88" s="365"/>
      <c r="FB88" s="365"/>
      <c r="FC88" s="365"/>
      <c r="FD88" s="365"/>
      <c r="FE88" s="365"/>
      <c r="FF88" s="365"/>
      <c r="FG88" s="365"/>
      <c r="FH88" s="365"/>
      <c r="FI88" s="365"/>
      <c r="FJ88" s="365"/>
      <c r="FK88" s="365"/>
      <c r="FL88" s="365"/>
      <c r="FM88" s="365"/>
      <c r="FN88" s="365"/>
      <c r="FO88" s="365"/>
      <c r="FP88" s="365"/>
      <c r="FQ88" s="365"/>
      <c r="FR88" s="365"/>
      <c r="FS88" s="365"/>
      <c r="FT88" s="365"/>
      <c r="FU88" s="365"/>
      <c r="FV88" s="365"/>
      <c r="FW88" s="365"/>
      <c r="FX88" s="365"/>
      <c r="FY88" s="365"/>
      <c r="FZ88" s="365"/>
      <c r="GA88" s="365"/>
      <c r="GB88" s="365"/>
      <c r="GC88" s="365"/>
      <c r="GD88" s="365"/>
      <c r="GE88" s="365"/>
      <c r="GF88" s="365"/>
      <c r="GG88" s="365"/>
      <c r="GH88" s="365"/>
      <c r="GI88" s="365"/>
      <c r="GJ88" s="365"/>
      <c r="GK88" s="365"/>
      <c r="GL88" s="365"/>
      <c r="GM88" s="365"/>
      <c r="GN88" s="365"/>
      <c r="GO88" s="365"/>
      <c r="GP88" s="365"/>
      <c r="GQ88" s="365"/>
      <c r="GR88" s="365"/>
      <c r="GS88" s="365"/>
      <c r="GT88" s="365"/>
      <c r="GU88" s="365"/>
      <c r="GV88" s="365"/>
      <c r="GW88" s="365"/>
      <c r="GX88" s="365"/>
      <c r="GY88" s="365"/>
      <c r="GZ88" s="365"/>
      <c r="HA88" s="365"/>
      <c r="HB88" s="365"/>
      <c r="HC88" s="365"/>
      <c r="HD88" s="365"/>
      <c r="HE88" s="365"/>
      <c r="HF88" s="365"/>
      <c r="HG88" s="365"/>
      <c r="HH88" s="365"/>
      <c r="HI88" s="365"/>
      <c r="HJ88" s="365"/>
      <c r="HK88" s="365"/>
      <c r="HL88" s="365"/>
      <c r="HM88" s="365"/>
      <c r="HN88" s="365"/>
      <c r="HO88" s="365"/>
      <c r="HP88" s="365"/>
      <c r="HQ88" s="365"/>
      <c r="HR88" s="365"/>
      <c r="HS88" s="365"/>
      <c r="HT88" s="365"/>
      <c r="HU88" s="365"/>
      <c r="HV88" s="365"/>
    </row>
    <row r="89" spans="1:230" s="370" customFormat="1" ht="18" hidden="1" customHeight="1">
      <c r="A89" s="365"/>
      <c r="B89" s="366"/>
      <c r="C89" s="372"/>
      <c r="D89" s="377"/>
      <c r="E89" s="378"/>
      <c r="F89" s="377"/>
      <c r="G89" s="378"/>
      <c r="H89" s="377"/>
      <c r="I89" s="378"/>
      <c r="J89" s="365"/>
      <c r="K89" s="365"/>
      <c r="L89" s="365"/>
      <c r="M89" s="365"/>
      <c r="N89" s="365"/>
      <c r="O89" s="365"/>
      <c r="P89" s="365"/>
      <c r="Q89" s="365"/>
      <c r="R89" s="365"/>
      <c r="S89" s="365"/>
      <c r="T89" s="365"/>
      <c r="U89" s="365"/>
      <c r="V89" s="365"/>
      <c r="W89" s="365"/>
      <c r="X89" s="365"/>
      <c r="Y89" s="365"/>
      <c r="Z89" s="365"/>
      <c r="AA89" s="365"/>
      <c r="AB89" s="365"/>
      <c r="AC89" s="365"/>
      <c r="AD89" s="365"/>
      <c r="AE89" s="365"/>
      <c r="AF89" s="365"/>
      <c r="AG89" s="365"/>
      <c r="AH89" s="365"/>
      <c r="AI89" s="365"/>
      <c r="AJ89" s="365"/>
      <c r="AK89" s="365"/>
      <c r="AL89" s="365"/>
      <c r="AM89" s="365"/>
      <c r="AN89" s="365"/>
      <c r="AO89" s="365"/>
      <c r="AP89" s="365"/>
      <c r="AQ89" s="365"/>
      <c r="AR89" s="365"/>
      <c r="AS89" s="365"/>
      <c r="AT89" s="365"/>
      <c r="AU89" s="365"/>
      <c r="AV89" s="365"/>
      <c r="AW89" s="365"/>
      <c r="AX89" s="365"/>
      <c r="AY89" s="365"/>
      <c r="AZ89" s="365"/>
      <c r="BA89" s="365"/>
      <c r="BB89" s="365"/>
      <c r="BC89" s="365"/>
      <c r="BD89" s="365"/>
      <c r="BE89" s="365"/>
      <c r="BF89" s="365"/>
      <c r="BG89" s="365"/>
      <c r="BH89" s="365"/>
      <c r="BI89" s="365"/>
      <c r="BJ89" s="365"/>
      <c r="BK89" s="365"/>
      <c r="BL89" s="365"/>
      <c r="BM89" s="365"/>
      <c r="BN89" s="365"/>
      <c r="BO89" s="365"/>
      <c r="BP89" s="365"/>
      <c r="BQ89" s="365"/>
      <c r="BR89" s="365"/>
      <c r="BS89" s="365"/>
      <c r="BT89" s="365"/>
      <c r="BU89" s="365"/>
      <c r="BV89" s="365"/>
      <c r="BW89" s="365"/>
      <c r="BX89" s="365"/>
      <c r="BY89" s="365"/>
      <c r="BZ89" s="365"/>
      <c r="CA89" s="365"/>
      <c r="CB89" s="365"/>
      <c r="CC89" s="365"/>
      <c r="CD89" s="365"/>
      <c r="CE89" s="365"/>
      <c r="CF89" s="365"/>
      <c r="CG89" s="365"/>
      <c r="CH89" s="365"/>
      <c r="CI89" s="365"/>
      <c r="CJ89" s="365"/>
      <c r="CK89" s="365"/>
      <c r="CL89" s="365"/>
      <c r="CM89" s="365"/>
      <c r="CN89" s="365"/>
      <c r="CO89" s="365"/>
      <c r="CP89" s="365"/>
      <c r="CQ89" s="365"/>
      <c r="CR89" s="365"/>
      <c r="CS89" s="365"/>
      <c r="CT89" s="365"/>
      <c r="CU89" s="365"/>
      <c r="CV89" s="365"/>
      <c r="CW89" s="365"/>
      <c r="CX89" s="365"/>
      <c r="CY89" s="365"/>
      <c r="CZ89" s="365"/>
      <c r="DA89" s="365"/>
      <c r="DB89" s="365"/>
      <c r="DC89" s="365"/>
      <c r="DD89" s="365"/>
      <c r="DE89" s="365"/>
      <c r="DF89" s="365"/>
      <c r="DG89" s="365"/>
      <c r="DH89" s="365"/>
      <c r="DI89" s="365"/>
      <c r="DJ89" s="365"/>
      <c r="DK89" s="365"/>
      <c r="DL89" s="365"/>
      <c r="DM89" s="365"/>
      <c r="DN89" s="365"/>
      <c r="DO89" s="365"/>
      <c r="DP89" s="365"/>
      <c r="DQ89" s="365"/>
      <c r="DR89" s="365"/>
      <c r="DS89" s="365"/>
      <c r="DT89" s="365"/>
      <c r="DU89" s="365"/>
      <c r="DV89" s="365"/>
      <c r="DW89" s="365"/>
      <c r="DX89" s="365"/>
      <c r="DY89" s="365"/>
      <c r="DZ89" s="365"/>
      <c r="EA89" s="365"/>
      <c r="EB89" s="365"/>
      <c r="EC89" s="365"/>
      <c r="ED89" s="365"/>
      <c r="EE89" s="365"/>
      <c r="EF89" s="365"/>
      <c r="EG89" s="365"/>
      <c r="EH89" s="365"/>
      <c r="EI89" s="365"/>
      <c r="EJ89" s="365"/>
      <c r="EK89" s="365"/>
      <c r="EL89" s="365"/>
      <c r="EM89" s="365"/>
      <c r="EN89" s="365"/>
      <c r="EO89" s="365"/>
      <c r="EP89" s="365"/>
      <c r="EQ89" s="365"/>
      <c r="ER89" s="365"/>
      <c r="ES89" s="365"/>
      <c r="ET89" s="365"/>
      <c r="EU89" s="365"/>
      <c r="EV89" s="365"/>
      <c r="EW89" s="365"/>
      <c r="EX89" s="365"/>
      <c r="EY89" s="365"/>
      <c r="EZ89" s="365"/>
      <c r="FA89" s="365"/>
      <c r="FB89" s="365"/>
      <c r="FC89" s="365"/>
      <c r="FD89" s="365"/>
      <c r="FE89" s="365"/>
      <c r="FF89" s="365"/>
      <c r="FG89" s="365"/>
      <c r="FH89" s="365"/>
      <c r="FI89" s="365"/>
      <c r="FJ89" s="365"/>
      <c r="FK89" s="365"/>
      <c r="FL89" s="365"/>
      <c r="FM89" s="365"/>
      <c r="FN89" s="365"/>
      <c r="FO89" s="365"/>
      <c r="FP89" s="365"/>
      <c r="FQ89" s="365"/>
      <c r="FR89" s="365"/>
      <c r="FS89" s="365"/>
      <c r="FT89" s="365"/>
      <c r="FU89" s="365"/>
      <c r="FV89" s="365"/>
      <c r="FW89" s="365"/>
      <c r="FX89" s="365"/>
      <c r="FY89" s="365"/>
      <c r="FZ89" s="365"/>
      <c r="GA89" s="365"/>
      <c r="GB89" s="365"/>
      <c r="GC89" s="365"/>
      <c r="GD89" s="365"/>
      <c r="GE89" s="365"/>
      <c r="GF89" s="365"/>
      <c r="GG89" s="365"/>
      <c r="GH89" s="365"/>
      <c r="GI89" s="365"/>
      <c r="GJ89" s="365"/>
      <c r="GK89" s="365"/>
      <c r="GL89" s="365"/>
      <c r="GM89" s="365"/>
      <c r="GN89" s="365"/>
      <c r="GO89" s="365"/>
      <c r="GP89" s="365"/>
      <c r="GQ89" s="365"/>
      <c r="GR89" s="365"/>
      <c r="GS89" s="365"/>
      <c r="GT89" s="365"/>
      <c r="GU89" s="365"/>
      <c r="GV89" s="365"/>
      <c r="GW89" s="365"/>
      <c r="GX89" s="365"/>
      <c r="GY89" s="365"/>
      <c r="GZ89" s="365"/>
      <c r="HA89" s="365"/>
      <c r="HB89" s="365"/>
      <c r="HC89" s="365"/>
      <c r="HD89" s="365"/>
      <c r="HE89" s="365"/>
      <c r="HF89" s="365"/>
      <c r="HG89" s="365"/>
      <c r="HH89" s="365"/>
      <c r="HI89" s="365"/>
      <c r="HJ89" s="365"/>
      <c r="HK89" s="365"/>
      <c r="HL89" s="365"/>
      <c r="HM89" s="365"/>
      <c r="HN89" s="365"/>
      <c r="HO89" s="365"/>
      <c r="HP89" s="365"/>
      <c r="HQ89" s="365"/>
      <c r="HR89" s="365"/>
      <c r="HS89" s="365"/>
      <c r="HT89" s="365"/>
      <c r="HU89" s="365"/>
      <c r="HV89" s="365"/>
    </row>
    <row r="90" spans="1:230" s="370" customFormat="1" ht="18" customHeight="1">
      <c r="A90" s="379"/>
      <c r="B90" s="380"/>
      <c r="C90" s="381" t="s">
        <v>45</v>
      </c>
      <c r="D90" s="382">
        <v>1060553</v>
      </c>
      <c r="E90" s="383">
        <v>1254.6199999999999</v>
      </c>
      <c r="F90" s="503">
        <v>6729107</v>
      </c>
      <c r="G90" s="504">
        <v>1573.65</v>
      </c>
      <c r="H90" s="505">
        <v>2344785</v>
      </c>
      <c r="I90" s="506">
        <v>975.66</v>
      </c>
      <c r="J90" s="365"/>
      <c r="K90" s="365"/>
      <c r="L90" s="365"/>
      <c r="M90" s="365"/>
      <c r="N90" s="365"/>
      <c r="O90" s="365"/>
      <c r="P90" s="365"/>
      <c r="Q90" s="365"/>
      <c r="R90" s="365"/>
      <c r="S90" s="365"/>
      <c r="T90" s="365"/>
      <c r="U90" s="365"/>
      <c r="V90" s="365"/>
      <c r="W90" s="365"/>
      <c r="X90" s="365"/>
      <c r="Y90" s="365"/>
      <c r="Z90" s="365"/>
      <c r="AA90" s="365"/>
      <c r="AB90" s="365"/>
      <c r="AC90" s="365"/>
      <c r="AD90" s="365"/>
      <c r="AE90" s="365"/>
      <c r="AF90" s="365"/>
      <c r="AG90" s="365"/>
      <c r="AH90" s="365"/>
      <c r="AI90" s="365"/>
      <c r="AJ90" s="365"/>
      <c r="AK90" s="365"/>
      <c r="AL90" s="365"/>
      <c r="AM90" s="365"/>
      <c r="AN90" s="365"/>
      <c r="AO90" s="365"/>
      <c r="AP90" s="365"/>
      <c r="AQ90" s="365"/>
      <c r="AR90" s="365"/>
      <c r="AS90" s="365"/>
      <c r="AT90" s="365"/>
      <c r="AU90" s="365"/>
      <c r="AV90" s="365"/>
      <c r="AW90" s="365"/>
      <c r="AX90" s="365"/>
      <c r="AY90" s="365"/>
      <c r="AZ90" s="365"/>
      <c r="BA90" s="365"/>
      <c r="BB90" s="365"/>
      <c r="BC90" s="365"/>
      <c r="BD90" s="365"/>
      <c r="BE90" s="365"/>
      <c r="BF90" s="365"/>
      <c r="BG90" s="365"/>
      <c r="BH90" s="365"/>
      <c r="BI90" s="365"/>
      <c r="BJ90" s="365"/>
      <c r="BK90" s="365"/>
      <c r="BL90" s="365"/>
      <c r="BM90" s="365"/>
      <c r="BN90" s="365"/>
      <c r="BO90" s="365"/>
      <c r="BP90" s="365"/>
      <c r="BQ90" s="365"/>
      <c r="BR90" s="365"/>
      <c r="BS90" s="365"/>
      <c r="BT90" s="365"/>
      <c r="BU90" s="365"/>
      <c r="BV90" s="365"/>
      <c r="BW90" s="365"/>
      <c r="BX90" s="365"/>
      <c r="BY90" s="365"/>
      <c r="BZ90" s="365"/>
      <c r="CA90" s="365"/>
      <c r="CB90" s="365"/>
      <c r="CC90" s="365"/>
      <c r="CD90" s="365"/>
      <c r="CE90" s="365"/>
      <c r="CF90" s="365"/>
      <c r="CG90" s="365"/>
      <c r="CH90" s="365"/>
      <c r="CI90" s="365"/>
      <c r="CJ90" s="365"/>
      <c r="CK90" s="365"/>
      <c r="CL90" s="365"/>
      <c r="CM90" s="365"/>
      <c r="CN90" s="365"/>
      <c r="CO90" s="365"/>
      <c r="CP90" s="365"/>
      <c r="CQ90" s="365"/>
      <c r="CR90" s="365"/>
      <c r="CS90" s="365"/>
      <c r="CT90" s="365"/>
      <c r="CU90" s="365"/>
      <c r="CV90" s="365"/>
      <c r="CW90" s="365"/>
      <c r="CX90" s="365"/>
      <c r="CY90" s="365"/>
      <c r="CZ90" s="365"/>
      <c r="DA90" s="365"/>
      <c r="DB90" s="365"/>
      <c r="DC90" s="365"/>
      <c r="DD90" s="365"/>
      <c r="DE90" s="365"/>
      <c r="DF90" s="365"/>
      <c r="DG90" s="365"/>
      <c r="DH90" s="365"/>
      <c r="DI90" s="365"/>
      <c r="DJ90" s="365"/>
      <c r="DK90" s="365"/>
      <c r="DL90" s="365"/>
      <c r="DM90" s="365"/>
      <c r="DN90" s="365"/>
      <c r="DO90" s="365"/>
      <c r="DP90" s="365"/>
      <c r="DQ90" s="365"/>
      <c r="DR90" s="365"/>
      <c r="DS90" s="365"/>
      <c r="DT90" s="365"/>
      <c r="DU90" s="365"/>
      <c r="DV90" s="365"/>
      <c r="DW90" s="365"/>
      <c r="DX90" s="365"/>
      <c r="DY90" s="365"/>
      <c r="DZ90" s="365"/>
      <c r="EA90" s="365"/>
      <c r="EB90" s="365"/>
      <c r="EC90" s="365"/>
      <c r="ED90" s="365"/>
      <c r="EE90" s="365"/>
      <c r="EF90" s="365"/>
      <c r="EG90" s="365"/>
      <c r="EH90" s="365"/>
      <c r="EI90" s="365"/>
      <c r="EJ90" s="365"/>
      <c r="EK90" s="365"/>
      <c r="EL90" s="365"/>
      <c r="EM90" s="365"/>
      <c r="EN90" s="365"/>
      <c r="EO90" s="365"/>
      <c r="EP90" s="365"/>
      <c r="EQ90" s="365"/>
      <c r="ER90" s="365"/>
      <c r="ES90" s="365"/>
      <c r="ET90" s="365"/>
      <c r="EU90" s="365"/>
      <c r="EV90" s="365"/>
      <c r="EW90" s="365"/>
      <c r="EX90" s="365"/>
      <c r="EY90" s="365"/>
      <c r="EZ90" s="365"/>
      <c r="FA90" s="365"/>
      <c r="FB90" s="365"/>
      <c r="FC90" s="365"/>
      <c r="FD90" s="365"/>
      <c r="FE90" s="365"/>
      <c r="FF90" s="365"/>
      <c r="FG90" s="365"/>
      <c r="FH90" s="365"/>
      <c r="FI90" s="365"/>
      <c r="FJ90" s="365"/>
      <c r="FK90" s="365"/>
      <c r="FL90" s="365"/>
      <c r="FM90" s="365"/>
      <c r="FN90" s="365"/>
      <c r="FO90" s="365"/>
      <c r="FP90" s="365"/>
      <c r="FQ90" s="365"/>
      <c r="FR90" s="365"/>
      <c r="FS90" s="365"/>
      <c r="FT90" s="365"/>
      <c r="FU90" s="365"/>
      <c r="FV90" s="365"/>
      <c r="FW90" s="365"/>
      <c r="FX90" s="365"/>
      <c r="FY90" s="365"/>
      <c r="FZ90" s="365"/>
      <c r="GA90" s="365"/>
      <c r="GB90" s="365"/>
      <c r="GC90" s="365"/>
      <c r="GD90" s="365"/>
      <c r="GE90" s="365"/>
      <c r="GF90" s="365"/>
      <c r="GG90" s="365"/>
      <c r="GH90" s="365"/>
      <c r="GI90" s="365"/>
      <c r="GJ90" s="365"/>
      <c r="GK90" s="365"/>
      <c r="GL90" s="365"/>
      <c r="GM90" s="365"/>
      <c r="GN90" s="365"/>
      <c r="GO90" s="365"/>
      <c r="GP90" s="365"/>
      <c r="GQ90" s="365"/>
      <c r="GR90" s="365"/>
      <c r="GS90" s="365"/>
      <c r="GT90" s="365"/>
      <c r="GU90" s="365"/>
      <c r="GV90" s="365"/>
      <c r="GW90" s="365"/>
      <c r="GX90" s="365"/>
      <c r="GY90" s="365"/>
      <c r="GZ90" s="365"/>
      <c r="HA90" s="365"/>
      <c r="HB90" s="365"/>
      <c r="HC90" s="365"/>
      <c r="HD90" s="365"/>
      <c r="HE90" s="365"/>
      <c r="HF90" s="365"/>
      <c r="HG90" s="365"/>
      <c r="HH90" s="365"/>
      <c r="HI90" s="365"/>
      <c r="HJ90" s="365"/>
      <c r="HK90" s="365"/>
      <c r="HL90" s="365"/>
      <c r="HM90" s="365"/>
      <c r="HN90" s="365"/>
      <c r="HO90" s="365"/>
      <c r="HP90" s="365"/>
      <c r="HQ90" s="365"/>
      <c r="HR90" s="365"/>
      <c r="HS90" s="365"/>
      <c r="HT90" s="365"/>
      <c r="HU90" s="365"/>
      <c r="HV90" s="365"/>
    </row>
    <row r="91" spans="1:230" ht="18" customHeight="1">
      <c r="A91" s="358"/>
      <c r="B91" s="359"/>
      <c r="C91" s="358"/>
      <c r="D91" s="358"/>
      <c r="E91" s="358"/>
      <c r="F91" s="358"/>
      <c r="G91" s="358"/>
      <c r="H91" s="358"/>
      <c r="I91" s="358"/>
    </row>
    <row r="92" spans="1:230" ht="18" customHeight="1">
      <c r="A92" s="358"/>
      <c r="B92" s="384"/>
      <c r="C92" s="358"/>
      <c r="D92" s="385"/>
      <c r="E92" s="386"/>
      <c r="F92" s="385"/>
      <c r="G92" s="386"/>
      <c r="H92" s="385"/>
      <c r="I92" s="386"/>
    </row>
    <row r="93" spans="1:230" ht="18" customHeight="1">
      <c r="B93" s="387"/>
      <c r="D93" s="388"/>
      <c r="E93" s="389"/>
      <c r="F93" s="388"/>
      <c r="G93" s="389"/>
      <c r="H93" s="388"/>
      <c r="I93" s="389"/>
    </row>
    <row r="94" spans="1:230" ht="18" customHeight="1">
      <c r="B94" s="387"/>
      <c r="C94" s="390"/>
      <c r="D94" s="388"/>
      <c r="E94" s="389"/>
      <c r="F94" s="388"/>
      <c r="G94" s="389"/>
      <c r="H94" s="388"/>
      <c r="I94" s="389"/>
    </row>
    <row r="95" spans="1:230" ht="18" customHeight="1">
      <c r="B95" s="387"/>
      <c r="E95" s="389"/>
      <c r="G95" s="389"/>
      <c r="I95" s="389"/>
    </row>
    <row r="96" spans="1:230" ht="18" customHeight="1">
      <c r="B96" s="387"/>
      <c r="E96" s="389"/>
      <c r="G96" s="389"/>
      <c r="I96" s="389"/>
    </row>
    <row r="97" spans="2:9" ht="18" customHeight="1">
      <c r="B97" s="387"/>
      <c r="E97" s="389"/>
      <c r="G97" s="389"/>
      <c r="I97" s="389"/>
    </row>
    <row r="98" spans="2:9" ht="18" customHeight="1">
      <c r="B98" s="387"/>
      <c r="E98" s="389"/>
      <c r="G98" s="389"/>
      <c r="I98" s="389"/>
    </row>
    <row r="99" spans="2:9" ht="18" customHeight="1">
      <c r="B99" s="387"/>
      <c r="E99" s="389"/>
      <c r="G99" s="389"/>
      <c r="I99" s="389"/>
    </row>
    <row r="100" spans="2:9" ht="18" customHeight="1">
      <c r="B100" s="387"/>
      <c r="E100" s="389"/>
      <c r="G100" s="389"/>
      <c r="I100" s="389"/>
    </row>
    <row r="101" spans="2:9" ht="18" customHeight="1">
      <c r="B101" s="387"/>
    </row>
    <row r="102" spans="2:9" ht="18" customHeight="1">
      <c r="B102" s="387"/>
    </row>
    <row r="103" spans="2:9" ht="18" customHeight="1">
      <c r="B103" s="387"/>
    </row>
    <row r="104" spans="2:9" ht="18" customHeight="1">
      <c r="B104" s="387"/>
    </row>
    <row r="105" spans="2:9" ht="18" customHeight="1">
      <c r="B105" s="387"/>
    </row>
    <row r="106" spans="2:9" ht="18" customHeight="1">
      <c r="B106" s="387"/>
    </row>
    <row r="107" spans="2:9" ht="18" customHeight="1">
      <c r="B107" s="387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1C42D23D-B052-487A-9AA6-6C19E9322ED8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1F9B0-E76E-4CB1-9B3C-8F1362E7BB1A}">
  <sheetPr codeName="Hoja16">
    <pageSetUpPr autoPageBreaks="0" fitToPage="1"/>
  </sheetPr>
  <dimension ref="A1:HI129"/>
  <sheetViews>
    <sheetView showGridLines="0" showRowColHeaders="0" showOutlineSymbols="0" zoomScaleNormal="100" workbookViewId="0">
      <pane ySplit="9" topLeftCell="A10" activePane="bottomLeft" state="frozen"/>
      <selection activeCell="M30" sqref="M30"/>
      <selection pane="bottomLeft" activeCell="K90" sqref="K90"/>
    </sheetView>
  </sheetViews>
  <sheetFormatPr baseColWidth="10" defaultColWidth="11.42578125" defaultRowHeight="15.75"/>
  <cols>
    <col min="1" max="1" width="2.7109375" style="360" customWidth="1"/>
    <col min="2" max="2" width="8" style="366" customWidth="1"/>
    <col min="3" max="3" width="24.7109375" style="360" customWidth="1"/>
    <col min="4" max="9" width="15.7109375" style="360" customWidth="1"/>
    <col min="10" max="10" width="11.42578125" style="391"/>
    <col min="11" max="11" width="28" style="360" customWidth="1"/>
    <col min="12" max="16384" width="11.42578125" style="360"/>
  </cols>
  <sheetData>
    <row r="1" spans="1:217" s="349" customFormat="1" ht="15.75" customHeight="1">
      <c r="B1" s="350"/>
      <c r="E1" s="351"/>
      <c r="G1" s="351"/>
      <c r="I1" s="351"/>
      <c r="J1" s="391"/>
      <c r="K1" s="360"/>
    </row>
    <row r="2" spans="1:217" s="349" customFormat="1">
      <c r="B2" s="350"/>
      <c r="E2" s="351"/>
      <c r="G2" s="351"/>
      <c r="I2" s="351"/>
      <c r="J2" s="391"/>
      <c r="K2" s="360"/>
    </row>
    <row r="3" spans="1:217" s="349" customFormat="1" ht="18.75">
      <c r="B3" s="352"/>
      <c r="C3" s="353" t="s">
        <v>46</v>
      </c>
      <c r="D3" s="354"/>
      <c r="E3" s="355"/>
      <c r="F3" s="354"/>
      <c r="G3" s="355"/>
      <c r="H3" s="354"/>
      <c r="I3" s="355"/>
      <c r="J3" s="391"/>
      <c r="K3" s="360"/>
    </row>
    <row r="4" spans="1:217" s="349" customFormat="1">
      <c r="B4" s="350"/>
      <c r="C4" s="356"/>
      <c r="D4" s="354"/>
      <c r="E4" s="355"/>
      <c r="F4" s="354"/>
      <c r="G4" s="355"/>
      <c r="H4" s="354"/>
      <c r="I4" s="355"/>
      <c r="J4" s="391"/>
      <c r="K4" s="360"/>
    </row>
    <row r="5" spans="1:217" s="349" customFormat="1" ht="18.75">
      <c r="B5" s="488" t="str">
        <f>'Número pensiones (IP-J-V)'!B5</f>
        <v>1 de Julio de 2026</v>
      </c>
      <c r="C5" s="507"/>
      <c r="D5" s="508"/>
      <c r="E5" s="509"/>
      <c r="F5" s="508"/>
      <c r="G5" s="509"/>
      <c r="H5" s="508"/>
      <c r="I5" s="509"/>
      <c r="J5" s="391"/>
      <c r="K5" s="392" t="s">
        <v>167</v>
      </c>
    </row>
    <row r="6" spans="1:217" s="395" customFormat="1" ht="9" customHeight="1">
      <c r="A6" s="393"/>
      <c r="B6" s="394"/>
      <c r="C6" s="394"/>
      <c r="D6" s="394"/>
      <c r="E6" s="394"/>
      <c r="F6" s="394"/>
      <c r="G6" s="394"/>
      <c r="H6" s="394"/>
      <c r="I6" s="394"/>
      <c r="J6" s="394"/>
      <c r="K6" s="394"/>
      <c r="L6" s="394"/>
      <c r="M6" s="394"/>
      <c r="N6" s="394"/>
      <c r="O6" s="394"/>
      <c r="P6" s="394"/>
      <c r="Q6" s="394"/>
      <c r="R6" s="394"/>
      <c r="S6" s="394"/>
      <c r="T6" s="394"/>
      <c r="U6" s="394"/>
      <c r="V6" s="394"/>
      <c r="W6" s="394"/>
      <c r="X6" s="394"/>
      <c r="Y6" s="394"/>
      <c r="Z6" s="394"/>
      <c r="AA6" s="394"/>
      <c r="AB6" s="394"/>
      <c r="AC6" s="394"/>
      <c r="AD6" s="394"/>
      <c r="AE6" s="394"/>
      <c r="AF6" s="394"/>
      <c r="AG6" s="394"/>
      <c r="AH6" s="394"/>
      <c r="AI6" s="394"/>
      <c r="AJ6" s="394"/>
      <c r="AK6" s="394"/>
      <c r="AL6" s="394"/>
      <c r="AM6" s="394"/>
      <c r="AN6" s="394"/>
      <c r="AO6" s="394"/>
      <c r="AP6" s="394"/>
      <c r="AQ6" s="394"/>
      <c r="AR6" s="394"/>
      <c r="AS6" s="394"/>
      <c r="AT6" s="394"/>
      <c r="AU6" s="394"/>
      <c r="AV6" s="394"/>
      <c r="AW6" s="394"/>
      <c r="AX6" s="394"/>
      <c r="AY6" s="394"/>
      <c r="AZ6" s="394"/>
      <c r="BA6" s="394"/>
      <c r="BB6" s="394"/>
      <c r="BC6" s="394"/>
      <c r="BD6" s="394"/>
      <c r="BE6" s="394"/>
      <c r="BF6" s="394"/>
      <c r="BG6" s="394"/>
      <c r="BH6" s="394"/>
      <c r="BI6" s="394"/>
      <c r="BJ6" s="394"/>
      <c r="BK6" s="394"/>
      <c r="BL6" s="394"/>
      <c r="BM6" s="394"/>
      <c r="BN6" s="394"/>
      <c r="BO6" s="394"/>
      <c r="BP6" s="394"/>
      <c r="BQ6" s="394"/>
      <c r="BR6" s="394"/>
      <c r="BS6" s="394"/>
      <c r="BT6" s="394"/>
      <c r="BU6" s="394"/>
      <c r="BV6" s="394"/>
      <c r="BW6" s="394"/>
      <c r="BX6" s="394"/>
      <c r="BY6" s="394"/>
      <c r="BZ6" s="394"/>
      <c r="CA6" s="394"/>
      <c r="CB6" s="394"/>
      <c r="CC6" s="394"/>
      <c r="CD6" s="394"/>
      <c r="CE6" s="394"/>
      <c r="CF6" s="394"/>
      <c r="CG6" s="394"/>
      <c r="CH6" s="394"/>
      <c r="CI6" s="394"/>
      <c r="CJ6" s="394"/>
      <c r="CK6" s="394"/>
      <c r="CL6" s="394"/>
      <c r="CM6" s="394"/>
      <c r="CN6" s="394"/>
      <c r="CO6" s="394"/>
      <c r="CP6" s="394"/>
      <c r="CQ6" s="394"/>
      <c r="CR6" s="394"/>
      <c r="CS6" s="394"/>
      <c r="CT6" s="394"/>
      <c r="CU6" s="394"/>
      <c r="CV6" s="394"/>
      <c r="CW6" s="394"/>
      <c r="CX6" s="394"/>
      <c r="CY6" s="394"/>
      <c r="CZ6" s="394"/>
      <c r="DA6" s="394"/>
      <c r="DB6" s="394"/>
      <c r="DC6" s="394"/>
      <c r="DD6" s="394"/>
      <c r="DE6" s="394"/>
      <c r="DF6" s="394"/>
      <c r="DG6" s="394"/>
      <c r="DH6" s="394"/>
      <c r="DI6" s="394"/>
      <c r="DJ6" s="394"/>
      <c r="DK6" s="394"/>
      <c r="DL6" s="394"/>
      <c r="DM6" s="394"/>
      <c r="DN6" s="394"/>
      <c r="DO6" s="394"/>
      <c r="DP6" s="394"/>
      <c r="DQ6" s="394"/>
      <c r="DR6" s="394"/>
      <c r="DS6" s="394"/>
      <c r="DT6" s="394"/>
      <c r="DU6" s="394"/>
      <c r="DV6" s="394"/>
      <c r="DW6" s="394"/>
      <c r="DX6" s="394"/>
      <c r="DY6" s="394"/>
      <c r="DZ6" s="394"/>
      <c r="EA6" s="394"/>
      <c r="EB6" s="394"/>
      <c r="EC6" s="394"/>
      <c r="ED6" s="394"/>
      <c r="EE6" s="394"/>
      <c r="EF6" s="394"/>
      <c r="EG6" s="394"/>
      <c r="EH6" s="394"/>
      <c r="EI6" s="394"/>
      <c r="EJ6" s="394"/>
      <c r="EK6" s="394"/>
      <c r="EL6" s="394"/>
      <c r="EM6" s="394"/>
      <c r="EN6" s="394"/>
      <c r="EO6" s="394"/>
      <c r="EP6" s="394"/>
      <c r="EQ6" s="394"/>
      <c r="ER6" s="394"/>
      <c r="ES6" s="394"/>
      <c r="ET6" s="394"/>
      <c r="EU6" s="394"/>
      <c r="EV6" s="394"/>
      <c r="EW6" s="394"/>
      <c r="EX6" s="394"/>
      <c r="EY6" s="394"/>
      <c r="EZ6" s="394"/>
      <c r="FA6" s="394"/>
      <c r="FB6" s="394"/>
      <c r="FC6" s="394"/>
      <c r="FD6" s="394"/>
      <c r="FE6" s="394"/>
      <c r="FF6" s="394"/>
      <c r="FG6" s="394"/>
      <c r="FH6" s="394"/>
      <c r="FI6" s="394"/>
      <c r="FJ6" s="394"/>
      <c r="FK6" s="394"/>
      <c r="FL6" s="394"/>
      <c r="FM6" s="394"/>
      <c r="FN6" s="394"/>
      <c r="FO6" s="394"/>
      <c r="FP6" s="394"/>
      <c r="FQ6" s="394"/>
      <c r="FR6" s="394"/>
      <c r="FS6" s="394"/>
      <c r="FT6" s="394"/>
      <c r="FU6" s="394"/>
      <c r="FV6" s="394"/>
      <c r="FW6" s="394"/>
      <c r="FX6" s="394"/>
      <c r="FY6" s="394"/>
      <c r="FZ6" s="394"/>
      <c r="GA6" s="394"/>
      <c r="GB6" s="394"/>
      <c r="GC6" s="394"/>
      <c r="GD6" s="394"/>
      <c r="GE6" s="394"/>
      <c r="GF6" s="394"/>
      <c r="GG6" s="394"/>
      <c r="GH6" s="394"/>
      <c r="GI6" s="394"/>
      <c r="GJ6" s="394"/>
      <c r="GK6" s="394"/>
      <c r="GL6" s="394"/>
      <c r="GM6" s="394"/>
      <c r="GN6" s="394"/>
      <c r="GO6" s="394"/>
      <c r="GP6" s="394"/>
      <c r="GQ6" s="394"/>
      <c r="GR6" s="394"/>
      <c r="GS6" s="394"/>
      <c r="GT6" s="394"/>
      <c r="GU6" s="394"/>
      <c r="GV6" s="394"/>
      <c r="GW6" s="394"/>
      <c r="GX6" s="394"/>
      <c r="GY6" s="394"/>
      <c r="GZ6" s="394"/>
      <c r="HA6" s="394"/>
      <c r="HB6" s="394"/>
      <c r="HC6" s="394"/>
      <c r="HD6" s="394"/>
      <c r="HE6" s="394"/>
      <c r="HF6" s="394"/>
      <c r="HG6" s="394"/>
      <c r="HH6" s="394"/>
      <c r="HI6" s="394"/>
    </row>
    <row r="7" spans="1:217" ht="38.1" customHeight="1">
      <c r="A7" s="358"/>
      <c r="B7" s="561" t="s">
        <v>156</v>
      </c>
      <c r="C7" s="563" t="s">
        <v>47</v>
      </c>
      <c r="D7" s="398" t="s">
        <v>104</v>
      </c>
      <c r="E7" s="399"/>
      <c r="F7" s="400" t="s">
        <v>105</v>
      </c>
      <c r="G7" s="401"/>
      <c r="H7" s="490" t="s">
        <v>45</v>
      </c>
      <c r="I7" s="490"/>
    </row>
    <row r="8" spans="1:217" ht="36.75" customHeight="1">
      <c r="A8" s="358"/>
      <c r="B8" s="562"/>
      <c r="C8" s="564"/>
      <c r="D8" s="491" t="s">
        <v>7</v>
      </c>
      <c r="E8" s="492" t="s">
        <v>51</v>
      </c>
      <c r="F8" s="493" t="s">
        <v>7</v>
      </c>
      <c r="G8" s="494" t="s">
        <v>51</v>
      </c>
      <c r="H8" s="495" t="s">
        <v>7</v>
      </c>
      <c r="I8" s="496" t="s">
        <v>51</v>
      </c>
    </row>
    <row r="9" spans="1:217" ht="24" hidden="1" customHeight="1">
      <c r="B9" s="361"/>
      <c r="C9" s="362"/>
      <c r="D9" s="363"/>
      <c r="E9" s="364"/>
      <c r="F9" s="363"/>
      <c r="G9" s="364"/>
      <c r="H9" s="363"/>
      <c r="I9" s="364"/>
    </row>
    <row r="10" spans="1:217" s="370" customFormat="1" ht="18" customHeight="1">
      <c r="A10" s="365"/>
      <c r="B10" s="366"/>
      <c r="C10" s="367" t="s">
        <v>52</v>
      </c>
      <c r="D10" s="497">
        <v>68523</v>
      </c>
      <c r="E10" s="498">
        <v>524.9</v>
      </c>
      <c r="F10" s="499">
        <v>12754</v>
      </c>
      <c r="G10" s="500">
        <v>785.53</v>
      </c>
      <c r="H10" s="501">
        <v>1734612</v>
      </c>
      <c r="I10" s="502">
        <v>1236.46</v>
      </c>
      <c r="J10" s="396"/>
      <c r="K10" s="371"/>
      <c r="L10" s="365"/>
      <c r="M10" s="365"/>
      <c r="N10" s="365"/>
      <c r="O10" s="365"/>
      <c r="P10" s="365"/>
      <c r="Q10" s="365"/>
      <c r="R10" s="365"/>
      <c r="S10" s="365"/>
      <c r="T10" s="365"/>
      <c r="U10" s="365"/>
      <c r="V10" s="365"/>
      <c r="W10" s="365"/>
      <c r="X10" s="365"/>
      <c r="Y10" s="365"/>
      <c r="Z10" s="365"/>
      <c r="AA10" s="365"/>
      <c r="AB10" s="365"/>
      <c r="AC10" s="365"/>
      <c r="AD10" s="365"/>
      <c r="AE10" s="365"/>
      <c r="AF10" s="365"/>
      <c r="AG10" s="365"/>
      <c r="AH10" s="365"/>
      <c r="AI10" s="365"/>
      <c r="AJ10" s="365"/>
      <c r="AK10" s="365"/>
      <c r="AL10" s="365"/>
      <c r="AM10" s="365"/>
      <c r="AN10" s="365"/>
      <c r="AO10" s="365"/>
      <c r="AP10" s="365"/>
      <c r="AQ10" s="365"/>
      <c r="AR10" s="365"/>
      <c r="AS10" s="365"/>
      <c r="AT10" s="365"/>
      <c r="AU10" s="365"/>
      <c r="AV10" s="365"/>
      <c r="AW10" s="365"/>
      <c r="AX10" s="365"/>
      <c r="AY10" s="365"/>
      <c r="AZ10" s="365"/>
      <c r="BA10" s="365"/>
      <c r="BB10" s="365"/>
      <c r="BC10" s="365"/>
      <c r="BD10" s="365"/>
      <c r="BE10" s="365"/>
      <c r="BF10" s="365"/>
      <c r="BG10" s="365"/>
      <c r="BH10" s="365"/>
      <c r="BI10" s="365"/>
      <c r="BJ10" s="365"/>
      <c r="BK10" s="365"/>
      <c r="BL10" s="365"/>
      <c r="BM10" s="365"/>
      <c r="BN10" s="365"/>
      <c r="BO10" s="365"/>
      <c r="BP10" s="365"/>
      <c r="BQ10" s="365"/>
      <c r="BR10" s="365"/>
      <c r="BS10" s="365"/>
      <c r="BT10" s="365"/>
      <c r="BU10" s="365"/>
      <c r="BV10" s="365"/>
      <c r="BW10" s="365"/>
      <c r="BX10" s="365"/>
      <c r="BY10" s="365"/>
      <c r="BZ10" s="365"/>
      <c r="CA10" s="365"/>
      <c r="CB10" s="365"/>
      <c r="CC10" s="365"/>
      <c r="CD10" s="365"/>
      <c r="CE10" s="365"/>
      <c r="CF10" s="365"/>
      <c r="CG10" s="365"/>
      <c r="CH10" s="365"/>
      <c r="CI10" s="365"/>
      <c r="CJ10" s="365"/>
      <c r="CK10" s="365"/>
      <c r="CL10" s="365"/>
      <c r="CM10" s="365"/>
      <c r="CN10" s="365"/>
      <c r="CO10" s="365"/>
      <c r="CP10" s="365"/>
      <c r="CQ10" s="365"/>
      <c r="CR10" s="365"/>
      <c r="CS10" s="365"/>
      <c r="CT10" s="365"/>
      <c r="CU10" s="365"/>
      <c r="CV10" s="365"/>
      <c r="CW10" s="365"/>
      <c r="CX10" s="365"/>
      <c r="CY10" s="365"/>
      <c r="CZ10" s="365"/>
      <c r="DA10" s="365"/>
      <c r="DB10" s="365"/>
      <c r="DC10" s="365"/>
      <c r="DD10" s="365"/>
      <c r="DE10" s="365"/>
      <c r="DF10" s="365"/>
      <c r="DG10" s="365"/>
      <c r="DH10" s="365"/>
      <c r="DI10" s="365"/>
      <c r="DJ10" s="365"/>
      <c r="DK10" s="365"/>
      <c r="DL10" s="365"/>
      <c r="DM10" s="365"/>
      <c r="DN10" s="365"/>
      <c r="DO10" s="365"/>
      <c r="DP10" s="365"/>
      <c r="DQ10" s="365"/>
      <c r="DR10" s="365"/>
      <c r="DS10" s="365"/>
      <c r="DT10" s="365"/>
      <c r="DU10" s="365"/>
      <c r="DV10" s="365"/>
      <c r="DW10" s="365"/>
      <c r="DX10" s="365"/>
      <c r="DY10" s="365"/>
      <c r="DZ10" s="365"/>
      <c r="EA10" s="365"/>
      <c r="EB10" s="365"/>
      <c r="EC10" s="365"/>
      <c r="ED10" s="365"/>
      <c r="EE10" s="365"/>
      <c r="EF10" s="365"/>
      <c r="EG10" s="365"/>
      <c r="EH10" s="365"/>
      <c r="EI10" s="365"/>
      <c r="EJ10" s="365"/>
      <c r="EK10" s="365"/>
      <c r="EL10" s="365"/>
      <c r="EM10" s="365"/>
      <c r="EN10" s="365"/>
      <c r="EO10" s="365"/>
      <c r="EP10" s="365"/>
      <c r="EQ10" s="365"/>
      <c r="ER10" s="365"/>
      <c r="ES10" s="365"/>
      <c r="ET10" s="365"/>
      <c r="EU10" s="365"/>
      <c r="EV10" s="365"/>
      <c r="EW10" s="365"/>
      <c r="EX10" s="365"/>
      <c r="EY10" s="365"/>
      <c r="EZ10" s="365"/>
      <c r="FA10" s="365"/>
      <c r="FB10" s="365"/>
      <c r="FC10" s="365"/>
      <c r="FD10" s="365"/>
      <c r="FE10" s="365"/>
      <c r="FF10" s="365"/>
      <c r="FG10" s="365"/>
      <c r="FH10" s="365"/>
      <c r="FI10" s="365"/>
      <c r="FJ10" s="365"/>
      <c r="FK10" s="365"/>
      <c r="FL10" s="365"/>
      <c r="FM10" s="365"/>
      <c r="FN10" s="365"/>
      <c r="FO10" s="365"/>
      <c r="FP10" s="365"/>
      <c r="FQ10" s="365"/>
      <c r="FR10" s="365"/>
      <c r="FS10" s="365"/>
      <c r="FT10" s="365"/>
      <c r="FU10" s="365"/>
      <c r="FV10" s="365"/>
      <c r="FW10" s="365"/>
      <c r="FX10" s="365"/>
      <c r="FY10" s="365"/>
      <c r="FZ10" s="365"/>
      <c r="GA10" s="365"/>
      <c r="GB10" s="365"/>
      <c r="GC10" s="365"/>
      <c r="GD10" s="365"/>
      <c r="GE10" s="365"/>
      <c r="GF10" s="365"/>
      <c r="GG10" s="365"/>
      <c r="GH10" s="365"/>
      <c r="GI10" s="365"/>
      <c r="GJ10" s="365"/>
      <c r="GK10" s="365"/>
      <c r="GL10" s="365"/>
      <c r="GM10" s="365"/>
      <c r="GN10" s="365"/>
      <c r="GO10" s="365"/>
      <c r="GP10" s="365"/>
      <c r="GQ10" s="365"/>
      <c r="GR10" s="365"/>
      <c r="GS10" s="365"/>
      <c r="GT10" s="365"/>
      <c r="GU10" s="365"/>
      <c r="GV10" s="365"/>
      <c r="GW10" s="365"/>
      <c r="GX10" s="365"/>
      <c r="GY10" s="365"/>
      <c r="GZ10" s="365"/>
      <c r="HA10" s="365"/>
      <c r="HB10" s="365"/>
      <c r="HC10" s="365"/>
      <c r="HD10" s="365"/>
      <c r="HE10" s="365"/>
      <c r="HF10" s="365"/>
      <c r="HG10" s="365"/>
      <c r="HH10" s="365"/>
      <c r="HI10" s="365"/>
    </row>
    <row r="11" spans="1:217" s="371" customFormat="1" ht="18" customHeight="1">
      <c r="B11" s="366">
        <v>4</v>
      </c>
      <c r="C11" s="372" t="s">
        <v>53</v>
      </c>
      <c r="D11" s="373">
        <v>5509</v>
      </c>
      <c r="E11" s="374">
        <v>462.27</v>
      </c>
      <c r="F11" s="373">
        <v>538</v>
      </c>
      <c r="G11" s="374">
        <v>772.18</v>
      </c>
      <c r="H11" s="373">
        <v>122852</v>
      </c>
      <c r="I11" s="374">
        <v>1134.32</v>
      </c>
      <c r="J11" s="396"/>
      <c r="K11" s="396"/>
    </row>
    <row r="12" spans="1:217" s="371" customFormat="1" ht="18" customHeight="1">
      <c r="B12" s="366">
        <v>11</v>
      </c>
      <c r="C12" s="372" t="s">
        <v>54</v>
      </c>
      <c r="D12" s="373">
        <v>10322</v>
      </c>
      <c r="E12" s="374">
        <v>563.04</v>
      </c>
      <c r="F12" s="373">
        <v>2893</v>
      </c>
      <c r="G12" s="374">
        <v>812.76</v>
      </c>
      <c r="H12" s="373">
        <v>239824</v>
      </c>
      <c r="I12" s="374">
        <v>1361.96</v>
      </c>
      <c r="J12" s="396"/>
    </row>
    <row r="13" spans="1:217" s="371" customFormat="1" ht="18" customHeight="1">
      <c r="B13" s="366">
        <v>14</v>
      </c>
      <c r="C13" s="372" t="s">
        <v>55</v>
      </c>
      <c r="D13" s="373">
        <v>6772</v>
      </c>
      <c r="E13" s="374">
        <v>530.86</v>
      </c>
      <c r="F13" s="373">
        <v>1411</v>
      </c>
      <c r="G13" s="374">
        <v>766.87</v>
      </c>
      <c r="H13" s="373">
        <v>186059</v>
      </c>
      <c r="I13" s="374">
        <v>1160.8900000000001</v>
      </c>
      <c r="J13" s="396"/>
    </row>
    <row r="14" spans="1:217" s="371" customFormat="1" ht="18" customHeight="1">
      <c r="B14" s="366">
        <v>18</v>
      </c>
      <c r="C14" s="372" t="s">
        <v>56</v>
      </c>
      <c r="D14" s="373">
        <v>7715</v>
      </c>
      <c r="E14" s="374">
        <v>503.82</v>
      </c>
      <c r="F14" s="373">
        <v>1483</v>
      </c>
      <c r="G14" s="374">
        <v>785.02</v>
      </c>
      <c r="H14" s="373">
        <v>206657</v>
      </c>
      <c r="I14" s="374">
        <v>1182.92</v>
      </c>
      <c r="J14" s="396"/>
    </row>
    <row r="15" spans="1:217" s="371" customFormat="1" ht="18" customHeight="1">
      <c r="B15" s="366">
        <v>21</v>
      </c>
      <c r="C15" s="372" t="s">
        <v>57</v>
      </c>
      <c r="D15" s="373">
        <v>4375</v>
      </c>
      <c r="E15" s="374">
        <v>522.04999999999995</v>
      </c>
      <c r="F15" s="373">
        <v>837</v>
      </c>
      <c r="G15" s="374">
        <v>801.14</v>
      </c>
      <c r="H15" s="373">
        <v>108306</v>
      </c>
      <c r="I15" s="374">
        <v>1245.79</v>
      </c>
      <c r="J15" s="396"/>
    </row>
    <row r="16" spans="1:217" s="371" customFormat="1" ht="18" customHeight="1">
      <c r="B16" s="366">
        <v>23</v>
      </c>
      <c r="C16" s="372" t="s">
        <v>58</v>
      </c>
      <c r="D16" s="373">
        <v>5248</v>
      </c>
      <c r="E16" s="374">
        <v>520.84</v>
      </c>
      <c r="F16" s="373">
        <v>858</v>
      </c>
      <c r="G16" s="374">
        <v>725.64</v>
      </c>
      <c r="H16" s="373">
        <v>153995</v>
      </c>
      <c r="I16" s="374">
        <v>1149.51</v>
      </c>
      <c r="J16" s="396"/>
    </row>
    <row r="17" spans="1:217" s="371" customFormat="1" ht="18" customHeight="1">
      <c r="B17" s="366">
        <v>29</v>
      </c>
      <c r="C17" s="372" t="s">
        <v>59</v>
      </c>
      <c r="D17" s="373">
        <v>12648</v>
      </c>
      <c r="E17" s="374">
        <v>506.91</v>
      </c>
      <c r="F17" s="373">
        <v>1775</v>
      </c>
      <c r="G17" s="374">
        <v>769.5</v>
      </c>
      <c r="H17" s="373">
        <v>301507</v>
      </c>
      <c r="I17" s="374">
        <v>1252.93</v>
      </c>
      <c r="J17" s="396"/>
    </row>
    <row r="18" spans="1:217" s="371" customFormat="1" ht="18" customHeight="1">
      <c r="B18" s="366">
        <v>41</v>
      </c>
      <c r="C18" s="372" t="s">
        <v>60</v>
      </c>
      <c r="D18" s="373">
        <v>15934</v>
      </c>
      <c r="E18" s="374">
        <v>545.9</v>
      </c>
      <c r="F18" s="373">
        <v>2959</v>
      </c>
      <c r="G18" s="374">
        <v>793.03</v>
      </c>
      <c r="H18" s="373">
        <v>415412</v>
      </c>
      <c r="I18" s="374">
        <v>1272.55</v>
      </c>
      <c r="J18" s="396"/>
    </row>
    <row r="19" spans="1:217" s="371" customFormat="1" ht="18" hidden="1" customHeight="1">
      <c r="B19" s="366"/>
      <c r="C19" s="372"/>
      <c r="D19" s="373"/>
      <c r="E19" s="374"/>
      <c r="F19" s="373"/>
      <c r="G19" s="374"/>
      <c r="H19" s="373"/>
      <c r="I19" s="374"/>
      <c r="J19" s="396"/>
    </row>
    <row r="20" spans="1:217" s="370" customFormat="1" ht="18" customHeight="1">
      <c r="A20" s="365"/>
      <c r="B20" s="366"/>
      <c r="C20" s="367" t="s">
        <v>61</v>
      </c>
      <c r="D20" s="497">
        <v>9266</v>
      </c>
      <c r="E20" s="498">
        <v>566.63</v>
      </c>
      <c r="F20" s="499">
        <v>791</v>
      </c>
      <c r="G20" s="500">
        <v>879</v>
      </c>
      <c r="H20" s="501">
        <v>321617</v>
      </c>
      <c r="I20" s="502">
        <v>1448.44</v>
      </c>
      <c r="J20" s="396"/>
      <c r="K20" s="371"/>
      <c r="L20" s="365"/>
      <c r="M20" s="365"/>
      <c r="N20" s="365"/>
      <c r="O20" s="365"/>
      <c r="P20" s="365"/>
      <c r="Q20" s="365"/>
      <c r="R20" s="365"/>
      <c r="S20" s="365"/>
      <c r="T20" s="365"/>
      <c r="U20" s="365"/>
      <c r="V20" s="365"/>
      <c r="W20" s="365"/>
      <c r="X20" s="365"/>
      <c r="Y20" s="365"/>
      <c r="Z20" s="365"/>
      <c r="AA20" s="365"/>
      <c r="AB20" s="365"/>
      <c r="AC20" s="365"/>
      <c r="AD20" s="365"/>
      <c r="AE20" s="365"/>
      <c r="AF20" s="365"/>
      <c r="AG20" s="365"/>
      <c r="AH20" s="365"/>
      <c r="AI20" s="365"/>
      <c r="AJ20" s="365"/>
      <c r="AK20" s="365"/>
      <c r="AL20" s="365"/>
      <c r="AM20" s="365"/>
      <c r="AN20" s="365"/>
      <c r="AO20" s="365"/>
      <c r="AP20" s="365"/>
      <c r="AQ20" s="365"/>
      <c r="AR20" s="365"/>
      <c r="AS20" s="365"/>
      <c r="AT20" s="365"/>
      <c r="AU20" s="365"/>
      <c r="AV20" s="365"/>
      <c r="AW20" s="365"/>
      <c r="AX20" s="365"/>
      <c r="AY20" s="365"/>
      <c r="AZ20" s="365"/>
      <c r="BA20" s="365"/>
      <c r="BB20" s="365"/>
      <c r="BC20" s="365"/>
      <c r="BD20" s="365"/>
      <c r="BE20" s="365"/>
      <c r="BF20" s="365"/>
      <c r="BG20" s="365"/>
      <c r="BH20" s="365"/>
      <c r="BI20" s="365"/>
      <c r="BJ20" s="365"/>
      <c r="BK20" s="365"/>
      <c r="BL20" s="365"/>
      <c r="BM20" s="365"/>
      <c r="BN20" s="365"/>
      <c r="BO20" s="365"/>
      <c r="BP20" s="365"/>
      <c r="BQ20" s="365"/>
      <c r="BR20" s="365"/>
      <c r="BS20" s="365"/>
      <c r="BT20" s="365"/>
      <c r="BU20" s="365"/>
      <c r="BV20" s="365"/>
      <c r="BW20" s="365"/>
      <c r="BX20" s="365"/>
      <c r="BY20" s="365"/>
      <c r="BZ20" s="365"/>
      <c r="CA20" s="365"/>
      <c r="CB20" s="365"/>
      <c r="CC20" s="365"/>
      <c r="CD20" s="365"/>
      <c r="CE20" s="365"/>
      <c r="CF20" s="365"/>
      <c r="CG20" s="365"/>
      <c r="CH20" s="365"/>
      <c r="CI20" s="365"/>
      <c r="CJ20" s="365"/>
      <c r="CK20" s="365"/>
      <c r="CL20" s="365"/>
      <c r="CM20" s="365"/>
      <c r="CN20" s="365"/>
      <c r="CO20" s="365"/>
      <c r="CP20" s="365"/>
      <c r="CQ20" s="365"/>
      <c r="CR20" s="365"/>
      <c r="CS20" s="365"/>
      <c r="CT20" s="365"/>
      <c r="CU20" s="365"/>
      <c r="CV20" s="365"/>
      <c r="CW20" s="365"/>
      <c r="CX20" s="365"/>
      <c r="CY20" s="365"/>
      <c r="CZ20" s="365"/>
      <c r="DA20" s="365"/>
      <c r="DB20" s="365"/>
      <c r="DC20" s="365"/>
      <c r="DD20" s="365"/>
      <c r="DE20" s="365"/>
      <c r="DF20" s="365"/>
      <c r="DG20" s="365"/>
      <c r="DH20" s="365"/>
      <c r="DI20" s="365"/>
      <c r="DJ20" s="365"/>
      <c r="DK20" s="365"/>
      <c r="DL20" s="365"/>
      <c r="DM20" s="365"/>
      <c r="DN20" s="365"/>
      <c r="DO20" s="365"/>
      <c r="DP20" s="365"/>
      <c r="DQ20" s="365"/>
      <c r="DR20" s="365"/>
      <c r="DS20" s="365"/>
      <c r="DT20" s="365"/>
      <c r="DU20" s="365"/>
      <c r="DV20" s="365"/>
      <c r="DW20" s="365"/>
      <c r="DX20" s="365"/>
      <c r="DY20" s="365"/>
      <c r="DZ20" s="365"/>
      <c r="EA20" s="365"/>
      <c r="EB20" s="365"/>
      <c r="EC20" s="365"/>
      <c r="ED20" s="365"/>
      <c r="EE20" s="365"/>
      <c r="EF20" s="365"/>
      <c r="EG20" s="365"/>
      <c r="EH20" s="365"/>
      <c r="EI20" s="365"/>
      <c r="EJ20" s="365"/>
      <c r="EK20" s="365"/>
      <c r="EL20" s="365"/>
      <c r="EM20" s="365"/>
      <c r="EN20" s="365"/>
      <c r="EO20" s="365"/>
      <c r="EP20" s="365"/>
      <c r="EQ20" s="365"/>
      <c r="ER20" s="365"/>
      <c r="ES20" s="365"/>
      <c r="ET20" s="365"/>
      <c r="EU20" s="365"/>
      <c r="EV20" s="365"/>
      <c r="EW20" s="365"/>
      <c r="EX20" s="365"/>
      <c r="EY20" s="365"/>
      <c r="EZ20" s="365"/>
      <c r="FA20" s="365"/>
      <c r="FB20" s="365"/>
      <c r="FC20" s="365"/>
      <c r="FD20" s="365"/>
      <c r="FE20" s="365"/>
      <c r="FF20" s="365"/>
      <c r="FG20" s="365"/>
      <c r="FH20" s="365"/>
      <c r="FI20" s="365"/>
      <c r="FJ20" s="365"/>
      <c r="FK20" s="365"/>
      <c r="FL20" s="365"/>
      <c r="FM20" s="365"/>
      <c r="FN20" s="365"/>
      <c r="FO20" s="365"/>
      <c r="FP20" s="365"/>
      <c r="FQ20" s="365"/>
      <c r="FR20" s="365"/>
      <c r="FS20" s="365"/>
      <c r="FT20" s="365"/>
      <c r="FU20" s="365"/>
      <c r="FV20" s="365"/>
      <c r="FW20" s="365"/>
      <c r="FX20" s="365"/>
      <c r="FY20" s="365"/>
      <c r="FZ20" s="365"/>
      <c r="GA20" s="365"/>
      <c r="GB20" s="365"/>
      <c r="GC20" s="365"/>
      <c r="GD20" s="365"/>
      <c r="GE20" s="365"/>
      <c r="GF20" s="365"/>
      <c r="GG20" s="365"/>
      <c r="GH20" s="365"/>
      <c r="GI20" s="365"/>
      <c r="GJ20" s="365"/>
      <c r="GK20" s="365"/>
      <c r="GL20" s="365"/>
      <c r="GM20" s="365"/>
      <c r="GN20" s="365"/>
      <c r="GO20" s="365"/>
      <c r="GP20" s="365"/>
      <c r="GQ20" s="365"/>
      <c r="GR20" s="365"/>
      <c r="GS20" s="365"/>
      <c r="GT20" s="365"/>
      <c r="GU20" s="365"/>
      <c r="GV20" s="365"/>
      <c r="GW20" s="365"/>
      <c r="GX20" s="365"/>
      <c r="GY20" s="365"/>
      <c r="GZ20" s="365"/>
      <c r="HA20" s="365"/>
      <c r="HB20" s="365"/>
      <c r="HC20" s="365"/>
      <c r="HD20" s="365"/>
      <c r="HE20" s="365"/>
      <c r="HF20" s="365"/>
      <c r="HG20" s="365"/>
      <c r="HH20" s="365"/>
      <c r="HI20" s="365"/>
    </row>
    <row r="21" spans="1:217" s="371" customFormat="1" ht="18" customHeight="1">
      <c r="B21" s="366">
        <v>22</v>
      </c>
      <c r="C21" s="372" t="s">
        <v>62</v>
      </c>
      <c r="D21" s="373">
        <v>1633</v>
      </c>
      <c r="E21" s="374">
        <v>536.36</v>
      </c>
      <c r="F21" s="373">
        <v>77</v>
      </c>
      <c r="G21" s="374">
        <v>776.13</v>
      </c>
      <c r="H21" s="373">
        <v>55688</v>
      </c>
      <c r="I21" s="374">
        <v>1325.6</v>
      </c>
      <c r="J21" s="396"/>
    </row>
    <row r="22" spans="1:217" s="371" customFormat="1" ht="18" customHeight="1">
      <c r="B22" s="366">
        <v>40</v>
      </c>
      <c r="C22" s="372" t="s">
        <v>63</v>
      </c>
      <c r="D22" s="373">
        <v>992</v>
      </c>
      <c r="E22" s="374">
        <v>545.6</v>
      </c>
      <c r="F22" s="373">
        <v>95</v>
      </c>
      <c r="G22" s="374">
        <v>880.12</v>
      </c>
      <c r="H22" s="373">
        <v>36493</v>
      </c>
      <c r="I22" s="374">
        <v>1339.17</v>
      </c>
      <c r="J22" s="396"/>
    </row>
    <row r="23" spans="1:217" s="371" customFormat="1" ht="18" customHeight="1">
      <c r="B23" s="366">
        <v>50</v>
      </c>
      <c r="C23" s="372" t="s">
        <v>64</v>
      </c>
      <c r="D23" s="373">
        <v>6641</v>
      </c>
      <c r="E23" s="374">
        <v>577.21</v>
      </c>
      <c r="F23" s="373">
        <v>619</v>
      </c>
      <c r="G23" s="374">
        <v>891.63</v>
      </c>
      <c r="H23" s="373">
        <v>229436</v>
      </c>
      <c r="I23" s="374">
        <v>1495.64</v>
      </c>
      <c r="J23" s="396"/>
    </row>
    <row r="24" spans="1:217" s="371" customFormat="1" ht="18" hidden="1" customHeight="1">
      <c r="B24" s="366"/>
      <c r="C24" s="372"/>
      <c r="D24" s="373"/>
      <c r="E24" s="374"/>
      <c r="F24" s="373"/>
      <c r="G24" s="374"/>
      <c r="H24" s="373"/>
      <c r="I24" s="374"/>
      <c r="J24" s="396"/>
    </row>
    <row r="25" spans="1:217" s="370" customFormat="1" ht="18" customHeight="1">
      <c r="A25" s="365"/>
      <c r="B25" s="366">
        <v>33</v>
      </c>
      <c r="C25" s="367" t="s">
        <v>65</v>
      </c>
      <c r="D25" s="497">
        <v>8653</v>
      </c>
      <c r="E25" s="498">
        <v>669.68</v>
      </c>
      <c r="F25" s="499">
        <v>2080</v>
      </c>
      <c r="G25" s="500">
        <v>1083.31</v>
      </c>
      <c r="H25" s="501">
        <v>303606</v>
      </c>
      <c r="I25" s="502">
        <v>1579.14</v>
      </c>
      <c r="J25" s="396"/>
      <c r="K25" s="371"/>
      <c r="L25" s="365"/>
      <c r="M25" s="365"/>
      <c r="N25" s="365"/>
      <c r="O25" s="365"/>
      <c r="P25" s="365"/>
      <c r="Q25" s="365"/>
      <c r="R25" s="365"/>
      <c r="S25" s="365"/>
      <c r="T25" s="365"/>
      <c r="U25" s="365"/>
      <c r="V25" s="365"/>
      <c r="W25" s="365"/>
      <c r="X25" s="365"/>
      <c r="Y25" s="365"/>
      <c r="Z25" s="365"/>
      <c r="AA25" s="365"/>
      <c r="AB25" s="365"/>
      <c r="AC25" s="365"/>
      <c r="AD25" s="365"/>
      <c r="AE25" s="365"/>
      <c r="AF25" s="365"/>
      <c r="AG25" s="365"/>
      <c r="AH25" s="365"/>
      <c r="AI25" s="365"/>
      <c r="AJ25" s="365"/>
      <c r="AK25" s="365"/>
      <c r="AL25" s="365"/>
      <c r="AM25" s="365"/>
      <c r="AN25" s="365"/>
      <c r="AO25" s="365"/>
      <c r="AP25" s="365"/>
      <c r="AQ25" s="365"/>
      <c r="AR25" s="365"/>
      <c r="AS25" s="365"/>
      <c r="AT25" s="365"/>
      <c r="AU25" s="365"/>
      <c r="AV25" s="365"/>
      <c r="AW25" s="365"/>
      <c r="AX25" s="365"/>
      <c r="AY25" s="365"/>
      <c r="AZ25" s="365"/>
      <c r="BA25" s="365"/>
      <c r="BB25" s="365"/>
      <c r="BC25" s="365"/>
      <c r="BD25" s="365"/>
      <c r="BE25" s="365"/>
      <c r="BF25" s="365"/>
      <c r="BG25" s="365"/>
      <c r="BH25" s="365"/>
      <c r="BI25" s="365"/>
      <c r="BJ25" s="365"/>
      <c r="BK25" s="365"/>
      <c r="BL25" s="365"/>
      <c r="BM25" s="365"/>
      <c r="BN25" s="365"/>
      <c r="BO25" s="365"/>
      <c r="BP25" s="365"/>
      <c r="BQ25" s="365"/>
      <c r="BR25" s="365"/>
      <c r="BS25" s="365"/>
      <c r="BT25" s="365"/>
      <c r="BU25" s="365"/>
      <c r="BV25" s="365"/>
      <c r="BW25" s="365"/>
      <c r="BX25" s="365"/>
      <c r="BY25" s="365"/>
      <c r="BZ25" s="365"/>
      <c r="CA25" s="365"/>
      <c r="CB25" s="365"/>
      <c r="CC25" s="365"/>
      <c r="CD25" s="365"/>
      <c r="CE25" s="365"/>
      <c r="CF25" s="365"/>
      <c r="CG25" s="365"/>
      <c r="CH25" s="365"/>
      <c r="CI25" s="365"/>
      <c r="CJ25" s="365"/>
      <c r="CK25" s="365"/>
      <c r="CL25" s="365"/>
      <c r="CM25" s="365"/>
      <c r="CN25" s="365"/>
      <c r="CO25" s="365"/>
      <c r="CP25" s="365"/>
      <c r="CQ25" s="365"/>
      <c r="CR25" s="365"/>
      <c r="CS25" s="365"/>
      <c r="CT25" s="365"/>
      <c r="CU25" s="365"/>
      <c r="CV25" s="365"/>
      <c r="CW25" s="365"/>
      <c r="CX25" s="365"/>
      <c r="CY25" s="365"/>
      <c r="CZ25" s="365"/>
      <c r="DA25" s="365"/>
      <c r="DB25" s="365"/>
      <c r="DC25" s="365"/>
      <c r="DD25" s="365"/>
      <c r="DE25" s="365"/>
      <c r="DF25" s="365"/>
      <c r="DG25" s="365"/>
      <c r="DH25" s="365"/>
      <c r="DI25" s="365"/>
      <c r="DJ25" s="365"/>
      <c r="DK25" s="365"/>
      <c r="DL25" s="365"/>
      <c r="DM25" s="365"/>
      <c r="DN25" s="365"/>
      <c r="DO25" s="365"/>
      <c r="DP25" s="365"/>
      <c r="DQ25" s="365"/>
      <c r="DR25" s="365"/>
      <c r="DS25" s="365"/>
      <c r="DT25" s="365"/>
      <c r="DU25" s="365"/>
      <c r="DV25" s="365"/>
      <c r="DW25" s="365"/>
      <c r="DX25" s="365"/>
      <c r="DY25" s="365"/>
      <c r="DZ25" s="365"/>
      <c r="EA25" s="365"/>
      <c r="EB25" s="365"/>
      <c r="EC25" s="365"/>
      <c r="ED25" s="365"/>
      <c r="EE25" s="365"/>
      <c r="EF25" s="365"/>
      <c r="EG25" s="365"/>
      <c r="EH25" s="365"/>
      <c r="EI25" s="365"/>
      <c r="EJ25" s="365"/>
      <c r="EK25" s="365"/>
      <c r="EL25" s="365"/>
      <c r="EM25" s="365"/>
      <c r="EN25" s="365"/>
      <c r="EO25" s="365"/>
      <c r="EP25" s="365"/>
      <c r="EQ25" s="365"/>
      <c r="ER25" s="365"/>
      <c r="ES25" s="365"/>
      <c r="ET25" s="365"/>
      <c r="EU25" s="365"/>
      <c r="EV25" s="365"/>
      <c r="EW25" s="365"/>
      <c r="EX25" s="365"/>
      <c r="EY25" s="365"/>
      <c r="EZ25" s="365"/>
      <c r="FA25" s="365"/>
      <c r="FB25" s="365"/>
      <c r="FC25" s="365"/>
      <c r="FD25" s="365"/>
      <c r="FE25" s="365"/>
      <c r="FF25" s="365"/>
      <c r="FG25" s="365"/>
      <c r="FH25" s="365"/>
      <c r="FI25" s="365"/>
      <c r="FJ25" s="365"/>
      <c r="FK25" s="365"/>
      <c r="FL25" s="365"/>
      <c r="FM25" s="365"/>
      <c r="FN25" s="365"/>
      <c r="FO25" s="365"/>
      <c r="FP25" s="365"/>
      <c r="FQ25" s="365"/>
      <c r="FR25" s="365"/>
      <c r="FS25" s="365"/>
      <c r="FT25" s="365"/>
      <c r="FU25" s="365"/>
      <c r="FV25" s="365"/>
      <c r="FW25" s="365"/>
      <c r="FX25" s="365"/>
      <c r="FY25" s="365"/>
      <c r="FZ25" s="365"/>
      <c r="GA25" s="365"/>
      <c r="GB25" s="365"/>
      <c r="GC25" s="365"/>
      <c r="GD25" s="365"/>
      <c r="GE25" s="365"/>
      <c r="GF25" s="365"/>
      <c r="GG25" s="365"/>
      <c r="GH25" s="365"/>
      <c r="GI25" s="365"/>
      <c r="GJ25" s="365"/>
      <c r="GK25" s="365"/>
      <c r="GL25" s="365"/>
      <c r="GM25" s="365"/>
      <c r="GN25" s="365"/>
      <c r="GO25" s="365"/>
      <c r="GP25" s="365"/>
      <c r="GQ25" s="365"/>
      <c r="GR25" s="365"/>
      <c r="GS25" s="365"/>
      <c r="GT25" s="365"/>
      <c r="GU25" s="365"/>
      <c r="GV25" s="365"/>
      <c r="GW25" s="365"/>
      <c r="GX25" s="365"/>
      <c r="GY25" s="365"/>
      <c r="GZ25" s="365"/>
      <c r="HA25" s="365"/>
      <c r="HB25" s="365"/>
      <c r="HC25" s="365"/>
      <c r="HD25" s="365"/>
      <c r="HE25" s="365"/>
      <c r="HF25" s="365"/>
      <c r="HG25" s="365"/>
      <c r="HH25" s="365"/>
      <c r="HI25" s="365"/>
    </row>
    <row r="26" spans="1:217" s="370" customFormat="1" ht="18" hidden="1" customHeight="1">
      <c r="A26" s="365"/>
      <c r="B26" s="366"/>
      <c r="C26" s="367"/>
      <c r="D26" s="497"/>
      <c r="E26" s="498"/>
      <c r="F26" s="499"/>
      <c r="G26" s="500"/>
      <c r="H26" s="501"/>
      <c r="I26" s="502"/>
      <c r="J26" s="396"/>
      <c r="K26" s="371"/>
      <c r="L26" s="365"/>
      <c r="M26" s="365"/>
      <c r="N26" s="365"/>
      <c r="O26" s="365"/>
      <c r="P26" s="365"/>
      <c r="Q26" s="365"/>
      <c r="R26" s="365"/>
      <c r="S26" s="365"/>
      <c r="T26" s="365"/>
      <c r="U26" s="365"/>
      <c r="V26" s="365"/>
      <c r="W26" s="365"/>
      <c r="X26" s="365"/>
      <c r="Y26" s="365"/>
      <c r="Z26" s="365"/>
      <c r="AA26" s="365"/>
      <c r="AB26" s="365"/>
      <c r="AC26" s="365"/>
      <c r="AD26" s="365"/>
      <c r="AE26" s="365"/>
      <c r="AF26" s="365"/>
      <c r="AG26" s="365"/>
      <c r="AH26" s="365"/>
      <c r="AI26" s="365"/>
      <c r="AJ26" s="365"/>
      <c r="AK26" s="365"/>
      <c r="AL26" s="365"/>
      <c r="AM26" s="365"/>
      <c r="AN26" s="365"/>
      <c r="AO26" s="365"/>
      <c r="AP26" s="365"/>
      <c r="AQ26" s="365"/>
      <c r="AR26" s="365"/>
      <c r="AS26" s="365"/>
      <c r="AT26" s="365"/>
      <c r="AU26" s="365"/>
      <c r="AV26" s="365"/>
      <c r="AW26" s="365"/>
      <c r="AX26" s="365"/>
      <c r="AY26" s="365"/>
      <c r="AZ26" s="365"/>
      <c r="BA26" s="365"/>
      <c r="BB26" s="365"/>
      <c r="BC26" s="365"/>
      <c r="BD26" s="365"/>
      <c r="BE26" s="365"/>
      <c r="BF26" s="365"/>
      <c r="BG26" s="365"/>
      <c r="BH26" s="365"/>
      <c r="BI26" s="365"/>
      <c r="BJ26" s="365"/>
      <c r="BK26" s="365"/>
      <c r="BL26" s="365"/>
      <c r="BM26" s="365"/>
      <c r="BN26" s="365"/>
      <c r="BO26" s="365"/>
      <c r="BP26" s="365"/>
      <c r="BQ26" s="365"/>
      <c r="BR26" s="365"/>
      <c r="BS26" s="365"/>
      <c r="BT26" s="365"/>
      <c r="BU26" s="365"/>
      <c r="BV26" s="365"/>
      <c r="BW26" s="365"/>
      <c r="BX26" s="365"/>
      <c r="BY26" s="365"/>
      <c r="BZ26" s="365"/>
      <c r="CA26" s="365"/>
      <c r="CB26" s="365"/>
      <c r="CC26" s="365"/>
      <c r="CD26" s="365"/>
      <c r="CE26" s="365"/>
      <c r="CF26" s="365"/>
      <c r="CG26" s="365"/>
      <c r="CH26" s="365"/>
      <c r="CI26" s="365"/>
      <c r="CJ26" s="365"/>
      <c r="CK26" s="365"/>
      <c r="CL26" s="365"/>
      <c r="CM26" s="365"/>
      <c r="CN26" s="365"/>
      <c r="CO26" s="365"/>
      <c r="CP26" s="365"/>
      <c r="CQ26" s="365"/>
      <c r="CR26" s="365"/>
      <c r="CS26" s="365"/>
      <c r="CT26" s="365"/>
      <c r="CU26" s="365"/>
      <c r="CV26" s="365"/>
      <c r="CW26" s="365"/>
      <c r="CX26" s="365"/>
      <c r="CY26" s="365"/>
      <c r="CZ26" s="365"/>
      <c r="DA26" s="365"/>
      <c r="DB26" s="365"/>
      <c r="DC26" s="365"/>
      <c r="DD26" s="365"/>
      <c r="DE26" s="365"/>
      <c r="DF26" s="365"/>
      <c r="DG26" s="365"/>
      <c r="DH26" s="365"/>
      <c r="DI26" s="365"/>
      <c r="DJ26" s="365"/>
      <c r="DK26" s="365"/>
      <c r="DL26" s="365"/>
      <c r="DM26" s="365"/>
      <c r="DN26" s="365"/>
      <c r="DO26" s="365"/>
      <c r="DP26" s="365"/>
      <c r="DQ26" s="365"/>
      <c r="DR26" s="365"/>
      <c r="DS26" s="365"/>
      <c r="DT26" s="365"/>
      <c r="DU26" s="365"/>
      <c r="DV26" s="365"/>
      <c r="DW26" s="365"/>
      <c r="DX26" s="365"/>
      <c r="DY26" s="365"/>
      <c r="DZ26" s="365"/>
      <c r="EA26" s="365"/>
      <c r="EB26" s="365"/>
      <c r="EC26" s="365"/>
      <c r="ED26" s="365"/>
      <c r="EE26" s="365"/>
      <c r="EF26" s="365"/>
      <c r="EG26" s="365"/>
      <c r="EH26" s="365"/>
      <c r="EI26" s="365"/>
      <c r="EJ26" s="365"/>
      <c r="EK26" s="365"/>
      <c r="EL26" s="365"/>
      <c r="EM26" s="365"/>
      <c r="EN26" s="365"/>
      <c r="EO26" s="365"/>
      <c r="EP26" s="365"/>
      <c r="EQ26" s="365"/>
      <c r="ER26" s="365"/>
      <c r="ES26" s="365"/>
      <c r="ET26" s="365"/>
      <c r="EU26" s="365"/>
      <c r="EV26" s="365"/>
      <c r="EW26" s="365"/>
      <c r="EX26" s="365"/>
      <c r="EY26" s="365"/>
      <c r="EZ26" s="365"/>
      <c r="FA26" s="365"/>
      <c r="FB26" s="365"/>
      <c r="FC26" s="365"/>
      <c r="FD26" s="365"/>
      <c r="FE26" s="365"/>
      <c r="FF26" s="365"/>
      <c r="FG26" s="365"/>
      <c r="FH26" s="365"/>
      <c r="FI26" s="365"/>
      <c r="FJ26" s="365"/>
      <c r="FK26" s="365"/>
      <c r="FL26" s="365"/>
      <c r="FM26" s="365"/>
      <c r="FN26" s="365"/>
      <c r="FO26" s="365"/>
      <c r="FP26" s="365"/>
      <c r="FQ26" s="365"/>
      <c r="FR26" s="365"/>
      <c r="FS26" s="365"/>
      <c r="FT26" s="365"/>
      <c r="FU26" s="365"/>
      <c r="FV26" s="365"/>
      <c r="FW26" s="365"/>
      <c r="FX26" s="365"/>
      <c r="FY26" s="365"/>
      <c r="FZ26" s="365"/>
      <c r="GA26" s="365"/>
      <c r="GB26" s="365"/>
      <c r="GC26" s="365"/>
      <c r="GD26" s="365"/>
      <c r="GE26" s="365"/>
      <c r="GF26" s="365"/>
      <c r="GG26" s="365"/>
      <c r="GH26" s="365"/>
      <c r="GI26" s="365"/>
      <c r="GJ26" s="365"/>
      <c r="GK26" s="365"/>
      <c r="GL26" s="365"/>
      <c r="GM26" s="365"/>
      <c r="GN26" s="365"/>
      <c r="GO26" s="365"/>
      <c r="GP26" s="365"/>
      <c r="GQ26" s="365"/>
      <c r="GR26" s="365"/>
      <c r="GS26" s="365"/>
      <c r="GT26" s="365"/>
      <c r="GU26" s="365"/>
      <c r="GV26" s="365"/>
      <c r="GW26" s="365"/>
      <c r="GX26" s="365"/>
      <c r="GY26" s="365"/>
      <c r="GZ26" s="365"/>
      <c r="HA26" s="365"/>
      <c r="HB26" s="365"/>
      <c r="HC26" s="365"/>
      <c r="HD26" s="365"/>
      <c r="HE26" s="365"/>
      <c r="HF26" s="365"/>
      <c r="HG26" s="365"/>
      <c r="HH26" s="365"/>
      <c r="HI26" s="365"/>
    </row>
    <row r="27" spans="1:217" s="370" customFormat="1" ht="18" customHeight="1">
      <c r="A27" s="365"/>
      <c r="B27" s="366">
        <v>7</v>
      </c>
      <c r="C27" s="367" t="s">
        <v>203</v>
      </c>
      <c r="D27" s="497">
        <v>6081</v>
      </c>
      <c r="E27" s="498">
        <v>467.44</v>
      </c>
      <c r="F27" s="499">
        <v>118</v>
      </c>
      <c r="G27" s="500">
        <v>806.44</v>
      </c>
      <c r="H27" s="501">
        <v>216597</v>
      </c>
      <c r="I27" s="502">
        <v>1281.05</v>
      </c>
      <c r="J27" s="396"/>
      <c r="K27" s="371"/>
      <c r="L27" s="365"/>
      <c r="M27" s="365"/>
      <c r="N27" s="365"/>
      <c r="O27" s="365"/>
      <c r="P27" s="365"/>
      <c r="Q27" s="365"/>
      <c r="R27" s="365"/>
      <c r="S27" s="365"/>
      <c r="T27" s="365"/>
      <c r="U27" s="365"/>
      <c r="V27" s="365"/>
      <c r="W27" s="365"/>
      <c r="X27" s="365"/>
      <c r="Y27" s="365"/>
      <c r="Z27" s="365"/>
      <c r="AA27" s="365"/>
      <c r="AB27" s="365"/>
      <c r="AC27" s="365"/>
      <c r="AD27" s="365"/>
      <c r="AE27" s="365"/>
      <c r="AF27" s="365"/>
      <c r="AG27" s="365"/>
      <c r="AH27" s="365"/>
      <c r="AI27" s="365"/>
      <c r="AJ27" s="365"/>
      <c r="AK27" s="365"/>
      <c r="AL27" s="365"/>
      <c r="AM27" s="365"/>
      <c r="AN27" s="365"/>
      <c r="AO27" s="365"/>
      <c r="AP27" s="365"/>
      <c r="AQ27" s="365"/>
      <c r="AR27" s="365"/>
      <c r="AS27" s="365"/>
      <c r="AT27" s="365"/>
      <c r="AU27" s="365"/>
      <c r="AV27" s="365"/>
      <c r="AW27" s="365"/>
      <c r="AX27" s="365"/>
      <c r="AY27" s="365"/>
      <c r="AZ27" s="365"/>
      <c r="BA27" s="365"/>
      <c r="BB27" s="365"/>
      <c r="BC27" s="365"/>
      <c r="BD27" s="365"/>
      <c r="BE27" s="365"/>
      <c r="BF27" s="365"/>
      <c r="BG27" s="365"/>
      <c r="BH27" s="365"/>
      <c r="BI27" s="365"/>
      <c r="BJ27" s="365"/>
      <c r="BK27" s="365"/>
      <c r="BL27" s="365"/>
      <c r="BM27" s="365"/>
      <c r="BN27" s="365"/>
      <c r="BO27" s="365"/>
      <c r="BP27" s="365"/>
      <c r="BQ27" s="365"/>
      <c r="BR27" s="365"/>
      <c r="BS27" s="365"/>
      <c r="BT27" s="365"/>
      <c r="BU27" s="365"/>
      <c r="BV27" s="365"/>
      <c r="BW27" s="365"/>
      <c r="BX27" s="365"/>
      <c r="BY27" s="365"/>
      <c r="BZ27" s="365"/>
      <c r="CA27" s="365"/>
      <c r="CB27" s="365"/>
      <c r="CC27" s="365"/>
      <c r="CD27" s="365"/>
      <c r="CE27" s="365"/>
      <c r="CF27" s="365"/>
      <c r="CG27" s="365"/>
      <c r="CH27" s="365"/>
      <c r="CI27" s="365"/>
      <c r="CJ27" s="365"/>
      <c r="CK27" s="365"/>
      <c r="CL27" s="365"/>
      <c r="CM27" s="365"/>
      <c r="CN27" s="365"/>
      <c r="CO27" s="365"/>
      <c r="CP27" s="365"/>
      <c r="CQ27" s="365"/>
      <c r="CR27" s="365"/>
      <c r="CS27" s="365"/>
      <c r="CT27" s="365"/>
      <c r="CU27" s="365"/>
      <c r="CV27" s="365"/>
      <c r="CW27" s="365"/>
      <c r="CX27" s="365"/>
      <c r="CY27" s="365"/>
      <c r="CZ27" s="365"/>
      <c r="DA27" s="365"/>
      <c r="DB27" s="365"/>
      <c r="DC27" s="365"/>
      <c r="DD27" s="365"/>
      <c r="DE27" s="365"/>
      <c r="DF27" s="365"/>
      <c r="DG27" s="365"/>
      <c r="DH27" s="365"/>
      <c r="DI27" s="365"/>
      <c r="DJ27" s="365"/>
      <c r="DK27" s="365"/>
      <c r="DL27" s="365"/>
      <c r="DM27" s="365"/>
      <c r="DN27" s="365"/>
      <c r="DO27" s="365"/>
      <c r="DP27" s="365"/>
      <c r="DQ27" s="365"/>
      <c r="DR27" s="365"/>
      <c r="DS27" s="365"/>
      <c r="DT27" s="365"/>
      <c r="DU27" s="365"/>
      <c r="DV27" s="365"/>
      <c r="DW27" s="365"/>
      <c r="DX27" s="365"/>
      <c r="DY27" s="365"/>
      <c r="DZ27" s="365"/>
      <c r="EA27" s="365"/>
      <c r="EB27" s="365"/>
      <c r="EC27" s="365"/>
      <c r="ED27" s="365"/>
      <c r="EE27" s="365"/>
      <c r="EF27" s="365"/>
      <c r="EG27" s="365"/>
      <c r="EH27" s="365"/>
      <c r="EI27" s="365"/>
      <c r="EJ27" s="365"/>
      <c r="EK27" s="365"/>
      <c r="EL27" s="365"/>
      <c r="EM27" s="365"/>
      <c r="EN27" s="365"/>
      <c r="EO27" s="365"/>
      <c r="EP27" s="365"/>
      <c r="EQ27" s="365"/>
      <c r="ER27" s="365"/>
      <c r="ES27" s="365"/>
      <c r="ET27" s="365"/>
      <c r="EU27" s="365"/>
      <c r="EV27" s="365"/>
      <c r="EW27" s="365"/>
      <c r="EX27" s="365"/>
      <c r="EY27" s="365"/>
      <c r="EZ27" s="365"/>
      <c r="FA27" s="365"/>
      <c r="FB27" s="365"/>
      <c r="FC27" s="365"/>
      <c r="FD27" s="365"/>
      <c r="FE27" s="365"/>
      <c r="FF27" s="365"/>
      <c r="FG27" s="365"/>
      <c r="FH27" s="365"/>
      <c r="FI27" s="365"/>
      <c r="FJ27" s="365"/>
      <c r="FK27" s="365"/>
      <c r="FL27" s="365"/>
      <c r="FM27" s="365"/>
      <c r="FN27" s="365"/>
      <c r="FO27" s="365"/>
      <c r="FP27" s="365"/>
      <c r="FQ27" s="365"/>
      <c r="FR27" s="365"/>
      <c r="FS27" s="365"/>
      <c r="FT27" s="365"/>
      <c r="FU27" s="365"/>
      <c r="FV27" s="365"/>
      <c r="FW27" s="365"/>
      <c r="FX27" s="365"/>
      <c r="FY27" s="365"/>
      <c r="FZ27" s="365"/>
      <c r="GA27" s="365"/>
      <c r="GB27" s="365"/>
      <c r="GC27" s="365"/>
      <c r="GD27" s="365"/>
      <c r="GE27" s="365"/>
      <c r="GF27" s="365"/>
      <c r="GG27" s="365"/>
      <c r="GH27" s="365"/>
      <c r="GI27" s="365"/>
      <c r="GJ27" s="365"/>
      <c r="GK27" s="365"/>
      <c r="GL27" s="365"/>
      <c r="GM27" s="365"/>
      <c r="GN27" s="365"/>
      <c r="GO27" s="365"/>
      <c r="GP27" s="365"/>
      <c r="GQ27" s="365"/>
      <c r="GR27" s="365"/>
      <c r="GS27" s="365"/>
      <c r="GT27" s="365"/>
      <c r="GU27" s="365"/>
      <c r="GV27" s="365"/>
      <c r="GW27" s="365"/>
      <c r="GX27" s="365"/>
      <c r="GY27" s="365"/>
      <c r="GZ27" s="365"/>
      <c r="HA27" s="365"/>
      <c r="HB27" s="365"/>
      <c r="HC27" s="365"/>
      <c r="HD27" s="365"/>
      <c r="HE27" s="365"/>
      <c r="HF27" s="365"/>
      <c r="HG27" s="365"/>
      <c r="HH27" s="365"/>
      <c r="HI27" s="365"/>
    </row>
    <row r="28" spans="1:217" s="370" customFormat="1" ht="18" hidden="1" customHeight="1">
      <c r="A28" s="365"/>
      <c r="B28" s="366"/>
      <c r="C28" s="367"/>
      <c r="D28" s="497"/>
      <c r="E28" s="498"/>
      <c r="F28" s="499"/>
      <c r="G28" s="500"/>
      <c r="H28" s="501"/>
      <c r="I28" s="502"/>
      <c r="J28" s="396"/>
      <c r="K28" s="371"/>
      <c r="L28" s="365"/>
      <c r="M28" s="365"/>
      <c r="N28" s="365"/>
      <c r="O28" s="365"/>
      <c r="P28" s="365"/>
      <c r="Q28" s="365"/>
      <c r="R28" s="365"/>
      <c r="S28" s="365"/>
      <c r="T28" s="365"/>
      <c r="U28" s="365"/>
      <c r="V28" s="365"/>
      <c r="W28" s="365"/>
      <c r="X28" s="365"/>
      <c r="Y28" s="365"/>
      <c r="Z28" s="365"/>
      <c r="AA28" s="365"/>
      <c r="AB28" s="365"/>
      <c r="AC28" s="365"/>
      <c r="AD28" s="365"/>
      <c r="AE28" s="365"/>
      <c r="AF28" s="365"/>
      <c r="AG28" s="365"/>
      <c r="AH28" s="365"/>
      <c r="AI28" s="365"/>
      <c r="AJ28" s="365"/>
      <c r="AK28" s="365"/>
      <c r="AL28" s="365"/>
      <c r="AM28" s="365"/>
      <c r="AN28" s="365"/>
      <c r="AO28" s="365"/>
      <c r="AP28" s="365"/>
      <c r="AQ28" s="365"/>
      <c r="AR28" s="365"/>
      <c r="AS28" s="365"/>
      <c r="AT28" s="365"/>
      <c r="AU28" s="365"/>
      <c r="AV28" s="365"/>
      <c r="AW28" s="365"/>
      <c r="AX28" s="365"/>
      <c r="AY28" s="365"/>
      <c r="AZ28" s="365"/>
      <c r="BA28" s="365"/>
      <c r="BB28" s="365"/>
      <c r="BC28" s="365"/>
      <c r="BD28" s="365"/>
      <c r="BE28" s="365"/>
      <c r="BF28" s="365"/>
      <c r="BG28" s="365"/>
      <c r="BH28" s="365"/>
      <c r="BI28" s="365"/>
      <c r="BJ28" s="365"/>
      <c r="BK28" s="365"/>
      <c r="BL28" s="365"/>
      <c r="BM28" s="365"/>
      <c r="BN28" s="365"/>
      <c r="BO28" s="365"/>
      <c r="BP28" s="365"/>
      <c r="BQ28" s="365"/>
      <c r="BR28" s="365"/>
      <c r="BS28" s="365"/>
      <c r="BT28" s="365"/>
      <c r="BU28" s="365"/>
      <c r="BV28" s="365"/>
      <c r="BW28" s="365"/>
      <c r="BX28" s="365"/>
      <c r="BY28" s="365"/>
      <c r="BZ28" s="365"/>
      <c r="CA28" s="365"/>
      <c r="CB28" s="365"/>
      <c r="CC28" s="365"/>
      <c r="CD28" s="365"/>
      <c r="CE28" s="365"/>
      <c r="CF28" s="365"/>
      <c r="CG28" s="365"/>
      <c r="CH28" s="365"/>
      <c r="CI28" s="365"/>
      <c r="CJ28" s="365"/>
      <c r="CK28" s="365"/>
      <c r="CL28" s="365"/>
      <c r="CM28" s="365"/>
      <c r="CN28" s="365"/>
      <c r="CO28" s="365"/>
      <c r="CP28" s="365"/>
      <c r="CQ28" s="365"/>
      <c r="CR28" s="365"/>
      <c r="CS28" s="365"/>
      <c r="CT28" s="365"/>
      <c r="CU28" s="365"/>
      <c r="CV28" s="365"/>
      <c r="CW28" s="365"/>
      <c r="CX28" s="365"/>
      <c r="CY28" s="365"/>
      <c r="CZ28" s="365"/>
      <c r="DA28" s="365"/>
      <c r="DB28" s="365"/>
      <c r="DC28" s="365"/>
      <c r="DD28" s="365"/>
      <c r="DE28" s="365"/>
      <c r="DF28" s="365"/>
      <c r="DG28" s="365"/>
      <c r="DH28" s="365"/>
      <c r="DI28" s="365"/>
      <c r="DJ28" s="365"/>
      <c r="DK28" s="365"/>
      <c r="DL28" s="365"/>
      <c r="DM28" s="365"/>
      <c r="DN28" s="365"/>
      <c r="DO28" s="365"/>
      <c r="DP28" s="365"/>
      <c r="DQ28" s="365"/>
      <c r="DR28" s="365"/>
      <c r="DS28" s="365"/>
      <c r="DT28" s="365"/>
      <c r="DU28" s="365"/>
      <c r="DV28" s="365"/>
      <c r="DW28" s="365"/>
      <c r="DX28" s="365"/>
      <c r="DY28" s="365"/>
      <c r="DZ28" s="365"/>
      <c r="EA28" s="365"/>
      <c r="EB28" s="365"/>
      <c r="EC28" s="365"/>
      <c r="ED28" s="365"/>
      <c r="EE28" s="365"/>
      <c r="EF28" s="365"/>
      <c r="EG28" s="365"/>
      <c r="EH28" s="365"/>
      <c r="EI28" s="365"/>
      <c r="EJ28" s="365"/>
      <c r="EK28" s="365"/>
      <c r="EL28" s="365"/>
      <c r="EM28" s="365"/>
      <c r="EN28" s="365"/>
      <c r="EO28" s="365"/>
      <c r="EP28" s="365"/>
      <c r="EQ28" s="365"/>
      <c r="ER28" s="365"/>
      <c r="ES28" s="365"/>
      <c r="ET28" s="365"/>
      <c r="EU28" s="365"/>
      <c r="EV28" s="365"/>
      <c r="EW28" s="365"/>
      <c r="EX28" s="365"/>
      <c r="EY28" s="365"/>
      <c r="EZ28" s="365"/>
      <c r="FA28" s="365"/>
      <c r="FB28" s="365"/>
      <c r="FC28" s="365"/>
      <c r="FD28" s="365"/>
      <c r="FE28" s="365"/>
      <c r="FF28" s="365"/>
      <c r="FG28" s="365"/>
      <c r="FH28" s="365"/>
      <c r="FI28" s="365"/>
      <c r="FJ28" s="365"/>
      <c r="FK28" s="365"/>
      <c r="FL28" s="365"/>
      <c r="FM28" s="365"/>
      <c r="FN28" s="365"/>
      <c r="FO28" s="365"/>
      <c r="FP28" s="365"/>
      <c r="FQ28" s="365"/>
      <c r="FR28" s="365"/>
      <c r="FS28" s="365"/>
      <c r="FT28" s="365"/>
      <c r="FU28" s="365"/>
      <c r="FV28" s="365"/>
      <c r="FW28" s="365"/>
      <c r="FX28" s="365"/>
      <c r="FY28" s="365"/>
      <c r="FZ28" s="365"/>
      <c r="GA28" s="365"/>
      <c r="GB28" s="365"/>
      <c r="GC28" s="365"/>
      <c r="GD28" s="365"/>
      <c r="GE28" s="365"/>
      <c r="GF28" s="365"/>
      <c r="GG28" s="365"/>
      <c r="GH28" s="365"/>
      <c r="GI28" s="365"/>
      <c r="GJ28" s="365"/>
      <c r="GK28" s="365"/>
      <c r="GL28" s="365"/>
      <c r="GM28" s="365"/>
      <c r="GN28" s="365"/>
      <c r="GO28" s="365"/>
      <c r="GP28" s="365"/>
      <c r="GQ28" s="365"/>
      <c r="GR28" s="365"/>
      <c r="GS28" s="365"/>
      <c r="GT28" s="365"/>
      <c r="GU28" s="365"/>
      <c r="GV28" s="365"/>
      <c r="GW28" s="365"/>
      <c r="GX28" s="365"/>
      <c r="GY28" s="365"/>
      <c r="GZ28" s="365"/>
      <c r="HA28" s="365"/>
      <c r="HB28" s="365"/>
      <c r="HC28" s="365"/>
      <c r="HD28" s="365"/>
      <c r="HE28" s="365"/>
      <c r="HF28" s="365"/>
      <c r="HG28" s="365"/>
      <c r="HH28" s="365"/>
      <c r="HI28" s="365"/>
    </row>
    <row r="29" spans="1:217" s="370" customFormat="1" ht="18" customHeight="1">
      <c r="A29" s="365"/>
      <c r="B29" s="366"/>
      <c r="C29" s="367" t="s">
        <v>66</v>
      </c>
      <c r="D29" s="497">
        <v>16267</v>
      </c>
      <c r="E29" s="498">
        <v>524.54999999999995</v>
      </c>
      <c r="F29" s="499">
        <v>2664</v>
      </c>
      <c r="G29" s="500">
        <v>799.89</v>
      </c>
      <c r="H29" s="501">
        <v>382439</v>
      </c>
      <c r="I29" s="502">
        <v>1252.25</v>
      </c>
      <c r="J29" s="396"/>
      <c r="K29" s="397"/>
      <c r="L29" s="365"/>
      <c r="M29" s="365"/>
      <c r="N29" s="365"/>
      <c r="O29" s="365"/>
      <c r="P29" s="365"/>
      <c r="Q29" s="365"/>
      <c r="R29" s="365"/>
      <c r="S29" s="365"/>
      <c r="T29" s="365"/>
      <c r="U29" s="365"/>
      <c r="V29" s="365"/>
      <c r="W29" s="365"/>
      <c r="X29" s="365"/>
      <c r="Y29" s="365"/>
      <c r="Z29" s="365"/>
      <c r="AA29" s="365"/>
      <c r="AB29" s="365"/>
      <c r="AC29" s="365"/>
      <c r="AD29" s="365"/>
      <c r="AE29" s="365"/>
      <c r="AF29" s="365"/>
      <c r="AG29" s="365"/>
      <c r="AH29" s="365"/>
      <c r="AI29" s="365"/>
      <c r="AJ29" s="365"/>
      <c r="AK29" s="365"/>
      <c r="AL29" s="365"/>
      <c r="AM29" s="365"/>
      <c r="AN29" s="365"/>
      <c r="AO29" s="365"/>
      <c r="AP29" s="365"/>
      <c r="AQ29" s="365"/>
      <c r="AR29" s="365"/>
      <c r="AS29" s="365"/>
      <c r="AT29" s="365"/>
      <c r="AU29" s="365"/>
      <c r="AV29" s="365"/>
      <c r="AW29" s="365"/>
      <c r="AX29" s="365"/>
      <c r="AY29" s="365"/>
      <c r="AZ29" s="365"/>
      <c r="BA29" s="365"/>
      <c r="BB29" s="365"/>
      <c r="BC29" s="365"/>
      <c r="BD29" s="365"/>
      <c r="BE29" s="365"/>
      <c r="BF29" s="365"/>
      <c r="BG29" s="365"/>
      <c r="BH29" s="365"/>
      <c r="BI29" s="365"/>
      <c r="BJ29" s="365"/>
      <c r="BK29" s="365"/>
      <c r="BL29" s="365"/>
      <c r="BM29" s="365"/>
      <c r="BN29" s="365"/>
      <c r="BO29" s="365"/>
      <c r="BP29" s="365"/>
      <c r="BQ29" s="365"/>
      <c r="BR29" s="365"/>
      <c r="BS29" s="365"/>
      <c r="BT29" s="365"/>
      <c r="BU29" s="365"/>
      <c r="BV29" s="365"/>
      <c r="BW29" s="365"/>
      <c r="BX29" s="365"/>
      <c r="BY29" s="365"/>
      <c r="BZ29" s="365"/>
      <c r="CA29" s="365"/>
      <c r="CB29" s="365"/>
      <c r="CC29" s="365"/>
      <c r="CD29" s="365"/>
      <c r="CE29" s="365"/>
      <c r="CF29" s="365"/>
      <c r="CG29" s="365"/>
      <c r="CH29" s="365"/>
      <c r="CI29" s="365"/>
      <c r="CJ29" s="365"/>
      <c r="CK29" s="365"/>
      <c r="CL29" s="365"/>
      <c r="CM29" s="365"/>
      <c r="CN29" s="365"/>
      <c r="CO29" s="365"/>
      <c r="CP29" s="365"/>
      <c r="CQ29" s="365"/>
      <c r="CR29" s="365"/>
      <c r="CS29" s="365"/>
      <c r="CT29" s="365"/>
      <c r="CU29" s="365"/>
      <c r="CV29" s="365"/>
      <c r="CW29" s="365"/>
      <c r="CX29" s="365"/>
      <c r="CY29" s="365"/>
      <c r="CZ29" s="365"/>
      <c r="DA29" s="365"/>
      <c r="DB29" s="365"/>
      <c r="DC29" s="365"/>
      <c r="DD29" s="365"/>
      <c r="DE29" s="365"/>
      <c r="DF29" s="365"/>
      <c r="DG29" s="365"/>
      <c r="DH29" s="365"/>
      <c r="DI29" s="365"/>
      <c r="DJ29" s="365"/>
      <c r="DK29" s="365"/>
      <c r="DL29" s="365"/>
      <c r="DM29" s="365"/>
      <c r="DN29" s="365"/>
      <c r="DO29" s="365"/>
      <c r="DP29" s="365"/>
      <c r="DQ29" s="365"/>
      <c r="DR29" s="365"/>
      <c r="DS29" s="365"/>
      <c r="DT29" s="365"/>
      <c r="DU29" s="365"/>
      <c r="DV29" s="365"/>
      <c r="DW29" s="365"/>
      <c r="DX29" s="365"/>
      <c r="DY29" s="365"/>
      <c r="DZ29" s="365"/>
      <c r="EA29" s="365"/>
      <c r="EB29" s="365"/>
      <c r="EC29" s="365"/>
      <c r="ED29" s="365"/>
      <c r="EE29" s="365"/>
      <c r="EF29" s="365"/>
      <c r="EG29" s="365"/>
      <c r="EH29" s="365"/>
      <c r="EI29" s="365"/>
      <c r="EJ29" s="365"/>
      <c r="EK29" s="365"/>
      <c r="EL29" s="365"/>
      <c r="EM29" s="365"/>
      <c r="EN29" s="365"/>
      <c r="EO29" s="365"/>
      <c r="EP29" s="365"/>
      <c r="EQ29" s="365"/>
      <c r="ER29" s="365"/>
      <c r="ES29" s="365"/>
      <c r="ET29" s="365"/>
      <c r="EU29" s="365"/>
      <c r="EV29" s="365"/>
      <c r="EW29" s="365"/>
      <c r="EX29" s="365"/>
      <c r="EY29" s="365"/>
      <c r="EZ29" s="365"/>
      <c r="FA29" s="365"/>
      <c r="FB29" s="365"/>
      <c r="FC29" s="365"/>
      <c r="FD29" s="365"/>
      <c r="FE29" s="365"/>
      <c r="FF29" s="365"/>
      <c r="FG29" s="365"/>
      <c r="FH29" s="365"/>
      <c r="FI29" s="365"/>
      <c r="FJ29" s="365"/>
      <c r="FK29" s="365"/>
      <c r="FL29" s="365"/>
      <c r="FM29" s="365"/>
      <c r="FN29" s="365"/>
      <c r="FO29" s="365"/>
      <c r="FP29" s="365"/>
      <c r="FQ29" s="365"/>
      <c r="FR29" s="365"/>
      <c r="FS29" s="365"/>
      <c r="FT29" s="365"/>
      <c r="FU29" s="365"/>
      <c r="FV29" s="365"/>
      <c r="FW29" s="365"/>
      <c r="FX29" s="365"/>
      <c r="FY29" s="365"/>
      <c r="FZ29" s="365"/>
      <c r="GA29" s="365"/>
      <c r="GB29" s="365"/>
      <c r="GC29" s="365"/>
      <c r="GD29" s="365"/>
      <c r="GE29" s="365"/>
      <c r="GF29" s="365"/>
      <c r="GG29" s="365"/>
      <c r="GH29" s="365"/>
      <c r="GI29" s="365"/>
      <c r="GJ29" s="365"/>
      <c r="GK29" s="365"/>
      <c r="GL29" s="365"/>
      <c r="GM29" s="365"/>
      <c r="GN29" s="365"/>
      <c r="GO29" s="365"/>
      <c r="GP29" s="365"/>
      <c r="GQ29" s="365"/>
      <c r="GR29" s="365"/>
      <c r="GS29" s="365"/>
      <c r="GT29" s="365"/>
      <c r="GU29" s="365"/>
      <c r="GV29" s="365"/>
      <c r="GW29" s="365"/>
      <c r="GX29" s="365"/>
      <c r="GY29" s="365"/>
      <c r="GZ29" s="365"/>
      <c r="HA29" s="365"/>
      <c r="HB29" s="365"/>
      <c r="HC29" s="365"/>
      <c r="HD29" s="365"/>
      <c r="HE29" s="365"/>
      <c r="HF29" s="365"/>
      <c r="HG29" s="365"/>
      <c r="HH29" s="365"/>
      <c r="HI29" s="365"/>
    </row>
    <row r="30" spans="1:217" s="371" customFormat="1" ht="18" customHeight="1">
      <c r="B30" s="366">
        <v>35</v>
      </c>
      <c r="C30" s="372" t="s">
        <v>67</v>
      </c>
      <c r="D30" s="373">
        <v>9153</v>
      </c>
      <c r="E30" s="374">
        <v>529.99</v>
      </c>
      <c r="F30" s="373">
        <v>1815</v>
      </c>
      <c r="G30" s="374">
        <v>792.14</v>
      </c>
      <c r="H30" s="373">
        <v>201962</v>
      </c>
      <c r="I30" s="374">
        <v>1271.6600000000001</v>
      </c>
      <c r="J30" s="396"/>
    </row>
    <row r="31" spans="1:217" s="371" customFormat="1" ht="18" customHeight="1">
      <c r="B31" s="366">
        <v>38</v>
      </c>
      <c r="C31" s="372" t="s">
        <v>68</v>
      </c>
      <c r="D31" s="373">
        <v>7114</v>
      </c>
      <c r="E31" s="374">
        <v>517.55999999999995</v>
      </c>
      <c r="F31" s="373">
        <v>849</v>
      </c>
      <c r="G31" s="374">
        <v>816.46</v>
      </c>
      <c r="H31" s="373">
        <v>180477</v>
      </c>
      <c r="I31" s="374">
        <v>1230.53</v>
      </c>
      <c r="J31" s="396"/>
    </row>
    <row r="32" spans="1:217" s="371" customFormat="1" ht="18" hidden="1" customHeight="1">
      <c r="B32" s="366"/>
      <c r="C32" s="372"/>
      <c r="D32" s="373"/>
      <c r="E32" s="374"/>
      <c r="F32" s="373"/>
      <c r="G32" s="374"/>
      <c r="H32" s="373"/>
      <c r="I32" s="374"/>
      <c r="J32" s="396"/>
    </row>
    <row r="33" spans="1:217" s="370" customFormat="1" ht="18" customHeight="1">
      <c r="A33" s="365"/>
      <c r="B33" s="366">
        <v>39</v>
      </c>
      <c r="C33" s="367" t="s">
        <v>69</v>
      </c>
      <c r="D33" s="497">
        <v>4550</v>
      </c>
      <c r="E33" s="498">
        <v>608.49</v>
      </c>
      <c r="F33" s="499">
        <v>1388</v>
      </c>
      <c r="G33" s="500">
        <v>910.77</v>
      </c>
      <c r="H33" s="501">
        <v>150282</v>
      </c>
      <c r="I33" s="502">
        <v>1441.92</v>
      </c>
      <c r="J33" s="396"/>
      <c r="K33" s="371"/>
      <c r="L33" s="365"/>
      <c r="M33" s="365"/>
      <c r="N33" s="365"/>
      <c r="O33" s="365"/>
      <c r="P33" s="365"/>
      <c r="Q33" s="365"/>
      <c r="R33" s="365"/>
      <c r="S33" s="365"/>
      <c r="T33" s="365"/>
      <c r="U33" s="365"/>
      <c r="V33" s="365"/>
      <c r="W33" s="365"/>
      <c r="X33" s="365"/>
      <c r="Y33" s="365"/>
      <c r="Z33" s="365"/>
      <c r="AA33" s="365"/>
      <c r="AB33" s="365"/>
      <c r="AC33" s="365"/>
      <c r="AD33" s="365"/>
      <c r="AE33" s="365"/>
      <c r="AF33" s="365"/>
      <c r="AG33" s="365"/>
      <c r="AH33" s="365"/>
      <c r="AI33" s="365"/>
      <c r="AJ33" s="365"/>
      <c r="AK33" s="365"/>
      <c r="AL33" s="365"/>
      <c r="AM33" s="365"/>
      <c r="AN33" s="365"/>
      <c r="AO33" s="365"/>
      <c r="AP33" s="365"/>
      <c r="AQ33" s="365"/>
      <c r="AR33" s="365"/>
      <c r="AS33" s="365"/>
      <c r="AT33" s="365"/>
      <c r="AU33" s="365"/>
      <c r="AV33" s="365"/>
      <c r="AW33" s="365"/>
      <c r="AX33" s="365"/>
      <c r="AY33" s="365"/>
      <c r="AZ33" s="365"/>
      <c r="BA33" s="365"/>
      <c r="BB33" s="365"/>
      <c r="BC33" s="365"/>
      <c r="BD33" s="365"/>
      <c r="BE33" s="365"/>
      <c r="BF33" s="365"/>
      <c r="BG33" s="365"/>
      <c r="BH33" s="365"/>
      <c r="BI33" s="365"/>
      <c r="BJ33" s="365"/>
      <c r="BK33" s="365"/>
      <c r="BL33" s="365"/>
      <c r="BM33" s="365"/>
      <c r="BN33" s="365"/>
      <c r="BO33" s="365"/>
      <c r="BP33" s="365"/>
      <c r="BQ33" s="365"/>
      <c r="BR33" s="365"/>
      <c r="BS33" s="365"/>
      <c r="BT33" s="365"/>
      <c r="BU33" s="365"/>
      <c r="BV33" s="365"/>
      <c r="BW33" s="365"/>
      <c r="BX33" s="365"/>
      <c r="BY33" s="365"/>
      <c r="BZ33" s="365"/>
      <c r="CA33" s="365"/>
      <c r="CB33" s="365"/>
      <c r="CC33" s="365"/>
      <c r="CD33" s="365"/>
      <c r="CE33" s="365"/>
      <c r="CF33" s="365"/>
      <c r="CG33" s="365"/>
      <c r="CH33" s="365"/>
      <c r="CI33" s="365"/>
      <c r="CJ33" s="365"/>
      <c r="CK33" s="365"/>
      <c r="CL33" s="365"/>
      <c r="CM33" s="365"/>
      <c r="CN33" s="365"/>
      <c r="CO33" s="365"/>
      <c r="CP33" s="365"/>
      <c r="CQ33" s="365"/>
      <c r="CR33" s="365"/>
      <c r="CS33" s="365"/>
      <c r="CT33" s="365"/>
      <c r="CU33" s="365"/>
      <c r="CV33" s="365"/>
      <c r="CW33" s="365"/>
      <c r="CX33" s="365"/>
      <c r="CY33" s="365"/>
      <c r="CZ33" s="365"/>
      <c r="DA33" s="365"/>
      <c r="DB33" s="365"/>
      <c r="DC33" s="365"/>
      <c r="DD33" s="365"/>
      <c r="DE33" s="365"/>
      <c r="DF33" s="365"/>
      <c r="DG33" s="365"/>
      <c r="DH33" s="365"/>
      <c r="DI33" s="365"/>
      <c r="DJ33" s="365"/>
      <c r="DK33" s="365"/>
      <c r="DL33" s="365"/>
      <c r="DM33" s="365"/>
      <c r="DN33" s="365"/>
      <c r="DO33" s="365"/>
      <c r="DP33" s="365"/>
      <c r="DQ33" s="365"/>
      <c r="DR33" s="365"/>
      <c r="DS33" s="365"/>
      <c r="DT33" s="365"/>
      <c r="DU33" s="365"/>
      <c r="DV33" s="365"/>
      <c r="DW33" s="365"/>
      <c r="DX33" s="365"/>
      <c r="DY33" s="365"/>
      <c r="DZ33" s="365"/>
      <c r="EA33" s="365"/>
      <c r="EB33" s="365"/>
      <c r="EC33" s="365"/>
      <c r="ED33" s="365"/>
      <c r="EE33" s="365"/>
      <c r="EF33" s="365"/>
      <c r="EG33" s="365"/>
      <c r="EH33" s="365"/>
      <c r="EI33" s="365"/>
      <c r="EJ33" s="365"/>
      <c r="EK33" s="365"/>
      <c r="EL33" s="365"/>
      <c r="EM33" s="365"/>
      <c r="EN33" s="365"/>
      <c r="EO33" s="365"/>
      <c r="EP33" s="365"/>
      <c r="EQ33" s="365"/>
      <c r="ER33" s="365"/>
      <c r="ES33" s="365"/>
      <c r="ET33" s="365"/>
      <c r="EU33" s="365"/>
      <c r="EV33" s="365"/>
      <c r="EW33" s="365"/>
      <c r="EX33" s="365"/>
      <c r="EY33" s="365"/>
      <c r="EZ33" s="365"/>
      <c r="FA33" s="365"/>
      <c r="FB33" s="365"/>
      <c r="FC33" s="365"/>
      <c r="FD33" s="365"/>
      <c r="FE33" s="365"/>
      <c r="FF33" s="365"/>
      <c r="FG33" s="365"/>
      <c r="FH33" s="365"/>
      <c r="FI33" s="365"/>
      <c r="FJ33" s="365"/>
      <c r="FK33" s="365"/>
      <c r="FL33" s="365"/>
      <c r="FM33" s="365"/>
      <c r="FN33" s="365"/>
      <c r="FO33" s="365"/>
      <c r="FP33" s="365"/>
      <c r="FQ33" s="365"/>
      <c r="FR33" s="365"/>
      <c r="FS33" s="365"/>
      <c r="FT33" s="365"/>
      <c r="FU33" s="365"/>
      <c r="FV33" s="365"/>
      <c r="FW33" s="365"/>
      <c r="FX33" s="365"/>
      <c r="FY33" s="365"/>
      <c r="FZ33" s="365"/>
      <c r="GA33" s="365"/>
      <c r="GB33" s="365"/>
      <c r="GC33" s="365"/>
      <c r="GD33" s="365"/>
      <c r="GE33" s="365"/>
      <c r="GF33" s="365"/>
      <c r="GG33" s="365"/>
      <c r="GH33" s="365"/>
      <c r="GI33" s="365"/>
      <c r="GJ33" s="365"/>
      <c r="GK33" s="365"/>
      <c r="GL33" s="365"/>
      <c r="GM33" s="365"/>
      <c r="GN33" s="365"/>
      <c r="GO33" s="365"/>
      <c r="GP33" s="365"/>
      <c r="GQ33" s="365"/>
      <c r="GR33" s="365"/>
      <c r="GS33" s="365"/>
      <c r="GT33" s="365"/>
      <c r="GU33" s="365"/>
      <c r="GV33" s="365"/>
      <c r="GW33" s="365"/>
      <c r="GX33" s="365"/>
      <c r="GY33" s="365"/>
      <c r="GZ33" s="365"/>
      <c r="HA33" s="365"/>
      <c r="HB33" s="365"/>
      <c r="HC33" s="365"/>
      <c r="HD33" s="365"/>
      <c r="HE33" s="365"/>
      <c r="HF33" s="365"/>
      <c r="HG33" s="365"/>
      <c r="HH33" s="365"/>
      <c r="HI33" s="365"/>
    </row>
    <row r="34" spans="1:217" s="370" customFormat="1" ht="18" hidden="1" customHeight="1">
      <c r="A34" s="365"/>
      <c r="B34" s="366"/>
      <c r="C34" s="367"/>
      <c r="D34" s="497"/>
      <c r="E34" s="498"/>
      <c r="F34" s="499"/>
      <c r="G34" s="500"/>
      <c r="H34" s="501"/>
      <c r="I34" s="502"/>
      <c r="J34" s="396"/>
      <c r="K34" s="371"/>
      <c r="L34" s="365"/>
      <c r="M34" s="365"/>
      <c r="N34" s="365"/>
      <c r="O34" s="365"/>
      <c r="P34" s="365"/>
      <c r="Q34" s="365"/>
      <c r="R34" s="365"/>
      <c r="S34" s="365"/>
      <c r="T34" s="365"/>
      <c r="U34" s="365"/>
      <c r="V34" s="365"/>
      <c r="W34" s="365"/>
      <c r="X34" s="365"/>
      <c r="Y34" s="365"/>
      <c r="Z34" s="365"/>
      <c r="AA34" s="365"/>
      <c r="AB34" s="365"/>
      <c r="AC34" s="365"/>
      <c r="AD34" s="365"/>
      <c r="AE34" s="365"/>
      <c r="AF34" s="365"/>
      <c r="AG34" s="365"/>
      <c r="AH34" s="365"/>
      <c r="AI34" s="365"/>
      <c r="AJ34" s="365"/>
      <c r="AK34" s="365"/>
      <c r="AL34" s="365"/>
      <c r="AM34" s="365"/>
      <c r="AN34" s="365"/>
      <c r="AO34" s="365"/>
      <c r="AP34" s="365"/>
      <c r="AQ34" s="365"/>
      <c r="AR34" s="365"/>
      <c r="AS34" s="365"/>
      <c r="AT34" s="365"/>
      <c r="AU34" s="365"/>
      <c r="AV34" s="365"/>
      <c r="AW34" s="365"/>
      <c r="AX34" s="365"/>
      <c r="AY34" s="365"/>
      <c r="AZ34" s="365"/>
      <c r="BA34" s="365"/>
      <c r="BB34" s="365"/>
      <c r="BC34" s="365"/>
      <c r="BD34" s="365"/>
      <c r="BE34" s="365"/>
      <c r="BF34" s="365"/>
      <c r="BG34" s="365"/>
      <c r="BH34" s="365"/>
      <c r="BI34" s="365"/>
      <c r="BJ34" s="365"/>
      <c r="BK34" s="365"/>
      <c r="BL34" s="365"/>
      <c r="BM34" s="365"/>
      <c r="BN34" s="365"/>
      <c r="BO34" s="365"/>
      <c r="BP34" s="365"/>
      <c r="BQ34" s="365"/>
      <c r="BR34" s="365"/>
      <c r="BS34" s="365"/>
      <c r="BT34" s="365"/>
      <c r="BU34" s="365"/>
      <c r="BV34" s="365"/>
      <c r="BW34" s="365"/>
      <c r="BX34" s="365"/>
      <c r="BY34" s="365"/>
      <c r="BZ34" s="365"/>
      <c r="CA34" s="365"/>
      <c r="CB34" s="365"/>
      <c r="CC34" s="365"/>
      <c r="CD34" s="365"/>
      <c r="CE34" s="365"/>
      <c r="CF34" s="365"/>
      <c r="CG34" s="365"/>
      <c r="CH34" s="365"/>
      <c r="CI34" s="365"/>
      <c r="CJ34" s="365"/>
      <c r="CK34" s="365"/>
      <c r="CL34" s="365"/>
      <c r="CM34" s="365"/>
      <c r="CN34" s="365"/>
      <c r="CO34" s="365"/>
      <c r="CP34" s="365"/>
      <c r="CQ34" s="365"/>
      <c r="CR34" s="365"/>
      <c r="CS34" s="365"/>
      <c r="CT34" s="365"/>
      <c r="CU34" s="365"/>
      <c r="CV34" s="365"/>
      <c r="CW34" s="365"/>
      <c r="CX34" s="365"/>
      <c r="CY34" s="365"/>
      <c r="CZ34" s="365"/>
      <c r="DA34" s="365"/>
      <c r="DB34" s="365"/>
      <c r="DC34" s="365"/>
      <c r="DD34" s="365"/>
      <c r="DE34" s="365"/>
      <c r="DF34" s="365"/>
      <c r="DG34" s="365"/>
      <c r="DH34" s="365"/>
      <c r="DI34" s="365"/>
      <c r="DJ34" s="365"/>
      <c r="DK34" s="365"/>
      <c r="DL34" s="365"/>
      <c r="DM34" s="365"/>
      <c r="DN34" s="365"/>
      <c r="DO34" s="365"/>
      <c r="DP34" s="365"/>
      <c r="DQ34" s="365"/>
      <c r="DR34" s="365"/>
      <c r="DS34" s="365"/>
      <c r="DT34" s="365"/>
      <c r="DU34" s="365"/>
      <c r="DV34" s="365"/>
      <c r="DW34" s="365"/>
      <c r="DX34" s="365"/>
      <c r="DY34" s="365"/>
      <c r="DZ34" s="365"/>
      <c r="EA34" s="365"/>
      <c r="EB34" s="365"/>
      <c r="EC34" s="365"/>
      <c r="ED34" s="365"/>
      <c r="EE34" s="365"/>
      <c r="EF34" s="365"/>
      <c r="EG34" s="365"/>
      <c r="EH34" s="365"/>
      <c r="EI34" s="365"/>
      <c r="EJ34" s="365"/>
      <c r="EK34" s="365"/>
      <c r="EL34" s="365"/>
      <c r="EM34" s="365"/>
      <c r="EN34" s="365"/>
      <c r="EO34" s="365"/>
      <c r="EP34" s="365"/>
      <c r="EQ34" s="365"/>
      <c r="ER34" s="365"/>
      <c r="ES34" s="365"/>
      <c r="ET34" s="365"/>
      <c r="EU34" s="365"/>
      <c r="EV34" s="365"/>
      <c r="EW34" s="365"/>
      <c r="EX34" s="365"/>
      <c r="EY34" s="365"/>
      <c r="EZ34" s="365"/>
      <c r="FA34" s="365"/>
      <c r="FB34" s="365"/>
      <c r="FC34" s="365"/>
      <c r="FD34" s="365"/>
      <c r="FE34" s="365"/>
      <c r="FF34" s="365"/>
      <c r="FG34" s="365"/>
      <c r="FH34" s="365"/>
      <c r="FI34" s="365"/>
      <c r="FJ34" s="365"/>
      <c r="FK34" s="365"/>
      <c r="FL34" s="365"/>
      <c r="FM34" s="365"/>
      <c r="FN34" s="365"/>
      <c r="FO34" s="365"/>
      <c r="FP34" s="365"/>
      <c r="FQ34" s="365"/>
      <c r="FR34" s="365"/>
      <c r="FS34" s="365"/>
      <c r="FT34" s="365"/>
      <c r="FU34" s="365"/>
      <c r="FV34" s="365"/>
      <c r="FW34" s="365"/>
      <c r="FX34" s="365"/>
      <c r="FY34" s="365"/>
      <c r="FZ34" s="365"/>
      <c r="GA34" s="365"/>
      <c r="GB34" s="365"/>
      <c r="GC34" s="365"/>
      <c r="GD34" s="365"/>
      <c r="GE34" s="365"/>
      <c r="GF34" s="365"/>
      <c r="GG34" s="365"/>
      <c r="GH34" s="365"/>
      <c r="GI34" s="365"/>
      <c r="GJ34" s="365"/>
      <c r="GK34" s="365"/>
      <c r="GL34" s="365"/>
      <c r="GM34" s="365"/>
      <c r="GN34" s="365"/>
      <c r="GO34" s="365"/>
      <c r="GP34" s="365"/>
      <c r="GQ34" s="365"/>
      <c r="GR34" s="365"/>
      <c r="GS34" s="365"/>
      <c r="GT34" s="365"/>
      <c r="GU34" s="365"/>
      <c r="GV34" s="365"/>
      <c r="GW34" s="365"/>
      <c r="GX34" s="365"/>
      <c r="GY34" s="365"/>
      <c r="GZ34" s="365"/>
      <c r="HA34" s="365"/>
      <c r="HB34" s="365"/>
      <c r="HC34" s="365"/>
      <c r="HD34" s="365"/>
      <c r="HE34" s="365"/>
      <c r="HF34" s="365"/>
      <c r="HG34" s="365"/>
      <c r="HH34" s="365"/>
      <c r="HI34" s="365"/>
    </row>
    <row r="35" spans="1:217" s="370" customFormat="1" ht="18" customHeight="1">
      <c r="A35" s="365"/>
      <c r="B35" s="366"/>
      <c r="C35" s="367" t="s">
        <v>70</v>
      </c>
      <c r="D35" s="497">
        <v>18682</v>
      </c>
      <c r="E35" s="498">
        <v>598.66999999999996</v>
      </c>
      <c r="F35" s="499">
        <v>3907</v>
      </c>
      <c r="G35" s="500">
        <v>843.34</v>
      </c>
      <c r="H35" s="501">
        <v>639920</v>
      </c>
      <c r="I35" s="502">
        <v>1375.2</v>
      </c>
      <c r="J35" s="396"/>
      <c r="K35" s="371"/>
      <c r="L35" s="365"/>
      <c r="M35" s="365"/>
      <c r="N35" s="365"/>
      <c r="O35" s="365"/>
      <c r="P35" s="365"/>
      <c r="Q35" s="365"/>
      <c r="R35" s="365"/>
      <c r="S35" s="365"/>
      <c r="T35" s="365"/>
      <c r="U35" s="365"/>
      <c r="V35" s="365"/>
      <c r="W35" s="365"/>
      <c r="X35" s="365"/>
      <c r="Y35" s="365"/>
      <c r="Z35" s="365"/>
      <c r="AA35" s="365"/>
      <c r="AB35" s="365"/>
      <c r="AC35" s="365"/>
      <c r="AD35" s="365"/>
      <c r="AE35" s="365"/>
      <c r="AF35" s="365"/>
      <c r="AG35" s="365"/>
      <c r="AH35" s="365"/>
      <c r="AI35" s="365"/>
      <c r="AJ35" s="365"/>
      <c r="AK35" s="365"/>
      <c r="AL35" s="365"/>
      <c r="AM35" s="365"/>
      <c r="AN35" s="365"/>
      <c r="AO35" s="365"/>
      <c r="AP35" s="365"/>
      <c r="AQ35" s="365"/>
      <c r="AR35" s="365"/>
      <c r="AS35" s="365"/>
      <c r="AT35" s="365"/>
      <c r="AU35" s="365"/>
      <c r="AV35" s="365"/>
      <c r="AW35" s="365"/>
      <c r="AX35" s="365"/>
      <c r="AY35" s="365"/>
      <c r="AZ35" s="365"/>
      <c r="BA35" s="365"/>
      <c r="BB35" s="365"/>
      <c r="BC35" s="365"/>
      <c r="BD35" s="365"/>
      <c r="BE35" s="365"/>
      <c r="BF35" s="365"/>
      <c r="BG35" s="365"/>
      <c r="BH35" s="365"/>
      <c r="BI35" s="365"/>
      <c r="BJ35" s="365"/>
      <c r="BK35" s="365"/>
      <c r="BL35" s="365"/>
      <c r="BM35" s="365"/>
      <c r="BN35" s="365"/>
      <c r="BO35" s="365"/>
      <c r="BP35" s="365"/>
      <c r="BQ35" s="365"/>
      <c r="BR35" s="365"/>
      <c r="BS35" s="365"/>
      <c r="BT35" s="365"/>
      <c r="BU35" s="365"/>
      <c r="BV35" s="365"/>
      <c r="BW35" s="365"/>
      <c r="BX35" s="365"/>
      <c r="BY35" s="365"/>
      <c r="BZ35" s="365"/>
      <c r="CA35" s="365"/>
      <c r="CB35" s="365"/>
      <c r="CC35" s="365"/>
      <c r="CD35" s="365"/>
      <c r="CE35" s="365"/>
      <c r="CF35" s="365"/>
      <c r="CG35" s="365"/>
      <c r="CH35" s="365"/>
      <c r="CI35" s="365"/>
      <c r="CJ35" s="365"/>
      <c r="CK35" s="365"/>
      <c r="CL35" s="365"/>
      <c r="CM35" s="365"/>
      <c r="CN35" s="365"/>
      <c r="CO35" s="365"/>
      <c r="CP35" s="365"/>
      <c r="CQ35" s="365"/>
      <c r="CR35" s="365"/>
      <c r="CS35" s="365"/>
      <c r="CT35" s="365"/>
      <c r="CU35" s="365"/>
      <c r="CV35" s="365"/>
      <c r="CW35" s="365"/>
      <c r="CX35" s="365"/>
      <c r="CY35" s="365"/>
      <c r="CZ35" s="365"/>
      <c r="DA35" s="365"/>
      <c r="DB35" s="365"/>
      <c r="DC35" s="365"/>
      <c r="DD35" s="365"/>
      <c r="DE35" s="365"/>
      <c r="DF35" s="365"/>
      <c r="DG35" s="365"/>
      <c r="DH35" s="365"/>
      <c r="DI35" s="365"/>
      <c r="DJ35" s="365"/>
      <c r="DK35" s="365"/>
      <c r="DL35" s="365"/>
      <c r="DM35" s="365"/>
      <c r="DN35" s="365"/>
      <c r="DO35" s="365"/>
      <c r="DP35" s="365"/>
      <c r="DQ35" s="365"/>
      <c r="DR35" s="365"/>
      <c r="DS35" s="365"/>
      <c r="DT35" s="365"/>
      <c r="DU35" s="365"/>
      <c r="DV35" s="365"/>
      <c r="DW35" s="365"/>
      <c r="DX35" s="365"/>
      <c r="DY35" s="365"/>
      <c r="DZ35" s="365"/>
      <c r="EA35" s="365"/>
      <c r="EB35" s="365"/>
      <c r="EC35" s="365"/>
      <c r="ED35" s="365"/>
      <c r="EE35" s="365"/>
      <c r="EF35" s="365"/>
      <c r="EG35" s="365"/>
      <c r="EH35" s="365"/>
      <c r="EI35" s="365"/>
      <c r="EJ35" s="365"/>
      <c r="EK35" s="365"/>
      <c r="EL35" s="365"/>
      <c r="EM35" s="365"/>
      <c r="EN35" s="365"/>
      <c r="EO35" s="365"/>
      <c r="EP35" s="365"/>
      <c r="EQ35" s="365"/>
      <c r="ER35" s="365"/>
      <c r="ES35" s="365"/>
      <c r="ET35" s="365"/>
      <c r="EU35" s="365"/>
      <c r="EV35" s="365"/>
      <c r="EW35" s="365"/>
      <c r="EX35" s="365"/>
      <c r="EY35" s="365"/>
      <c r="EZ35" s="365"/>
      <c r="FA35" s="365"/>
      <c r="FB35" s="365"/>
      <c r="FC35" s="365"/>
      <c r="FD35" s="365"/>
      <c r="FE35" s="365"/>
      <c r="FF35" s="365"/>
      <c r="FG35" s="365"/>
      <c r="FH35" s="365"/>
      <c r="FI35" s="365"/>
      <c r="FJ35" s="365"/>
      <c r="FK35" s="365"/>
      <c r="FL35" s="365"/>
      <c r="FM35" s="365"/>
      <c r="FN35" s="365"/>
      <c r="FO35" s="365"/>
      <c r="FP35" s="365"/>
      <c r="FQ35" s="365"/>
      <c r="FR35" s="365"/>
      <c r="FS35" s="365"/>
      <c r="FT35" s="365"/>
      <c r="FU35" s="365"/>
      <c r="FV35" s="365"/>
      <c r="FW35" s="365"/>
      <c r="FX35" s="365"/>
      <c r="FY35" s="365"/>
      <c r="FZ35" s="365"/>
      <c r="GA35" s="365"/>
      <c r="GB35" s="365"/>
      <c r="GC35" s="365"/>
      <c r="GD35" s="365"/>
      <c r="GE35" s="365"/>
      <c r="GF35" s="365"/>
      <c r="GG35" s="365"/>
      <c r="GH35" s="365"/>
      <c r="GI35" s="365"/>
      <c r="GJ35" s="365"/>
      <c r="GK35" s="365"/>
      <c r="GL35" s="365"/>
      <c r="GM35" s="365"/>
      <c r="GN35" s="365"/>
      <c r="GO35" s="365"/>
      <c r="GP35" s="365"/>
      <c r="GQ35" s="365"/>
      <c r="GR35" s="365"/>
      <c r="GS35" s="365"/>
      <c r="GT35" s="365"/>
      <c r="GU35" s="365"/>
      <c r="GV35" s="365"/>
      <c r="GW35" s="365"/>
      <c r="GX35" s="365"/>
      <c r="GY35" s="365"/>
      <c r="GZ35" s="365"/>
      <c r="HA35" s="365"/>
      <c r="HB35" s="365"/>
      <c r="HC35" s="365"/>
      <c r="HD35" s="365"/>
      <c r="HE35" s="365"/>
      <c r="HF35" s="365"/>
      <c r="HG35" s="365"/>
      <c r="HH35" s="365"/>
      <c r="HI35" s="365"/>
    </row>
    <row r="36" spans="1:217" s="371" customFormat="1" ht="18" customHeight="1">
      <c r="B36" s="366">
        <v>5</v>
      </c>
      <c r="C36" s="372" t="s">
        <v>71</v>
      </c>
      <c r="D36" s="373">
        <v>1260</v>
      </c>
      <c r="E36" s="374">
        <v>590.21</v>
      </c>
      <c r="F36" s="373">
        <v>236</v>
      </c>
      <c r="G36" s="374">
        <v>766.92</v>
      </c>
      <c r="H36" s="373">
        <v>40582</v>
      </c>
      <c r="I36" s="374">
        <v>1218.78</v>
      </c>
      <c r="J36" s="396"/>
    </row>
    <row r="37" spans="1:217" s="371" customFormat="1" ht="18" customHeight="1">
      <c r="B37" s="366">
        <v>9</v>
      </c>
      <c r="C37" s="372" t="s">
        <v>72</v>
      </c>
      <c r="D37" s="373">
        <v>2771</v>
      </c>
      <c r="E37" s="374">
        <v>583.59</v>
      </c>
      <c r="F37" s="373">
        <v>315</v>
      </c>
      <c r="G37" s="374">
        <v>894.84</v>
      </c>
      <c r="H37" s="373">
        <v>95793</v>
      </c>
      <c r="I37" s="374">
        <v>1473.95</v>
      </c>
      <c r="J37" s="396"/>
    </row>
    <row r="38" spans="1:217" s="371" customFormat="1" ht="18" customHeight="1">
      <c r="B38" s="366">
        <v>24</v>
      </c>
      <c r="C38" s="372" t="s">
        <v>73</v>
      </c>
      <c r="D38" s="373">
        <v>4029</v>
      </c>
      <c r="E38" s="374">
        <v>606.46</v>
      </c>
      <c r="F38" s="373">
        <v>1117</v>
      </c>
      <c r="G38" s="374">
        <v>919.62</v>
      </c>
      <c r="H38" s="373">
        <v>140971</v>
      </c>
      <c r="I38" s="374">
        <v>1370.91</v>
      </c>
      <c r="J38" s="391"/>
    </row>
    <row r="39" spans="1:217" s="371" customFormat="1" ht="18" customHeight="1">
      <c r="B39" s="366">
        <v>34</v>
      </c>
      <c r="C39" s="372" t="s">
        <v>74</v>
      </c>
      <c r="D39" s="373">
        <v>1336</v>
      </c>
      <c r="E39" s="374">
        <v>628.04</v>
      </c>
      <c r="F39" s="373">
        <v>284</v>
      </c>
      <c r="G39" s="374">
        <v>839.77</v>
      </c>
      <c r="H39" s="373">
        <v>44733</v>
      </c>
      <c r="I39" s="374">
        <v>1404.6</v>
      </c>
      <c r="J39" s="391"/>
    </row>
    <row r="40" spans="1:217" s="371" customFormat="1" ht="18" customHeight="1">
      <c r="B40" s="366">
        <v>37</v>
      </c>
      <c r="C40" s="372" t="s">
        <v>75</v>
      </c>
      <c r="D40" s="373">
        <v>2451</v>
      </c>
      <c r="E40" s="374">
        <v>609.02</v>
      </c>
      <c r="F40" s="373">
        <v>650</v>
      </c>
      <c r="G40" s="374">
        <v>792.05</v>
      </c>
      <c r="H40" s="373">
        <v>84081</v>
      </c>
      <c r="I40" s="374">
        <v>1291.73</v>
      </c>
      <c r="J40" s="391"/>
    </row>
    <row r="41" spans="1:217" s="371" customFormat="1" ht="18" customHeight="1">
      <c r="B41" s="366">
        <v>40</v>
      </c>
      <c r="C41" s="372" t="s">
        <v>76</v>
      </c>
      <c r="D41" s="373">
        <v>1060</v>
      </c>
      <c r="E41" s="374">
        <v>564.07000000000005</v>
      </c>
      <c r="F41" s="373">
        <v>132</v>
      </c>
      <c r="G41" s="374">
        <v>774.63</v>
      </c>
      <c r="H41" s="373">
        <v>36396</v>
      </c>
      <c r="I41" s="374">
        <v>1315.17</v>
      </c>
      <c r="J41" s="391"/>
    </row>
    <row r="42" spans="1:217" s="371" customFormat="1" ht="18" customHeight="1">
      <c r="B42" s="366">
        <v>42</v>
      </c>
      <c r="C42" s="372" t="s">
        <v>77</v>
      </c>
      <c r="D42" s="373">
        <v>687</v>
      </c>
      <c r="E42" s="374">
        <v>587.1</v>
      </c>
      <c r="F42" s="373">
        <v>69</v>
      </c>
      <c r="G42" s="374">
        <v>788.09</v>
      </c>
      <c r="H42" s="373">
        <v>23171</v>
      </c>
      <c r="I42" s="374">
        <v>1337.31</v>
      </c>
      <c r="J42" s="391"/>
    </row>
    <row r="43" spans="1:217" s="371" customFormat="1" ht="18" customHeight="1">
      <c r="B43" s="366">
        <v>47</v>
      </c>
      <c r="C43" s="372" t="s">
        <v>78</v>
      </c>
      <c r="D43" s="373">
        <v>3601</v>
      </c>
      <c r="E43" s="374">
        <v>604.89</v>
      </c>
      <c r="F43" s="373">
        <v>696</v>
      </c>
      <c r="G43" s="374">
        <v>868.49</v>
      </c>
      <c r="H43" s="373">
        <v>126510</v>
      </c>
      <c r="I43" s="374">
        <v>1492.95</v>
      </c>
      <c r="J43" s="391"/>
    </row>
    <row r="44" spans="1:217" s="371" customFormat="1" ht="18" customHeight="1">
      <c r="B44" s="366">
        <v>49</v>
      </c>
      <c r="C44" s="372" t="s">
        <v>79</v>
      </c>
      <c r="D44" s="373">
        <v>1487</v>
      </c>
      <c r="E44" s="374">
        <v>584.34</v>
      </c>
      <c r="F44" s="373">
        <v>408</v>
      </c>
      <c r="G44" s="374">
        <v>711.79</v>
      </c>
      <c r="H44" s="373">
        <v>47683</v>
      </c>
      <c r="I44" s="374">
        <v>1194.02</v>
      </c>
      <c r="J44" s="391"/>
    </row>
    <row r="45" spans="1:217" s="371" customFormat="1" ht="18" hidden="1" customHeight="1">
      <c r="B45" s="366"/>
      <c r="C45" s="372"/>
      <c r="D45" s="373"/>
      <c r="E45" s="374"/>
      <c r="F45" s="373"/>
      <c r="G45" s="374"/>
      <c r="H45" s="373"/>
      <c r="I45" s="374"/>
      <c r="J45" s="391"/>
    </row>
    <row r="46" spans="1:217" s="370" customFormat="1" ht="18" customHeight="1">
      <c r="A46" s="365"/>
      <c r="B46" s="366"/>
      <c r="C46" s="367" t="s">
        <v>80</v>
      </c>
      <c r="D46" s="497">
        <v>14567</v>
      </c>
      <c r="E46" s="498">
        <v>550.65</v>
      </c>
      <c r="F46" s="499">
        <v>2649</v>
      </c>
      <c r="G46" s="500">
        <v>754.45</v>
      </c>
      <c r="H46" s="501">
        <v>410859</v>
      </c>
      <c r="I46" s="502">
        <v>1289.48</v>
      </c>
      <c r="J46" s="391"/>
      <c r="K46" s="371"/>
      <c r="L46" s="365"/>
      <c r="M46" s="365"/>
      <c r="N46" s="365"/>
      <c r="O46" s="365"/>
      <c r="P46" s="365"/>
      <c r="Q46" s="365"/>
      <c r="R46" s="365"/>
      <c r="S46" s="365"/>
      <c r="T46" s="365"/>
      <c r="U46" s="365"/>
      <c r="V46" s="365"/>
      <c r="W46" s="365"/>
      <c r="X46" s="365"/>
      <c r="Y46" s="365"/>
      <c r="Z46" s="365"/>
      <c r="AA46" s="365"/>
      <c r="AB46" s="365"/>
      <c r="AC46" s="365"/>
      <c r="AD46" s="365"/>
      <c r="AE46" s="365"/>
      <c r="AF46" s="365"/>
      <c r="AG46" s="365"/>
      <c r="AH46" s="365"/>
      <c r="AI46" s="365"/>
      <c r="AJ46" s="365"/>
      <c r="AK46" s="365"/>
      <c r="AL46" s="365"/>
      <c r="AM46" s="365"/>
      <c r="AN46" s="365"/>
      <c r="AO46" s="365"/>
      <c r="AP46" s="365"/>
      <c r="AQ46" s="365"/>
      <c r="AR46" s="365"/>
      <c r="AS46" s="365"/>
      <c r="AT46" s="365"/>
      <c r="AU46" s="365"/>
      <c r="AV46" s="365"/>
      <c r="AW46" s="365"/>
      <c r="AX46" s="365"/>
      <c r="AY46" s="365"/>
      <c r="AZ46" s="365"/>
      <c r="BA46" s="365"/>
      <c r="BB46" s="365"/>
      <c r="BC46" s="365"/>
      <c r="BD46" s="365"/>
      <c r="BE46" s="365"/>
      <c r="BF46" s="365"/>
      <c r="BG46" s="365"/>
      <c r="BH46" s="365"/>
      <c r="BI46" s="365"/>
      <c r="BJ46" s="365"/>
      <c r="BK46" s="365"/>
      <c r="BL46" s="365"/>
      <c r="BM46" s="365"/>
      <c r="BN46" s="365"/>
      <c r="BO46" s="365"/>
      <c r="BP46" s="365"/>
      <c r="BQ46" s="365"/>
      <c r="BR46" s="365"/>
      <c r="BS46" s="365"/>
      <c r="BT46" s="365"/>
      <c r="BU46" s="365"/>
      <c r="BV46" s="365"/>
      <c r="BW46" s="365"/>
      <c r="BX46" s="365"/>
      <c r="BY46" s="365"/>
      <c r="BZ46" s="365"/>
      <c r="CA46" s="365"/>
      <c r="CB46" s="365"/>
      <c r="CC46" s="365"/>
      <c r="CD46" s="365"/>
      <c r="CE46" s="365"/>
      <c r="CF46" s="365"/>
      <c r="CG46" s="365"/>
      <c r="CH46" s="365"/>
      <c r="CI46" s="365"/>
      <c r="CJ46" s="365"/>
      <c r="CK46" s="365"/>
      <c r="CL46" s="365"/>
      <c r="CM46" s="365"/>
      <c r="CN46" s="365"/>
      <c r="CO46" s="365"/>
      <c r="CP46" s="365"/>
      <c r="CQ46" s="365"/>
      <c r="CR46" s="365"/>
      <c r="CS46" s="365"/>
      <c r="CT46" s="365"/>
      <c r="CU46" s="365"/>
      <c r="CV46" s="365"/>
      <c r="CW46" s="365"/>
      <c r="CX46" s="365"/>
      <c r="CY46" s="365"/>
      <c r="CZ46" s="365"/>
      <c r="DA46" s="365"/>
      <c r="DB46" s="365"/>
      <c r="DC46" s="365"/>
      <c r="DD46" s="365"/>
      <c r="DE46" s="365"/>
      <c r="DF46" s="365"/>
      <c r="DG46" s="365"/>
      <c r="DH46" s="365"/>
      <c r="DI46" s="365"/>
      <c r="DJ46" s="365"/>
      <c r="DK46" s="365"/>
      <c r="DL46" s="365"/>
      <c r="DM46" s="365"/>
      <c r="DN46" s="365"/>
      <c r="DO46" s="365"/>
      <c r="DP46" s="365"/>
      <c r="DQ46" s="365"/>
      <c r="DR46" s="365"/>
      <c r="DS46" s="365"/>
      <c r="DT46" s="365"/>
      <c r="DU46" s="365"/>
      <c r="DV46" s="365"/>
      <c r="DW46" s="365"/>
      <c r="DX46" s="365"/>
      <c r="DY46" s="365"/>
      <c r="DZ46" s="365"/>
      <c r="EA46" s="365"/>
      <c r="EB46" s="365"/>
      <c r="EC46" s="365"/>
      <c r="ED46" s="365"/>
      <c r="EE46" s="365"/>
      <c r="EF46" s="365"/>
      <c r="EG46" s="365"/>
      <c r="EH46" s="365"/>
      <c r="EI46" s="365"/>
      <c r="EJ46" s="365"/>
      <c r="EK46" s="365"/>
      <c r="EL46" s="365"/>
      <c r="EM46" s="365"/>
      <c r="EN46" s="365"/>
      <c r="EO46" s="365"/>
      <c r="EP46" s="365"/>
      <c r="EQ46" s="365"/>
      <c r="ER46" s="365"/>
      <c r="ES46" s="365"/>
      <c r="ET46" s="365"/>
      <c r="EU46" s="365"/>
      <c r="EV46" s="365"/>
      <c r="EW46" s="365"/>
      <c r="EX46" s="365"/>
      <c r="EY46" s="365"/>
      <c r="EZ46" s="365"/>
      <c r="FA46" s="365"/>
      <c r="FB46" s="365"/>
      <c r="FC46" s="365"/>
      <c r="FD46" s="365"/>
      <c r="FE46" s="365"/>
      <c r="FF46" s="365"/>
      <c r="FG46" s="365"/>
      <c r="FH46" s="365"/>
      <c r="FI46" s="365"/>
      <c r="FJ46" s="365"/>
      <c r="FK46" s="365"/>
      <c r="FL46" s="365"/>
      <c r="FM46" s="365"/>
      <c r="FN46" s="365"/>
      <c r="FO46" s="365"/>
      <c r="FP46" s="365"/>
      <c r="FQ46" s="365"/>
      <c r="FR46" s="365"/>
      <c r="FS46" s="365"/>
      <c r="FT46" s="365"/>
      <c r="FU46" s="365"/>
      <c r="FV46" s="365"/>
      <c r="FW46" s="365"/>
      <c r="FX46" s="365"/>
      <c r="FY46" s="365"/>
      <c r="FZ46" s="365"/>
      <c r="GA46" s="365"/>
      <c r="GB46" s="365"/>
      <c r="GC46" s="365"/>
      <c r="GD46" s="365"/>
      <c r="GE46" s="365"/>
      <c r="GF46" s="365"/>
      <c r="GG46" s="365"/>
      <c r="GH46" s="365"/>
      <c r="GI46" s="365"/>
      <c r="GJ46" s="365"/>
      <c r="GK46" s="365"/>
      <c r="GL46" s="365"/>
      <c r="GM46" s="365"/>
      <c r="GN46" s="365"/>
      <c r="GO46" s="365"/>
      <c r="GP46" s="365"/>
      <c r="GQ46" s="365"/>
      <c r="GR46" s="365"/>
      <c r="GS46" s="365"/>
      <c r="GT46" s="365"/>
      <c r="GU46" s="365"/>
      <c r="GV46" s="365"/>
      <c r="GW46" s="365"/>
      <c r="GX46" s="365"/>
      <c r="GY46" s="365"/>
      <c r="GZ46" s="365"/>
      <c r="HA46" s="365"/>
      <c r="HB46" s="365"/>
      <c r="HC46" s="365"/>
      <c r="HD46" s="365"/>
      <c r="HE46" s="365"/>
      <c r="HF46" s="365"/>
      <c r="HG46" s="365"/>
      <c r="HH46" s="365"/>
      <c r="HI46" s="365"/>
    </row>
    <row r="47" spans="1:217" s="371" customFormat="1" ht="18" customHeight="1">
      <c r="B47" s="366">
        <v>2</v>
      </c>
      <c r="C47" s="372" t="s">
        <v>81</v>
      </c>
      <c r="D47" s="373">
        <v>2841</v>
      </c>
      <c r="E47" s="374">
        <v>559.41</v>
      </c>
      <c r="F47" s="373">
        <v>757</v>
      </c>
      <c r="G47" s="374">
        <v>714.14</v>
      </c>
      <c r="H47" s="373">
        <v>77567</v>
      </c>
      <c r="I47" s="374">
        <v>1260.01</v>
      </c>
      <c r="J47" s="391"/>
    </row>
    <row r="48" spans="1:217" s="371" customFormat="1" ht="18" customHeight="1">
      <c r="B48" s="366">
        <v>13</v>
      </c>
      <c r="C48" s="372" t="s">
        <v>82</v>
      </c>
      <c r="D48" s="373">
        <v>3964</v>
      </c>
      <c r="E48" s="374">
        <v>576.85</v>
      </c>
      <c r="F48" s="373">
        <v>904</v>
      </c>
      <c r="G48" s="374">
        <v>797.74</v>
      </c>
      <c r="H48" s="373">
        <v>107806</v>
      </c>
      <c r="I48" s="374">
        <v>1290.72</v>
      </c>
      <c r="J48" s="391"/>
    </row>
    <row r="49" spans="1:217" s="371" customFormat="1" ht="18" customHeight="1">
      <c r="B49" s="366">
        <v>16</v>
      </c>
      <c r="C49" s="372" t="s">
        <v>83</v>
      </c>
      <c r="D49" s="373">
        <v>1586</v>
      </c>
      <c r="E49" s="374">
        <v>564.88</v>
      </c>
      <c r="F49" s="373">
        <v>308</v>
      </c>
      <c r="G49" s="374">
        <v>723.72</v>
      </c>
      <c r="H49" s="373">
        <v>46456</v>
      </c>
      <c r="I49" s="374">
        <v>1198.4100000000001</v>
      </c>
      <c r="J49" s="391"/>
    </row>
    <row r="50" spans="1:217" s="371" customFormat="1" ht="18" customHeight="1">
      <c r="B50" s="366">
        <v>19</v>
      </c>
      <c r="C50" s="372" t="s">
        <v>84</v>
      </c>
      <c r="D50" s="373">
        <v>1590</v>
      </c>
      <c r="E50" s="374">
        <v>539.82000000000005</v>
      </c>
      <c r="F50" s="373">
        <v>104</v>
      </c>
      <c r="G50" s="374">
        <v>832.74</v>
      </c>
      <c r="H50" s="373">
        <v>48259</v>
      </c>
      <c r="I50" s="374">
        <v>1454.16</v>
      </c>
      <c r="J50" s="391"/>
    </row>
    <row r="51" spans="1:217" s="371" customFormat="1" ht="18" customHeight="1">
      <c r="B51" s="366">
        <v>45</v>
      </c>
      <c r="C51" s="372" t="s">
        <v>85</v>
      </c>
      <c r="D51" s="373">
        <v>4586</v>
      </c>
      <c r="E51" s="374">
        <v>521.41</v>
      </c>
      <c r="F51" s="373">
        <v>576</v>
      </c>
      <c r="G51" s="374">
        <v>741.79</v>
      </c>
      <c r="H51" s="373">
        <v>130771</v>
      </c>
      <c r="I51" s="374">
        <v>1277.53</v>
      </c>
      <c r="J51" s="391"/>
    </row>
    <row r="52" spans="1:217" s="371" customFormat="1" ht="18" hidden="1" customHeight="1">
      <c r="B52" s="366"/>
      <c r="C52" s="372"/>
      <c r="D52" s="373"/>
      <c r="E52" s="374"/>
      <c r="F52" s="373"/>
      <c r="G52" s="374"/>
      <c r="H52" s="373"/>
      <c r="I52" s="374"/>
      <c r="J52" s="391"/>
    </row>
    <row r="53" spans="1:217" s="370" customFormat="1" ht="18" customHeight="1">
      <c r="A53" s="365"/>
      <c r="B53" s="366"/>
      <c r="C53" s="367" t="s">
        <v>86</v>
      </c>
      <c r="D53" s="497">
        <v>49803</v>
      </c>
      <c r="E53" s="498">
        <v>542.04</v>
      </c>
      <c r="F53" s="499">
        <v>1414</v>
      </c>
      <c r="G53" s="500">
        <v>898.47</v>
      </c>
      <c r="H53" s="501">
        <v>1823623</v>
      </c>
      <c r="I53" s="502">
        <v>1424.91</v>
      </c>
      <c r="J53" s="391"/>
      <c r="K53" s="371"/>
      <c r="L53" s="365"/>
      <c r="M53" s="365"/>
      <c r="N53" s="365"/>
      <c r="O53" s="365"/>
      <c r="P53" s="365"/>
      <c r="Q53" s="365"/>
      <c r="R53" s="365"/>
      <c r="S53" s="365"/>
      <c r="T53" s="365"/>
      <c r="U53" s="365"/>
      <c r="V53" s="365"/>
      <c r="W53" s="365"/>
      <c r="X53" s="365"/>
      <c r="Y53" s="365"/>
      <c r="Z53" s="365"/>
      <c r="AA53" s="365"/>
      <c r="AB53" s="365"/>
      <c r="AC53" s="365"/>
      <c r="AD53" s="365"/>
      <c r="AE53" s="365"/>
      <c r="AF53" s="365"/>
      <c r="AG53" s="365"/>
      <c r="AH53" s="365"/>
      <c r="AI53" s="365"/>
      <c r="AJ53" s="365"/>
      <c r="AK53" s="365"/>
      <c r="AL53" s="365"/>
      <c r="AM53" s="365"/>
      <c r="AN53" s="365"/>
      <c r="AO53" s="365"/>
      <c r="AP53" s="365"/>
      <c r="AQ53" s="365"/>
      <c r="AR53" s="365"/>
      <c r="AS53" s="365"/>
      <c r="AT53" s="365"/>
      <c r="AU53" s="365"/>
      <c r="AV53" s="365"/>
      <c r="AW53" s="365"/>
      <c r="AX53" s="365"/>
      <c r="AY53" s="365"/>
      <c r="AZ53" s="365"/>
      <c r="BA53" s="365"/>
      <c r="BB53" s="365"/>
      <c r="BC53" s="365"/>
      <c r="BD53" s="365"/>
      <c r="BE53" s="365"/>
      <c r="BF53" s="365"/>
      <c r="BG53" s="365"/>
      <c r="BH53" s="365"/>
      <c r="BI53" s="365"/>
      <c r="BJ53" s="365"/>
      <c r="BK53" s="365"/>
      <c r="BL53" s="365"/>
      <c r="BM53" s="365"/>
      <c r="BN53" s="365"/>
      <c r="BO53" s="365"/>
      <c r="BP53" s="365"/>
      <c r="BQ53" s="365"/>
      <c r="BR53" s="365"/>
      <c r="BS53" s="365"/>
      <c r="BT53" s="365"/>
      <c r="BU53" s="365"/>
      <c r="BV53" s="365"/>
      <c r="BW53" s="365"/>
      <c r="BX53" s="365"/>
      <c r="BY53" s="365"/>
      <c r="BZ53" s="365"/>
      <c r="CA53" s="365"/>
      <c r="CB53" s="365"/>
      <c r="CC53" s="365"/>
      <c r="CD53" s="365"/>
      <c r="CE53" s="365"/>
      <c r="CF53" s="365"/>
      <c r="CG53" s="365"/>
      <c r="CH53" s="365"/>
      <c r="CI53" s="365"/>
      <c r="CJ53" s="365"/>
      <c r="CK53" s="365"/>
      <c r="CL53" s="365"/>
      <c r="CM53" s="365"/>
      <c r="CN53" s="365"/>
      <c r="CO53" s="365"/>
      <c r="CP53" s="365"/>
      <c r="CQ53" s="365"/>
      <c r="CR53" s="365"/>
      <c r="CS53" s="365"/>
      <c r="CT53" s="365"/>
      <c r="CU53" s="365"/>
      <c r="CV53" s="365"/>
      <c r="CW53" s="365"/>
      <c r="CX53" s="365"/>
      <c r="CY53" s="365"/>
      <c r="CZ53" s="365"/>
      <c r="DA53" s="365"/>
      <c r="DB53" s="365"/>
      <c r="DC53" s="365"/>
      <c r="DD53" s="365"/>
      <c r="DE53" s="365"/>
      <c r="DF53" s="365"/>
      <c r="DG53" s="365"/>
      <c r="DH53" s="365"/>
      <c r="DI53" s="365"/>
      <c r="DJ53" s="365"/>
      <c r="DK53" s="365"/>
      <c r="DL53" s="365"/>
      <c r="DM53" s="365"/>
      <c r="DN53" s="365"/>
      <c r="DO53" s="365"/>
      <c r="DP53" s="365"/>
      <c r="DQ53" s="365"/>
      <c r="DR53" s="365"/>
      <c r="DS53" s="365"/>
      <c r="DT53" s="365"/>
      <c r="DU53" s="365"/>
      <c r="DV53" s="365"/>
      <c r="DW53" s="365"/>
      <c r="DX53" s="365"/>
      <c r="DY53" s="365"/>
      <c r="DZ53" s="365"/>
      <c r="EA53" s="365"/>
      <c r="EB53" s="365"/>
      <c r="EC53" s="365"/>
      <c r="ED53" s="365"/>
      <c r="EE53" s="365"/>
      <c r="EF53" s="365"/>
      <c r="EG53" s="365"/>
      <c r="EH53" s="365"/>
      <c r="EI53" s="365"/>
      <c r="EJ53" s="365"/>
      <c r="EK53" s="365"/>
      <c r="EL53" s="365"/>
      <c r="EM53" s="365"/>
      <c r="EN53" s="365"/>
      <c r="EO53" s="365"/>
      <c r="EP53" s="365"/>
      <c r="EQ53" s="365"/>
      <c r="ER53" s="365"/>
      <c r="ES53" s="365"/>
      <c r="ET53" s="365"/>
      <c r="EU53" s="365"/>
      <c r="EV53" s="365"/>
      <c r="EW53" s="365"/>
      <c r="EX53" s="365"/>
      <c r="EY53" s="365"/>
      <c r="EZ53" s="365"/>
      <c r="FA53" s="365"/>
      <c r="FB53" s="365"/>
      <c r="FC53" s="365"/>
      <c r="FD53" s="365"/>
      <c r="FE53" s="365"/>
      <c r="FF53" s="365"/>
      <c r="FG53" s="365"/>
      <c r="FH53" s="365"/>
      <c r="FI53" s="365"/>
      <c r="FJ53" s="365"/>
      <c r="FK53" s="365"/>
      <c r="FL53" s="365"/>
      <c r="FM53" s="365"/>
      <c r="FN53" s="365"/>
      <c r="FO53" s="365"/>
      <c r="FP53" s="365"/>
      <c r="FQ53" s="365"/>
      <c r="FR53" s="365"/>
      <c r="FS53" s="365"/>
      <c r="FT53" s="365"/>
      <c r="FU53" s="365"/>
      <c r="FV53" s="365"/>
      <c r="FW53" s="365"/>
      <c r="FX53" s="365"/>
      <c r="FY53" s="365"/>
      <c r="FZ53" s="365"/>
      <c r="GA53" s="365"/>
      <c r="GB53" s="365"/>
      <c r="GC53" s="365"/>
      <c r="GD53" s="365"/>
      <c r="GE53" s="365"/>
      <c r="GF53" s="365"/>
      <c r="GG53" s="365"/>
      <c r="GH53" s="365"/>
      <c r="GI53" s="365"/>
      <c r="GJ53" s="365"/>
      <c r="GK53" s="365"/>
      <c r="GL53" s="365"/>
      <c r="GM53" s="365"/>
      <c r="GN53" s="365"/>
      <c r="GO53" s="365"/>
      <c r="GP53" s="365"/>
      <c r="GQ53" s="365"/>
      <c r="GR53" s="365"/>
      <c r="GS53" s="365"/>
      <c r="GT53" s="365"/>
      <c r="GU53" s="365"/>
      <c r="GV53" s="365"/>
      <c r="GW53" s="365"/>
      <c r="GX53" s="365"/>
      <c r="GY53" s="365"/>
      <c r="GZ53" s="365"/>
      <c r="HA53" s="365"/>
      <c r="HB53" s="365"/>
      <c r="HC53" s="365"/>
      <c r="HD53" s="365"/>
      <c r="HE53" s="365"/>
      <c r="HF53" s="365"/>
      <c r="HG53" s="365"/>
      <c r="HH53" s="365"/>
      <c r="HI53" s="365"/>
    </row>
    <row r="54" spans="1:217" s="371" customFormat="1" ht="18" customHeight="1">
      <c r="B54" s="366">
        <v>8</v>
      </c>
      <c r="C54" s="372" t="s">
        <v>87</v>
      </c>
      <c r="D54" s="373">
        <v>36487</v>
      </c>
      <c r="E54" s="374">
        <v>561.88</v>
      </c>
      <c r="F54" s="373">
        <v>1091</v>
      </c>
      <c r="G54" s="374">
        <v>922.35</v>
      </c>
      <c r="H54" s="373">
        <v>1357110</v>
      </c>
      <c r="I54" s="374">
        <v>1466.09</v>
      </c>
      <c r="J54" s="391"/>
    </row>
    <row r="55" spans="1:217" s="371" customFormat="1" ht="18" customHeight="1">
      <c r="B55" s="366">
        <v>17</v>
      </c>
      <c r="C55" s="372" t="s">
        <v>207</v>
      </c>
      <c r="D55" s="373">
        <v>4757</v>
      </c>
      <c r="E55" s="374">
        <v>461.1</v>
      </c>
      <c r="F55" s="373">
        <v>57</v>
      </c>
      <c r="G55" s="374">
        <v>885.72</v>
      </c>
      <c r="H55" s="373">
        <v>173730</v>
      </c>
      <c r="I55" s="374">
        <v>1295.19</v>
      </c>
      <c r="J55" s="391"/>
    </row>
    <row r="56" spans="1:217" s="371" customFormat="1" ht="18" customHeight="1">
      <c r="B56" s="366">
        <v>25</v>
      </c>
      <c r="C56" s="372" t="s">
        <v>204</v>
      </c>
      <c r="D56" s="373">
        <v>3167</v>
      </c>
      <c r="E56" s="374">
        <v>494.05</v>
      </c>
      <c r="F56" s="373">
        <v>62</v>
      </c>
      <c r="G56" s="374">
        <v>900.71</v>
      </c>
      <c r="H56" s="373">
        <v>105461</v>
      </c>
      <c r="I56" s="374">
        <v>1245.17</v>
      </c>
      <c r="J56" s="391"/>
    </row>
    <row r="57" spans="1:217" s="371" customFormat="1" ht="18" customHeight="1">
      <c r="B57" s="366">
        <v>43</v>
      </c>
      <c r="C57" s="372" t="s">
        <v>88</v>
      </c>
      <c r="D57" s="373">
        <v>5392</v>
      </c>
      <c r="E57" s="374">
        <v>507.36</v>
      </c>
      <c r="F57" s="373">
        <v>204</v>
      </c>
      <c r="G57" s="374">
        <v>773.63</v>
      </c>
      <c r="H57" s="373">
        <v>187322</v>
      </c>
      <c r="I57" s="374">
        <v>1348.06</v>
      </c>
      <c r="J57" s="391"/>
    </row>
    <row r="58" spans="1:217" s="371" customFormat="1" ht="18" hidden="1" customHeight="1">
      <c r="B58" s="366"/>
      <c r="C58" s="372"/>
      <c r="D58" s="373"/>
      <c r="E58" s="374"/>
      <c r="F58" s="373"/>
      <c r="G58" s="374"/>
      <c r="H58" s="373"/>
      <c r="I58" s="374"/>
      <c r="J58" s="391"/>
    </row>
    <row r="59" spans="1:217" s="370" customFormat="1" ht="18" customHeight="1">
      <c r="A59" s="365"/>
      <c r="B59" s="366"/>
      <c r="C59" s="367" t="s">
        <v>89</v>
      </c>
      <c r="D59" s="497">
        <v>37014</v>
      </c>
      <c r="E59" s="498">
        <v>519.14</v>
      </c>
      <c r="F59" s="499">
        <v>2571</v>
      </c>
      <c r="G59" s="500">
        <v>803.13</v>
      </c>
      <c r="H59" s="501">
        <v>1082927</v>
      </c>
      <c r="I59" s="502">
        <v>1270.98</v>
      </c>
      <c r="J59" s="391"/>
      <c r="K59" s="371"/>
      <c r="L59" s="365"/>
      <c r="M59" s="365"/>
      <c r="N59" s="365"/>
      <c r="O59" s="365"/>
      <c r="P59" s="365"/>
      <c r="Q59" s="365"/>
      <c r="R59" s="365"/>
      <c r="S59" s="365"/>
      <c r="T59" s="365"/>
      <c r="U59" s="365"/>
      <c r="V59" s="365"/>
      <c r="W59" s="365"/>
      <c r="X59" s="365"/>
      <c r="Y59" s="365"/>
      <c r="Z59" s="365"/>
      <c r="AA59" s="365"/>
      <c r="AB59" s="365"/>
      <c r="AC59" s="365"/>
      <c r="AD59" s="365"/>
      <c r="AE59" s="365"/>
      <c r="AF59" s="365"/>
      <c r="AG59" s="365"/>
      <c r="AH59" s="365"/>
      <c r="AI59" s="365"/>
      <c r="AJ59" s="365"/>
      <c r="AK59" s="365"/>
      <c r="AL59" s="365"/>
      <c r="AM59" s="365"/>
      <c r="AN59" s="365"/>
      <c r="AO59" s="365"/>
      <c r="AP59" s="365"/>
      <c r="AQ59" s="365"/>
      <c r="AR59" s="365"/>
      <c r="AS59" s="365"/>
      <c r="AT59" s="365"/>
      <c r="AU59" s="365"/>
      <c r="AV59" s="365"/>
      <c r="AW59" s="365"/>
      <c r="AX59" s="365"/>
      <c r="AY59" s="365"/>
      <c r="AZ59" s="365"/>
      <c r="BA59" s="365"/>
      <c r="BB59" s="365"/>
      <c r="BC59" s="365"/>
      <c r="BD59" s="365"/>
      <c r="BE59" s="365"/>
      <c r="BF59" s="365"/>
      <c r="BG59" s="365"/>
      <c r="BH59" s="365"/>
      <c r="BI59" s="365"/>
      <c r="BJ59" s="365"/>
      <c r="BK59" s="365"/>
      <c r="BL59" s="365"/>
      <c r="BM59" s="365"/>
      <c r="BN59" s="365"/>
      <c r="BO59" s="365"/>
      <c r="BP59" s="365"/>
      <c r="BQ59" s="365"/>
      <c r="BR59" s="365"/>
      <c r="BS59" s="365"/>
      <c r="BT59" s="365"/>
      <c r="BU59" s="365"/>
      <c r="BV59" s="365"/>
      <c r="BW59" s="365"/>
      <c r="BX59" s="365"/>
      <c r="BY59" s="365"/>
      <c r="BZ59" s="365"/>
      <c r="CA59" s="365"/>
      <c r="CB59" s="365"/>
      <c r="CC59" s="365"/>
      <c r="CD59" s="365"/>
      <c r="CE59" s="365"/>
      <c r="CF59" s="365"/>
      <c r="CG59" s="365"/>
      <c r="CH59" s="365"/>
      <c r="CI59" s="365"/>
      <c r="CJ59" s="365"/>
      <c r="CK59" s="365"/>
      <c r="CL59" s="365"/>
      <c r="CM59" s="365"/>
      <c r="CN59" s="365"/>
      <c r="CO59" s="365"/>
      <c r="CP59" s="365"/>
      <c r="CQ59" s="365"/>
      <c r="CR59" s="365"/>
      <c r="CS59" s="365"/>
      <c r="CT59" s="365"/>
      <c r="CU59" s="365"/>
      <c r="CV59" s="365"/>
      <c r="CW59" s="365"/>
      <c r="CX59" s="365"/>
      <c r="CY59" s="365"/>
      <c r="CZ59" s="365"/>
      <c r="DA59" s="365"/>
      <c r="DB59" s="365"/>
      <c r="DC59" s="365"/>
      <c r="DD59" s="365"/>
      <c r="DE59" s="365"/>
      <c r="DF59" s="365"/>
      <c r="DG59" s="365"/>
      <c r="DH59" s="365"/>
      <c r="DI59" s="365"/>
      <c r="DJ59" s="365"/>
      <c r="DK59" s="365"/>
      <c r="DL59" s="365"/>
      <c r="DM59" s="365"/>
      <c r="DN59" s="365"/>
      <c r="DO59" s="365"/>
      <c r="DP59" s="365"/>
      <c r="DQ59" s="365"/>
      <c r="DR59" s="365"/>
      <c r="DS59" s="365"/>
      <c r="DT59" s="365"/>
      <c r="DU59" s="365"/>
      <c r="DV59" s="365"/>
      <c r="DW59" s="365"/>
      <c r="DX59" s="365"/>
      <c r="DY59" s="365"/>
      <c r="DZ59" s="365"/>
      <c r="EA59" s="365"/>
      <c r="EB59" s="365"/>
      <c r="EC59" s="365"/>
      <c r="ED59" s="365"/>
      <c r="EE59" s="365"/>
      <c r="EF59" s="365"/>
      <c r="EG59" s="365"/>
      <c r="EH59" s="365"/>
      <c r="EI59" s="365"/>
      <c r="EJ59" s="365"/>
      <c r="EK59" s="365"/>
      <c r="EL59" s="365"/>
      <c r="EM59" s="365"/>
      <c r="EN59" s="365"/>
      <c r="EO59" s="365"/>
      <c r="EP59" s="365"/>
      <c r="EQ59" s="365"/>
      <c r="ER59" s="365"/>
      <c r="ES59" s="365"/>
      <c r="ET59" s="365"/>
      <c r="EU59" s="365"/>
      <c r="EV59" s="365"/>
      <c r="EW59" s="365"/>
      <c r="EX59" s="365"/>
      <c r="EY59" s="365"/>
      <c r="EZ59" s="365"/>
      <c r="FA59" s="365"/>
      <c r="FB59" s="365"/>
      <c r="FC59" s="365"/>
      <c r="FD59" s="365"/>
      <c r="FE59" s="365"/>
      <c r="FF59" s="365"/>
      <c r="FG59" s="365"/>
      <c r="FH59" s="365"/>
      <c r="FI59" s="365"/>
      <c r="FJ59" s="365"/>
      <c r="FK59" s="365"/>
      <c r="FL59" s="365"/>
      <c r="FM59" s="365"/>
      <c r="FN59" s="365"/>
      <c r="FO59" s="365"/>
      <c r="FP59" s="365"/>
      <c r="FQ59" s="365"/>
      <c r="FR59" s="365"/>
      <c r="FS59" s="365"/>
      <c r="FT59" s="365"/>
      <c r="FU59" s="365"/>
      <c r="FV59" s="365"/>
      <c r="FW59" s="365"/>
      <c r="FX59" s="365"/>
      <c r="FY59" s="365"/>
      <c r="FZ59" s="365"/>
      <c r="GA59" s="365"/>
      <c r="GB59" s="365"/>
      <c r="GC59" s="365"/>
      <c r="GD59" s="365"/>
      <c r="GE59" s="365"/>
      <c r="GF59" s="365"/>
      <c r="GG59" s="365"/>
      <c r="GH59" s="365"/>
      <c r="GI59" s="365"/>
      <c r="GJ59" s="365"/>
      <c r="GK59" s="365"/>
      <c r="GL59" s="365"/>
      <c r="GM59" s="365"/>
      <c r="GN59" s="365"/>
      <c r="GO59" s="365"/>
      <c r="GP59" s="365"/>
      <c r="GQ59" s="365"/>
      <c r="GR59" s="365"/>
      <c r="GS59" s="365"/>
      <c r="GT59" s="365"/>
      <c r="GU59" s="365"/>
      <c r="GV59" s="365"/>
      <c r="GW59" s="365"/>
      <c r="GX59" s="365"/>
      <c r="GY59" s="365"/>
      <c r="GZ59" s="365"/>
      <c r="HA59" s="365"/>
      <c r="HB59" s="365"/>
      <c r="HC59" s="365"/>
      <c r="HD59" s="365"/>
      <c r="HE59" s="365"/>
      <c r="HF59" s="365"/>
      <c r="HG59" s="365"/>
      <c r="HH59" s="365"/>
      <c r="HI59" s="365"/>
    </row>
    <row r="60" spans="1:217" s="371" customFormat="1" ht="18" customHeight="1">
      <c r="B60" s="366">
        <v>3</v>
      </c>
      <c r="C60" s="372" t="s">
        <v>208</v>
      </c>
      <c r="D60" s="373">
        <v>12247</v>
      </c>
      <c r="E60" s="374">
        <v>487.35</v>
      </c>
      <c r="F60" s="373">
        <v>1265</v>
      </c>
      <c r="G60" s="374">
        <v>777.34</v>
      </c>
      <c r="H60" s="373">
        <v>355845</v>
      </c>
      <c r="I60" s="374">
        <v>1193.67</v>
      </c>
      <c r="J60" s="391"/>
    </row>
    <row r="61" spans="1:217" s="371" customFormat="1" ht="18" customHeight="1">
      <c r="B61" s="366">
        <v>12</v>
      </c>
      <c r="C61" s="372" t="s">
        <v>206</v>
      </c>
      <c r="D61" s="373">
        <v>4533</v>
      </c>
      <c r="E61" s="374">
        <v>507.62</v>
      </c>
      <c r="F61" s="373">
        <v>229</v>
      </c>
      <c r="G61" s="374">
        <v>801.99</v>
      </c>
      <c r="H61" s="373">
        <v>143839</v>
      </c>
      <c r="I61" s="374">
        <v>1243.5999999999999</v>
      </c>
      <c r="J61" s="391"/>
    </row>
    <row r="62" spans="1:217" s="371" customFormat="1" ht="18" customHeight="1">
      <c r="B62" s="366">
        <v>46</v>
      </c>
      <c r="C62" s="372" t="s">
        <v>90</v>
      </c>
      <c r="D62" s="373">
        <v>20234</v>
      </c>
      <c r="E62" s="374">
        <v>540.96</v>
      </c>
      <c r="F62" s="373">
        <v>1077</v>
      </c>
      <c r="G62" s="374">
        <v>833.66</v>
      </c>
      <c r="H62" s="373">
        <v>583243</v>
      </c>
      <c r="I62" s="374">
        <v>1324.89</v>
      </c>
      <c r="J62" s="391"/>
    </row>
    <row r="63" spans="1:217" s="371" customFormat="1" ht="18" hidden="1" customHeight="1">
      <c r="B63" s="366"/>
      <c r="C63" s="372"/>
      <c r="D63" s="373"/>
      <c r="E63" s="374"/>
      <c r="F63" s="373"/>
      <c r="G63" s="374"/>
      <c r="H63" s="373"/>
      <c r="I63" s="374"/>
      <c r="J63" s="391"/>
    </row>
    <row r="64" spans="1:217" s="370" customFormat="1" ht="18" customHeight="1">
      <c r="A64" s="365"/>
      <c r="B64" s="366"/>
      <c r="C64" s="367" t="s">
        <v>91</v>
      </c>
      <c r="D64" s="497">
        <v>9125</v>
      </c>
      <c r="E64" s="498">
        <v>552.1</v>
      </c>
      <c r="F64" s="499">
        <v>2197</v>
      </c>
      <c r="G64" s="500">
        <v>730.66</v>
      </c>
      <c r="H64" s="501">
        <v>249259</v>
      </c>
      <c r="I64" s="502">
        <v>1172.6099999999999</v>
      </c>
      <c r="J64" s="391"/>
      <c r="K64" s="371"/>
      <c r="L64" s="365"/>
      <c r="M64" s="365"/>
      <c r="N64" s="365"/>
      <c r="O64" s="365"/>
      <c r="P64" s="365"/>
      <c r="Q64" s="365"/>
      <c r="R64" s="365"/>
      <c r="S64" s="365"/>
      <c r="T64" s="365"/>
      <c r="U64" s="365"/>
      <c r="V64" s="365"/>
      <c r="W64" s="365"/>
      <c r="X64" s="365"/>
      <c r="Y64" s="365"/>
      <c r="Z64" s="365"/>
      <c r="AA64" s="365"/>
      <c r="AB64" s="365"/>
      <c r="AC64" s="365"/>
      <c r="AD64" s="365"/>
      <c r="AE64" s="365"/>
      <c r="AF64" s="365"/>
      <c r="AG64" s="365"/>
      <c r="AH64" s="365"/>
      <c r="AI64" s="365"/>
      <c r="AJ64" s="365"/>
      <c r="AK64" s="365"/>
      <c r="AL64" s="365"/>
      <c r="AM64" s="365"/>
      <c r="AN64" s="365"/>
      <c r="AO64" s="365"/>
      <c r="AP64" s="365"/>
      <c r="AQ64" s="365"/>
      <c r="AR64" s="365"/>
      <c r="AS64" s="365"/>
      <c r="AT64" s="365"/>
      <c r="AU64" s="365"/>
      <c r="AV64" s="365"/>
      <c r="AW64" s="365"/>
      <c r="AX64" s="365"/>
      <c r="AY64" s="365"/>
      <c r="AZ64" s="365"/>
      <c r="BA64" s="365"/>
      <c r="BB64" s="365"/>
      <c r="BC64" s="365"/>
      <c r="BD64" s="365"/>
      <c r="BE64" s="365"/>
      <c r="BF64" s="365"/>
      <c r="BG64" s="365"/>
      <c r="BH64" s="365"/>
      <c r="BI64" s="365"/>
      <c r="BJ64" s="365"/>
      <c r="BK64" s="365"/>
      <c r="BL64" s="365"/>
      <c r="BM64" s="365"/>
      <c r="BN64" s="365"/>
      <c r="BO64" s="365"/>
      <c r="BP64" s="365"/>
      <c r="BQ64" s="365"/>
      <c r="BR64" s="365"/>
      <c r="BS64" s="365"/>
      <c r="BT64" s="365"/>
      <c r="BU64" s="365"/>
      <c r="BV64" s="365"/>
      <c r="BW64" s="365"/>
      <c r="BX64" s="365"/>
      <c r="BY64" s="365"/>
      <c r="BZ64" s="365"/>
      <c r="CA64" s="365"/>
      <c r="CB64" s="365"/>
      <c r="CC64" s="365"/>
      <c r="CD64" s="365"/>
      <c r="CE64" s="365"/>
      <c r="CF64" s="365"/>
      <c r="CG64" s="365"/>
      <c r="CH64" s="365"/>
      <c r="CI64" s="365"/>
      <c r="CJ64" s="365"/>
      <c r="CK64" s="365"/>
      <c r="CL64" s="365"/>
      <c r="CM64" s="365"/>
      <c r="CN64" s="365"/>
      <c r="CO64" s="365"/>
      <c r="CP64" s="365"/>
      <c r="CQ64" s="365"/>
      <c r="CR64" s="365"/>
      <c r="CS64" s="365"/>
      <c r="CT64" s="365"/>
      <c r="CU64" s="365"/>
      <c r="CV64" s="365"/>
      <c r="CW64" s="365"/>
      <c r="CX64" s="365"/>
      <c r="CY64" s="365"/>
      <c r="CZ64" s="365"/>
      <c r="DA64" s="365"/>
      <c r="DB64" s="365"/>
      <c r="DC64" s="365"/>
      <c r="DD64" s="365"/>
      <c r="DE64" s="365"/>
      <c r="DF64" s="365"/>
      <c r="DG64" s="365"/>
      <c r="DH64" s="365"/>
      <c r="DI64" s="365"/>
      <c r="DJ64" s="365"/>
      <c r="DK64" s="365"/>
      <c r="DL64" s="365"/>
      <c r="DM64" s="365"/>
      <c r="DN64" s="365"/>
      <c r="DO64" s="365"/>
      <c r="DP64" s="365"/>
      <c r="DQ64" s="365"/>
      <c r="DR64" s="365"/>
      <c r="DS64" s="365"/>
      <c r="DT64" s="365"/>
      <c r="DU64" s="365"/>
      <c r="DV64" s="365"/>
      <c r="DW64" s="365"/>
      <c r="DX64" s="365"/>
      <c r="DY64" s="365"/>
      <c r="DZ64" s="365"/>
      <c r="EA64" s="365"/>
      <c r="EB64" s="365"/>
      <c r="EC64" s="365"/>
      <c r="ED64" s="365"/>
      <c r="EE64" s="365"/>
      <c r="EF64" s="365"/>
      <c r="EG64" s="365"/>
      <c r="EH64" s="365"/>
      <c r="EI64" s="365"/>
      <c r="EJ64" s="365"/>
      <c r="EK64" s="365"/>
      <c r="EL64" s="365"/>
      <c r="EM64" s="365"/>
      <c r="EN64" s="365"/>
      <c r="EO64" s="365"/>
      <c r="EP64" s="365"/>
      <c r="EQ64" s="365"/>
      <c r="ER64" s="365"/>
      <c r="ES64" s="365"/>
      <c r="ET64" s="365"/>
      <c r="EU64" s="365"/>
      <c r="EV64" s="365"/>
      <c r="EW64" s="365"/>
      <c r="EX64" s="365"/>
      <c r="EY64" s="365"/>
      <c r="EZ64" s="365"/>
      <c r="FA64" s="365"/>
      <c r="FB64" s="365"/>
      <c r="FC64" s="365"/>
      <c r="FD64" s="365"/>
      <c r="FE64" s="365"/>
      <c r="FF64" s="365"/>
      <c r="FG64" s="365"/>
      <c r="FH64" s="365"/>
      <c r="FI64" s="365"/>
      <c r="FJ64" s="365"/>
      <c r="FK64" s="365"/>
      <c r="FL64" s="365"/>
      <c r="FM64" s="365"/>
      <c r="FN64" s="365"/>
      <c r="FO64" s="365"/>
      <c r="FP64" s="365"/>
      <c r="FQ64" s="365"/>
      <c r="FR64" s="365"/>
      <c r="FS64" s="365"/>
      <c r="FT64" s="365"/>
      <c r="FU64" s="365"/>
      <c r="FV64" s="365"/>
      <c r="FW64" s="365"/>
      <c r="FX64" s="365"/>
      <c r="FY64" s="365"/>
      <c r="FZ64" s="365"/>
      <c r="GA64" s="365"/>
      <c r="GB64" s="365"/>
      <c r="GC64" s="365"/>
      <c r="GD64" s="365"/>
      <c r="GE64" s="365"/>
      <c r="GF64" s="365"/>
      <c r="GG64" s="365"/>
      <c r="GH64" s="365"/>
      <c r="GI64" s="365"/>
      <c r="GJ64" s="365"/>
      <c r="GK64" s="365"/>
      <c r="GL64" s="365"/>
      <c r="GM64" s="365"/>
      <c r="GN64" s="365"/>
      <c r="GO64" s="365"/>
      <c r="GP64" s="365"/>
      <c r="GQ64" s="365"/>
      <c r="GR64" s="365"/>
      <c r="GS64" s="365"/>
      <c r="GT64" s="365"/>
      <c r="GU64" s="365"/>
      <c r="GV64" s="365"/>
      <c r="GW64" s="365"/>
      <c r="GX64" s="365"/>
      <c r="GY64" s="365"/>
      <c r="GZ64" s="365"/>
      <c r="HA64" s="365"/>
      <c r="HB64" s="365"/>
      <c r="HC64" s="365"/>
      <c r="HD64" s="365"/>
      <c r="HE64" s="365"/>
      <c r="HF64" s="365"/>
      <c r="HG64" s="365"/>
      <c r="HH64" s="365"/>
      <c r="HI64" s="365"/>
    </row>
    <row r="65" spans="1:217" s="371" customFormat="1" ht="18" customHeight="1">
      <c r="B65" s="366">
        <v>6</v>
      </c>
      <c r="C65" s="372" t="s">
        <v>92</v>
      </c>
      <c r="D65" s="373">
        <v>5978</v>
      </c>
      <c r="E65" s="374">
        <v>549.01</v>
      </c>
      <c r="F65" s="373">
        <v>1558</v>
      </c>
      <c r="G65" s="374">
        <v>727.13</v>
      </c>
      <c r="H65" s="373">
        <v>147123</v>
      </c>
      <c r="I65" s="374">
        <v>1179.3900000000001</v>
      </c>
      <c r="J65" s="391"/>
    </row>
    <row r="66" spans="1:217" s="371" customFormat="1" ht="18" customHeight="1">
      <c r="B66" s="366">
        <v>10</v>
      </c>
      <c r="C66" s="372" t="s">
        <v>93</v>
      </c>
      <c r="D66" s="373">
        <v>3147</v>
      </c>
      <c r="E66" s="374">
        <v>557.96</v>
      </c>
      <c r="F66" s="373">
        <v>639</v>
      </c>
      <c r="G66" s="374">
        <v>739.27</v>
      </c>
      <c r="H66" s="373">
        <v>102136</v>
      </c>
      <c r="I66" s="374">
        <v>1162.83</v>
      </c>
      <c r="J66" s="391"/>
    </row>
    <row r="67" spans="1:217" s="371" customFormat="1" ht="18" hidden="1" customHeight="1">
      <c r="B67" s="366"/>
      <c r="C67" s="372"/>
      <c r="D67" s="373"/>
      <c r="E67" s="374"/>
      <c r="F67" s="373"/>
      <c r="G67" s="374"/>
      <c r="H67" s="373"/>
      <c r="I67" s="374"/>
      <c r="J67" s="391"/>
    </row>
    <row r="68" spans="1:217" s="370" customFormat="1" ht="18" customHeight="1">
      <c r="A68" s="365"/>
      <c r="B68" s="366"/>
      <c r="C68" s="367" t="s">
        <v>94</v>
      </c>
      <c r="D68" s="497">
        <v>23113</v>
      </c>
      <c r="E68" s="498">
        <v>552.82000000000005</v>
      </c>
      <c r="F68" s="499">
        <v>7026</v>
      </c>
      <c r="G68" s="500">
        <v>741.31</v>
      </c>
      <c r="H68" s="501">
        <v>790814</v>
      </c>
      <c r="I68" s="502">
        <v>1183.8499999999999</v>
      </c>
      <c r="J68" s="391"/>
      <c r="K68" s="371"/>
      <c r="L68" s="365"/>
      <c r="M68" s="365"/>
      <c r="N68" s="365"/>
      <c r="O68" s="365"/>
      <c r="P68" s="365"/>
      <c r="Q68" s="365"/>
      <c r="R68" s="365"/>
      <c r="S68" s="365"/>
      <c r="T68" s="365"/>
      <c r="U68" s="365"/>
      <c r="V68" s="365"/>
      <c r="W68" s="365"/>
      <c r="X68" s="365"/>
      <c r="Y68" s="365"/>
      <c r="Z68" s="365"/>
      <c r="AA68" s="365"/>
      <c r="AB68" s="365"/>
      <c r="AC68" s="365"/>
      <c r="AD68" s="365"/>
      <c r="AE68" s="365"/>
      <c r="AF68" s="365"/>
      <c r="AG68" s="365"/>
      <c r="AH68" s="365"/>
      <c r="AI68" s="365"/>
      <c r="AJ68" s="365"/>
      <c r="AK68" s="365"/>
      <c r="AL68" s="365"/>
      <c r="AM68" s="365"/>
      <c r="AN68" s="365"/>
      <c r="AO68" s="365"/>
      <c r="AP68" s="365"/>
      <c r="AQ68" s="365"/>
      <c r="AR68" s="365"/>
      <c r="AS68" s="365"/>
      <c r="AT68" s="365"/>
      <c r="AU68" s="365"/>
      <c r="AV68" s="365"/>
      <c r="AW68" s="365"/>
      <c r="AX68" s="365"/>
      <c r="AY68" s="365"/>
      <c r="AZ68" s="365"/>
      <c r="BA68" s="365"/>
      <c r="BB68" s="365"/>
      <c r="BC68" s="365"/>
      <c r="BD68" s="365"/>
      <c r="BE68" s="365"/>
      <c r="BF68" s="365"/>
      <c r="BG68" s="365"/>
      <c r="BH68" s="365"/>
      <c r="BI68" s="365"/>
      <c r="BJ68" s="365"/>
      <c r="BK68" s="365"/>
      <c r="BL68" s="365"/>
      <c r="BM68" s="365"/>
      <c r="BN68" s="365"/>
      <c r="BO68" s="365"/>
      <c r="BP68" s="365"/>
      <c r="BQ68" s="365"/>
      <c r="BR68" s="365"/>
      <c r="BS68" s="365"/>
      <c r="BT68" s="365"/>
      <c r="BU68" s="365"/>
      <c r="BV68" s="365"/>
      <c r="BW68" s="365"/>
      <c r="BX68" s="365"/>
      <c r="BY68" s="365"/>
      <c r="BZ68" s="365"/>
      <c r="CA68" s="365"/>
      <c r="CB68" s="365"/>
      <c r="CC68" s="365"/>
      <c r="CD68" s="365"/>
      <c r="CE68" s="365"/>
      <c r="CF68" s="365"/>
      <c r="CG68" s="365"/>
      <c r="CH68" s="365"/>
      <c r="CI68" s="365"/>
      <c r="CJ68" s="365"/>
      <c r="CK68" s="365"/>
      <c r="CL68" s="365"/>
      <c r="CM68" s="365"/>
      <c r="CN68" s="365"/>
      <c r="CO68" s="365"/>
      <c r="CP68" s="365"/>
      <c r="CQ68" s="365"/>
      <c r="CR68" s="365"/>
      <c r="CS68" s="365"/>
      <c r="CT68" s="365"/>
      <c r="CU68" s="365"/>
      <c r="CV68" s="365"/>
      <c r="CW68" s="365"/>
      <c r="CX68" s="365"/>
      <c r="CY68" s="365"/>
      <c r="CZ68" s="365"/>
      <c r="DA68" s="365"/>
      <c r="DB68" s="365"/>
      <c r="DC68" s="365"/>
      <c r="DD68" s="365"/>
      <c r="DE68" s="365"/>
      <c r="DF68" s="365"/>
      <c r="DG68" s="365"/>
      <c r="DH68" s="365"/>
      <c r="DI68" s="365"/>
      <c r="DJ68" s="365"/>
      <c r="DK68" s="365"/>
      <c r="DL68" s="365"/>
      <c r="DM68" s="365"/>
      <c r="DN68" s="365"/>
      <c r="DO68" s="365"/>
      <c r="DP68" s="365"/>
      <c r="DQ68" s="365"/>
      <c r="DR68" s="365"/>
      <c r="DS68" s="365"/>
      <c r="DT68" s="365"/>
      <c r="DU68" s="365"/>
      <c r="DV68" s="365"/>
      <c r="DW68" s="365"/>
      <c r="DX68" s="365"/>
      <c r="DY68" s="365"/>
      <c r="DZ68" s="365"/>
      <c r="EA68" s="365"/>
      <c r="EB68" s="365"/>
      <c r="EC68" s="365"/>
      <c r="ED68" s="365"/>
      <c r="EE68" s="365"/>
      <c r="EF68" s="365"/>
      <c r="EG68" s="365"/>
      <c r="EH68" s="365"/>
      <c r="EI68" s="365"/>
      <c r="EJ68" s="365"/>
      <c r="EK68" s="365"/>
      <c r="EL68" s="365"/>
      <c r="EM68" s="365"/>
      <c r="EN68" s="365"/>
      <c r="EO68" s="365"/>
      <c r="EP68" s="365"/>
      <c r="EQ68" s="365"/>
      <c r="ER68" s="365"/>
      <c r="ES68" s="365"/>
      <c r="ET68" s="365"/>
      <c r="EU68" s="365"/>
      <c r="EV68" s="365"/>
      <c r="EW68" s="365"/>
      <c r="EX68" s="365"/>
      <c r="EY68" s="365"/>
      <c r="EZ68" s="365"/>
      <c r="FA68" s="365"/>
      <c r="FB68" s="365"/>
      <c r="FC68" s="365"/>
      <c r="FD68" s="365"/>
      <c r="FE68" s="365"/>
      <c r="FF68" s="365"/>
      <c r="FG68" s="365"/>
      <c r="FH68" s="365"/>
      <c r="FI68" s="365"/>
      <c r="FJ68" s="365"/>
      <c r="FK68" s="365"/>
      <c r="FL68" s="365"/>
      <c r="FM68" s="365"/>
      <c r="FN68" s="365"/>
      <c r="FO68" s="365"/>
      <c r="FP68" s="365"/>
      <c r="FQ68" s="365"/>
      <c r="FR68" s="365"/>
      <c r="FS68" s="365"/>
      <c r="FT68" s="365"/>
      <c r="FU68" s="365"/>
      <c r="FV68" s="365"/>
      <c r="FW68" s="365"/>
      <c r="FX68" s="365"/>
      <c r="FY68" s="365"/>
      <c r="FZ68" s="365"/>
      <c r="GA68" s="365"/>
      <c r="GB68" s="365"/>
      <c r="GC68" s="365"/>
      <c r="GD68" s="365"/>
      <c r="GE68" s="365"/>
      <c r="GF68" s="365"/>
      <c r="GG68" s="365"/>
      <c r="GH68" s="365"/>
      <c r="GI68" s="365"/>
      <c r="GJ68" s="365"/>
      <c r="GK68" s="365"/>
      <c r="GL68" s="365"/>
      <c r="GM68" s="365"/>
      <c r="GN68" s="365"/>
      <c r="GO68" s="365"/>
      <c r="GP68" s="365"/>
      <c r="GQ68" s="365"/>
      <c r="GR68" s="365"/>
      <c r="GS68" s="365"/>
      <c r="GT68" s="365"/>
      <c r="GU68" s="365"/>
      <c r="GV68" s="365"/>
      <c r="GW68" s="365"/>
      <c r="GX68" s="365"/>
      <c r="GY68" s="365"/>
      <c r="GZ68" s="365"/>
      <c r="HA68" s="365"/>
      <c r="HB68" s="365"/>
      <c r="HC68" s="365"/>
      <c r="HD68" s="365"/>
      <c r="HE68" s="365"/>
      <c r="HF68" s="365"/>
      <c r="HG68" s="365"/>
      <c r="HH68" s="365"/>
      <c r="HI68" s="365"/>
    </row>
    <row r="69" spans="1:217" s="371" customFormat="1" ht="18" customHeight="1">
      <c r="B69" s="366">
        <v>15</v>
      </c>
      <c r="C69" s="372" t="s">
        <v>198</v>
      </c>
      <c r="D69" s="373">
        <v>9077</v>
      </c>
      <c r="E69" s="374">
        <v>570.78</v>
      </c>
      <c r="F69" s="373">
        <v>2476</v>
      </c>
      <c r="G69" s="374">
        <v>764.77</v>
      </c>
      <c r="H69" s="373">
        <v>313093</v>
      </c>
      <c r="I69" s="374">
        <v>1239.24</v>
      </c>
      <c r="J69" s="391"/>
    </row>
    <row r="70" spans="1:217" s="371" customFormat="1" ht="18" customHeight="1">
      <c r="B70" s="366">
        <v>27</v>
      </c>
      <c r="C70" s="372" t="s">
        <v>95</v>
      </c>
      <c r="D70" s="373">
        <v>2912</v>
      </c>
      <c r="E70" s="374">
        <v>546.19000000000005</v>
      </c>
      <c r="F70" s="373">
        <v>1057</v>
      </c>
      <c r="G70" s="374">
        <v>685.33</v>
      </c>
      <c r="H70" s="373">
        <v>112537</v>
      </c>
      <c r="I70" s="374">
        <v>1087.17</v>
      </c>
      <c r="J70" s="391"/>
    </row>
    <row r="71" spans="1:217" s="371" customFormat="1" ht="18" customHeight="1">
      <c r="B71" s="366">
        <v>32</v>
      </c>
      <c r="C71" s="372" t="s">
        <v>205</v>
      </c>
      <c r="D71" s="373">
        <v>2871</v>
      </c>
      <c r="E71" s="374">
        <v>523.87</v>
      </c>
      <c r="F71" s="373">
        <v>1181</v>
      </c>
      <c r="G71" s="374">
        <v>690.45</v>
      </c>
      <c r="H71" s="373">
        <v>109742</v>
      </c>
      <c r="I71" s="374">
        <v>1025.6300000000001</v>
      </c>
      <c r="J71" s="391"/>
    </row>
    <row r="72" spans="1:217" s="371" customFormat="1" ht="18" customHeight="1">
      <c r="B72" s="366">
        <v>36</v>
      </c>
      <c r="C72" s="372" t="s">
        <v>96</v>
      </c>
      <c r="D72" s="373">
        <v>8253</v>
      </c>
      <c r="E72" s="374">
        <v>545.48</v>
      </c>
      <c r="F72" s="373">
        <v>2312</v>
      </c>
      <c r="G72" s="374">
        <v>767.75</v>
      </c>
      <c r="H72" s="373">
        <v>255442</v>
      </c>
      <c r="I72" s="374">
        <v>1226.51</v>
      </c>
      <c r="J72" s="391"/>
    </row>
    <row r="73" spans="1:217" s="371" customFormat="1" ht="18" hidden="1" customHeight="1">
      <c r="B73" s="366"/>
      <c r="C73" s="372"/>
      <c r="D73" s="373"/>
      <c r="E73" s="374"/>
      <c r="F73" s="373"/>
      <c r="G73" s="374"/>
      <c r="H73" s="373"/>
      <c r="I73" s="374"/>
      <c r="J73" s="391"/>
    </row>
    <row r="74" spans="1:217" s="370" customFormat="1" ht="18" customHeight="1">
      <c r="A74" s="365"/>
      <c r="B74" s="366">
        <v>28</v>
      </c>
      <c r="C74" s="367" t="s">
        <v>97</v>
      </c>
      <c r="D74" s="497">
        <v>35189</v>
      </c>
      <c r="E74" s="498">
        <v>587.11</v>
      </c>
      <c r="F74" s="499">
        <v>2740</v>
      </c>
      <c r="G74" s="500">
        <v>936.76</v>
      </c>
      <c r="H74" s="501">
        <v>1301791</v>
      </c>
      <c r="I74" s="502">
        <v>1582.66</v>
      </c>
      <c r="J74" s="391"/>
      <c r="K74" s="371"/>
      <c r="L74" s="365"/>
      <c r="M74" s="365"/>
      <c r="N74" s="365"/>
      <c r="O74" s="365"/>
      <c r="P74" s="365"/>
      <c r="Q74" s="365"/>
      <c r="R74" s="365"/>
      <c r="S74" s="365"/>
      <c r="T74" s="365"/>
      <c r="U74" s="365"/>
      <c r="V74" s="365"/>
      <c r="W74" s="365"/>
      <c r="X74" s="365"/>
      <c r="Y74" s="365"/>
      <c r="Z74" s="365"/>
      <c r="AA74" s="365"/>
      <c r="AB74" s="365"/>
      <c r="AC74" s="365"/>
      <c r="AD74" s="365"/>
      <c r="AE74" s="365"/>
      <c r="AF74" s="365"/>
      <c r="AG74" s="365"/>
      <c r="AH74" s="365"/>
      <c r="AI74" s="365"/>
      <c r="AJ74" s="365"/>
      <c r="AK74" s="365"/>
      <c r="AL74" s="365"/>
      <c r="AM74" s="365"/>
      <c r="AN74" s="365"/>
      <c r="AO74" s="365"/>
      <c r="AP74" s="365"/>
      <c r="AQ74" s="365"/>
      <c r="AR74" s="365"/>
      <c r="AS74" s="365"/>
      <c r="AT74" s="365"/>
      <c r="AU74" s="365"/>
      <c r="AV74" s="365"/>
      <c r="AW74" s="365"/>
      <c r="AX74" s="365"/>
      <c r="AY74" s="365"/>
      <c r="AZ74" s="365"/>
      <c r="BA74" s="365"/>
      <c r="BB74" s="365"/>
      <c r="BC74" s="365"/>
      <c r="BD74" s="365"/>
      <c r="BE74" s="365"/>
      <c r="BF74" s="365"/>
      <c r="BG74" s="365"/>
      <c r="BH74" s="365"/>
      <c r="BI74" s="365"/>
      <c r="BJ74" s="365"/>
      <c r="BK74" s="365"/>
      <c r="BL74" s="365"/>
      <c r="BM74" s="365"/>
      <c r="BN74" s="365"/>
      <c r="BO74" s="365"/>
      <c r="BP74" s="365"/>
      <c r="BQ74" s="365"/>
      <c r="BR74" s="365"/>
      <c r="BS74" s="365"/>
      <c r="BT74" s="365"/>
      <c r="BU74" s="365"/>
      <c r="BV74" s="365"/>
      <c r="BW74" s="365"/>
      <c r="BX74" s="365"/>
      <c r="BY74" s="365"/>
      <c r="BZ74" s="365"/>
      <c r="CA74" s="365"/>
      <c r="CB74" s="365"/>
      <c r="CC74" s="365"/>
      <c r="CD74" s="365"/>
      <c r="CE74" s="365"/>
      <c r="CF74" s="365"/>
      <c r="CG74" s="365"/>
      <c r="CH74" s="365"/>
      <c r="CI74" s="365"/>
      <c r="CJ74" s="365"/>
      <c r="CK74" s="365"/>
      <c r="CL74" s="365"/>
      <c r="CM74" s="365"/>
      <c r="CN74" s="365"/>
      <c r="CO74" s="365"/>
      <c r="CP74" s="365"/>
      <c r="CQ74" s="365"/>
      <c r="CR74" s="365"/>
      <c r="CS74" s="365"/>
      <c r="CT74" s="365"/>
      <c r="CU74" s="365"/>
      <c r="CV74" s="365"/>
      <c r="CW74" s="365"/>
      <c r="CX74" s="365"/>
      <c r="CY74" s="365"/>
      <c r="CZ74" s="365"/>
      <c r="DA74" s="365"/>
      <c r="DB74" s="365"/>
      <c r="DC74" s="365"/>
      <c r="DD74" s="365"/>
      <c r="DE74" s="365"/>
      <c r="DF74" s="365"/>
      <c r="DG74" s="365"/>
      <c r="DH74" s="365"/>
      <c r="DI74" s="365"/>
      <c r="DJ74" s="365"/>
      <c r="DK74" s="365"/>
      <c r="DL74" s="365"/>
      <c r="DM74" s="365"/>
      <c r="DN74" s="365"/>
      <c r="DO74" s="365"/>
      <c r="DP74" s="365"/>
      <c r="DQ74" s="365"/>
      <c r="DR74" s="365"/>
      <c r="DS74" s="365"/>
      <c r="DT74" s="365"/>
      <c r="DU74" s="365"/>
      <c r="DV74" s="365"/>
      <c r="DW74" s="365"/>
      <c r="DX74" s="365"/>
      <c r="DY74" s="365"/>
      <c r="DZ74" s="365"/>
      <c r="EA74" s="365"/>
      <c r="EB74" s="365"/>
      <c r="EC74" s="365"/>
      <c r="ED74" s="365"/>
      <c r="EE74" s="365"/>
      <c r="EF74" s="365"/>
      <c r="EG74" s="365"/>
      <c r="EH74" s="365"/>
      <c r="EI74" s="365"/>
      <c r="EJ74" s="365"/>
      <c r="EK74" s="365"/>
      <c r="EL74" s="365"/>
      <c r="EM74" s="365"/>
      <c r="EN74" s="365"/>
      <c r="EO74" s="365"/>
      <c r="EP74" s="365"/>
      <c r="EQ74" s="365"/>
      <c r="ER74" s="365"/>
      <c r="ES74" s="365"/>
      <c r="ET74" s="365"/>
      <c r="EU74" s="365"/>
      <c r="EV74" s="365"/>
      <c r="EW74" s="365"/>
      <c r="EX74" s="365"/>
      <c r="EY74" s="365"/>
      <c r="EZ74" s="365"/>
      <c r="FA74" s="365"/>
      <c r="FB74" s="365"/>
      <c r="FC74" s="365"/>
      <c r="FD74" s="365"/>
      <c r="FE74" s="365"/>
      <c r="FF74" s="365"/>
      <c r="FG74" s="365"/>
      <c r="FH74" s="365"/>
      <c r="FI74" s="365"/>
      <c r="FJ74" s="365"/>
      <c r="FK74" s="365"/>
      <c r="FL74" s="365"/>
      <c r="FM74" s="365"/>
      <c r="FN74" s="365"/>
      <c r="FO74" s="365"/>
      <c r="FP74" s="365"/>
      <c r="FQ74" s="365"/>
      <c r="FR74" s="365"/>
      <c r="FS74" s="365"/>
      <c r="FT74" s="365"/>
      <c r="FU74" s="365"/>
      <c r="FV74" s="365"/>
      <c r="FW74" s="365"/>
      <c r="FX74" s="365"/>
      <c r="FY74" s="365"/>
      <c r="FZ74" s="365"/>
      <c r="GA74" s="365"/>
      <c r="GB74" s="365"/>
      <c r="GC74" s="365"/>
      <c r="GD74" s="365"/>
      <c r="GE74" s="365"/>
      <c r="GF74" s="365"/>
      <c r="GG74" s="365"/>
      <c r="GH74" s="365"/>
      <c r="GI74" s="365"/>
      <c r="GJ74" s="365"/>
      <c r="GK74" s="365"/>
      <c r="GL74" s="365"/>
      <c r="GM74" s="365"/>
      <c r="GN74" s="365"/>
      <c r="GO74" s="365"/>
      <c r="GP74" s="365"/>
      <c r="GQ74" s="365"/>
      <c r="GR74" s="365"/>
      <c r="GS74" s="365"/>
      <c r="GT74" s="365"/>
      <c r="GU74" s="365"/>
      <c r="GV74" s="365"/>
      <c r="GW74" s="365"/>
      <c r="GX74" s="365"/>
      <c r="GY74" s="365"/>
      <c r="GZ74" s="365"/>
      <c r="HA74" s="365"/>
      <c r="HB74" s="365"/>
      <c r="HC74" s="365"/>
      <c r="HD74" s="365"/>
      <c r="HE74" s="365"/>
      <c r="HF74" s="365"/>
      <c r="HG74" s="365"/>
      <c r="HH74" s="365"/>
      <c r="HI74" s="365"/>
    </row>
    <row r="75" spans="1:217" s="370" customFormat="1" ht="18" hidden="1" customHeight="1">
      <c r="A75" s="365"/>
      <c r="B75" s="366"/>
      <c r="C75" s="367"/>
      <c r="D75" s="497"/>
      <c r="E75" s="498"/>
      <c r="F75" s="499"/>
      <c r="G75" s="500"/>
      <c r="H75" s="501"/>
      <c r="I75" s="502"/>
      <c r="J75" s="391"/>
      <c r="K75" s="371"/>
      <c r="L75" s="365"/>
      <c r="M75" s="365"/>
      <c r="N75" s="365"/>
      <c r="O75" s="365"/>
      <c r="P75" s="365"/>
      <c r="Q75" s="365"/>
      <c r="R75" s="365"/>
      <c r="S75" s="365"/>
      <c r="T75" s="365"/>
      <c r="U75" s="365"/>
      <c r="V75" s="365"/>
      <c r="W75" s="365"/>
      <c r="X75" s="365"/>
      <c r="Y75" s="365"/>
      <c r="Z75" s="365"/>
      <c r="AA75" s="365"/>
      <c r="AB75" s="365"/>
      <c r="AC75" s="365"/>
      <c r="AD75" s="365"/>
      <c r="AE75" s="365"/>
      <c r="AF75" s="365"/>
      <c r="AG75" s="365"/>
      <c r="AH75" s="365"/>
      <c r="AI75" s="365"/>
      <c r="AJ75" s="365"/>
      <c r="AK75" s="365"/>
      <c r="AL75" s="365"/>
      <c r="AM75" s="365"/>
      <c r="AN75" s="365"/>
      <c r="AO75" s="365"/>
      <c r="AP75" s="365"/>
      <c r="AQ75" s="365"/>
      <c r="AR75" s="365"/>
      <c r="AS75" s="365"/>
      <c r="AT75" s="365"/>
      <c r="AU75" s="365"/>
      <c r="AV75" s="365"/>
      <c r="AW75" s="365"/>
      <c r="AX75" s="365"/>
      <c r="AY75" s="365"/>
      <c r="AZ75" s="365"/>
      <c r="BA75" s="365"/>
      <c r="BB75" s="365"/>
      <c r="BC75" s="365"/>
      <c r="BD75" s="365"/>
      <c r="BE75" s="365"/>
      <c r="BF75" s="365"/>
      <c r="BG75" s="365"/>
      <c r="BH75" s="365"/>
      <c r="BI75" s="365"/>
      <c r="BJ75" s="365"/>
      <c r="BK75" s="365"/>
      <c r="BL75" s="365"/>
      <c r="BM75" s="365"/>
      <c r="BN75" s="365"/>
      <c r="BO75" s="365"/>
      <c r="BP75" s="365"/>
      <c r="BQ75" s="365"/>
      <c r="BR75" s="365"/>
      <c r="BS75" s="365"/>
      <c r="BT75" s="365"/>
      <c r="BU75" s="365"/>
      <c r="BV75" s="365"/>
      <c r="BW75" s="365"/>
      <c r="BX75" s="365"/>
      <c r="BY75" s="365"/>
      <c r="BZ75" s="365"/>
      <c r="CA75" s="365"/>
      <c r="CB75" s="365"/>
      <c r="CC75" s="365"/>
      <c r="CD75" s="365"/>
      <c r="CE75" s="365"/>
      <c r="CF75" s="365"/>
      <c r="CG75" s="365"/>
      <c r="CH75" s="365"/>
      <c r="CI75" s="365"/>
      <c r="CJ75" s="365"/>
      <c r="CK75" s="365"/>
      <c r="CL75" s="365"/>
      <c r="CM75" s="365"/>
      <c r="CN75" s="365"/>
      <c r="CO75" s="365"/>
      <c r="CP75" s="365"/>
      <c r="CQ75" s="365"/>
      <c r="CR75" s="365"/>
      <c r="CS75" s="365"/>
      <c r="CT75" s="365"/>
      <c r="CU75" s="365"/>
      <c r="CV75" s="365"/>
      <c r="CW75" s="365"/>
      <c r="CX75" s="365"/>
      <c r="CY75" s="365"/>
      <c r="CZ75" s="365"/>
      <c r="DA75" s="365"/>
      <c r="DB75" s="365"/>
      <c r="DC75" s="365"/>
      <c r="DD75" s="365"/>
      <c r="DE75" s="365"/>
      <c r="DF75" s="365"/>
      <c r="DG75" s="365"/>
      <c r="DH75" s="365"/>
      <c r="DI75" s="365"/>
      <c r="DJ75" s="365"/>
      <c r="DK75" s="365"/>
      <c r="DL75" s="365"/>
      <c r="DM75" s="365"/>
      <c r="DN75" s="365"/>
      <c r="DO75" s="365"/>
      <c r="DP75" s="365"/>
      <c r="DQ75" s="365"/>
      <c r="DR75" s="365"/>
      <c r="DS75" s="365"/>
      <c r="DT75" s="365"/>
      <c r="DU75" s="365"/>
      <c r="DV75" s="365"/>
      <c r="DW75" s="365"/>
      <c r="DX75" s="365"/>
      <c r="DY75" s="365"/>
      <c r="DZ75" s="365"/>
      <c r="EA75" s="365"/>
      <c r="EB75" s="365"/>
      <c r="EC75" s="365"/>
      <c r="ED75" s="365"/>
      <c r="EE75" s="365"/>
      <c r="EF75" s="365"/>
      <c r="EG75" s="365"/>
      <c r="EH75" s="365"/>
      <c r="EI75" s="365"/>
      <c r="EJ75" s="365"/>
      <c r="EK75" s="365"/>
      <c r="EL75" s="365"/>
      <c r="EM75" s="365"/>
      <c r="EN75" s="365"/>
      <c r="EO75" s="365"/>
      <c r="EP75" s="365"/>
      <c r="EQ75" s="365"/>
      <c r="ER75" s="365"/>
      <c r="ES75" s="365"/>
      <c r="ET75" s="365"/>
      <c r="EU75" s="365"/>
      <c r="EV75" s="365"/>
      <c r="EW75" s="365"/>
      <c r="EX75" s="365"/>
      <c r="EY75" s="365"/>
      <c r="EZ75" s="365"/>
      <c r="FA75" s="365"/>
      <c r="FB75" s="365"/>
      <c r="FC75" s="365"/>
      <c r="FD75" s="365"/>
      <c r="FE75" s="365"/>
      <c r="FF75" s="365"/>
      <c r="FG75" s="365"/>
      <c r="FH75" s="365"/>
      <c r="FI75" s="365"/>
      <c r="FJ75" s="365"/>
      <c r="FK75" s="365"/>
      <c r="FL75" s="365"/>
      <c r="FM75" s="365"/>
      <c r="FN75" s="365"/>
      <c r="FO75" s="365"/>
      <c r="FP75" s="365"/>
      <c r="FQ75" s="365"/>
      <c r="FR75" s="365"/>
      <c r="FS75" s="365"/>
      <c r="FT75" s="365"/>
      <c r="FU75" s="365"/>
      <c r="FV75" s="365"/>
      <c r="FW75" s="365"/>
      <c r="FX75" s="365"/>
      <c r="FY75" s="365"/>
      <c r="FZ75" s="365"/>
      <c r="GA75" s="365"/>
      <c r="GB75" s="365"/>
      <c r="GC75" s="365"/>
      <c r="GD75" s="365"/>
      <c r="GE75" s="365"/>
      <c r="GF75" s="365"/>
      <c r="GG75" s="365"/>
      <c r="GH75" s="365"/>
      <c r="GI75" s="365"/>
      <c r="GJ75" s="365"/>
      <c r="GK75" s="365"/>
      <c r="GL75" s="365"/>
      <c r="GM75" s="365"/>
      <c r="GN75" s="365"/>
      <c r="GO75" s="365"/>
      <c r="GP75" s="365"/>
      <c r="GQ75" s="365"/>
      <c r="GR75" s="365"/>
      <c r="GS75" s="365"/>
      <c r="GT75" s="365"/>
      <c r="GU75" s="365"/>
      <c r="GV75" s="365"/>
      <c r="GW75" s="365"/>
      <c r="GX75" s="365"/>
      <c r="GY75" s="365"/>
      <c r="GZ75" s="365"/>
      <c r="HA75" s="365"/>
      <c r="HB75" s="365"/>
      <c r="HC75" s="365"/>
      <c r="HD75" s="365"/>
      <c r="HE75" s="365"/>
      <c r="HF75" s="365"/>
      <c r="HG75" s="365"/>
      <c r="HH75" s="365"/>
      <c r="HI75" s="365"/>
    </row>
    <row r="76" spans="1:217" s="370" customFormat="1" ht="18" customHeight="1">
      <c r="A76" s="365"/>
      <c r="B76" s="366">
        <v>30</v>
      </c>
      <c r="C76" s="367" t="s">
        <v>98</v>
      </c>
      <c r="D76" s="497">
        <v>11904</v>
      </c>
      <c r="E76" s="498">
        <v>504.21</v>
      </c>
      <c r="F76" s="499">
        <v>1701</v>
      </c>
      <c r="G76" s="500">
        <v>757.78</v>
      </c>
      <c r="H76" s="501">
        <v>272901</v>
      </c>
      <c r="I76" s="502">
        <v>1229.5</v>
      </c>
      <c r="J76" s="391"/>
      <c r="K76" s="371"/>
      <c r="L76" s="365"/>
      <c r="M76" s="365"/>
      <c r="N76" s="365"/>
      <c r="O76" s="365"/>
      <c r="P76" s="365"/>
      <c r="Q76" s="365"/>
      <c r="R76" s="365"/>
      <c r="S76" s="365"/>
      <c r="T76" s="365"/>
      <c r="U76" s="365"/>
      <c r="V76" s="365"/>
      <c r="W76" s="365"/>
      <c r="X76" s="365"/>
      <c r="Y76" s="365"/>
      <c r="Z76" s="365"/>
      <c r="AA76" s="365"/>
      <c r="AB76" s="365"/>
      <c r="AC76" s="365"/>
      <c r="AD76" s="365"/>
      <c r="AE76" s="365"/>
      <c r="AF76" s="365"/>
      <c r="AG76" s="365"/>
      <c r="AH76" s="365"/>
      <c r="AI76" s="365"/>
      <c r="AJ76" s="365"/>
      <c r="AK76" s="365"/>
      <c r="AL76" s="365"/>
      <c r="AM76" s="365"/>
      <c r="AN76" s="365"/>
      <c r="AO76" s="365"/>
      <c r="AP76" s="365"/>
      <c r="AQ76" s="365"/>
      <c r="AR76" s="365"/>
      <c r="AS76" s="365"/>
      <c r="AT76" s="365"/>
      <c r="AU76" s="365"/>
      <c r="AV76" s="365"/>
      <c r="AW76" s="365"/>
      <c r="AX76" s="365"/>
      <c r="AY76" s="365"/>
      <c r="AZ76" s="365"/>
      <c r="BA76" s="365"/>
      <c r="BB76" s="365"/>
      <c r="BC76" s="365"/>
      <c r="BD76" s="365"/>
      <c r="BE76" s="365"/>
      <c r="BF76" s="365"/>
      <c r="BG76" s="365"/>
      <c r="BH76" s="365"/>
      <c r="BI76" s="365"/>
      <c r="BJ76" s="365"/>
      <c r="BK76" s="365"/>
      <c r="BL76" s="365"/>
      <c r="BM76" s="365"/>
      <c r="BN76" s="365"/>
      <c r="BO76" s="365"/>
      <c r="BP76" s="365"/>
      <c r="BQ76" s="365"/>
      <c r="BR76" s="365"/>
      <c r="BS76" s="365"/>
      <c r="BT76" s="365"/>
      <c r="BU76" s="365"/>
      <c r="BV76" s="365"/>
      <c r="BW76" s="365"/>
      <c r="BX76" s="365"/>
      <c r="BY76" s="365"/>
      <c r="BZ76" s="365"/>
      <c r="CA76" s="365"/>
      <c r="CB76" s="365"/>
      <c r="CC76" s="365"/>
      <c r="CD76" s="365"/>
      <c r="CE76" s="365"/>
      <c r="CF76" s="365"/>
      <c r="CG76" s="365"/>
      <c r="CH76" s="365"/>
      <c r="CI76" s="365"/>
      <c r="CJ76" s="365"/>
      <c r="CK76" s="365"/>
      <c r="CL76" s="365"/>
      <c r="CM76" s="365"/>
      <c r="CN76" s="365"/>
      <c r="CO76" s="365"/>
      <c r="CP76" s="365"/>
      <c r="CQ76" s="365"/>
      <c r="CR76" s="365"/>
      <c r="CS76" s="365"/>
      <c r="CT76" s="365"/>
      <c r="CU76" s="365"/>
      <c r="CV76" s="365"/>
      <c r="CW76" s="365"/>
      <c r="CX76" s="365"/>
      <c r="CY76" s="365"/>
      <c r="CZ76" s="365"/>
      <c r="DA76" s="365"/>
      <c r="DB76" s="365"/>
      <c r="DC76" s="365"/>
      <c r="DD76" s="365"/>
      <c r="DE76" s="365"/>
      <c r="DF76" s="365"/>
      <c r="DG76" s="365"/>
      <c r="DH76" s="365"/>
      <c r="DI76" s="365"/>
      <c r="DJ76" s="365"/>
      <c r="DK76" s="365"/>
      <c r="DL76" s="365"/>
      <c r="DM76" s="365"/>
      <c r="DN76" s="365"/>
      <c r="DO76" s="365"/>
      <c r="DP76" s="365"/>
      <c r="DQ76" s="365"/>
      <c r="DR76" s="365"/>
      <c r="DS76" s="365"/>
      <c r="DT76" s="365"/>
      <c r="DU76" s="365"/>
      <c r="DV76" s="365"/>
      <c r="DW76" s="365"/>
      <c r="DX76" s="365"/>
      <c r="DY76" s="365"/>
      <c r="DZ76" s="365"/>
      <c r="EA76" s="365"/>
      <c r="EB76" s="365"/>
      <c r="EC76" s="365"/>
      <c r="ED76" s="365"/>
      <c r="EE76" s="365"/>
      <c r="EF76" s="365"/>
      <c r="EG76" s="365"/>
      <c r="EH76" s="365"/>
      <c r="EI76" s="365"/>
      <c r="EJ76" s="365"/>
      <c r="EK76" s="365"/>
      <c r="EL76" s="365"/>
      <c r="EM76" s="365"/>
      <c r="EN76" s="365"/>
      <c r="EO76" s="365"/>
      <c r="EP76" s="365"/>
      <c r="EQ76" s="365"/>
      <c r="ER76" s="365"/>
      <c r="ES76" s="365"/>
      <c r="ET76" s="365"/>
      <c r="EU76" s="365"/>
      <c r="EV76" s="365"/>
      <c r="EW76" s="365"/>
      <c r="EX76" s="365"/>
      <c r="EY76" s="365"/>
      <c r="EZ76" s="365"/>
      <c r="FA76" s="365"/>
      <c r="FB76" s="365"/>
      <c r="FC76" s="365"/>
      <c r="FD76" s="365"/>
      <c r="FE76" s="365"/>
      <c r="FF76" s="365"/>
      <c r="FG76" s="365"/>
      <c r="FH76" s="365"/>
      <c r="FI76" s="365"/>
      <c r="FJ76" s="365"/>
      <c r="FK76" s="365"/>
      <c r="FL76" s="365"/>
      <c r="FM76" s="365"/>
      <c r="FN76" s="365"/>
      <c r="FO76" s="365"/>
      <c r="FP76" s="365"/>
      <c r="FQ76" s="365"/>
      <c r="FR76" s="365"/>
      <c r="FS76" s="365"/>
      <c r="FT76" s="365"/>
      <c r="FU76" s="365"/>
      <c r="FV76" s="365"/>
      <c r="FW76" s="365"/>
      <c r="FX76" s="365"/>
      <c r="FY76" s="365"/>
      <c r="FZ76" s="365"/>
      <c r="GA76" s="365"/>
      <c r="GB76" s="365"/>
      <c r="GC76" s="365"/>
      <c r="GD76" s="365"/>
      <c r="GE76" s="365"/>
      <c r="GF76" s="365"/>
      <c r="GG76" s="365"/>
      <c r="GH76" s="365"/>
      <c r="GI76" s="365"/>
      <c r="GJ76" s="365"/>
      <c r="GK76" s="365"/>
      <c r="GL76" s="365"/>
      <c r="GM76" s="365"/>
      <c r="GN76" s="365"/>
      <c r="GO76" s="365"/>
      <c r="GP76" s="365"/>
      <c r="GQ76" s="365"/>
      <c r="GR76" s="365"/>
      <c r="GS76" s="365"/>
      <c r="GT76" s="365"/>
      <c r="GU76" s="365"/>
      <c r="GV76" s="365"/>
      <c r="GW76" s="365"/>
      <c r="GX76" s="365"/>
      <c r="GY76" s="365"/>
      <c r="GZ76" s="365"/>
      <c r="HA76" s="365"/>
      <c r="HB76" s="365"/>
      <c r="HC76" s="365"/>
      <c r="HD76" s="365"/>
      <c r="HE76" s="365"/>
      <c r="HF76" s="365"/>
      <c r="HG76" s="365"/>
      <c r="HH76" s="365"/>
      <c r="HI76" s="365"/>
    </row>
    <row r="77" spans="1:217" s="370" customFormat="1" ht="18" hidden="1" customHeight="1">
      <c r="A77" s="365"/>
      <c r="B77" s="366"/>
      <c r="C77" s="367"/>
      <c r="D77" s="497"/>
      <c r="E77" s="498"/>
      <c r="F77" s="499"/>
      <c r="G77" s="500"/>
      <c r="H77" s="501"/>
      <c r="I77" s="502"/>
      <c r="J77" s="391"/>
      <c r="K77" s="371"/>
      <c r="L77" s="365"/>
      <c r="M77" s="365"/>
      <c r="N77" s="365"/>
      <c r="O77" s="365"/>
      <c r="P77" s="365"/>
      <c r="Q77" s="365"/>
      <c r="R77" s="365"/>
      <c r="S77" s="365"/>
      <c r="T77" s="365"/>
      <c r="U77" s="365"/>
      <c r="V77" s="365"/>
      <c r="W77" s="365"/>
      <c r="X77" s="365"/>
      <c r="Y77" s="365"/>
      <c r="Z77" s="365"/>
      <c r="AA77" s="365"/>
      <c r="AB77" s="365"/>
      <c r="AC77" s="365"/>
      <c r="AD77" s="365"/>
      <c r="AE77" s="365"/>
      <c r="AF77" s="365"/>
      <c r="AG77" s="365"/>
      <c r="AH77" s="365"/>
      <c r="AI77" s="365"/>
      <c r="AJ77" s="365"/>
      <c r="AK77" s="365"/>
      <c r="AL77" s="365"/>
      <c r="AM77" s="365"/>
      <c r="AN77" s="365"/>
      <c r="AO77" s="365"/>
      <c r="AP77" s="365"/>
      <c r="AQ77" s="365"/>
      <c r="AR77" s="365"/>
      <c r="AS77" s="365"/>
      <c r="AT77" s="365"/>
      <c r="AU77" s="365"/>
      <c r="AV77" s="365"/>
      <c r="AW77" s="365"/>
      <c r="AX77" s="365"/>
      <c r="AY77" s="365"/>
      <c r="AZ77" s="365"/>
      <c r="BA77" s="365"/>
      <c r="BB77" s="365"/>
      <c r="BC77" s="365"/>
      <c r="BD77" s="365"/>
      <c r="BE77" s="365"/>
      <c r="BF77" s="365"/>
      <c r="BG77" s="365"/>
      <c r="BH77" s="365"/>
      <c r="BI77" s="365"/>
      <c r="BJ77" s="365"/>
      <c r="BK77" s="365"/>
      <c r="BL77" s="365"/>
      <c r="BM77" s="365"/>
      <c r="BN77" s="365"/>
      <c r="BO77" s="365"/>
      <c r="BP77" s="365"/>
      <c r="BQ77" s="365"/>
      <c r="BR77" s="365"/>
      <c r="BS77" s="365"/>
      <c r="BT77" s="365"/>
      <c r="BU77" s="365"/>
      <c r="BV77" s="365"/>
      <c r="BW77" s="365"/>
      <c r="BX77" s="365"/>
      <c r="BY77" s="365"/>
      <c r="BZ77" s="365"/>
      <c r="CA77" s="365"/>
      <c r="CB77" s="365"/>
      <c r="CC77" s="365"/>
      <c r="CD77" s="365"/>
      <c r="CE77" s="365"/>
      <c r="CF77" s="365"/>
      <c r="CG77" s="365"/>
      <c r="CH77" s="365"/>
      <c r="CI77" s="365"/>
      <c r="CJ77" s="365"/>
      <c r="CK77" s="365"/>
      <c r="CL77" s="365"/>
      <c r="CM77" s="365"/>
      <c r="CN77" s="365"/>
      <c r="CO77" s="365"/>
      <c r="CP77" s="365"/>
      <c r="CQ77" s="365"/>
      <c r="CR77" s="365"/>
      <c r="CS77" s="365"/>
      <c r="CT77" s="365"/>
      <c r="CU77" s="365"/>
      <c r="CV77" s="365"/>
      <c r="CW77" s="365"/>
      <c r="CX77" s="365"/>
      <c r="CY77" s="365"/>
      <c r="CZ77" s="365"/>
      <c r="DA77" s="365"/>
      <c r="DB77" s="365"/>
      <c r="DC77" s="365"/>
      <c r="DD77" s="365"/>
      <c r="DE77" s="365"/>
      <c r="DF77" s="365"/>
      <c r="DG77" s="365"/>
      <c r="DH77" s="365"/>
      <c r="DI77" s="365"/>
      <c r="DJ77" s="365"/>
      <c r="DK77" s="365"/>
      <c r="DL77" s="365"/>
      <c r="DM77" s="365"/>
      <c r="DN77" s="365"/>
      <c r="DO77" s="365"/>
      <c r="DP77" s="365"/>
      <c r="DQ77" s="365"/>
      <c r="DR77" s="365"/>
      <c r="DS77" s="365"/>
      <c r="DT77" s="365"/>
      <c r="DU77" s="365"/>
      <c r="DV77" s="365"/>
      <c r="DW77" s="365"/>
      <c r="DX77" s="365"/>
      <c r="DY77" s="365"/>
      <c r="DZ77" s="365"/>
      <c r="EA77" s="365"/>
      <c r="EB77" s="365"/>
      <c r="EC77" s="365"/>
      <c r="ED77" s="365"/>
      <c r="EE77" s="365"/>
      <c r="EF77" s="365"/>
      <c r="EG77" s="365"/>
      <c r="EH77" s="365"/>
      <c r="EI77" s="365"/>
      <c r="EJ77" s="365"/>
      <c r="EK77" s="365"/>
      <c r="EL77" s="365"/>
      <c r="EM77" s="365"/>
      <c r="EN77" s="365"/>
      <c r="EO77" s="365"/>
      <c r="EP77" s="365"/>
      <c r="EQ77" s="365"/>
      <c r="ER77" s="365"/>
      <c r="ES77" s="365"/>
      <c r="ET77" s="365"/>
      <c r="EU77" s="365"/>
      <c r="EV77" s="365"/>
      <c r="EW77" s="365"/>
      <c r="EX77" s="365"/>
      <c r="EY77" s="365"/>
      <c r="EZ77" s="365"/>
      <c r="FA77" s="365"/>
      <c r="FB77" s="365"/>
      <c r="FC77" s="365"/>
      <c r="FD77" s="365"/>
      <c r="FE77" s="365"/>
      <c r="FF77" s="365"/>
      <c r="FG77" s="365"/>
      <c r="FH77" s="365"/>
      <c r="FI77" s="365"/>
      <c r="FJ77" s="365"/>
      <c r="FK77" s="365"/>
      <c r="FL77" s="365"/>
      <c r="FM77" s="365"/>
      <c r="FN77" s="365"/>
      <c r="FO77" s="365"/>
      <c r="FP77" s="365"/>
      <c r="FQ77" s="365"/>
      <c r="FR77" s="365"/>
      <c r="FS77" s="365"/>
      <c r="FT77" s="365"/>
      <c r="FU77" s="365"/>
      <c r="FV77" s="365"/>
      <c r="FW77" s="365"/>
      <c r="FX77" s="365"/>
      <c r="FY77" s="365"/>
      <c r="FZ77" s="365"/>
      <c r="GA77" s="365"/>
      <c r="GB77" s="365"/>
      <c r="GC77" s="365"/>
      <c r="GD77" s="365"/>
      <c r="GE77" s="365"/>
      <c r="GF77" s="365"/>
      <c r="GG77" s="365"/>
      <c r="GH77" s="365"/>
      <c r="GI77" s="365"/>
      <c r="GJ77" s="365"/>
      <c r="GK77" s="365"/>
      <c r="GL77" s="365"/>
      <c r="GM77" s="365"/>
      <c r="GN77" s="365"/>
      <c r="GO77" s="365"/>
      <c r="GP77" s="365"/>
      <c r="GQ77" s="365"/>
      <c r="GR77" s="365"/>
      <c r="GS77" s="365"/>
      <c r="GT77" s="365"/>
      <c r="GU77" s="365"/>
      <c r="GV77" s="365"/>
      <c r="GW77" s="365"/>
      <c r="GX77" s="365"/>
      <c r="GY77" s="365"/>
      <c r="GZ77" s="365"/>
      <c r="HA77" s="365"/>
      <c r="HB77" s="365"/>
      <c r="HC77" s="365"/>
      <c r="HD77" s="365"/>
      <c r="HE77" s="365"/>
      <c r="HF77" s="365"/>
      <c r="HG77" s="365"/>
      <c r="HH77" s="365"/>
      <c r="HI77" s="365"/>
    </row>
    <row r="78" spans="1:217" s="370" customFormat="1" ht="18" customHeight="1">
      <c r="A78" s="365"/>
      <c r="B78" s="366">
        <v>31</v>
      </c>
      <c r="C78" s="367" t="s">
        <v>99</v>
      </c>
      <c r="D78" s="497">
        <v>4250</v>
      </c>
      <c r="E78" s="498">
        <v>578.45000000000005</v>
      </c>
      <c r="F78" s="499">
        <v>366</v>
      </c>
      <c r="G78" s="500">
        <v>891.24</v>
      </c>
      <c r="H78" s="501">
        <v>150276</v>
      </c>
      <c r="I78" s="502">
        <v>1565.45</v>
      </c>
      <c r="J78" s="391"/>
      <c r="K78" s="371"/>
      <c r="L78" s="365"/>
      <c r="M78" s="365"/>
      <c r="N78" s="365"/>
      <c r="O78" s="365"/>
      <c r="P78" s="365"/>
      <c r="Q78" s="365"/>
      <c r="R78" s="365"/>
      <c r="S78" s="365"/>
      <c r="T78" s="365"/>
      <c r="U78" s="365"/>
      <c r="V78" s="365"/>
      <c r="W78" s="365"/>
      <c r="X78" s="365"/>
      <c r="Y78" s="365"/>
      <c r="Z78" s="365"/>
      <c r="AA78" s="365"/>
      <c r="AB78" s="365"/>
      <c r="AC78" s="365"/>
      <c r="AD78" s="365"/>
      <c r="AE78" s="365"/>
      <c r="AF78" s="365"/>
      <c r="AG78" s="365"/>
      <c r="AH78" s="365"/>
      <c r="AI78" s="365"/>
      <c r="AJ78" s="365"/>
      <c r="AK78" s="365"/>
      <c r="AL78" s="365"/>
      <c r="AM78" s="365"/>
      <c r="AN78" s="365"/>
      <c r="AO78" s="365"/>
      <c r="AP78" s="365"/>
      <c r="AQ78" s="365"/>
      <c r="AR78" s="365"/>
      <c r="AS78" s="365"/>
      <c r="AT78" s="365"/>
      <c r="AU78" s="365"/>
      <c r="AV78" s="365"/>
      <c r="AW78" s="365"/>
      <c r="AX78" s="365"/>
      <c r="AY78" s="365"/>
      <c r="AZ78" s="365"/>
      <c r="BA78" s="365"/>
      <c r="BB78" s="365"/>
      <c r="BC78" s="365"/>
      <c r="BD78" s="365"/>
      <c r="BE78" s="365"/>
      <c r="BF78" s="365"/>
      <c r="BG78" s="365"/>
      <c r="BH78" s="365"/>
      <c r="BI78" s="365"/>
      <c r="BJ78" s="365"/>
      <c r="BK78" s="365"/>
      <c r="BL78" s="365"/>
      <c r="BM78" s="365"/>
      <c r="BN78" s="365"/>
      <c r="BO78" s="365"/>
      <c r="BP78" s="365"/>
      <c r="BQ78" s="365"/>
      <c r="BR78" s="365"/>
      <c r="BS78" s="365"/>
      <c r="BT78" s="365"/>
      <c r="BU78" s="365"/>
      <c r="BV78" s="365"/>
      <c r="BW78" s="365"/>
      <c r="BX78" s="365"/>
      <c r="BY78" s="365"/>
      <c r="BZ78" s="365"/>
      <c r="CA78" s="365"/>
      <c r="CB78" s="365"/>
      <c r="CC78" s="365"/>
      <c r="CD78" s="365"/>
      <c r="CE78" s="365"/>
      <c r="CF78" s="365"/>
      <c r="CG78" s="365"/>
      <c r="CH78" s="365"/>
      <c r="CI78" s="365"/>
      <c r="CJ78" s="365"/>
      <c r="CK78" s="365"/>
      <c r="CL78" s="365"/>
      <c r="CM78" s="365"/>
      <c r="CN78" s="365"/>
      <c r="CO78" s="365"/>
      <c r="CP78" s="365"/>
      <c r="CQ78" s="365"/>
      <c r="CR78" s="365"/>
      <c r="CS78" s="365"/>
      <c r="CT78" s="365"/>
      <c r="CU78" s="365"/>
      <c r="CV78" s="365"/>
      <c r="CW78" s="365"/>
      <c r="CX78" s="365"/>
      <c r="CY78" s="365"/>
      <c r="CZ78" s="365"/>
      <c r="DA78" s="365"/>
      <c r="DB78" s="365"/>
      <c r="DC78" s="365"/>
      <c r="DD78" s="365"/>
      <c r="DE78" s="365"/>
      <c r="DF78" s="365"/>
      <c r="DG78" s="365"/>
      <c r="DH78" s="365"/>
      <c r="DI78" s="365"/>
      <c r="DJ78" s="365"/>
      <c r="DK78" s="365"/>
      <c r="DL78" s="365"/>
      <c r="DM78" s="365"/>
      <c r="DN78" s="365"/>
      <c r="DO78" s="365"/>
      <c r="DP78" s="365"/>
      <c r="DQ78" s="365"/>
      <c r="DR78" s="365"/>
      <c r="DS78" s="365"/>
      <c r="DT78" s="365"/>
      <c r="DU78" s="365"/>
      <c r="DV78" s="365"/>
      <c r="DW78" s="365"/>
      <c r="DX78" s="365"/>
      <c r="DY78" s="365"/>
      <c r="DZ78" s="365"/>
      <c r="EA78" s="365"/>
      <c r="EB78" s="365"/>
      <c r="EC78" s="365"/>
      <c r="ED78" s="365"/>
      <c r="EE78" s="365"/>
      <c r="EF78" s="365"/>
      <c r="EG78" s="365"/>
      <c r="EH78" s="365"/>
      <c r="EI78" s="365"/>
      <c r="EJ78" s="365"/>
      <c r="EK78" s="365"/>
      <c r="EL78" s="365"/>
      <c r="EM78" s="365"/>
      <c r="EN78" s="365"/>
      <c r="EO78" s="365"/>
      <c r="EP78" s="365"/>
      <c r="EQ78" s="365"/>
      <c r="ER78" s="365"/>
      <c r="ES78" s="365"/>
      <c r="ET78" s="365"/>
      <c r="EU78" s="365"/>
      <c r="EV78" s="365"/>
      <c r="EW78" s="365"/>
      <c r="EX78" s="365"/>
      <c r="EY78" s="365"/>
      <c r="EZ78" s="365"/>
      <c r="FA78" s="365"/>
      <c r="FB78" s="365"/>
      <c r="FC78" s="365"/>
      <c r="FD78" s="365"/>
      <c r="FE78" s="365"/>
      <c r="FF78" s="365"/>
      <c r="FG78" s="365"/>
      <c r="FH78" s="365"/>
      <c r="FI78" s="365"/>
      <c r="FJ78" s="365"/>
      <c r="FK78" s="365"/>
      <c r="FL78" s="365"/>
      <c r="FM78" s="365"/>
      <c r="FN78" s="365"/>
      <c r="FO78" s="365"/>
      <c r="FP78" s="365"/>
      <c r="FQ78" s="365"/>
      <c r="FR78" s="365"/>
      <c r="FS78" s="365"/>
      <c r="FT78" s="365"/>
      <c r="FU78" s="365"/>
      <c r="FV78" s="365"/>
      <c r="FW78" s="365"/>
      <c r="FX78" s="365"/>
      <c r="FY78" s="365"/>
      <c r="FZ78" s="365"/>
      <c r="GA78" s="365"/>
      <c r="GB78" s="365"/>
      <c r="GC78" s="365"/>
      <c r="GD78" s="365"/>
      <c r="GE78" s="365"/>
      <c r="GF78" s="365"/>
      <c r="GG78" s="365"/>
      <c r="GH78" s="365"/>
      <c r="GI78" s="365"/>
      <c r="GJ78" s="365"/>
      <c r="GK78" s="365"/>
      <c r="GL78" s="365"/>
      <c r="GM78" s="365"/>
      <c r="GN78" s="365"/>
      <c r="GO78" s="365"/>
      <c r="GP78" s="365"/>
      <c r="GQ78" s="365"/>
      <c r="GR78" s="365"/>
      <c r="GS78" s="365"/>
      <c r="GT78" s="365"/>
      <c r="GU78" s="365"/>
      <c r="GV78" s="365"/>
      <c r="GW78" s="365"/>
      <c r="GX78" s="365"/>
      <c r="GY78" s="365"/>
      <c r="GZ78" s="365"/>
      <c r="HA78" s="365"/>
      <c r="HB78" s="365"/>
      <c r="HC78" s="365"/>
      <c r="HD78" s="365"/>
      <c r="HE78" s="365"/>
      <c r="HF78" s="365"/>
      <c r="HG78" s="365"/>
      <c r="HH78" s="365"/>
      <c r="HI78" s="365"/>
    </row>
    <row r="79" spans="1:217" s="370" customFormat="1" ht="18" hidden="1" customHeight="1">
      <c r="A79" s="365"/>
      <c r="B79" s="366"/>
      <c r="C79" s="367"/>
      <c r="D79" s="497"/>
      <c r="E79" s="498"/>
      <c r="F79" s="499"/>
      <c r="G79" s="500"/>
      <c r="H79" s="501"/>
      <c r="I79" s="502"/>
      <c r="J79" s="391"/>
      <c r="K79" s="371"/>
      <c r="L79" s="365"/>
      <c r="M79" s="365"/>
      <c r="N79" s="365"/>
      <c r="O79" s="365"/>
      <c r="P79" s="365"/>
      <c r="Q79" s="365"/>
      <c r="R79" s="365"/>
      <c r="S79" s="365"/>
      <c r="T79" s="365"/>
      <c r="U79" s="365"/>
      <c r="V79" s="365"/>
      <c r="W79" s="365"/>
      <c r="X79" s="365"/>
      <c r="Y79" s="365"/>
      <c r="Z79" s="365"/>
      <c r="AA79" s="365"/>
      <c r="AB79" s="365"/>
      <c r="AC79" s="365"/>
      <c r="AD79" s="365"/>
      <c r="AE79" s="365"/>
      <c r="AF79" s="365"/>
      <c r="AG79" s="365"/>
      <c r="AH79" s="365"/>
      <c r="AI79" s="365"/>
      <c r="AJ79" s="365"/>
      <c r="AK79" s="365"/>
      <c r="AL79" s="365"/>
      <c r="AM79" s="365"/>
      <c r="AN79" s="365"/>
      <c r="AO79" s="365"/>
      <c r="AP79" s="365"/>
      <c r="AQ79" s="365"/>
      <c r="AR79" s="365"/>
      <c r="AS79" s="365"/>
      <c r="AT79" s="365"/>
      <c r="AU79" s="365"/>
      <c r="AV79" s="365"/>
      <c r="AW79" s="365"/>
      <c r="AX79" s="365"/>
      <c r="AY79" s="365"/>
      <c r="AZ79" s="365"/>
      <c r="BA79" s="365"/>
      <c r="BB79" s="365"/>
      <c r="BC79" s="365"/>
      <c r="BD79" s="365"/>
      <c r="BE79" s="365"/>
      <c r="BF79" s="365"/>
      <c r="BG79" s="365"/>
      <c r="BH79" s="365"/>
      <c r="BI79" s="365"/>
      <c r="BJ79" s="365"/>
      <c r="BK79" s="365"/>
      <c r="BL79" s="365"/>
      <c r="BM79" s="365"/>
      <c r="BN79" s="365"/>
      <c r="BO79" s="365"/>
      <c r="BP79" s="365"/>
      <c r="BQ79" s="365"/>
      <c r="BR79" s="365"/>
      <c r="BS79" s="365"/>
      <c r="BT79" s="365"/>
      <c r="BU79" s="365"/>
      <c r="BV79" s="365"/>
      <c r="BW79" s="365"/>
      <c r="BX79" s="365"/>
      <c r="BY79" s="365"/>
      <c r="BZ79" s="365"/>
      <c r="CA79" s="365"/>
      <c r="CB79" s="365"/>
      <c r="CC79" s="365"/>
      <c r="CD79" s="365"/>
      <c r="CE79" s="365"/>
      <c r="CF79" s="365"/>
      <c r="CG79" s="365"/>
      <c r="CH79" s="365"/>
      <c r="CI79" s="365"/>
      <c r="CJ79" s="365"/>
      <c r="CK79" s="365"/>
      <c r="CL79" s="365"/>
      <c r="CM79" s="365"/>
      <c r="CN79" s="365"/>
      <c r="CO79" s="365"/>
      <c r="CP79" s="365"/>
      <c r="CQ79" s="365"/>
      <c r="CR79" s="365"/>
      <c r="CS79" s="365"/>
      <c r="CT79" s="365"/>
      <c r="CU79" s="365"/>
      <c r="CV79" s="365"/>
      <c r="CW79" s="365"/>
      <c r="CX79" s="365"/>
      <c r="CY79" s="365"/>
      <c r="CZ79" s="365"/>
      <c r="DA79" s="365"/>
      <c r="DB79" s="365"/>
      <c r="DC79" s="365"/>
      <c r="DD79" s="365"/>
      <c r="DE79" s="365"/>
      <c r="DF79" s="365"/>
      <c r="DG79" s="365"/>
      <c r="DH79" s="365"/>
      <c r="DI79" s="365"/>
      <c r="DJ79" s="365"/>
      <c r="DK79" s="365"/>
      <c r="DL79" s="365"/>
      <c r="DM79" s="365"/>
      <c r="DN79" s="365"/>
      <c r="DO79" s="365"/>
      <c r="DP79" s="365"/>
      <c r="DQ79" s="365"/>
      <c r="DR79" s="365"/>
      <c r="DS79" s="365"/>
      <c r="DT79" s="365"/>
      <c r="DU79" s="365"/>
      <c r="DV79" s="365"/>
      <c r="DW79" s="365"/>
      <c r="DX79" s="365"/>
      <c r="DY79" s="365"/>
      <c r="DZ79" s="365"/>
      <c r="EA79" s="365"/>
      <c r="EB79" s="365"/>
      <c r="EC79" s="365"/>
      <c r="ED79" s="365"/>
      <c r="EE79" s="365"/>
      <c r="EF79" s="365"/>
      <c r="EG79" s="365"/>
      <c r="EH79" s="365"/>
      <c r="EI79" s="365"/>
      <c r="EJ79" s="365"/>
      <c r="EK79" s="365"/>
      <c r="EL79" s="365"/>
      <c r="EM79" s="365"/>
      <c r="EN79" s="365"/>
      <c r="EO79" s="365"/>
      <c r="EP79" s="365"/>
      <c r="EQ79" s="365"/>
      <c r="ER79" s="365"/>
      <c r="ES79" s="365"/>
      <c r="ET79" s="365"/>
      <c r="EU79" s="365"/>
      <c r="EV79" s="365"/>
      <c r="EW79" s="365"/>
      <c r="EX79" s="365"/>
      <c r="EY79" s="365"/>
      <c r="EZ79" s="365"/>
      <c r="FA79" s="365"/>
      <c r="FB79" s="365"/>
      <c r="FC79" s="365"/>
      <c r="FD79" s="365"/>
      <c r="FE79" s="365"/>
      <c r="FF79" s="365"/>
      <c r="FG79" s="365"/>
      <c r="FH79" s="365"/>
      <c r="FI79" s="365"/>
      <c r="FJ79" s="365"/>
      <c r="FK79" s="365"/>
      <c r="FL79" s="365"/>
      <c r="FM79" s="365"/>
      <c r="FN79" s="365"/>
      <c r="FO79" s="365"/>
      <c r="FP79" s="365"/>
      <c r="FQ79" s="365"/>
      <c r="FR79" s="365"/>
      <c r="FS79" s="365"/>
      <c r="FT79" s="365"/>
      <c r="FU79" s="365"/>
      <c r="FV79" s="365"/>
      <c r="FW79" s="365"/>
      <c r="FX79" s="365"/>
      <c r="FY79" s="365"/>
      <c r="FZ79" s="365"/>
      <c r="GA79" s="365"/>
      <c r="GB79" s="365"/>
      <c r="GC79" s="365"/>
      <c r="GD79" s="365"/>
      <c r="GE79" s="365"/>
      <c r="GF79" s="365"/>
      <c r="GG79" s="365"/>
      <c r="GH79" s="365"/>
      <c r="GI79" s="365"/>
      <c r="GJ79" s="365"/>
      <c r="GK79" s="365"/>
      <c r="GL79" s="365"/>
      <c r="GM79" s="365"/>
      <c r="GN79" s="365"/>
      <c r="GO79" s="365"/>
      <c r="GP79" s="365"/>
      <c r="GQ79" s="365"/>
      <c r="GR79" s="365"/>
      <c r="GS79" s="365"/>
      <c r="GT79" s="365"/>
      <c r="GU79" s="365"/>
      <c r="GV79" s="365"/>
      <c r="GW79" s="365"/>
      <c r="GX79" s="365"/>
      <c r="GY79" s="365"/>
      <c r="GZ79" s="365"/>
      <c r="HA79" s="365"/>
      <c r="HB79" s="365"/>
      <c r="HC79" s="365"/>
      <c r="HD79" s="365"/>
      <c r="HE79" s="365"/>
      <c r="HF79" s="365"/>
      <c r="HG79" s="365"/>
      <c r="HH79" s="365"/>
      <c r="HI79" s="365"/>
    </row>
    <row r="80" spans="1:217" s="370" customFormat="1" ht="18" customHeight="1">
      <c r="A80" s="365"/>
      <c r="B80" s="366"/>
      <c r="C80" s="367" t="s">
        <v>100</v>
      </c>
      <c r="D80" s="497">
        <v>15805</v>
      </c>
      <c r="E80" s="498">
        <v>660.47</v>
      </c>
      <c r="F80" s="499">
        <v>2285</v>
      </c>
      <c r="G80" s="500">
        <v>1040.26</v>
      </c>
      <c r="H80" s="501">
        <v>590903</v>
      </c>
      <c r="I80" s="502">
        <v>1682.95</v>
      </c>
      <c r="J80" s="391"/>
      <c r="K80" s="371"/>
      <c r="L80" s="365"/>
      <c r="M80" s="365"/>
      <c r="N80" s="365"/>
      <c r="O80" s="365"/>
      <c r="P80" s="365"/>
      <c r="Q80" s="365"/>
      <c r="R80" s="365"/>
      <c r="S80" s="365"/>
      <c r="T80" s="365"/>
      <c r="U80" s="365"/>
      <c r="V80" s="365"/>
      <c r="W80" s="365"/>
      <c r="X80" s="365"/>
      <c r="Y80" s="365"/>
      <c r="Z80" s="365"/>
      <c r="AA80" s="365"/>
      <c r="AB80" s="365"/>
      <c r="AC80" s="365"/>
      <c r="AD80" s="365"/>
      <c r="AE80" s="365"/>
      <c r="AF80" s="365"/>
      <c r="AG80" s="365"/>
      <c r="AH80" s="365"/>
      <c r="AI80" s="365"/>
      <c r="AJ80" s="365"/>
      <c r="AK80" s="365"/>
      <c r="AL80" s="365"/>
      <c r="AM80" s="365"/>
      <c r="AN80" s="365"/>
      <c r="AO80" s="365"/>
      <c r="AP80" s="365"/>
      <c r="AQ80" s="365"/>
      <c r="AR80" s="365"/>
      <c r="AS80" s="365"/>
      <c r="AT80" s="365"/>
      <c r="AU80" s="365"/>
      <c r="AV80" s="365"/>
      <c r="AW80" s="365"/>
      <c r="AX80" s="365"/>
      <c r="AY80" s="365"/>
      <c r="AZ80" s="365"/>
      <c r="BA80" s="365"/>
      <c r="BB80" s="365"/>
      <c r="BC80" s="365"/>
      <c r="BD80" s="365"/>
      <c r="BE80" s="365"/>
      <c r="BF80" s="365"/>
      <c r="BG80" s="365"/>
      <c r="BH80" s="365"/>
      <c r="BI80" s="365"/>
      <c r="BJ80" s="365"/>
      <c r="BK80" s="365"/>
      <c r="BL80" s="365"/>
      <c r="BM80" s="365"/>
      <c r="BN80" s="365"/>
      <c r="BO80" s="365"/>
      <c r="BP80" s="365"/>
      <c r="BQ80" s="365"/>
      <c r="BR80" s="365"/>
      <c r="BS80" s="365"/>
      <c r="BT80" s="365"/>
      <c r="BU80" s="365"/>
      <c r="BV80" s="365"/>
      <c r="BW80" s="365"/>
      <c r="BX80" s="365"/>
      <c r="BY80" s="365"/>
      <c r="BZ80" s="365"/>
      <c r="CA80" s="365"/>
      <c r="CB80" s="365"/>
      <c r="CC80" s="365"/>
      <c r="CD80" s="365"/>
      <c r="CE80" s="365"/>
      <c r="CF80" s="365"/>
      <c r="CG80" s="365"/>
      <c r="CH80" s="365"/>
      <c r="CI80" s="365"/>
      <c r="CJ80" s="365"/>
      <c r="CK80" s="365"/>
      <c r="CL80" s="365"/>
      <c r="CM80" s="365"/>
      <c r="CN80" s="365"/>
      <c r="CO80" s="365"/>
      <c r="CP80" s="365"/>
      <c r="CQ80" s="365"/>
      <c r="CR80" s="365"/>
      <c r="CS80" s="365"/>
      <c r="CT80" s="365"/>
      <c r="CU80" s="365"/>
      <c r="CV80" s="365"/>
      <c r="CW80" s="365"/>
      <c r="CX80" s="365"/>
      <c r="CY80" s="365"/>
      <c r="CZ80" s="365"/>
      <c r="DA80" s="365"/>
      <c r="DB80" s="365"/>
      <c r="DC80" s="365"/>
      <c r="DD80" s="365"/>
      <c r="DE80" s="365"/>
      <c r="DF80" s="365"/>
      <c r="DG80" s="365"/>
      <c r="DH80" s="365"/>
      <c r="DI80" s="365"/>
      <c r="DJ80" s="365"/>
      <c r="DK80" s="365"/>
      <c r="DL80" s="365"/>
      <c r="DM80" s="365"/>
      <c r="DN80" s="365"/>
      <c r="DO80" s="365"/>
      <c r="DP80" s="365"/>
      <c r="DQ80" s="365"/>
      <c r="DR80" s="365"/>
      <c r="DS80" s="365"/>
      <c r="DT80" s="365"/>
      <c r="DU80" s="365"/>
      <c r="DV80" s="365"/>
      <c r="DW80" s="365"/>
      <c r="DX80" s="365"/>
      <c r="DY80" s="365"/>
      <c r="DZ80" s="365"/>
      <c r="EA80" s="365"/>
      <c r="EB80" s="365"/>
      <c r="EC80" s="365"/>
      <c r="ED80" s="365"/>
      <c r="EE80" s="365"/>
      <c r="EF80" s="365"/>
      <c r="EG80" s="365"/>
      <c r="EH80" s="365"/>
      <c r="EI80" s="365"/>
      <c r="EJ80" s="365"/>
      <c r="EK80" s="365"/>
      <c r="EL80" s="365"/>
      <c r="EM80" s="365"/>
      <c r="EN80" s="365"/>
      <c r="EO80" s="365"/>
      <c r="EP80" s="365"/>
      <c r="EQ80" s="365"/>
      <c r="ER80" s="365"/>
      <c r="ES80" s="365"/>
      <c r="ET80" s="365"/>
      <c r="EU80" s="365"/>
      <c r="EV80" s="365"/>
      <c r="EW80" s="365"/>
      <c r="EX80" s="365"/>
      <c r="EY80" s="365"/>
      <c r="EZ80" s="365"/>
      <c r="FA80" s="365"/>
      <c r="FB80" s="365"/>
      <c r="FC80" s="365"/>
      <c r="FD80" s="365"/>
      <c r="FE80" s="365"/>
      <c r="FF80" s="365"/>
      <c r="FG80" s="365"/>
      <c r="FH80" s="365"/>
      <c r="FI80" s="365"/>
      <c r="FJ80" s="365"/>
      <c r="FK80" s="365"/>
      <c r="FL80" s="365"/>
      <c r="FM80" s="365"/>
      <c r="FN80" s="365"/>
      <c r="FO80" s="365"/>
      <c r="FP80" s="365"/>
      <c r="FQ80" s="365"/>
      <c r="FR80" s="365"/>
      <c r="FS80" s="365"/>
      <c r="FT80" s="365"/>
      <c r="FU80" s="365"/>
      <c r="FV80" s="365"/>
      <c r="FW80" s="365"/>
      <c r="FX80" s="365"/>
      <c r="FY80" s="365"/>
      <c r="FZ80" s="365"/>
      <c r="GA80" s="365"/>
      <c r="GB80" s="365"/>
      <c r="GC80" s="365"/>
      <c r="GD80" s="365"/>
      <c r="GE80" s="365"/>
      <c r="GF80" s="365"/>
      <c r="GG80" s="365"/>
      <c r="GH80" s="365"/>
      <c r="GI80" s="365"/>
      <c r="GJ80" s="365"/>
      <c r="GK80" s="365"/>
      <c r="GL80" s="365"/>
      <c r="GM80" s="365"/>
      <c r="GN80" s="365"/>
      <c r="GO80" s="365"/>
      <c r="GP80" s="365"/>
      <c r="GQ80" s="365"/>
      <c r="GR80" s="365"/>
      <c r="GS80" s="365"/>
      <c r="GT80" s="365"/>
      <c r="GU80" s="365"/>
      <c r="GV80" s="365"/>
      <c r="GW80" s="365"/>
      <c r="GX80" s="365"/>
      <c r="GY80" s="365"/>
      <c r="GZ80" s="365"/>
      <c r="HA80" s="365"/>
      <c r="HB80" s="365"/>
      <c r="HC80" s="365"/>
      <c r="HD80" s="365"/>
      <c r="HE80" s="365"/>
      <c r="HF80" s="365"/>
      <c r="HG80" s="365"/>
      <c r="HH80" s="365"/>
      <c r="HI80" s="365"/>
    </row>
    <row r="81" spans="1:217" s="371" customFormat="1" ht="18" customHeight="1">
      <c r="B81" s="366">
        <v>1</v>
      </c>
      <c r="C81" s="372" t="s">
        <v>200</v>
      </c>
      <c r="D81" s="373">
        <v>2084</v>
      </c>
      <c r="E81" s="374">
        <v>617.29999999999995</v>
      </c>
      <c r="F81" s="373">
        <v>163</v>
      </c>
      <c r="G81" s="374">
        <v>958.35</v>
      </c>
      <c r="H81" s="373">
        <v>85621</v>
      </c>
      <c r="I81" s="374">
        <v>1707.98</v>
      </c>
      <c r="J81" s="391"/>
    </row>
    <row r="82" spans="1:217" s="371" customFormat="1" ht="18" customHeight="1">
      <c r="B82" s="366">
        <v>20</v>
      </c>
      <c r="C82" s="372" t="s">
        <v>202</v>
      </c>
      <c r="D82" s="373">
        <v>4853</v>
      </c>
      <c r="E82" s="374">
        <v>635.30999999999995</v>
      </c>
      <c r="F82" s="373">
        <v>522</v>
      </c>
      <c r="G82" s="374">
        <v>1033.3900000000001</v>
      </c>
      <c r="H82" s="373">
        <v>198344</v>
      </c>
      <c r="I82" s="374">
        <v>1652.99</v>
      </c>
      <c r="J82" s="391"/>
    </row>
    <row r="83" spans="1:217" s="371" customFormat="1" ht="18" customHeight="1">
      <c r="B83" s="366">
        <v>48</v>
      </c>
      <c r="C83" s="372" t="s">
        <v>209</v>
      </c>
      <c r="D83" s="373">
        <v>8868</v>
      </c>
      <c r="E83" s="374">
        <v>684.37</v>
      </c>
      <c r="F83" s="373">
        <v>1600</v>
      </c>
      <c r="G83" s="374">
        <v>1050.8399999999999</v>
      </c>
      <c r="H83" s="373">
        <v>306938</v>
      </c>
      <c r="I83" s="374">
        <v>1695.32</v>
      </c>
      <c r="J83" s="391"/>
    </row>
    <row r="84" spans="1:217" s="371" customFormat="1" ht="18" hidden="1" customHeight="1">
      <c r="B84" s="366"/>
      <c r="C84" s="372"/>
      <c r="D84" s="373"/>
      <c r="E84" s="374"/>
      <c r="F84" s="373"/>
      <c r="G84" s="374"/>
      <c r="H84" s="373"/>
      <c r="I84" s="374"/>
      <c r="J84" s="391"/>
    </row>
    <row r="85" spans="1:217" s="370" customFormat="1" ht="18" customHeight="1">
      <c r="A85" s="365"/>
      <c r="B85" s="366">
        <v>26</v>
      </c>
      <c r="C85" s="367" t="s">
        <v>101</v>
      </c>
      <c r="D85" s="497">
        <v>1981</v>
      </c>
      <c r="E85" s="498">
        <v>529.29999999999995</v>
      </c>
      <c r="F85" s="499">
        <v>174</v>
      </c>
      <c r="G85" s="500">
        <v>814.88</v>
      </c>
      <c r="H85" s="501">
        <v>76352</v>
      </c>
      <c r="I85" s="502">
        <v>1361.45</v>
      </c>
      <c r="J85" s="391"/>
      <c r="K85" s="371"/>
      <c r="L85" s="365"/>
      <c r="M85" s="365"/>
      <c r="N85" s="365"/>
      <c r="O85" s="365"/>
      <c r="P85" s="365"/>
      <c r="Q85" s="365"/>
      <c r="R85" s="365"/>
      <c r="S85" s="365"/>
      <c r="T85" s="365"/>
      <c r="U85" s="365"/>
      <c r="V85" s="365"/>
      <c r="W85" s="365"/>
      <c r="X85" s="365"/>
      <c r="Y85" s="365"/>
      <c r="Z85" s="365"/>
      <c r="AA85" s="365"/>
      <c r="AB85" s="365"/>
      <c r="AC85" s="365"/>
      <c r="AD85" s="365"/>
      <c r="AE85" s="365"/>
      <c r="AF85" s="365"/>
      <c r="AG85" s="365"/>
      <c r="AH85" s="365"/>
      <c r="AI85" s="365"/>
      <c r="AJ85" s="365"/>
      <c r="AK85" s="365"/>
      <c r="AL85" s="365"/>
      <c r="AM85" s="365"/>
      <c r="AN85" s="365"/>
      <c r="AO85" s="365"/>
      <c r="AP85" s="365"/>
      <c r="AQ85" s="365"/>
      <c r="AR85" s="365"/>
      <c r="AS85" s="365"/>
      <c r="AT85" s="365"/>
      <c r="AU85" s="365"/>
      <c r="AV85" s="365"/>
      <c r="AW85" s="365"/>
      <c r="AX85" s="365"/>
      <c r="AY85" s="365"/>
      <c r="AZ85" s="365"/>
      <c r="BA85" s="365"/>
      <c r="BB85" s="365"/>
      <c r="BC85" s="365"/>
      <c r="BD85" s="365"/>
      <c r="BE85" s="365"/>
      <c r="BF85" s="365"/>
      <c r="BG85" s="365"/>
      <c r="BH85" s="365"/>
      <c r="BI85" s="365"/>
      <c r="BJ85" s="365"/>
      <c r="BK85" s="365"/>
      <c r="BL85" s="365"/>
      <c r="BM85" s="365"/>
      <c r="BN85" s="365"/>
      <c r="BO85" s="365"/>
      <c r="BP85" s="365"/>
      <c r="BQ85" s="365"/>
      <c r="BR85" s="365"/>
      <c r="BS85" s="365"/>
      <c r="BT85" s="365"/>
      <c r="BU85" s="365"/>
      <c r="BV85" s="365"/>
      <c r="BW85" s="365"/>
      <c r="BX85" s="365"/>
      <c r="BY85" s="365"/>
      <c r="BZ85" s="365"/>
      <c r="CA85" s="365"/>
      <c r="CB85" s="365"/>
      <c r="CC85" s="365"/>
      <c r="CD85" s="365"/>
      <c r="CE85" s="365"/>
      <c r="CF85" s="365"/>
      <c r="CG85" s="365"/>
      <c r="CH85" s="365"/>
      <c r="CI85" s="365"/>
      <c r="CJ85" s="365"/>
      <c r="CK85" s="365"/>
      <c r="CL85" s="365"/>
      <c r="CM85" s="365"/>
      <c r="CN85" s="365"/>
      <c r="CO85" s="365"/>
      <c r="CP85" s="365"/>
      <c r="CQ85" s="365"/>
      <c r="CR85" s="365"/>
      <c r="CS85" s="365"/>
      <c r="CT85" s="365"/>
      <c r="CU85" s="365"/>
      <c r="CV85" s="365"/>
      <c r="CW85" s="365"/>
      <c r="CX85" s="365"/>
      <c r="CY85" s="365"/>
      <c r="CZ85" s="365"/>
      <c r="DA85" s="365"/>
      <c r="DB85" s="365"/>
      <c r="DC85" s="365"/>
      <c r="DD85" s="365"/>
      <c r="DE85" s="365"/>
      <c r="DF85" s="365"/>
      <c r="DG85" s="365"/>
      <c r="DH85" s="365"/>
      <c r="DI85" s="365"/>
      <c r="DJ85" s="365"/>
      <c r="DK85" s="365"/>
      <c r="DL85" s="365"/>
      <c r="DM85" s="365"/>
      <c r="DN85" s="365"/>
      <c r="DO85" s="365"/>
      <c r="DP85" s="365"/>
      <c r="DQ85" s="365"/>
      <c r="DR85" s="365"/>
      <c r="DS85" s="365"/>
      <c r="DT85" s="365"/>
      <c r="DU85" s="365"/>
      <c r="DV85" s="365"/>
      <c r="DW85" s="365"/>
      <c r="DX85" s="365"/>
      <c r="DY85" s="365"/>
      <c r="DZ85" s="365"/>
      <c r="EA85" s="365"/>
      <c r="EB85" s="365"/>
      <c r="EC85" s="365"/>
      <c r="ED85" s="365"/>
      <c r="EE85" s="365"/>
      <c r="EF85" s="365"/>
      <c r="EG85" s="365"/>
      <c r="EH85" s="365"/>
      <c r="EI85" s="365"/>
      <c r="EJ85" s="365"/>
      <c r="EK85" s="365"/>
      <c r="EL85" s="365"/>
      <c r="EM85" s="365"/>
      <c r="EN85" s="365"/>
      <c r="EO85" s="365"/>
      <c r="EP85" s="365"/>
      <c r="EQ85" s="365"/>
      <c r="ER85" s="365"/>
      <c r="ES85" s="365"/>
      <c r="ET85" s="365"/>
      <c r="EU85" s="365"/>
      <c r="EV85" s="365"/>
      <c r="EW85" s="365"/>
      <c r="EX85" s="365"/>
      <c r="EY85" s="365"/>
      <c r="EZ85" s="365"/>
      <c r="FA85" s="365"/>
      <c r="FB85" s="365"/>
      <c r="FC85" s="365"/>
      <c r="FD85" s="365"/>
      <c r="FE85" s="365"/>
      <c r="FF85" s="365"/>
      <c r="FG85" s="365"/>
      <c r="FH85" s="365"/>
      <c r="FI85" s="365"/>
      <c r="FJ85" s="365"/>
      <c r="FK85" s="365"/>
      <c r="FL85" s="365"/>
      <c r="FM85" s="365"/>
      <c r="FN85" s="365"/>
      <c r="FO85" s="365"/>
      <c r="FP85" s="365"/>
      <c r="FQ85" s="365"/>
      <c r="FR85" s="365"/>
      <c r="FS85" s="365"/>
      <c r="FT85" s="365"/>
      <c r="FU85" s="365"/>
      <c r="FV85" s="365"/>
      <c r="FW85" s="365"/>
      <c r="FX85" s="365"/>
      <c r="FY85" s="365"/>
      <c r="FZ85" s="365"/>
      <c r="GA85" s="365"/>
      <c r="GB85" s="365"/>
      <c r="GC85" s="365"/>
      <c r="GD85" s="365"/>
      <c r="GE85" s="365"/>
      <c r="GF85" s="365"/>
      <c r="GG85" s="365"/>
      <c r="GH85" s="365"/>
      <c r="GI85" s="365"/>
      <c r="GJ85" s="365"/>
      <c r="GK85" s="365"/>
      <c r="GL85" s="365"/>
      <c r="GM85" s="365"/>
      <c r="GN85" s="365"/>
      <c r="GO85" s="365"/>
      <c r="GP85" s="365"/>
      <c r="GQ85" s="365"/>
      <c r="GR85" s="365"/>
      <c r="GS85" s="365"/>
      <c r="GT85" s="365"/>
      <c r="GU85" s="365"/>
      <c r="GV85" s="365"/>
      <c r="GW85" s="365"/>
      <c r="GX85" s="365"/>
      <c r="GY85" s="365"/>
      <c r="GZ85" s="365"/>
      <c r="HA85" s="365"/>
      <c r="HB85" s="365"/>
      <c r="HC85" s="365"/>
      <c r="HD85" s="365"/>
      <c r="HE85" s="365"/>
      <c r="HF85" s="365"/>
      <c r="HG85" s="365"/>
      <c r="HH85" s="365"/>
      <c r="HI85" s="365"/>
    </row>
    <row r="86" spans="1:217" s="370" customFormat="1" ht="18" hidden="1" customHeight="1">
      <c r="A86" s="365"/>
      <c r="B86" s="366"/>
      <c r="C86" s="367"/>
      <c r="D86" s="368"/>
      <c r="E86" s="369"/>
      <c r="F86" s="368"/>
      <c r="G86" s="369"/>
      <c r="H86" s="368"/>
      <c r="I86" s="369"/>
      <c r="J86" s="391"/>
      <c r="K86" s="371"/>
      <c r="L86" s="365"/>
      <c r="M86" s="365"/>
      <c r="N86" s="365"/>
      <c r="O86" s="365"/>
      <c r="P86" s="365"/>
      <c r="Q86" s="365"/>
      <c r="R86" s="365"/>
      <c r="S86" s="365"/>
      <c r="T86" s="365"/>
      <c r="U86" s="365"/>
      <c r="V86" s="365"/>
      <c r="W86" s="365"/>
      <c r="X86" s="365"/>
      <c r="Y86" s="365"/>
      <c r="Z86" s="365"/>
      <c r="AA86" s="365"/>
      <c r="AB86" s="365"/>
      <c r="AC86" s="365"/>
      <c r="AD86" s="365"/>
      <c r="AE86" s="365"/>
      <c r="AF86" s="365"/>
      <c r="AG86" s="365"/>
      <c r="AH86" s="365"/>
      <c r="AI86" s="365"/>
      <c r="AJ86" s="365"/>
      <c r="AK86" s="365"/>
      <c r="AL86" s="365"/>
      <c r="AM86" s="365"/>
      <c r="AN86" s="365"/>
      <c r="AO86" s="365"/>
      <c r="AP86" s="365"/>
      <c r="AQ86" s="365"/>
      <c r="AR86" s="365"/>
      <c r="AS86" s="365"/>
      <c r="AT86" s="365"/>
      <c r="AU86" s="365"/>
      <c r="AV86" s="365"/>
      <c r="AW86" s="365"/>
      <c r="AX86" s="365"/>
      <c r="AY86" s="365"/>
      <c r="AZ86" s="365"/>
      <c r="BA86" s="365"/>
      <c r="BB86" s="365"/>
      <c r="BC86" s="365"/>
      <c r="BD86" s="365"/>
      <c r="BE86" s="365"/>
      <c r="BF86" s="365"/>
      <c r="BG86" s="365"/>
      <c r="BH86" s="365"/>
      <c r="BI86" s="365"/>
      <c r="BJ86" s="365"/>
      <c r="BK86" s="365"/>
      <c r="BL86" s="365"/>
      <c r="BM86" s="365"/>
      <c r="BN86" s="365"/>
      <c r="BO86" s="365"/>
      <c r="BP86" s="365"/>
      <c r="BQ86" s="365"/>
      <c r="BR86" s="365"/>
      <c r="BS86" s="365"/>
      <c r="BT86" s="365"/>
      <c r="BU86" s="365"/>
      <c r="BV86" s="365"/>
      <c r="BW86" s="365"/>
      <c r="BX86" s="365"/>
      <c r="BY86" s="365"/>
      <c r="BZ86" s="365"/>
      <c r="CA86" s="365"/>
      <c r="CB86" s="365"/>
      <c r="CC86" s="365"/>
      <c r="CD86" s="365"/>
      <c r="CE86" s="365"/>
      <c r="CF86" s="365"/>
      <c r="CG86" s="365"/>
      <c r="CH86" s="365"/>
      <c r="CI86" s="365"/>
      <c r="CJ86" s="365"/>
      <c r="CK86" s="365"/>
      <c r="CL86" s="365"/>
      <c r="CM86" s="365"/>
      <c r="CN86" s="365"/>
      <c r="CO86" s="365"/>
      <c r="CP86" s="365"/>
      <c r="CQ86" s="365"/>
      <c r="CR86" s="365"/>
      <c r="CS86" s="365"/>
      <c r="CT86" s="365"/>
      <c r="CU86" s="365"/>
      <c r="CV86" s="365"/>
      <c r="CW86" s="365"/>
      <c r="CX86" s="365"/>
      <c r="CY86" s="365"/>
      <c r="CZ86" s="365"/>
      <c r="DA86" s="365"/>
      <c r="DB86" s="365"/>
      <c r="DC86" s="365"/>
      <c r="DD86" s="365"/>
      <c r="DE86" s="365"/>
      <c r="DF86" s="365"/>
      <c r="DG86" s="365"/>
      <c r="DH86" s="365"/>
      <c r="DI86" s="365"/>
      <c r="DJ86" s="365"/>
      <c r="DK86" s="365"/>
      <c r="DL86" s="365"/>
      <c r="DM86" s="365"/>
      <c r="DN86" s="365"/>
      <c r="DO86" s="365"/>
      <c r="DP86" s="365"/>
      <c r="DQ86" s="365"/>
      <c r="DR86" s="365"/>
      <c r="DS86" s="365"/>
      <c r="DT86" s="365"/>
      <c r="DU86" s="365"/>
      <c r="DV86" s="365"/>
      <c r="DW86" s="365"/>
      <c r="DX86" s="365"/>
      <c r="DY86" s="365"/>
      <c r="DZ86" s="365"/>
      <c r="EA86" s="365"/>
      <c r="EB86" s="365"/>
      <c r="EC86" s="365"/>
      <c r="ED86" s="365"/>
      <c r="EE86" s="365"/>
      <c r="EF86" s="365"/>
      <c r="EG86" s="365"/>
      <c r="EH86" s="365"/>
      <c r="EI86" s="365"/>
      <c r="EJ86" s="365"/>
      <c r="EK86" s="365"/>
      <c r="EL86" s="365"/>
      <c r="EM86" s="365"/>
      <c r="EN86" s="365"/>
      <c r="EO86" s="365"/>
      <c r="EP86" s="365"/>
      <c r="EQ86" s="365"/>
      <c r="ER86" s="365"/>
      <c r="ES86" s="365"/>
      <c r="ET86" s="365"/>
      <c r="EU86" s="365"/>
      <c r="EV86" s="365"/>
      <c r="EW86" s="365"/>
      <c r="EX86" s="365"/>
      <c r="EY86" s="365"/>
      <c r="EZ86" s="365"/>
      <c r="FA86" s="365"/>
      <c r="FB86" s="365"/>
      <c r="FC86" s="365"/>
      <c r="FD86" s="365"/>
      <c r="FE86" s="365"/>
      <c r="FF86" s="365"/>
      <c r="FG86" s="365"/>
      <c r="FH86" s="365"/>
      <c r="FI86" s="365"/>
      <c r="FJ86" s="365"/>
      <c r="FK86" s="365"/>
      <c r="FL86" s="365"/>
      <c r="FM86" s="365"/>
      <c r="FN86" s="365"/>
      <c r="FO86" s="365"/>
      <c r="FP86" s="365"/>
      <c r="FQ86" s="365"/>
      <c r="FR86" s="365"/>
      <c r="FS86" s="365"/>
      <c r="FT86" s="365"/>
      <c r="FU86" s="365"/>
      <c r="FV86" s="365"/>
      <c r="FW86" s="365"/>
      <c r="FX86" s="365"/>
      <c r="FY86" s="365"/>
      <c r="FZ86" s="365"/>
      <c r="GA86" s="365"/>
      <c r="GB86" s="365"/>
      <c r="GC86" s="365"/>
      <c r="GD86" s="365"/>
      <c r="GE86" s="365"/>
      <c r="GF86" s="365"/>
      <c r="GG86" s="365"/>
      <c r="GH86" s="365"/>
      <c r="GI86" s="365"/>
      <c r="GJ86" s="365"/>
      <c r="GK86" s="365"/>
      <c r="GL86" s="365"/>
      <c r="GM86" s="365"/>
      <c r="GN86" s="365"/>
      <c r="GO86" s="365"/>
      <c r="GP86" s="365"/>
      <c r="GQ86" s="365"/>
      <c r="GR86" s="365"/>
      <c r="GS86" s="365"/>
      <c r="GT86" s="365"/>
      <c r="GU86" s="365"/>
      <c r="GV86" s="365"/>
      <c r="GW86" s="365"/>
      <c r="GX86" s="365"/>
      <c r="GY86" s="365"/>
      <c r="GZ86" s="365"/>
      <c r="HA86" s="365"/>
      <c r="HB86" s="365"/>
      <c r="HC86" s="365"/>
      <c r="HD86" s="365"/>
      <c r="HE86" s="365"/>
      <c r="HF86" s="365"/>
      <c r="HG86" s="365"/>
      <c r="HH86" s="365"/>
      <c r="HI86" s="365"/>
    </row>
    <row r="87" spans="1:217" s="370" customFormat="1" ht="18" customHeight="1">
      <c r="A87" s="365"/>
      <c r="B87" s="366">
        <v>51</v>
      </c>
      <c r="C87" s="372" t="s">
        <v>102</v>
      </c>
      <c r="D87" s="373">
        <v>753</v>
      </c>
      <c r="E87" s="374">
        <v>455.86</v>
      </c>
      <c r="F87" s="373">
        <v>48</v>
      </c>
      <c r="G87" s="374">
        <v>954.84</v>
      </c>
      <c r="H87" s="373">
        <v>9609</v>
      </c>
      <c r="I87" s="374">
        <v>1417.29</v>
      </c>
      <c r="J87" s="391"/>
      <c r="K87" s="371"/>
      <c r="L87" s="365"/>
      <c r="M87" s="365"/>
      <c r="N87" s="365"/>
      <c r="O87" s="365"/>
      <c r="P87" s="365"/>
      <c r="Q87" s="365"/>
      <c r="R87" s="365"/>
      <c r="S87" s="365"/>
      <c r="T87" s="365"/>
      <c r="U87" s="365"/>
      <c r="V87" s="365"/>
      <c r="W87" s="365"/>
      <c r="X87" s="365"/>
      <c r="Y87" s="365"/>
      <c r="Z87" s="365"/>
      <c r="AA87" s="365"/>
      <c r="AB87" s="365"/>
      <c r="AC87" s="365"/>
      <c r="AD87" s="365"/>
      <c r="AE87" s="365"/>
      <c r="AF87" s="365"/>
      <c r="AG87" s="365"/>
      <c r="AH87" s="365"/>
      <c r="AI87" s="365"/>
      <c r="AJ87" s="365"/>
      <c r="AK87" s="365"/>
      <c r="AL87" s="365"/>
      <c r="AM87" s="365"/>
      <c r="AN87" s="365"/>
      <c r="AO87" s="365"/>
      <c r="AP87" s="365"/>
      <c r="AQ87" s="365"/>
      <c r="AR87" s="365"/>
      <c r="AS87" s="365"/>
      <c r="AT87" s="365"/>
      <c r="AU87" s="365"/>
      <c r="AV87" s="365"/>
      <c r="AW87" s="365"/>
      <c r="AX87" s="365"/>
      <c r="AY87" s="365"/>
      <c r="AZ87" s="365"/>
      <c r="BA87" s="365"/>
      <c r="BB87" s="365"/>
      <c r="BC87" s="365"/>
      <c r="BD87" s="365"/>
      <c r="BE87" s="365"/>
      <c r="BF87" s="365"/>
      <c r="BG87" s="365"/>
      <c r="BH87" s="365"/>
      <c r="BI87" s="365"/>
      <c r="BJ87" s="365"/>
      <c r="BK87" s="365"/>
      <c r="BL87" s="365"/>
      <c r="BM87" s="365"/>
      <c r="BN87" s="365"/>
      <c r="BO87" s="365"/>
      <c r="BP87" s="365"/>
      <c r="BQ87" s="365"/>
      <c r="BR87" s="365"/>
      <c r="BS87" s="365"/>
      <c r="BT87" s="365"/>
      <c r="BU87" s="365"/>
      <c r="BV87" s="365"/>
      <c r="BW87" s="365"/>
      <c r="BX87" s="365"/>
      <c r="BY87" s="365"/>
      <c r="BZ87" s="365"/>
      <c r="CA87" s="365"/>
      <c r="CB87" s="365"/>
      <c r="CC87" s="365"/>
      <c r="CD87" s="365"/>
      <c r="CE87" s="365"/>
      <c r="CF87" s="365"/>
      <c r="CG87" s="365"/>
      <c r="CH87" s="365"/>
      <c r="CI87" s="365"/>
      <c r="CJ87" s="365"/>
      <c r="CK87" s="365"/>
      <c r="CL87" s="365"/>
      <c r="CM87" s="365"/>
      <c r="CN87" s="365"/>
      <c r="CO87" s="365"/>
      <c r="CP87" s="365"/>
      <c r="CQ87" s="365"/>
      <c r="CR87" s="365"/>
      <c r="CS87" s="365"/>
      <c r="CT87" s="365"/>
      <c r="CU87" s="365"/>
      <c r="CV87" s="365"/>
      <c r="CW87" s="365"/>
      <c r="CX87" s="365"/>
      <c r="CY87" s="365"/>
      <c r="CZ87" s="365"/>
      <c r="DA87" s="365"/>
      <c r="DB87" s="365"/>
      <c r="DC87" s="365"/>
      <c r="DD87" s="365"/>
      <c r="DE87" s="365"/>
      <c r="DF87" s="365"/>
      <c r="DG87" s="365"/>
      <c r="DH87" s="365"/>
      <c r="DI87" s="365"/>
      <c r="DJ87" s="365"/>
      <c r="DK87" s="365"/>
      <c r="DL87" s="365"/>
      <c r="DM87" s="365"/>
      <c r="DN87" s="365"/>
      <c r="DO87" s="365"/>
      <c r="DP87" s="365"/>
      <c r="DQ87" s="365"/>
      <c r="DR87" s="365"/>
      <c r="DS87" s="365"/>
      <c r="DT87" s="365"/>
      <c r="DU87" s="365"/>
      <c r="DV87" s="365"/>
      <c r="DW87" s="365"/>
      <c r="DX87" s="365"/>
      <c r="DY87" s="365"/>
      <c r="DZ87" s="365"/>
      <c r="EA87" s="365"/>
      <c r="EB87" s="365"/>
      <c r="EC87" s="365"/>
      <c r="ED87" s="365"/>
      <c r="EE87" s="365"/>
      <c r="EF87" s="365"/>
      <c r="EG87" s="365"/>
      <c r="EH87" s="365"/>
      <c r="EI87" s="365"/>
      <c r="EJ87" s="365"/>
      <c r="EK87" s="365"/>
      <c r="EL87" s="365"/>
      <c r="EM87" s="365"/>
      <c r="EN87" s="365"/>
      <c r="EO87" s="365"/>
      <c r="EP87" s="365"/>
      <c r="EQ87" s="365"/>
      <c r="ER87" s="365"/>
      <c r="ES87" s="365"/>
      <c r="ET87" s="365"/>
      <c r="EU87" s="365"/>
      <c r="EV87" s="365"/>
      <c r="EW87" s="365"/>
      <c r="EX87" s="365"/>
      <c r="EY87" s="365"/>
      <c r="EZ87" s="365"/>
      <c r="FA87" s="365"/>
      <c r="FB87" s="365"/>
      <c r="FC87" s="365"/>
      <c r="FD87" s="365"/>
      <c r="FE87" s="365"/>
      <c r="FF87" s="365"/>
      <c r="FG87" s="365"/>
      <c r="FH87" s="365"/>
      <c r="FI87" s="365"/>
      <c r="FJ87" s="365"/>
      <c r="FK87" s="365"/>
      <c r="FL87" s="365"/>
      <c r="FM87" s="365"/>
      <c r="FN87" s="365"/>
      <c r="FO87" s="365"/>
      <c r="FP87" s="365"/>
      <c r="FQ87" s="365"/>
      <c r="FR87" s="365"/>
      <c r="FS87" s="365"/>
      <c r="FT87" s="365"/>
      <c r="FU87" s="365"/>
      <c r="FV87" s="365"/>
      <c r="FW87" s="365"/>
      <c r="FX87" s="365"/>
      <c r="FY87" s="365"/>
      <c r="FZ87" s="365"/>
      <c r="GA87" s="365"/>
      <c r="GB87" s="365"/>
      <c r="GC87" s="365"/>
      <c r="GD87" s="365"/>
      <c r="GE87" s="365"/>
      <c r="GF87" s="365"/>
      <c r="GG87" s="365"/>
      <c r="GH87" s="365"/>
      <c r="GI87" s="365"/>
      <c r="GJ87" s="365"/>
      <c r="GK87" s="365"/>
      <c r="GL87" s="365"/>
      <c r="GM87" s="365"/>
      <c r="GN87" s="365"/>
      <c r="GO87" s="365"/>
      <c r="GP87" s="365"/>
      <c r="GQ87" s="365"/>
      <c r="GR87" s="365"/>
      <c r="GS87" s="365"/>
      <c r="GT87" s="365"/>
      <c r="GU87" s="365"/>
      <c r="GV87" s="365"/>
      <c r="GW87" s="365"/>
      <c r="GX87" s="365"/>
      <c r="GY87" s="365"/>
      <c r="GZ87" s="365"/>
      <c r="HA87" s="365"/>
      <c r="HB87" s="365"/>
      <c r="HC87" s="365"/>
      <c r="HD87" s="365"/>
      <c r="HE87" s="365"/>
      <c r="HF87" s="365"/>
      <c r="HG87" s="365"/>
      <c r="HH87" s="365"/>
      <c r="HI87" s="365"/>
    </row>
    <row r="88" spans="1:217" s="370" customFormat="1" ht="18" customHeight="1">
      <c r="A88" s="365"/>
      <c r="B88" s="366">
        <v>52</v>
      </c>
      <c r="C88" s="372" t="s">
        <v>103</v>
      </c>
      <c r="D88" s="375">
        <v>768</v>
      </c>
      <c r="E88" s="376">
        <v>423.09</v>
      </c>
      <c r="F88" s="375">
        <v>22</v>
      </c>
      <c r="G88" s="376">
        <v>865.28</v>
      </c>
      <c r="H88" s="375">
        <v>9247</v>
      </c>
      <c r="I88" s="376">
        <v>1350.28</v>
      </c>
      <c r="J88" s="391"/>
      <c r="K88" s="371"/>
      <c r="L88" s="365"/>
      <c r="M88" s="365"/>
      <c r="N88" s="365"/>
      <c r="O88" s="365"/>
      <c r="P88" s="365"/>
      <c r="Q88" s="365"/>
      <c r="R88" s="365"/>
      <c r="S88" s="365"/>
      <c r="T88" s="365"/>
      <c r="U88" s="365"/>
      <c r="V88" s="365"/>
      <c r="W88" s="365"/>
      <c r="X88" s="365"/>
      <c r="Y88" s="365"/>
      <c r="Z88" s="365"/>
      <c r="AA88" s="365"/>
      <c r="AB88" s="365"/>
      <c r="AC88" s="365"/>
      <c r="AD88" s="365"/>
      <c r="AE88" s="365"/>
      <c r="AF88" s="365"/>
      <c r="AG88" s="365"/>
      <c r="AH88" s="365"/>
      <c r="AI88" s="365"/>
      <c r="AJ88" s="365"/>
      <c r="AK88" s="365"/>
      <c r="AL88" s="365"/>
      <c r="AM88" s="365"/>
      <c r="AN88" s="365"/>
      <c r="AO88" s="365"/>
      <c r="AP88" s="365"/>
      <c r="AQ88" s="365"/>
      <c r="AR88" s="365"/>
      <c r="AS88" s="365"/>
      <c r="AT88" s="365"/>
      <c r="AU88" s="365"/>
      <c r="AV88" s="365"/>
      <c r="AW88" s="365"/>
      <c r="AX88" s="365"/>
      <c r="AY88" s="365"/>
      <c r="AZ88" s="365"/>
      <c r="BA88" s="365"/>
      <c r="BB88" s="365"/>
      <c r="BC88" s="365"/>
      <c r="BD88" s="365"/>
      <c r="BE88" s="365"/>
      <c r="BF88" s="365"/>
      <c r="BG88" s="365"/>
      <c r="BH88" s="365"/>
      <c r="BI88" s="365"/>
      <c r="BJ88" s="365"/>
      <c r="BK88" s="365"/>
      <c r="BL88" s="365"/>
      <c r="BM88" s="365"/>
      <c r="BN88" s="365"/>
      <c r="BO88" s="365"/>
      <c r="BP88" s="365"/>
      <c r="BQ88" s="365"/>
      <c r="BR88" s="365"/>
      <c r="BS88" s="365"/>
      <c r="BT88" s="365"/>
      <c r="BU88" s="365"/>
      <c r="BV88" s="365"/>
      <c r="BW88" s="365"/>
      <c r="BX88" s="365"/>
      <c r="BY88" s="365"/>
      <c r="BZ88" s="365"/>
      <c r="CA88" s="365"/>
      <c r="CB88" s="365"/>
      <c r="CC88" s="365"/>
      <c r="CD88" s="365"/>
      <c r="CE88" s="365"/>
      <c r="CF88" s="365"/>
      <c r="CG88" s="365"/>
      <c r="CH88" s="365"/>
      <c r="CI88" s="365"/>
      <c r="CJ88" s="365"/>
      <c r="CK88" s="365"/>
      <c r="CL88" s="365"/>
      <c r="CM88" s="365"/>
      <c r="CN88" s="365"/>
      <c r="CO88" s="365"/>
      <c r="CP88" s="365"/>
      <c r="CQ88" s="365"/>
      <c r="CR88" s="365"/>
      <c r="CS88" s="365"/>
      <c r="CT88" s="365"/>
      <c r="CU88" s="365"/>
      <c r="CV88" s="365"/>
      <c r="CW88" s="365"/>
      <c r="CX88" s="365"/>
      <c r="CY88" s="365"/>
      <c r="CZ88" s="365"/>
      <c r="DA88" s="365"/>
      <c r="DB88" s="365"/>
      <c r="DC88" s="365"/>
      <c r="DD88" s="365"/>
      <c r="DE88" s="365"/>
      <c r="DF88" s="365"/>
      <c r="DG88" s="365"/>
      <c r="DH88" s="365"/>
      <c r="DI88" s="365"/>
      <c r="DJ88" s="365"/>
      <c r="DK88" s="365"/>
      <c r="DL88" s="365"/>
      <c r="DM88" s="365"/>
      <c r="DN88" s="365"/>
      <c r="DO88" s="365"/>
      <c r="DP88" s="365"/>
      <c r="DQ88" s="365"/>
      <c r="DR88" s="365"/>
      <c r="DS88" s="365"/>
      <c r="DT88" s="365"/>
      <c r="DU88" s="365"/>
      <c r="DV88" s="365"/>
      <c r="DW88" s="365"/>
      <c r="DX88" s="365"/>
      <c r="DY88" s="365"/>
      <c r="DZ88" s="365"/>
      <c r="EA88" s="365"/>
      <c r="EB88" s="365"/>
      <c r="EC88" s="365"/>
      <c r="ED88" s="365"/>
      <c r="EE88" s="365"/>
      <c r="EF88" s="365"/>
      <c r="EG88" s="365"/>
      <c r="EH88" s="365"/>
      <c r="EI88" s="365"/>
      <c r="EJ88" s="365"/>
      <c r="EK88" s="365"/>
      <c r="EL88" s="365"/>
      <c r="EM88" s="365"/>
      <c r="EN88" s="365"/>
      <c r="EO88" s="365"/>
      <c r="EP88" s="365"/>
      <c r="EQ88" s="365"/>
      <c r="ER88" s="365"/>
      <c r="ES88" s="365"/>
      <c r="ET88" s="365"/>
      <c r="EU88" s="365"/>
      <c r="EV88" s="365"/>
      <c r="EW88" s="365"/>
      <c r="EX88" s="365"/>
      <c r="EY88" s="365"/>
      <c r="EZ88" s="365"/>
      <c r="FA88" s="365"/>
      <c r="FB88" s="365"/>
      <c r="FC88" s="365"/>
      <c r="FD88" s="365"/>
      <c r="FE88" s="365"/>
      <c r="FF88" s="365"/>
      <c r="FG88" s="365"/>
      <c r="FH88" s="365"/>
      <c r="FI88" s="365"/>
      <c r="FJ88" s="365"/>
      <c r="FK88" s="365"/>
      <c r="FL88" s="365"/>
      <c r="FM88" s="365"/>
      <c r="FN88" s="365"/>
      <c r="FO88" s="365"/>
      <c r="FP88" s="365"/>
      <c r="FQ88" s="365"/>
      <c r="FR88" s="365"/>
      <c r="FS88" s="365"/>
      <c r="FT88" s="365"/>
      <c r="FU88" s="365"/>
      <c r="FV88" s="365"/>
      <c r="FW88" s="365"/>
      <c r="FX88" s="365"/>
      <c r="FY88" s="365"/>
      <c r="FZ88" s="365"/>
      <c r="GA88" s="365"/>
      <c r="GB88" s="365"/>
      <c r="GC88" s="365"/>
      <c r="GD88" s="365"/>
      <c r="GE88" s="365"/>
      <c r="GF88" s="365"/>
      <c r="GG88" s="365"/>
      <c r="GH88" s="365"/>
      <c r="GI88" s="365"/>
      <c r="GJ88" s="365"/>
      <c r="GK88" s="365"/>
      <c r="GL88" s="365"/>
      <c r="GM88" s="365"/>
      <c r="GN88" s="365"/>
      <c r="GO88" s="365"/>
      <c r="GP88" s="365"/>
      <c r="GQ88" s="365"/>
      <c r="GR88" s="365"/>
      <c r="GS88" s="365"/>
      <c r="GT88" s="365"/>
      <c r="GU88" s="365"/>
      <c r="GV88" s="365"/>
      <c r="GW88" s="365"/>
      <c r="GX88" s="365"/>
      <c r="GY88" s="365"/>
      <c r="GZ88" s="365"/>
      <c r="HA88" s="365"/>
      <c r="HB88" s="365"/>
      <c r="HC88" s="365"/>
      <c r="HD88" s="365"/>
      <c r="HE88" s="365"/>
      <c r="HF88" s="365"/>
      <c r="HG88" s="365"/>
      <c r="HH88" s="365"/>
      <c r="HI88" s="365"/>
    </row>
    <row r="89" spans="1:217" s="370" customFormat="1" ht="18" hidden="1" customHeight="1">
      <c r="A89" s="365"/>
      <c r="B89" s="366"/>
      <c r="C89" s="372"/>
      <c r="D89" s="377"/>
      <c r="E89" s="378"/>
      <c r="F89" s="377"/>
      <c r="G89" s="378"/>
      <c r="H89" s="377"/>
      <c r="I89" s="378"/>
      <c r="J89" s="391"/>
      <c r="K89" s="371"/>
      <c r="L89" s="365"/>
      <c r="M89" s="365"/>
      <c r="N89" s="365"/>
      <c r="O89" s="365"/>
      <c r="P89" s="365"/>
      <c r="Q89" s="365"/>
      <c r="R89" s="365"/>
      <c r="S89" s="365"/>
      <c r="T89" s="365"/>
      <c r="U89" s="365"/>
      <c r="V89" s="365"/>
      <c r="W89" s="365"/>
      <c r="X89" s="365"/>
      <c r="Y89" s="365"/>
      <c r="Z89" s="365"/>
      <c r="AA89" s="365"/>
      <c r="AB89" s="365"/>
      <c r="AC89" s="365"/>
      <c r="AD89" s="365"/>
      <c r="AE89" s="365"/>
      <c r="AF89" s="365"/>
      <c r="AG89" s="365"/>
      <c r="AH89" s="365"/>
      <c r="AI89" s="365"/>
      <c r="AJ89" s="365"/>
      <c r="AK89" s="365"/>
      <c r="AL89" s="365"/>
      <c r="AM89" s="365"/>
      <c r="AN89" s="365"/>
      <c r="AO89" s="365"/>
      <c r="AP89" s="365"/>
      <c r="AQ89" s="365"/>
      <c r="AR89" s="365"/>
      <c r="AS89" s="365"/>
      <c r="AT89" s="365"/>
      <c r="AU89" s="365"/>
      <c r="AV89" s="365"/>
      <c r="AW89" s="365"/>
      <c r="AX89" s="365"/>
      <c r="AY89" s="365"/>
      <c r="AZ89" s="365"/>
      <c r="BA89" s="365"/>
      <c r="BB89" s="365"/>
      <c r="BC89" s="365"/>
      <c r="BD89" s="365"/>
      <c r="BE89" s="365"/>
      <c r="BF89" s="365"/>
      <c r="BG89" s="365"/>
      <c r="BH89" s="365"/>
      <c r="BI89" s="365"/>
      <c r="BJ89" s="365"/>
      <c r="BK89" s="365"/>
      <c r="BL89" s="365"/>
      <c r="BM89" s="365"/>
      <c r="BN89" s="365"/>
      <c r="BO89" s="365"/>
      <c r="BP89" s="365"/>
      <c r="BQ89" s="365"/>
      <c r="BR89" s="365"/>
      <c r="BS89" s="365"/>
      <c r="BT89" s="365"/>
      <c r="BU89" s="365"/>
      <c r="BV89" s="365"/>
      <c r="BW89" s="365"/>
      <c r="BX89" s="365"/>
      <c r="BY89" s="365"/>
      <c r="BZ89" s="365"/>
      <c r="CA89" s="365"/>
      <c r="CB89" s="365"/>
      <c r="CC89" s="365"/>
      <c r="CD89" s="365"/>
      <c r="CE89" s="365"/>
      <c r="CF89" s="365"/>
      <c r="CG89" s="365"/>
      <c r="CH89" s="365"/>
      <c r="CI89" s="365"/>
      <c r="CJ89" s="365"/>
      <c r="CK89" s="365"/>
      <c r="CL89" s="365"/>
      <c r="CM89" s="365"/>
      <c r="CN89" s="365"/>
      <c r="CO89" s="365"/>
      <c r="CP89" s="365"/>
      <c r="CQ89" s="365"/>
      <c r="CR89" s="365"/>
      <c r="CS89" s="365"/>
      <c r="CT89" s="365"/>
      <c r="CU89" s="365"/>
      <c r="CV89" s="365"/>
      <c r="CW89" s="365"/>
      <c r="CX89" s="365"/>
      <c r="CY89" s="365"/>
      <c r="CZ89" s="365"/>
      <c r="DA89" s="365"/>
      <c r="DB89" s="365"/>
      <c r="DC89" s="365"/>
      <c r="DD89" s="365"/>
      <c r="DE89" s="365"/>
      <c r="DF89" s="365"/>
      <c r="DG89" s="365"/>
      <c r="DH89" s="365"/>
      <c r="DI89" s="365"/>
      <c r="DJ89" s="365"/>
      <c r="DK89" s="365"/>
      <c r="DL89" s="365"/>
      <c r="DM89" s="365"/>
      <c r="DN89" s="365"/>
      <c r="DO89" s="365"/>
      <c r="DP89" s="365"/>
      <c r="DQ89" s="365"/>
      <c r="DR89" s="365"/>
      <c r="DS89" s="365"/>
      <c r="DT89" s="365"/>
      <c r="DU89" s="365"/>
      <c r="DV89" s="365"/>
      <c r="DW89" s="365"/>
      <c r="DX89" s="365"/>
      <c r="DY89" s="365"/>
      <c r="DZ89" s="365"/>
      <c r="EA89" s="365"/>
      <c r="EB89" s="365"/>
      <c r="EC89" s="365"/>
      <c r="ED89" s="365"/>
      <c r="EE89" s="365"/>
      <c r="EF89" s="365"/>
      <c r="EG89" s="365"/>
      <c r="EH89" s="365"/>
      <c r="EI89" s="365"/>
      <c r="EJ89" s="365"/>
      <c r="EK89" s="365"/>
      <c r="EL89" s="365"/>
      <c r="EM89" s="365"/>
      <c r="EN89" s="365"/>
      <c r="EO89" s="365"/>
      <c r="EP89" s="365"/>
      <c r="EQ89" s="365"/>
      <c r="ER89" s="365"/>
      <c r="ES89" s="365"/>
      <c r="ET89" s="365"/>
      <c r="EU89" s="365"/>
      <c r="EV89" s="365"/>
      <c r="EW89" s="365"/>
      <c r="EX89" s="365"/>
      <c r="EY89" s="365"/>
      <c r="EZ89" s="365"/>
      <c r="FA89" s="365"/>
      <c r="FB89" s="365"/>
      <c r="FC89" s="365"/>
      <c r="FD89" s="365"/>
      <c r="FE89" s="365"/>
      <c r="FF89" s="365"/>
      <c r="FG89" s="365"/>
      <c r="FH89" s="365"/>
      <c r="FI89" s="365"/>
      <c r="FJ89" s="365"/>
      <c r="FK89" s="365"/>
      <c r="FL89" s="365"/>
      <c r="FM89" s="365"/>
      <c r="FN89" s="365"/>
      <c r="FO89" s="365"/>
      <c r="FP89" s="365"/>
      <c r="FQ89" s="365"/>
      <c r="FR89" s="365"/>
      <c r="FS89" s="365"/>
      <c r="FT89" s="365"/>
      <c r="FU89" s="365"/>
      <c r="FV89" s="365"/>
      <c r="FW89" s="365"/>
      <c r="FX89" s="365"/>
      <c r="FY89" s="365"/>
      <c r="FZ89" s="365"/>
      <c r="GA89" s="365"/>
      <c r="GB89" s="365"/>
      <c r="GC89" s="365"/>
      <c r="GD89" s="365"/>
      <c r="GE89" s="365"/>
      <c r="GF89" s="365"/>
      <c r="GG89" s="365"/>
      <c r="GH89" s="365"/>
      <c r="GI89" s="365"/>
      <c r="GJ89" s="365"/>
      <c r="GK89" s="365"/>
      <c r="GL89" s="365"/>
      <c r="GM89" s="365"/>
      <c r="GN89" s="365"/>
      <c r="GO89" s="365"/>
      <c r="GP89" s="365"/>
      <c r="GQ89" s="365"/>
      <c r="GR89" s="365"/>
      <c r="GS89" s="365"/>
      <c r="GT89" s="365"/>
      <c r="GU89" s="365"/>
      <c r="GV89" s="365"/>
      <c r="GW89" s="365"/>
      <c r="GX89" s="365"/>
      <c r="GY89" s="365"/>
      <c r="GZ89" s="365"/>
      <c r="HA89" s="365"/>
      <c r="HB89" s="365"/>
      <c r="HC89" s="365"/>
      <c r="HD89" s="365"/>
      <c r="HE89" s="365"/>
      <c r="HF89" s="365"/>
      <c r="HG89" s="365"/>
      <c r="HH89" s="365"/>
      <c r="HI89" s="365"/>
    </row>
    <row r="90" spans="1:217" s="370" customFormat="1" ht="18" customHeight="1">
      <c r="A90" s="379"/>
      <c r="B90" s="380"/>
      <c r="C90" s="381" t="s">
        <v>45</v>
      </c>
      <c r="D90" s="382">
        <v>336294</v>
      </c>
      <c r="E90" s="383">
        <v>552.09</v>
      </c>
      <c r="F90" s="503">
        <v>46895</v>
      </c>
      <c r="G90" s="504">
        <v>824.51</v>
      </c>
      <c r="H90" s="505">
        <v>10517634</v>
      </c>
      <c r="I90" s="506">
        <v>1372.16</v>
      </c>
      <c r="J90" s="391"/>
      <c r="K90" s="371"/>
      <c r="L90" s="365"/>
      <c r="M90" s="365"/>
      <c r="N90" s="365"/>
      <c r="O90" s="365"/>
      <c r="P90" s="365"/>
      <c r="Q90" s="365"/>
      <c r="R90" s="365"/>
      <c r="S90" s="365"/>
      <c r="T90" s="365"/>
      <c r="U90" s="365"/>
      <c r="V90" s="365"/>
      <c r="W90" s="365"/>
      <c r="X90" s="365"/>
      <c r="Y90" s="365"/>
      <c r="Z90" s="365"/>
      <c r="AA90" s="365"/>
      <c r="AB90" s="365"/>
      <c r="AC90" s="365"/>
      <c r="AD90" s="365"/>
      <c r="AE90" s="365"/>
      <c r="AF90" s="365"/>
      <c r="AG90" s="365"/>
      <c r="AH90" s="365"/>
      <c r="AI90" s="365"/>
      <c r="AJ90" s="365"/>
      <c r="AK90" s="365"/>
      <c r="AL90" s="365"/>
      <c r="AM90" s="365"/>
      <c r="AN90" s="365"/>
      <c r="AO90" s="365"/>
      <c r="AP90" s="365"/>
      <c r="AQ90" s="365"/>
      <c r="AR90" s="365"/>
      <c r="AS90" s="365"/>
      <c r="AT90" s="365"/>
      <c r="AU90" s="365"/>
      <c r="AV90" s="365"/>
      <c r="AW90" s="365"/>
      <c r="AX90" s="365"/>
      <c r="AY90" s="365"/>
      <c r="AZ90" s="365"/>
      <c r="BA90" s="365"/>
      <c r="BB90" s="365"/>
      <c r="BC90" s="365"/>
      <c r="BD90" s="365"/>
      <c r="BE90" s="365"/>
      <c r="BF90" s="365"/>
      <c r="BG90" s="365"/>
      <c r="BH90" s="365"/>
      <c r="BI90" s="365"/>
      <c r="BJ90" s="365"/>
      <c r="BK90" s="365"/>
      <c r="BL90" s="365"/>
      <c r="BM90" s="365"/>
      <c r="BN90" s="365"/>
      <c r="BO90" s="365"/>
      <c r="BP90" s="365"/>
      <c r="BQ90" s="365"/>
      <c r="BR90" s="365"/>
      <c r="BS90" s="365"/>
      <c r="BT90" s="365"/>
      <c r="BU90" s="365"/>
      <c r="BV90" s="365"/>
      <c r="BW90" s="365"/>
      <c r="BX90" s="365"/>
      <c r="BY90" s="365"/>
      <c r="BZ90" s="365"/>
      <c r="CA90" s="365"/>
      <c r="CB90" s="365"/>
      <c r="CC90" s="365"/>
      <c r="CD90" s="365"/>
      <c r="CE90" s="365"/>
      <c r="CF90" s="365"/>
      <c r="CG90" s="365"/>
      <c r="CH90" s="365"/>
      <c r="CI90" s="365"/>
      <c r="CJ90" s="365"/>
      <c r="CK90" s="365"/>
      <c r="CL90" s="365"/>
      <c r="CM90" s="365"/>
      <c r="CN90" s="365"/>
      <c r="CO90" s="365"/>
      <c r="CP90" s="365"/>
      <c r="CQ90" s="365"/>
      <c r="CR90" s="365"/>
      <c r="CS90" s="365"/>
      <c r="CT90" s="365"/>
      <c r="CU90" s="365"/>
      <c r="CV90" s="365"/>
      <c r="CW90" s="365"/>
      <c r="CX90" s="365"/>
      <c r="CY90" s="365"/>
      <c r="CZ90" s="365"/>
      <c r="DA90" s="365"/>
      <c r="DB90" s="365"/>
      <c r="DC90" s="365"/>
      <c r="DD90" s="365"/>
      <c r="DE90" s="365"/>
      <c r="DF90" s="365"/>
      <c r="DG90" s="365"/>
      <c r="DH90" s="365"/>
      <c r="DI90" s="365"/>
      <c r="DJ90" s="365"/>
      <c r="DK90" s="365"/>
      <c r="DL90" s="365"/>
      <c r="DM90" s="365"/>
      <c r="DN90" s="365"/>
      <c r="DO90" s="365"/>
      <c r="DP90" s="365"/>
      <c r="DQ90" s="365"/>
      <c r="DR90" s="365"/>
      <c r="DS90" s="365"/>
      <c r="DT90" s="365"/>
      <c r="DU90" s="365"/>
      <c r="DV90" s="365"/>
      <c r="DW90" s="365"/>
      <c r="DX90" s="365"/>
      <c r="DY90" s="365"/>
      <c r="DZ90" s="365"/>
      <c r="EA90" s="365"/>
      <c r="EB90" s="365"/>
      <c r="EC90" s="365"/>
      <c r="ED90" s="365"/>
      <c r="EE90" s="365"/>
      <c r="EF90" s="365"/>
      <c r="EG90" s="365"/>
      <c r="EH90" s="365"/>
      <c r="EI90" s="365"/>
      <c r="EJ90" s="365"/>
      <c r="EK90" s="365"/>
      <c r="EL90" s="365"/>
      <c r="EM90" s="365"/>
      <c r="EN90" s="365"/>
      <c r="EO90" s="365"/>
      <c r="EP90" s="365"/>
      <c r="EQ90" s="365"/>
      <c r="ER90" s="365"/>
      <c r="ES90" s="365"/>
      <c r="ET90" s="365"/>
      <c r="EU90" s="365"/>
      <c r="EV90" s="365"/>
      <c r="EW90" s="365"/>
      <c r="EX90" s="365"/>
      <c r="EY90" s="365"/>
      <c r="EZ90" s="365"/>
      <c r="FA90" s="365"/>
      <c r="FB90" s="365"/>
      <c r="FC90" s="365"/>
      <c r="FD90" s="365"/>
      <c r="FE90" s="365"/>
      <c r="FF90" s="365"/>
      <c r="FG90" s="365"/>
      <c r="FH90" s="365"/>
      <c r="FI90" s="365"/>
      <c r="FJ90" s="365"/>
      <c r="FK90" s="365"/>
      <c r="FL90" s="365"/>
      <c r="FM90" s="365"/>
      <c r="FN90" s="365"/>
      <c r="FO90" s="365"/>
      <c r="FP90" s="365"/>
      <c r="FQ90" s="365"/>
      <c r="FR90" s="365"/>
      <c r="FS90" s="365"/>
      <c r="FT90" s="365"/>
      <c r="FU90" s="365"/>
      <c r="FV90" s="365"/>
      <c r="FW90" s="365"/>
      <c r="FX90" s="365"/>
      <c r="FY90" s="365"/>
      <c r="FZ90" s="365"/>
      <c r="GA90" s="365"/>
      <c r="GB90" s="365"/>
      <c r="GC90" s="365"/>
      <c r="GD90" s="365"/>
      <c r="GE90" s="365"/>
      <c r="GF90" s="365"/>
      <c r="GG90" s="365"/>
      <c r="GH90" s="365"/>
      <c r="GI90" s="365"/>
      <c r="GJ90" s="365"/>
      <c r="GK90" s="365"/>
      <c r="GL90" s="365"/>
      <c r="GM90" s="365"/>
      <c r="GN90" s="365"/>
      <c r="GO90" s="365"/>
      <c r="GP90" s="365"/>
      <c r="GQ90" s="365"/>
      <c r="GR90" s="365"/>
      <c r="GS90" s="365"/>
      <c r="GT90" s="365"/>
      <c r="GU90" s="365"/>
      <c r="GV90" s="365"/>
      <c r="GW90" s="365"/>
      <c r="GX90" s="365"/>
      <c r="GY90" s="365"/>
      <c r="GZ90" s="365"/>
      <c r="HA90" s="365"/>
      <c r="HB90" s="365"/>
      <c r="HC90" s="365"/>
      <c r="HD90" s="365"/>
      <c r="HE90" s="365"/>
      <c r="HF90" s="365"/>
      <c r="HG90" s="365"/>
      <c r="HH90" s="365"/>
      <c r="HI90" s="365"/>
    </row>
    <row r="91" spans="1:217" ht="18" customHeight="1">
      <c r="A91" s="358"/>
      <c r="B91" s="359"/>
      <c r="C91" s="358"/>
      <c r="D91" s="358"/>
      <c r="E91" s="358"/>
      <c r="F91" s="358"/>
      <c r="G91" s="358"/>
      <c r="H91" s="358"/>
      <c r="I91" s="358"/>
    </row>
    <row r="92" spans="1:217" ht="18" customHeight="1">
      <c r="A92" s="358"/>
      <c r="B92" s="384"/>
      <c r="C92" s="358"/>
      <c r="D92" s="385"/>
      <c r="E92" s="386"/>
      <c r="F92" s="385"/>
      <c r="G92" s="386"/>
      <c r="H92" s="385"/>
      <c r="I92" s="386"/>
    </row>
    <row r="93" spans="1:217" ht="18" customHeight="1">
      <c r="B93" s="387"/>
      <c r="D93" s="388"/>
      <c r="E93" s="389"/>
      <c r="F93" s="388"/>
      <c r="G93" s="389"/>
      <c r="H93" s="388"/>
      <c r="I93" s="389"/>
    </row>
    <row r="94" spans="1:217" ht="18" customHeight="1">
      <c r="B94" s="387"/>
      <c r="C94" s="390"/>
      <c r="D94" s="388"/>
      <c r="E94" s="389"/>
      <c r="F94" s="388"/>
      <c r="G94" s="389"/>
      <c r="H94" s="388"/>
      <c r="I94" s="389"/>
    </row>
    <row r="95" spans="1:217" ht="18" customHeight="1">
      <c r="B95" s="387"/>
      <c r="E95" s="389"/>
      <c r="G95" s="389"/>
      <c r="I95" s="389"/>
    </row>
    <row r="96" spans="1:217" ht="18" customHeight="1">
      <c r="B96" s="387"/>
      <c r="E96" s="389"/>
      <c r="G96" s="389"/>
      <c r="I96" s="389"/>
    </row>
    <row r="97" spans="2:9" ht="18" customHeight="1">
      <c r="B97" s="387"/>
      <c r="E97" s="389"/>
      <c r="G97" s="389"/>
      <c r="I97" s="389"/>
    </row>
    <row r="98" spans="2:9" ht="18" customHeight="1">
      <c r="B98" s="387"/>
      <c r="E98" s="389"/>
      <c r="G98" s="389"/>
      <c r="I98" s="389"/>
    </row>
    <row r="99" spans="2:9" ht="18" customHeight="1">
      <c r="B99" s="387"/>
      <c r="E99" s="389"/>
      <c r="G99" s="389"/>
      <c r="I99" s="389"/>
    </row>
    <row r="100" spans="2:9" ht="18" customHeight="1">
      <c r="B100" s="387"/>
      <c r="E100" s="389"/>
      <c r="G100" s="389"/>
      <c r="I100" s="389"/>
    </row>
    <row r="101" spans="2:9" ht="18" customHeight="1">
      <c r="B101" s="387"/>
    </row>
    <row r="102" spans="2:9" ht="18" customHeight="1">
      <c r="B102" s="387"/>
    </row>
    <row r="103" spans="2:9" ht="18" customHeight="1">
      <c r="B103" s="387"/>
    </row>
    <row r="104" spans="2:9" ht="18" customHeight="1">
      <c r="B104" s="387"/>
    </row>
    <row r="105" spans="2:9" ht="18" customHeight="1">
      <c r="B105" s="387"/>
    </row>
    <row r="106" spans="2:9" ht="18" customHeight="1">
      <c r="B106" s="387"/>
    </row>
    <row r="107" spans="2:9" ht="18" customHeight="1">
      <c r="B107" s="387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41E102EE-D199-4022-896E-0549D88E03CD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10" activePane="bottomLeft" state="frozen"/>
      <selection activeCell="M30" sqref="M30"/>
      <selection pane="bottomLeft" activeCell="O30" sqref="O30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4" width="18.7109375" style="84" customWidth="1"/>
    <col min="5" max="5" width="13.85546875" style="84" customWidth="1"/>
    <col min="6" max="6" width="10.7109375" style="84" customWidth="1"/>
    <col min="7" max="7" width="18.7109375" style="84" customWidth="1"/>
    <col min="8" max="8" width="13.85546875" style="84" customWidth="1"/>
    <col min="9" max="9" width="10.7109375" style="84" customWidth="1"/>
    <col min="10" max="16384" width="11.42578125" style="8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2" customFormat="1" ht="18.75">
      <c r="B3" s="572" t="s">
        <v>106</v>
      </c>
      <c r="C3" s="572"/>
      <c r="D3" s="572"/>
      <c r="E3" s="572"/>
      <c r="F3" s="572"/>
      <c r="G3" s="572"/>
      <c r="H3" s="572"/>
      <c r="I3" s="572"/>
    </row>
    <row r="4" spans="1:255" s="2" customFormat="1" ht="15.75" customHeight="1">
      <c r="B4" s="6"/>
      <c r="C4" s="91"/>
      <c r="D4" s="89"/>
      <c r="E4" s="90"/>
      <c r="F4" s="89"/>
      <c r="G4" s="89"/>
      <c r="H4" s="90"/>
      <c r="I4" s="89"/>
    </row>
    <row r="5" spans="1:255" s="92" customFormat="1" ht="18.75">
      <c r="B5" s="82" t="str">
        <f>'Pensiones - mínimos'!$B$3</f>
        <v xml:space="preserve">  1 de julio de 2026</v>
      </c>
      <c r="C5" s="82"/>
      <c r="D5" s="82"/>
      <c r="E5" s="82"/>
      <c r="F5" s="82"/>
      <c r="G5" s="82"/>
      <c r="H5" s="82"/>
      <c r="I5" s="82"/>
      <c r="K5" s="7" t="s">
        <v>167</v>
      </c>
    </row>
    <row r="6" spans="1:255" s="92" customFormat="1" ht="6" customHeight="1">
      <c r="B6" s="6"/>
      <c r="C6" s="82"/>
      <c r="D6" s="89"/>
      <c r="E6" s="90"/>
      <c r="F6" s="89"/>
      <c r="G6" s="89"/>
      <c r="H6" s="90"/>
      <c r="I6" s="89"/>
      <c r="K6" s="7"/>
    </row>
    <row r="7" spans="1:255" ht="24.75" customHeight="1">
      <c r="B7" s="570" t="s">
        <v>156</v>
      </c>
      <c r="C7" s="568" t="s">
        <v>47</v>
      </c>
      <c r="D7" s="565" t="s">
        <v>107</v>
      </c>
      <c r="E7" s="566"/>
      <c r="F7" s="567"/>
      <c r="G7" s="565" t="s">
        <v>197</v>
      </c>
      <c r="H7" s="566"/>
      <c r="I7" s="567"/>
    </row>
    <row r="8" spans="1:255" ht="69" customHeight="1">
      <c r="B8" s="571"/>
      <c r="C8" s="569"/>
      <c r="D8" s="219" t="s">
        <v>107</v>
      </c>
      <c r="E8" s="221" t="s">
        <v>196</v>
      </c>
      <c r="F8" s="219" t="s">
        <v>194</v>
      </c>
      <c r="G8" s="219" t="s">
        <v>195</v>
      </c>
      <c r="H8" s="221" t="s">
        <v>196</v>
      </c>
      <c r="I8" s="219" t="s">
        <v>194</v>
      </c>
    </row>
    <row r="9" spans="1:255" ht="29.25" hidden="1" customHeight="1">
      <c r="B9" s="93"/>
      <c r="C9" s="85"/>
      <c r="D9" s="85"/>
      <c r="E9" s="86"/>
      <c r="F9" s="85"/>
      <c r="G9" s="85"/>
      <c r="H9" s="86"/>
      <c r="I9" s="85"/>
    </row>
    <row r="10" spans="1:255" s="97" customFormat="1" ht="18" customHeight="1">
      <c r="A10" s="8"/>
      <c r="B10" s="94"/>
      <c r="C10" s="95" t="s">
        <v>52</v>
      </c>
      <c r="D10" s="96">
        <v>1734612</v>
      </c>
      <c r="E10" s="203">
        <v>0.16489999999999999</v>
      </c>
      <c r="F10" s="203">
        <v>2.0400000000000001E-2</v>
      </c>
      <c r="G10" s="130">
        <v>1236.46</v>
      </c>
      <c r="H10" s="203">
        <v>0.90110000000000001</v>
      </c>
      <c r="I10" s="203">
        <v>4.9599999999999998E-2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0" customFormat="1" ht="18" customHeight="1">
      <c r="B11" s="94">
        <v>4</v>
      </c>
      <c r="C11" s="98" t="s">
        <v>53</v>
      </c>
      <c r="D11" s="99">
        <v>122852</v>
      </c>
      <c r="E11" s="204">
        <v>1.17E-2</v>
      </c>
      <c r="F11" s="204">
        <v>3.0700000000000002E-2</v>
      </c>
      <c r="G11" s="131">
        <v>1134.32</v>
      </c>
      <c r="H11" s="204">
        <v>0.82669999999999999</v>
      </c>
      <c r="I11" s="204">
        <v>5.0999999999999997E-2</v>
      </c>
    </row>
    <row r="12" spans="1:255" s="101" customFormat="1" ht="18" customHeight="1">
      <c r="B12" s="94">
        <v>11</v>
      </c>
      <c r="C12" s="98" t="s">
        <v>54</v>
      </c>
      <c r="D12" s="99">
        <v>239824</v>
      </c>
      <c r="E12" s="204">
        <v>2.2800000000000001E-2</v>
      </c>
      <c r="F12" s="204">
        <v>1.7299999999999999E-2</v>
      </c>
      <c r="G12" s="131">
        <v>1361.96</v>
      </c>
      <c r="H12" s="204">
        <v>0.99260000000000004</v>
      </c>
      <c r="I12" s="204">
        <v>4.7199999999999999E-2</v>
      </c>
    </row>
    <row r="13" spans="1:255" s="101" customFormat="1" ht="18" customHeight="1">
      <c r="B13" s="94">
        <v>14</v>
      </c>
      <c r="C13" s="98" t="s">
        <v>55</v>
      </c>
      <c r="D13" s="99">
        <v>186059</v>
      </c>
      <c r="E13" s="204">
        <v>1.77E-2</v>
      </c>
      <c r="F13" s="204">
        <v>1.9199999999999998E-2</v>
      </c>
      <c r="G13" s="131">
        <v>1160.8900000000001</v>
      </c>
      <c r="H13" s="204">
        <v>0.84599999999999997</v>
      </c>
      <c r="I13" s="204">
        <v>5.2600000000000001E-2</v>
      </c>
    </row>
    <row r="14" spans="1:255" s="101" customFormat="1" ht="18" customHeight="1">
      <c r="B14" s="94">
        <v>18</v>
      </c>
      <c r="C14" s="98" t="s">
        <v>56</v>
      </c>
      <c r="D14" s="99">
        <v>206657</v>
      </c>
      <c r="E14" s="204">
        <v>1.9599999999999999E-2</v>
      </c>
      <c r="F14" s="204">
        <v>1.8599999999999998E-2</v>
      </c>
      <c r="G14" s="131">
        <v>1182.92</v>
      </c>
      <c r="H14" s="204">
        <v>0.86209999999999998</v>
      </c>
      <c r="I14" s="204">
        <v>5.1400000000000001E-2</v>
      </c>
    </row>
    <row r="15" spans="1:255" s="101" customFormat="1" ht="18" customHeight="1">
      <c r="B15" s="94">
        <v>21</v>
      </c>
      <c r="C15" s="98" t="s">
        <v>57</v>
      </c>
      <c r="D15" s="99">
        <v>108306</v>
      </c>
      <c r="E15" s="204">
        <v>1.03E-2</v>
      </c>
      <c r="F15" s="204">
        <v>2.07E-2</v>
      </c>
      <c r="G15" s="131">
        <v>1245.79</v>
      </c>
      <c r="H15" s="204">
        <v>0.90790000000000004</v>
      </c>
      <c r="I15" s="204">
        <v>4.7E-2</v>
      </c>
    </row>
    <row r="16" spans="1:255" s="101" customFormat="1" ht="18" customHeight="1">
      <c r="B16" s="94">
        <v>23</v>
      </c>
      <c r="C16" s="98" t="s">
        <v>58</v>
      </c>
      <c r="D16" s="99">
        <v>153995</v>
      </c>
      <c r="E16" s="204">
        <v>1.46E-2</v>
      </c>
      <c r="F16" s="204">
        <v>2.01E-2</v>
      </c>
      <c r="G16" s="131">
        <v>1149.51</v>
      </c>
      <c r="H16" s="204">
        <v>0.8377</v>
      </c>
      <c r="I16" s="204">
        <v>5.3699999999999998E-2</v>
      </c>
    </row>
    <row r="17" spans="1:457" s="101" customFormat="1" ht="18" customHeight="1">
      <c r="B17" s="94">
        <v>29</v>
      </c>
      <c r="C17" s="98" t="s">
        <v>59</v>
      </c>
      <c r="D17" s="99">
        <v>301507</v>
      </c>
      <c r="E17" s="204">
        <v>2.87E-2</v>
      </c>
      <c r="F17" s="204">
        <v>2.3E-2</v>
      </c>
      <c r="G17" s="131">
        <v>1252.93</v>
      </c>
      <c r="H17" s="204">
        <v>0.91310000000000002</v>
      </c>
      <c r="I17" s="204">
        <v>4.9099999999999998E-2</v>
      </c>
    </row>
    <row r="18" spans="1:457" s="101" customFormat="1" ht="18" customHeight="1">
      <c r="B18" s="94">
        <v>41</v>
      </c>
      <c r="C18" s="98" t="s">
        <v>60</v>
      </c>
      <c r="D18" s="99">
        <v>415412</v>
      </c>
      <c r="E18" s="204">
        <v>3.95E-2</v>
      </c>
      <c r="F18" s="204">
        <v>1.89E-2</v>
      </c>
      <c r="G18" s="131">
        <v>1272.55</v>
      </c>
      <c r="H18" s="204">
        <v>0.9274</v>
      </c>
      <c r="I18" s="204">
        <v>4.8800000000000003E-2</v>
      </c>
    </row>
    <row r="19" spans="1:457" s="101" customFormat="1" ht="18" hidden="1" customHeight="1">
      <c r="B19" s="94"/>
      <c r="C19" s="98"/>
      <c r="D19" s="99"/>
      <c r="E19" s="204"/>
      <c r="F19" s="204"/>
      <c r="G19" s="131"/>
      <c r="H19" s="204"/>
      <c r="I19" s="204"/>
    </row>
    <row r="20" spans="1:457" s="102" customFormat="1" ht="18" customHeight="1">
      <c r="A20" s="8"/>
      <c r="B20" s="94"/>
      <c r="C20" s="95" t="s">
        <v>61</v>
      </c>
      <c r="D20" s="96">
        <v>321617</v>
      </c>
      <c r="E20" s="203">
        <v>3.0599999999999999E-2</v>
      </c>
      <c r="F20" s="203">
        <v>1.4E-2</v>
      </c>
      <c r="G20" s="130">
        <v>1448.44</v>
      </c>
      <c r="H20" s="203">
        <v>1.0556000000000001</v>
      </c>
      <c r="I20" s="203">
        <v>4.4900000000000002E-2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0" customFormat="1" ht="18" customHeight="1">
      <c r="B21" s="94">
        <v>22</v>
      </c>
      <c r="C21" s="98" t="s">
        <v>62</v>
      </c>
      <c r="D21" s="99">
        <v>55688</v>
      </c>
      <c r="E21" s="204">
        <v>5.3E-3</v>
      </c>
      <c r="F21" s="204">
        <v>1.0999999999999999E-2</v>
      </c>
      <c r="G21" s="131">
        <v>1325.6</v>
      </c>
      <c r="H21" s="204">
        <v>0.96609999999999996</v>
      </c>
      <c r="I21" s="204">
        <v>4.8500000000000001E-2</v>
      </c>
    </row>
    <row r="22" spans="1:457" s="101" customFormat="1" ht="18" customHeight="1">
      <c r="B22" s="94">
        <v>40</v>
      </c>
      <c r="C22" s="98" t="s">
        <v>63</v>
      </c>
      <c r="D22" s="99">
        <v>36493</v>
      </c>
      <c r="E22" s="204">
        <v>3.5000000000000001E-3</v>
      </c>
      <c r="F22" s="204">
        <v>6.0000000000000001E-3</v>
      </c>
      <c r="G22" s="131">
        <v>1339.17</v>
      </c>
      <c r="H22" s="204">
        <v>0.97599999999999998</v>
      </c>
      <c r="I22" s="204">
        <v>5.04E-2</v>
      </c>
    </row>
    <row r="23" spans="1:457" s="101" customFormat="1" ht="18" customHeight="1">
      <c r="B23" s="94">
        <v>50</v>
      </c>
      <c r="C23" s="101" t="s">
        <v>64</v>
      </c>
      <c r="D23" s="103">
        <v>229436</v>
      </c>
      <c r="E23" s="205">
        <v>2.18E-2</v>
      </c>
      <c r="F23" s="205">
        <v>1.61E-2</v>
      </c>
      <c r="G23" s="132">
        <v>1495.64</v>
      </c>
      <c r="H23" s="205">
        <v>1.0900000000000001</v>
      </c>
      <c r="I23" s="205">
        <v>4.2999999999999997E-2</v>
      </c>
    </row>
    <row r="24" spans="1:457" s="101" customFormat="1" ht="18" hidden="1" customHeight="1">
      <c r="B24" s="94"/>
      <c r="D24" s="103"/>
      <c r="E24" s="205"/>
      <c r="F24" s="205"/>
      <c r="G24" s="132"/>
      <c r="H24" s="205"/>
      <c r="I24" s="205"/>
    </row>
    <row r="25" spans="1:457" s="97" customFormat="1" ht="18" customHeight="1">
      <c r="A25" s="8"/>
      <c r="B25" s="94">
        <v>33</v>
      </c>
      <c r="C25" s="95" t="s">
        <v>65</v>
      </c>
      <c r="D25" s="96">
        <v>303606</v>
      </c>
      <c r="E25" s="203">
        <v>2.8899999999999999E-2</v>
      </c>
      <c r="F25" s="203">
        <v>5.0000000000000001E-3</v>
      </c>
      <c r="G25" s="130">
        <v>1579.14</v>
      </c>
      <c r="H25" s="203">
        <v>1.1508</v>
      </c>
      <c r="I25" s="203">
        <v>3.78E-2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7" customFormat="1" ht="18" hidden="1" customHeight="1">
      <c r="A26" s="8"/>
      <c r="B26" s="94"/>
      <c r="C26" s="95"/>
      <c r="D26" s="96"/>
      <c r="E26" s="203"/>
      <c r="F26" s="203"/>
      <c r="G26" s="130"/>
      <c r="H26" s="203"/>
      <c r="I26" s="203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7" customFormat="1" ht="18" customHeight="1">
      <c r="A27" s="8"/>
      <c r="B27" s="94">
        <v>7</v>
      </c>
      <c r="C27" s="95" t="s">
        <v>203</v>
      </c>
      <c r="D27" s="96">
        <v>216597</v>
      </c>
      <c r="E27" s="203">
        <v>2.06E-2</v>
      </c>
      <c r="F27" s="203">
        <v>1.84E-2</v>
      </c>
      <c r="G27" s="130">
        <v>1281.05</v>
      </c>
      <c r="H27" s="203">
        <v>0.93359999999999999</v>
      </c>
      <c r="I27" s="203">
        <v>4.58E-2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7" customFormat="1" ht="18" hidden="1" customHeight="1">
      <c r="A28" s="8"/>
      <c r="B28" s="94"/>
      <c r="C28" s="95"/>
      <c r="D28" s="96"/>
      <c r="E28" s="203"/>
      <c r="F28" s="203"/>
      <c r="G28" s="130"/>
      <c r="H28" s="203"/>
      <c r="I28" s="203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7" customFormat="1" ht="18" customHeight="1">
      <c r="A29" s="8"/>
      <c r="B29" s="94"/>
      <c r="C29" s="95" t="s">
        <v>66</v>
      </c>
      <c r="D29" s="96">
        <v>382439</v>
      </c>
      <c r="E29" s="203">
        <v>3.6400000000000002E-2</v>
      </c>
      <c r="F29" s="203">
        <v>2.6499999999999999E-2</v>
      </c>
      <c r="G29" s="130">
        <v>1252.25</v>
      </c>
      <c r="H29" s="203">
        <v>0.91259999999999997</v>
      </c>
      <c r="I29" s="203">
        <v>4.7800000000000002E-2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0" customFormat="1" ht="18" customHeight="1">
      <c r="B30" s="94">
        <v>35</v>
      </c>
      <c r="C30" s="98" t="s">
        <v>67</v>
      </c>
      <c r="D30" s="99">
        <v>201962</v>
      </c>
      <c r="E30" s="204">
        <v>1.9199999999999998E-2</v>
      </c>
      <c r="F30" s="204">
        <v>2.6599999999999999E-2</v>
      </c>
      <c r="G30" s="131">
        <v>1271.6600000000001</v>
      </c>
      <c r="H30" s="204">
        <v>0.92679999999999996</v>
      </c>
      <c r="I30" s="204">
        <v>4.6800000000000001E-2</v>
      </c>
    </row>
    <row r="31" spans="1:457" s="101" customFormat="1" ht="18" customHeight="1">
      <c r="B31" s="94">
        <v>38</v>
      </c>
      <c r="C31" s="98" t="s">
        <v>68</v>
      </c>
      <c r="D31" s="99">
        <v>180477</v>
      </c>
      <c r="E31" s="204">
        <v>1.72E-2</v>
      </c>
      <c r="F31" s="204">
        <v>2.64E-2</v>
      </c>
      <c r="G31" s="131">
        <v>1230.53</v>
      </c>
      <c r="H31" s="204">
        <v>0.89680000000000004</v>
      </c>
      <c r="I31" s="204">
        <v>4.9000000000000002E-2</v>
      </c>
    </row>
    <row r="32" spans="1:457" s="101" customFormat="1" ht="18" hidden="1" customHeight="1">
      <c r="B32" s="94"/>
      <c r="C32" s="98"/>
      <c r="D32" s="99"/>
      <c r="E32" s="204"/>
      <c r="F32" s="204"/>
      <c r="G32" s="131"/>
      <c r="H32" s="204"/>
      <c r="I32" s="204"/>
    </row>
    <row r="33" spans="1:255" s="101" customFormat="1" ht="18" customHeight="1">
      <c r="B33" s="94">
        <v>39</v>
      </c>
      <c r="C33" s="95" t="s">
        <v>69</v>
      </c>
      <c r="D33" s="96">
        <v>150282</v>
      </c>
      <c r="E33" s="203">
        <v>1.43E-2</v>
      </c>
      <c r="F33" s="203">
        <v>1.29E-2</v>
      </c>
      <c r="G33" s="130">
        <v>1441.92</v>
      </c>
      <c r="H33" s="203">
        <v>1.0508</v>
      </c>
      <c r="I33" s="203">
        <v>4.3299999999999998E-2</v>
      </c>
    </row>
    <row r="34" spans="1:255" s="101" customFormat="1" ht="18" hidden="1" customHeight="1">
      <c r="B34" s="94"/>
      <c r="C34" s="95"/>
      <c r="D34" s="96"/>
      <c r="E34" s="203"/>
      <c r="F34" s="203"/>
      <c r="G34" s="130"/>
      <c r="H34" s="203"/>
      <c r="I34" s="203"/>
    </row>
    <row r="35" spans="1:255" s="97" customFormat="1" ht="18" customHeight="1">
      <c r="A35" s="8"/>
      <c r="B35" s="94"/>
      <c r="C35" s="95" t="s">
        <v>70</v>
      </c>
      <c r="D35" s="96">
        <v>639920</v>
      </c>
      <c r="E35" s="203">
        <v>6.08E-2</v>
      </c>
      <c r="F35" s="203">
        <v>1.0699999999999999E-2</v>
      </c>
      <c r="G35" s="130">
        <v>1375.2</v>
      </c>
      <c r="H35" s="203">
        <v>1.0022</v>
      </c>
      <c r="I35" s="203">
        <v>4.7699999999999999E-2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4" customFormat="1" ht="18" customHeight="1">
      <c r="B36" s="94">
        <v>5</v>
      </c>
      <c r="C36" s="98" t="s">
        <v>71</v>
      </c>
      <c r="D36" s="99">
        <v>40582</v>
      </c>
      <c r="E36" s="204">
        <v>3.8999999999999998E-3</v>
      </c>
      <c r="F36" s="204">
        <v>1.32E-2</v>
      </c>
      <c r="G36" s="131">
        <v>1218.78</v>
      </c>
      <c r="H36" s="204">
        <v>0.88819999999999999</v>
      </c>
      <c r="I36" s="204">
        <v>5.2299999999999999E-2</v>
      </c>
    </row>
    <row r="37" spans="1:255" s="101" customFormat="1" ht="18" customHeight="1">
      <c r="B37" s="94">
        <v>9</v>
      </c>
      <c r="C37" s="98" t="s">
        <v>72</v>
      </c>
      <c r="D37" s="99">
        <v>95793</v>
      </c>
      <c r="E37" s="204">
        <v>9.1000000000000004E-3</v>
      </c>
      <c r="F37" s="204">
        <v>1.2800000000000001E-2</v>
      </c>
      <c r="G37" s="131">
        <v>1473.95</v>
      </c>
      <c r="H37" s="204">
        <v>1.0742</v>
      </c>
      <c r="I37" s="204">
        <v>4.5400000000000003E-2</v>
      </c>
    </row>
    <row r="38" spans="1:255" s="101" customFormat="1" ht="18" customHeight="1">
      <c r="B38" s="94">
        <v>24</v>
      </c>
      <c r="C38" s="98" t="s">
        <v>73</v>
      </c>
      <c r="D38" s="99">
        <v>140971</v>
      </c>
      <c r="E38" s="204">
        <v>1.34E-2</v>
      </c>
      <c r="F38" s="204">
        <v>1.4E-3</v>
      </c>
      <c r="G38" s="131">
        <v>1370.91</v>
      </c>
      <c r="H38" s="204">
        <v>0.99909999999999999</v>
      </c>
      <c r="I38" s="204">
        <v>4.7399999999999998E-2</v>
      </c>
    </row>
    <row r="39" spans="1:255" s="101" customFormat="1" ht="18" customHeight="1">
      <c r="B39" s="94">
        <v>34</v>
      </c>
      <c r="C39" s="101" t="s">
        <v>74</v>
      </c>
      <c r="D39" s="103">
        <v>44733</v>
      </c>
      <c r="E39" s="205">
        <v>4.3E-3</v>
      </c>
      <c r="F39" s="205">
        <v>1.04E-2</v>
      </c>
      <c r="G39" s="132">
        <v>1404.6</v>
      </c>
      <c r="H39" s="205">
        <v>1.0236000000000001</v>
      </c>
      <c r="I39" s="205">
        <v>4.4999999999999998E-2</v>
      </c>
    </row>
    <row r="40" spans="1:255" s="101" customFormat="1" ht="18" customHeight="1">
      <c r="B40" s="94">
        <v>37</v>
      </c>
      <c r="C40" s="101" t="s">
        <v>75</v>
      </c>
      <c r="D40" s="103">
        <v>84081</v>
      </c>
      <c r="E40" s="205">
        <v>8.0000000000000002E-3</v>
      </c>
      <c r="F40" s="205">
        <v>1.14E-2</v>
      </c>
      <c r="G40" s="132">
        <v>1291.73</v>
      </c>
      <c r="H40" s="205">
        <v>0.94140000000000001</v>
      </c>
      <c r="I40" s="205">
        <v>5.2699999999999997E-2</v>
      </c>
    </row>
    <row r="41" spans="1:255" s="101" customFormat="1" ht="18" customHeight="1">
      <c r="B41" s="94">
        <v>40</v>
      </c>
      <c r="C41" s="98" t="s">
        <v>76</v>
      </c>
      <c r="D41" s="99">
        <v>36396</v>
      </c>
      <c r="E41" s="204">
        <v>3.5000000000000001E-3</v>
      </c>
      <c r="F41" s="204">
        <v>1.7399999999999999E-2</v>
      </c>
      <c r="G41" s="131">
        <v>1315.17</v>
      </c>
      <c r="H41" s="204">
        <v>0.95850000000000002</v>
      </c>
      <c r="I41" s="204">
        <v>5.0500000000000003E-2</v>
      </c>
    </row>
    <row r="42" spans="1:255" s="101" customFormat="1" ht="18" customHeight="1">
      <c r="B42" s="94">
        <v>42</v>
      </c>
      <c r="C42" s="98" t="s">
        <v>77</v>
      </c>
      <c r="D42" s="99">
        <v>23171</v>
      </c>
      <c r="E42" s="204">
        <v>2.2000000000000001E-3</v>
      </c>
      <c r="F42" s="204">
        <v>8.8000000000000005E-3</v>
      </c>
      <c r="G42" s="131">
        <v>1337.31</v>
      </c>
      <c r="H42" s="204">
        <v>0.97460000000000002</v>
      </c>
      <c r="I42" s="204">
        <v>5.2299999999999999E-2</v>
      </c>
    </row>
    <row r="43" spans="1:255" s="101" customFormat="1" ht="18" customHeight="1">
      <c r="B43" s="94">
        <v>47</v>
      </c>
      <c r="C43" s="98" t="s">
        <v>78</v>
      </c>
      <c r="D43" s="99">
        <v>126510</v>
      </c>
      <c r="E43" s="204">
        <v>1.2E-2</v>
      </c>
      <c r="F43" s="204">
        <v>2.1499999999999998E-2</v>
      </c>
      <c r="G43" s="131">
        <v>1492.95</v>
      </c>
      <c r="H43" s="204">
        <v>1.0880000000000001</v>
      </c>
      <c r="I43" s="204">
        <v>4.0599999999999997E-2</v>
      </c>
    </row>
    <row r="44" spans="1:255" s="101" customFormat="1" ht="18" customHeight="1">
      <c r="B44" s="94">
        <v>49</v>
      </c>
      <c r="C44" s="98" t="s">
        <v>79</v>
      </c>
      <c r="D44" s="99">
        <v>47683</v>
      </c>
      <c r="E44" s="204">
        <v>4.4999999999999997E-3</v>
      </c>
      <c r="F44" s="204">
        <v>-1.6999999999999999E-3</v>
      </c>
      <c r="G44" s="131">
        <v>1194.02</v>
      </c>
      <c r="H44" s="204">
        <v>0.87019999999999997</v>
      </c>
      <c r="I44" s="204">
        <v>5.7299999999999997E-2</v>
      </c>
    </row>
    <row r="45" spans="1:255" s="101" customFormat="1" ht="18" hidden="1" customHeight="1">
      <c r="B45" s="94"/>
      <c r="C45" s="98"/>
      <c r="D45" s="99"/>
      <c r="E45" s="204"/>
      <c r="F45" s="204"/>
      <c r="G45" s="131"/>
      <c r="H45" s="204"/>
      <c r="I45" s="204"/>
    </row>
    <row r="46" spans="1:255" s="97" customFormat="1" ht="18" customHeight="1">
      <c r="A46" s="8"/>
      <c r="B46" s="94"/>
      <c r="C46" s="95" t="s">
        <v>80</v>
      </c>
      <c r="D46" s="96">
        <v>410859</v>
      </c>
      <c r="E46" s="203">
        <v>3.9100000000000003E-2</v>
      </c>
      <c r="F46" s="203">
        <v>2.2599999999999999E-2</v>
      </c>
      <c r="G46" s="130">
        <v>1289.48</v>
      </c>
      <c r="H46" s="203">
        <v>0.93969999999999998</v>
      </c>
      <c r="I46" s="203">
        <v>5.2299999999999999E-2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0" customFormat="1" ht="18" customHeight="1">
      <c r="B47" s="94">
        <v>2</v>
      </c>
      <c r="C47" s="98" t="s">
        <v>81</v>
      </c>
      <c r="D47" s="99">
        <v>77567</v>
      </c>
      <c r="E47" s="204">
        <v>7.4000000000000003E-3</v>
      </c>
      <c r="F47" s="204">
        <v>1.55E-2</v>
      </c>
      <c r="G47" s="131">
        <v>1260.01</v>
      </c>
      <c r="H47" s="204">
        <v>0.91830000000000001</v>
      </c>
      <c r="I47" s="204">
        <v>5.6599999999999998E-2</v>
      </c>
    </row>
    <row r="48" spans="1:255" s="101" customFormat="1" ht="18" customHeight="1">
      <c r="B48" s="94">
        <v>13</v>
      </c>
      <c r="C48" s="98" t="s">
        <v>82</v>
      </c>
      <c r="D48" s="99">
        <v>107806</v>
      </c>
      <c r="E48" s="204">
        <v>1.03E-2</v>
      </c>
      <c r="F48" s="204">
        <v>2.5700000000000001E-2</v>
      </c>
      <c r="G48" s="131">
        <v>1290.72</v>
      </c>
      <c r="H48" s="204">
        <v>0.94059999999999999</v>
      </c>
      <c r="I48" s="204">
        <v>5.0799999999999998E-2</v>
      </c>
    </row>
    <row r="49" spans="1:255" s="104" customFormat="1" ht="18" customHeight="1">
      <c r="B49" s="94">
        <v>16</v>
      </c>
      <c r="C49" s="101" t="s">
        <v>83</v>
      </c>
      <c r="D49" s="99">
        <v>46456</v>
      </c>
      <c r="E49" s="204">
        <v>4.4000000000000003E-3</v>
      </c>
      <c r="F49" s="204">
        <v>1.4200000000000001E-2</v>
      </c>
      <c r="G49" s="131">
        <v>1198.4100000000001</v>
      </c>
      <c r="H49" s="204">
        <v>0.87339999999999995</v>
      </c>
      <c r="I49" s="204">
        <v>6.08E-2</v>
      </c>
    </row>
    <row r="50" spans="1:255" s="101" customFormat="1" ht="18" customHeight="1">
      <c r="B50" s="94">
        <v>19</v>
      </c>
      <c r="C50" s="101" t="s">
        <v>84</v>
      </c>
      <c r="D50" s="103">
        <v>48259</v>
      </c>
      <c r="E50" s="205">
        <v>4.5999999999999999E-3</v>
      </c>
      <c r="F50" s="205">
        <v>3.1899999999999998E-2</v>
      </c>
      <c r="G50" s="132">
        <v>1454.16</v>
      </c>
      <c r="H50" s="205">
        <v>1.0598000000000001</v>
      </c>
      <c r="I50" s="205">
        <v>4.5100000000000001E-2</v>
      </c>
    </row>
    <row r="51" spans="1:255" s="101" customFormat="1" ht="18" customHeight="1">
      <c r="B51" s="94">
        <v>45</v>
      </c>
      <c r="C51" s="98" t="s">
        <v>85</v>
      </c>
      <c r="D51" s="99">
        <v>130771</v>
      </c>
      <c r="E51" s="204">
        <v>1.24E-2</v>
      </c>
      <c r="F51" s="204">
        <v>2.3900000000000001E-2</v>
      </c>
      <c r="G51" s="131">
        <v>1277.53</v>
      </c>
      <c r="H51" s="204">
        <v>0.93100000000000005</v>
      </c>
      <c r="I51" s="204">
        <v>5.0299999999999997E-2</v>
      </c>
    </row>
    <row r="52" spans="1:255" s="101" customFormat="1" ht="18" hidden="1" customHeight="1">
      <c r="B52" s="94"/>
      <c r="C52" s="98"/>
      <c r="D52" s="99"/>
      <c r="E52" s="204"/>
      <c r="F52" s="204"/>
      <c r="G52" s="131"/>
      <c r="H52" s="204"/>
      <c r="I52" s="204"/>
    </row>
    <row r="53" spans="1:255" s="97" customFormat="1" ht="18" customHeight="1">
      <c r="A53" s="8"/>
      <c r="B53" s="94"/>
      <c r="C53" s="95" t="s">
        <v>86</v>
      </c>
      <c r="D53" s="96">
        <v>1823623</v>
      </c>
      <c r="E53" s="203">
        <v>0.1734</v>
      </c>
      <c r="F53" s="203">
        <v>1.01E-2</v>
      </c>
      <c r="G53" s="130">
        <v>1424.91</v>
      </c>
      <c r="H53" s="203">
        <v>1.0384</v>
      </c>
      <c r="I53" s="203">
        <v>4.4600000000000001E-2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0" customFormat="1" ht="18" customHeight="1">
      <c r="B54" s="94">
        <v>8</v>
      </c>
      <c r="C54" s="101" t="s">
        <v>87</v>
      </c>
      <c r="D54" s="103">
        <v>1357110</v>
      </c>
      <c r="E54" s="205">
        <v>0.129</v>
      </c>
      <c r="F54" s="205">
        <v>7.4999999999999997E-3</v>
      </c>
      <c r="G54" s="132">
        <v>1466.09</v>
      </c>
      <c r="H54" s="205">
        <v>1.0685</v>
      </c>
      <c r="I54" s="205">
        <v>4.3700000000000003E-2</v>
      </c>
    </row>
    <row r="55" spans="1:255" s="101" customFormat="1" ht="18" customHeight="1">
      <c r="B55" s="94">
        <v>17</v>
      </c>
      <c r="C55" s="101" t="s">
        <v>207</v>
      </c>
      <c r="D55" s="103">
        <v>173730</v>
      </c>
      <c r="E55" s="205">
        <v>1.6500000000000001E-2</v>
      </c>
      <c r="F55" s="205">
        <v>2.0199999999999999E-2</v>
      </c>
      <c r="G55" s="132">
        <v>1295.19</v>
      </c>
      <c r="H55" s="205">
        <v>0.94389999999999996</v>
      </c>
      <c r="I55" s="205">
        <v>4.8800000000000003E-2</v>
      </c>
    </row>
    <row r="56" spans="1:255" s="104" customFormat="1" ht="18" customHeight="1">
      <c r="B56" s="94">
        <v>25</v>
      </c>
      <c r="C56" s="101" t="s">
        <v>204</v>
      </c>
      <c r="D56" s="99">
        <v>105461</v>
      </c>
      <c r="E56" s="204">
        <v>0.01</v>
      </c>
      <c r="F56" s="204">
        <v>1.3899999999999999E-2</v>
      </c>
      <c r="G56" s="131">
        <v>1245.17</v>
      </c>
      <c r="H56" s="204">
        <v>0.90749999999999997</v>
      </c>
      <c r="I56" s="204">
        <v>5.04E-2</v>
      </c>
    </row>
    <row r="57" spans="1:255" s="101" customFormat="1" ht="18" customHeight="1">
      <c r="B57" s="94">
        <v>43</v>
      </c>
      <c r="C57" s="101" t="s">
        <v>88</v>
      </c>
      <c r="D57" s="103">
        <v>187322</v>
      </c>
      <c r="E57" s="205">
        <v>1.78E-2</v>
      </c>
      <c r="F57" s="205">
        <v>1.7399999999999999E-2</v>
      </c>
      <c r="G57" s="132">
        <v>1348.06</v>
      </c>
      <c r="H57" s="205">
        <v>0.98240000000000005</v>
      </c>
      <c r="I57" s="205">
        <v>4.7600000000000003E-2</v>
      </c>
    </row>
    <row r="58" spans="1:255" s="101" customFormat="1" ht="18" hidden="1" customHeight="1">
      <c r="B58" s="94"/>
      <c r="D58" s="103"/>
      <c r="E58" s="205"/>
      <c r="F58" s="205"/>
      <c r="G58" s="132"/>
      <c r="H58" s="205"/>
      <c r="I58" s="205"/>
    </row>
    <row r="59" spans="1:255" s="97" customFormat="1" ht="18" customHeight="1">
      <c r="A59" s="8"/>
      <c r="B59" s="94"/>
      <c r="C59" s="95" t="s">
        <v>89</v>
      </c>
      <c r="D59" s="96">
        <v>1082927</v>
      </c>
      <c r="E59" s="203">
        <v>0.10299999999999999</v>
      </c>
      <c r="F59" s="203">
        <v>1.7399999999999999E-2</v>
      </c>
      <c r="G59" s="130">
        <v>1270.98</v>
      </c>
      <c r="H59" s="203">
        <v>0.92630000000000001</v>
      </c>
      <c r="I59" s="203">
        <v>4.8000000000000001E-2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0" customFormat="1" ht="18" customHeight="1">
      <c r="B60" s="94">
        <v>3</v>
      </c>
      <c r="C60" s="101" t="s">
        <v>199</v>
      </c>
      <c r="D60" s="103">
        <v>355845</v>
      </c>
      <c r="E60" s="205">
        <v>3.3799999999999997E-2</v>
      </c>
      <c r="F60" s="205">
        <v>2.1000000000000001E-2</v>
      </c>
      <c r="G60" s="132">
        <v>1193.67</v>
      </c>
      <c r="H60" s="205">
        <v>0.86990000000000001</v>
      </c>
      <c r="I60" s="205">
        <v>4.8800000000000003E-2</v>
      </c>
    </row>
    <row r="61" spans="1:255" s="101" customFormat="1" ht="18" customHeight="1">
      <c r="B61" s="94">
        <v>12</v>
      </c>
      <c r="C61" s="101" t="s">
        <v>206</v>
      </c>
      <c r="D61" s="103">
        <v>143839</v>
      </c>
      <c r="E61" s="205">
        <v>1.37E-2</v>
      </c>
      <c r="F61" s="205">
        <v>1.72E-2</v>
      </c>
      <c r="G61" s="132">
        <v>1243.5999999999999</v>
      </c>
      <c r="H61" s="205">
        <v>0.90629999999999999</v>
      </c>
      <c r="I61" s="205">
        <v>5.0299999999999997E-2</v>
      </c>
    </row>
    <row r="62" spans="1:255" s="101" customFormat="1" ht="18" customHeight="1">
      <c r="B62" s="94">
        <v>46</v>
      </c>
      <c r="C62" s="101" t="s">
        <v>90</v>
      </c>
      <c r="D62" s="103">
        <v>583243</v>
      </c>
      <c r="E62" s="205">
        <v>5.5500000000000001E-2</v>
      </c>
      <c r="F62" s="205">
        <v>1.52E-2</v>
      </c>
      <c r="G62" s="132">
        <v>1324.89</v>
      </c>
      <c r="H62" s="205">
        <v>0.96560000000000001</v>
      </c>
      <c r="I62" s="205">
        <v>4.7199999999999999E-2</v>
      </c>
    </row>
    <row r="63" spans="1:255" s="101" customFormat="1" ht="18" hidden="1" customHeight="1">
      <c r="B63" s="94"/>
      <c r="D63" s="103"/>
      <c r="E63" s="205"/>
      <c r="F63" s="205"/>
      <c r="G63" s="132"/>
      <c r="H63" s="205"/>
      <c r="I63" s="205"/>
    </row>
    <row r="64" spans="1:255" s="97" customFormat="1" ht="18" customHeight="1">
      <c r="A64" s="8"/>
      <c r="B64" s="94"/>
      <c r="C64" s="95" t="s">
        <v>91</v>
      </c>
      <c r="D64" s="96">
        <v>249259</v>
      </c>
      <c r="E64" s="203">
        <v>2.3699999999999999E-2</v>
      </c>
      <c r="F64" s="203">
        <v>2.0400000000000001E-2</v>
      </c>
      <c r="G64" s="130">
        <v>1172.6099999999999</v>
      </c>
      <c r="H64" s="203">
        <v>0.85460000000000003</v>
      </c>
      <c r="I64" s="203">
        <v>5.74E-2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0" customFormat="1" ht="18" customHeight="1">
      <c r="B65" s="94">
        <v>6</v>
      </c>
      <c r="C65" s="101" t="s">
        <v>92</v>
      </c>
      <c r="D65" s="103">
        <v>147123</v>
      </c>
      <c r="E65" s="205">
        <v>1.4E-2</v>
      </c>
      <c r="F65" s="205">
        <v>2.23E-2</v>
      </c>
      <c r="G65" s="132">
        <v>1179.3900000000001</v>
      </c>
      <c r="H65" s="205">
        <v>0.85950000000000004</v>
      </c>
      <c r="I65" s="205">
        <v>5.74E-2</v>
      </c>
    </row>
    <row r="66" spans="1:255" s="101" customFormat="1" ht="18" customHeight="1">
      <c r="B66" s="94">
        <v>10</v>
      </c>
      <c r="C66" s="98" t="s">
        <v>93</v>
      </c>
      <c r="D66" s="99">
        <v>102136</v>
      </c>
      <c r="E66" s="204">
        <v>9.7000000000000003E-3</v>
      </c>
      <c r="F66" s="204">
        <v>1.77E-2</v>
      </c>
      <c r="G66" s="131">
        <v>1162.83</v>
      </c>
      <c r="H66" s="204">
        <v>0.84740000000000004</v>
      </c>
      <c r="I66" s="204">
        <v>5.74E-2</v>
      </c>
    </row>
    <row r="67" spans="1:255" s="101" customFormat="1" ht="18" hidden="1" customHeight="1">
      <c r="B67" s="94"/>
      <c r="C67" s="98"/>
      <c r="D67" s="99"/>
      <c r="E67" s="204"/>
      <c r="F67" s="204"/>
      <c r="G67" s="131"/>
      <c r="H67" s="204"/>
      <c r="I67" s="204"/>
    </row>
    <row r="68" spans="1:255" s="97" customFormat="1" ht="18" customHeight="1">
      <c r="A68" s="8"/>
      <c r="B68" s="94"/>
      <c r="C68" s="95" t="s">
        <v>94</v>
      </c>
      <c r="D68" s="96">
        <v>790814</v>
      </c>
      <c r="E68" s="203">
        <v>7.5200000000000003E-2</v>
      </c>
      <c r="F68" s="203">
        <v>6.7999999999999996E-3</v>
      </c>
      <c r="G68" s="130">
        <v>1183.8499999999999</v>
      </c>
      <c r="H68" s="203">
        <v>0.86280000000000001</v>
      </c>
      <c r="I68" s="203">
        <v>5.04E-2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0" customFormat="1" ht="18" customHeight="1">
      <c r="B69" s="94">
        <v>15</v>
      </c>
      <c r="C69" s="101" t="s">
        <v>198</v>
      </c>
      <c r="D69" s="103">
        <v>313093</v>
      </c>
      <c r="E69" s="205">
        <v>2.98E-2</v>
      </c>
      <c r="F69" s="205">
        <v>8.5000000000000006E-3</v>
      </c>
      <c r="G69" s="132">
        <v>1239.24</v>
      </c>
      <c r="H69" s="205">
        <v>0.90310000000000001</v>
      </c>
      <c r="I69" s="205">
        <v>4.9700000000000001E-2</v>
      </c>
    </row>
    <row r="70" spans="1:255" s="101" customFormat="1" ht="18" customHeight="1">
      <c r="B70" s="94">
        <v>27</v>
      </c>
      <c r="C70" s="101" t="s">
        <v>95</v>
      </c>
      <c r="D70" s="103">
        <v>112537</v>
      </c>
      <c r="E70" s="205">
        <v>1.0699999999999999E-2</v>
      </c>
      <c r="F70" s="205">
        <v>-3.0000000000000001E-3</v>
      </c>
      <c r="G70" s="132">
        <v>1087.17</v>
      </c>
      <c r="H70" s="205">
        <v>0.7923</v>
      </c>
      <c r="I70" s="205">
        <v>5.7500000000000002E-2</v>
      </c>
    </row>
    <row r="71" spans="1:255" s="101" customFormat="1" ht="18" customHeight="1">
      <c r="B71" s="94">
        <v>32</v>
      </c>
      <c r="C71" s="101" t="s">
        <v>205</v>
      </c>
      <c r="D71" s="103">
        <v>109742</v>
      </c>
      <c r="E71" s="205">
        <v>1.04E-2</v>
      </c>
      <c r="F71" s="205">
        <v>5.4000000000000003E-3</v>
      </c>
      <c r="G71" s="132">
        <v>1025.6300000000001</v>
      </c>
      <c r="H71" s="205">
        <v>0.74750000000000005</v>
      </c>
      <c r="I71" s="205">
        <v>5.1400000000000001E-2</v>
      </c>
    </row>
    <row r="72" spans="1:255" s="101" customFormat="1" ht="18" customHeight="1">
      <c r="B72" s="105">
        <v>36</v>
      </c>
      <c r="C72" s="106" t="s">
        <v>96</v>
      </c>
      <c r="D72" s="103">
        <v>255442</v>
      </c>
      <c r="E72" s="205">
        <v>2.4299999999999999E-2</v>
      </c>
      <c r="F72" s="205">
        <v>9.5999999999999992E-3</v>
      </c>
      <c r="G72" s="132">
        <v>1226.51</v>
      </c>
      <c r="H72" s="205">
        <v>0.89390000000000003</v>
      </c>
      <c r="I72" s="205">
        <v>4.7399999999999998E-2</v>
      </c>
    </row>
    <row r="73" spans="1:255" s="101" customFormat="1" ht="18" hidden="1" customHeight="1">
      <c r="B73" s="105"/>
      <c r="C73" s="106"/>
      <c r="D73" s="103"/>
      <c r="E73" s="205"/>
      <c r="F73" s="205"/>
      <c r="G73" s="132"/>
      <c r="H73" s="205"/>
      <c r="I73" s="205"/>
    </row>
    <row r="74" spans="1:255" s="97" customFormat="1" ht="18" customHeight="1">
      <c r="A74" s="8"/>
      <c r="B74" s="94">
        <v>28</v>
      </c>
      <c r="C74" s="95" t="s">
        <v>97</v>
      </c>
      <c r="D74" s="96">
        <v>1301791</v>
      </c>
      <c r="E74" s="203">
        <v>0.12379999999999999</v>
      </c>
      <c r="F74" s="203">
        <v>1.9199999999999998E-2</v>
      </c>
      <c r="G74" s="130">
        <v>1582.66</v>
      </c>
      <c r="H74" s="203">
        <v>1.1534</v>
      </c>
      <c r="I74" s="203">
        <v>4.1200000000000001E-2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7" customFormat="1" ht="18" hidden="1" customHeight="1">
      <c r="A75" s="8"/>
      <c r="B75" s="94"/>
      <c r="C75" s="95"/>
      <c r="D75" s="96"/>
      <c r="E75" s="203"/>
      <c r="F75" s="203"/>
      <c r="G75" s="130"/>
      <c r="H75" s="203"/>
      <c r="I75" s="203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7" customFormat="1" ht="18" customHeight="1">
      <c r="A76" s="8"/>
      <c r="B76" s="94">
        <v>30</v>
      </c>
      <c r="C76" s="95" t="s">
        <v>98</v>
      </c>
      <c r="D76" s="96">
        <v>272901</v>
      </c>
      <c r="E76" s="203">
        <v>2.5899999999999999E-2</v>
      </c>
      <c r="F76" s="203">
        <v>0.02</v>
      </c>
      <c r="G76" s="130">
        <v>1229.5</v>
      </c>
      <c r="H76" s="203">
        <v>0.89600000000000002</v>
      </c>
      <c r="I76" s="203">
        <v>5.11E-2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7" customFormat="1" ht="18" hidden="1" customHeight="1">
      <c r="A77" s="8"/>
      <c r="B77" s="94"/>
      <c r="C77" s="95"/>
      <c r="D77" s="96"/>
      <c r="E77" s="203"/>
      <c r="F77" s="203"/>
      <c r="G77" s="130"/>
      <c r="H77" s="203"/>
      <c r="I77" s="203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7" customFormat="1" ht="18" customHeight="1">
      <c r="A78" s="8"/>
      <c r="B78" s="94">
        <v>31</v>
      </c>
      <c r="C78" s="95" t="s">
        <v>99</v>
      </c>
      <c r="D78" s="96">
        <v>150276</v>
      </c>
      <c r="E78" s="203">
        <v>1.43E-2</v>
      </c>
      <c r="F78" s="203">
        <v>1.9300000000000001E-2</v>
      </c>
      <c r="G78" s="130">
        <v>1565.45</v>
      </c>
      <c r="H78" s="203">
        <v>1.1409</v>
      </c>
      <c r="I78" s="203">
        <v>4.2799999999999998E-2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7" customFormat="1" ht="18" hidden="1" customHeight="1">
      <c r="A79" s="8"/>
      <c r="B79" s="94"/>
      <c r="C79" s="95"/>
      <c r="D79" s="96"/>
      <c r="E79" s="203"/>
      <c r="F79" s="203"/>
      <c r="G79" s="130"/>
      <c r="H79" s="203"/>
      <c r="I79" s="203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7" customFormat="1" ht="18" customHeight="1">
      <c r="A80" s="8"/>
      <c r="B80" s="94"/>
      <c r="C80" s="95" t="s">
        <v>100</v>
      </c>
      <c r="D80" s="96">
        <v>590903</v>
      </c>
      <c r="E80" s="203">
        <v>5.62E-2</v>
      </c>
      <c r="F80" s="203">
        <v>0.01</v>
      </c>
      <c r="G80" s="130">
        <v>1682.95</v>
      </c>
      <c r="H80" s="203">
        <v>1.2264999999999999</v>
      </c>
      <c r="I80" s="203">
        <v>4.1300000000000003E-2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0" customFormat="1" ht="18" customHeight="1">
      <c r="B81" s="94">
        <v>1</v>
      </c>
      <c r="C81" s="101" t="s">
        <v>200</v>
      </c>
      <c r="D81" s="99">
        <v>85621</v>
      </c>
      <c r="E81" s="204">
        <v>8.0999999999999996E-3</v>
      </c>
      <c r="F81" s="205">
        <v>1.8499999999999999E-2</v>
      </c>
      <c r="G81" s="131">
        <v>1707.98</v>
      </c>
      <c r="H81" s="204">
        <v>1.2446999999999999</v>
      </c>
      <c r="I81" s="205">
        <v>4.0800000000000003E-2</v>
      </c>
    </row>
    <row r="82" spans="1:255" s="101" customFormat="1" ht="18" customHeight="1">
      <c r="B82" s="94">
        <v>20</v>
      </c>
      <c r="C82" s="101" t="s">
        <v>202</v>
      </c>
      <c r="D82" s="99">
        <v>198344</v>
      </c>
      <c r="E82" s="204">
        <v>1.89E-2</v>
      </c>
      <c r="F82" s="205">
        <v>7.9000000000000008E-3</v>
      </c>
      <c r="G82" s="131">
        <v>1652.99</v>
      </c>
      <c r="H82" s="204">
        <v>1.2047000000000001</v>
      </c>
      <c r="I82" s="205">
        <v>4.2200000000000001E-2</v>
      </c>
    </row>
    <row r="83" spans="1:255" s="101" customFormat="1" ht="18" customHeight="1">
      <c r="B83" s="94">
        <v>48</v>
      </c>
      <c r="C83" s="101" t="s">
        <v>201</v>
      </c>
      <c r="D83" s="99">
        <v>306938</v>
      </c>
      <c r="E83" s="204">
        <v>2.92E-2</v>
      </c>
      <c r="F83" s="205">
        <v>8.9999999999999993E-3</v>
      </c>
      <c r="G83" s="131">
        <v>1695.32</v>
      </c>
      <c r="H83" s="204">
        <v>1.2355</v>
      </c>
      <c r="I83" s="205">
        <v>4.0800000000000003E-2</v>
      </c>
    </row>
    <row r="84" spans="1:255" s="101" customFormat="1" ht="18" hidden="1" customHeight="1">
      <c r="B84" s="94"/>
      <c r="D84" s="99"/>
      <c r="E84" s="204"/>
      <c r="F84" s="205"/>
      <c r="G84" s="131"/>
      <c r="H84" s="204"/>
      <c r="I84" s="205"/>
    </row>
    <row r="85" spans="1:255" s="97" customFormat="1" ht="18" customHeight="1">
      <c r="A85" s="8"/>
      <c r="B85" s="94">
        <v>26</v>
      </c>
      <c r="C85" s="95" t="s">
        <v>101</v>
      </c>
      <c r="D85" s="96">
        <v>76352</v>
      </c>
      <c r="E85" s="203">
        <v>7.3000000000000001E-3</v>
      </c>
      <c r="F85" s="203">
        <v>1.84E-2</v>
      </c>
      <c r="G85" s="130">
        <v>1361.45</v>
      </c>
      <c r="H85" s="203">
        <v>0.99219999999999997</v>
      </c>
      <c r="I85" s="203">
        <v>4.6600000000000003E-2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7" customFormat="1" ht="18" hidden="1" customHeight="1">
      <c r="A86" s="8"/>
      <c r="B86" s="94"/>
      <c r="C86" s="95"/>
      <c r="D86" s="96"/>
      <c r="E86" s="203"/>
      <c r="F86" s="203"/>
      <c r="G86" s="130"/>
      <c r="H86" s="203"/>
      <c r="I86" s="203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7" customFormat="1" ht="18" customHeight="1">
      <c r="A87" s="8"/>
      <c r="B87" s="94">
        <v>51</v>
      </c>
      <c r="C87" s="101" t="s">
        <v>102</v>
      </c>
      <c r="D87" s="99">
        <v>9609</v>
      </c>
      <c r="E87" s="204">
        <v>8.9999999999999998E-4</v>
      </c>
      <c r="F87" s="205">
        <v>2.6599999999999999E-2</v>
      </c>
      <c r="G87" s="131">
        <v>1417.29</v>
      </c>
      <c r="H87" s="204">
        <v>1.0328999999999999</v>
      </c>
      <c r="I87" s="205">
        <v>5.7599999999999998E-2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7" customFormat="1" ht="18" customHeight="1">
      <c r="A88" s="8"/>
      <c r="B88" s="94">
        <v>52</v>
      </c>
      <c r="C88" s="101" t="s">
        <v>103</v>
      </c>
      <c r="D88" s="99">
        <v>9247</v>
      </c>
      <c r="E88" s="204">
        <v>8.9999999999999998E-4</v>
      </c>
      <c r="F88" s="205">
        <v>2.41E-2</v>
      </c>
      <c r="G88" s="131">
        <v>1350.28</v>
      </c>
      <c r="H88" s="204">
        <v>0.98409999999999997</v>
      </c>
      <c r="I88" s="205">
        <v>5.3499999999999999E-2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7" customFormat="1" ht="18" hidden="1" customHeight="1">
      <c r="A89" s="8"/>
      <c r="B89" s="94"/>
      <c r="C89" s="101"/>
      <c r="D89" s="99"/>
      <c r="E89" s="204"/>
      <c r="F89" s="205"/>
      <c r="G89" s="131"/>
      <c r="H89" s="204"/>
      <c r="I89" s="205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4"/>
      <c r="C90" s="226" t="s">
        <v>45</v>
      </c>
      <c r="D90" s="227">
        <v>10517634</v>
      </c>
      <c r="E90" s="229">
        <v>1</v>
      </c>
      <c r="F90" s="229">
        <v>1.54E-2</v>
      </c>
      <c r="G90" s="228">
        <v>1372.16</v>
      </c>
      <c r="H90" s="229">
        <v>1</v>
      </c>
      <c r="I90" s="229">
        <v>4.5900000000000003E-2</v>
      </c>
    </row>
    <row r="91" spans="1:255" ht="18" customHeight="1">
      <c r="B91" s="107"/>
      <c r="D91" s="87"/>
      <c r="E91" s="108"/>
      <c r="F91" s="108"/>
      <c r="G91" s="109"/>
      <c r="H91" s="108"/>
      <c r="I91" s="108"/>
    </row>
    <row r="92" spans="1:255" ht="18" customHeight="1">
      <c r="B92" s="107"/>
      <c r="D92" s="88"/>
      <c r="E92" s="108"/>
      <c r="G92" s="109"/>
      <c r="H92" s="108"/>
      <c r="I92" s="108"/>
    </row>
    <row r="93" spans="1:255" ht="18" customHeight="1">
      <c r="B93" s="107"/>
      <c r="D93" s="88"/>
      <c r="I93" s="108"/>
    </row>
    <row r="94" spans="1:255" ht="18" customHeight="1">
      <c r="B94" s="107"/>
      <c r="D94" s="88"/>
      <c r="I94" s="108"/>
    </row>
    <row r="95" spans="1:255" ht="18" customHeight="1">
      <c r="B95" s="107"/>
      <c r="D95" s="88"/>
      <c r="I95" s="108"/>
    </row>
    <row r="96" spans="1:255" ht="18" customHeight="1">
      <c r="B96" s="107"/>
      <c r="D96" s="88"/>
      <c r="I96" s="108"/>
    </row>
    <row r="97" spans="2:9" ht="18" customHeight="1">
      <c r="B97" s="110"/>
      <c r="C97" s="111"/>
      <c r="D97" s="112"/>
      <c r="E97" s="111"/>
      <c r="F97" s="111"/>
      <c r="G97" s="111"/>
      <c r="H97" s="111"/>
      <c r="I97" s="111"/>
    </row>
    <row r="98" spans="2:9" ht="18" customHeight="1">
      <c r="B98" s="110"/>
      <c r="C98" s="111"/>
      <c r="D98" s="112"/>
      <c r="E98" s="111"/>
      <c r="F98" s="111"/>
      <c r="G98" s="111"/>
      <c r="H98" s="111"/>
      <c r="I98" s="111"/>
    </row>
    <row r="99" spans="2:9" ht="18" customHeight="1">
      <c r="D99" s="88"/>
    </row>
    <row r="100" spans="2:9" ht="18" customHeight="1">
      <c r="D100" s="88"/>
    </row>
    <row r="101" spans="2:9" ht="18" customHeight="1">
      <c r="D101" s="88"/>
    </row>
    <row r="102" spans="2:9" ht="18" customHeight="1">
      <c r="D102" s="88"/>
    </row>
    <row r="103" spans="2:9" ht="18" customHeight="1">
      <c r="D103" s="88"/>
    </row>
    <row r="104" spans="2:9" ht="18" customHeight="1">
      <c r="D104" s="88"/>
    </row>
    <row r="105" spans="2:9" ht="18" customHeight="1">
      <c r="D105" s="88"/>
    </row>
    <row r="106" spans="2:9" ht="18" customHeight="1">
      <c r="D106" s="88"/>
    </row>
    <row r="107" spans="2:9" ht="18" customHeight="1">
      <c r="D107" s="88"/>
    </row>
    <row r="108" spans="2:9" ht="18" customHeight="1">
      <c r="D108" s="88"/>
    </row>
    <row r="109" spans="2:9" ht="18" customHeight="1">
      <c r="D109" s="88"/>
    </row>
    <row r="110" spans="2:9" ht="18" customHeight="1">
      <c r="D110" s="88"/>
    </row>
    <row r="111" spans="2:9" ht="18" customHeight="1">
      <c r="D111" s="88"/>
    </row>
    <row r="112" spans="2:9" ht="18" customHeight="1">
      <c r="D112" s="88"/>
    </row>
    <row r="113" spans="4:4" ht="18" customHeight="1">
      <c r="D113" s="88"/>
    </row>
    <row r="114" spans="4:4">
      <c r="D114" s="88"/>
    </row>
    <row r="115" spans="4:4">
      <c r="D115" s="88"/>
    </row>
    <row r="116" spans="4:4">
      <c r="D116" s="88"/>
    </row>
    <row r="117" spans="4:4">
      <c r="D117" s="88"/>
    </row>
    <row r="118" spans="4:4">
      <c r="D118" s="88"/>
    </row>
    <row r="119" spans="4:4">
      <c r="D119" s="88"/>
    </row>
    <row r="120" spans="4:4">
      <c r="D120" s="88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ignoredErrors>
    <ignoredError sqref="B5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2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K31" sqref="K31"/>
    </sheetView>
  </sheetViews>
  <sheetFormatPr baseColWidth="10" defaultColWidth="10.28515625" defaultRowHeight="15.75"/>
  <cols>
    <col min="1" max="1" width="2.7109375" style="118" customWidth="1"/>
    <col min="2" max="2" width="7" style="127" customWidth="1"/>
    <col min="3" max="3" width="27.42578125" style="114" customWidth="1"/>
    <col min="4" max="4" width="20.7109375" style="115" customWidth="1"/>
    <col min="5" max="5" width="20.7109375" style="116" customWidth="1"/>
    <col min="6" max="7" width="20.7109375" style="117" customWidth="1"/>
    <col min="8" max="16384" width="10.28515625" style="118"/>
  </cols>
  <sheetData>
    <row r="1" spans="1:10">
      <c r="B1" s="113"/>
    </row>
    <row r="2" spans="1:10" s="114" customFormat="1" ht="22.7" customHeight="1">
      <c r="B2" s="119"/>
      <c r="C2" s="573" t="s">
        <v>151</v>
      </c>
      <c r="D2" s="574"/>
      <c r="E2" s="574"/>
      <c r="F2" s="574"/>
      <c r="G2" s="574"/>
    </row>
    <row r="3" spans="1:10" s="114" customFormat="1" ht="18.95" customHeight="1">
      <c r="A3" s="213"/>
      <c r="B3" s="214"/>
      <c r="C3" s="575" t="s">
        <v>142</v>
      </c>
      <c r="D3" s="576"/>
      <c r="E3" s="576"/>
      <c r="F3" s="576"/>
      <c r="G3" s="576"/>
    </row>
    <row r="4" spans="1:10" ht="19.7" customHeight="1">
      <c r="A4" s="213"/>
      <c r="B4" s="581" t="s">
        <v>156</v>
      </c>
      <c r="C4" s="577" t="str">
        <f>'Pensiones - mínimos'!$B$3</f>
        <v xml:space="preserve">  1 de julio de 2026</v>
      </c>
      <c r="D4" s="579" t="s">
        <v>152</v>
      </c>
      <c r="E4" s="215" t="s">
        <v>153</v>
      </c>
      <c r="F4" s="215"/>
      <c r="G4" s="215"/>
      <c r="I4" s="7" t="s">
        <v>167</v>
      </c>
      <c r="J4" s="7"/>
    </row>
    <row r="5" spans="1:10" ht="19.7" customHeight="1">
      <c r="A5" s="213"/>
      <c r="B5" s="582"/>
      <c r="C5" s="578"/>
      <c r="D5" s="580"/>
      <c r="E5" s="448" t="s">
        <v>4</v>
      </c>
      <c r="F5" s="449" t="s">
        <v>3</v>
      </c>
      <c r="G5" s="467" t="s">
        <v>6</v>
      </c>
    </row>
    <row r="6" spans="1:10">
      <c r="B6" s="120">
        <v>4</v>
      </c>
      <c r="C6" s="459" t="s">
        <v>53</v>
      </c>
      <c r="D6" s="460">
        <v>35304</v>
      </c>
      <c r="E6" s="461">
        <v>0.35199999999999998</v>
      </c>
      <c r="F6" s="462">
        <v>0.215</v>
      </c>
      <c r="G6" s="469">
        <v>0.28699999999999998</v>
      </c>
    </row>
    <row r="7" spans="1:10">
      <c r="B7" s="121">
        <v>11</v>
      </c>
      <c r="C7" s="459" t="s">
        <v>54</v>
      </c>
      <c r="D7" s="460">
        <v>65507</v>
      </c>
      <c r="E7" s="461">
        <v>0.34100000000000003</v>
      </c>
      <c r="F7" s="462">
        <v>0.21099999999999999</v>
      </c>
      <c r="G7" s="469">
        <v>0.27300000000000002</v>
      </c>
      <c r="H7" s="114"/>
    </row>
    <row r="8" spans="1:10">
      <c r="B8" s="121">
        <v>14</v>
      </c>
      <c r="C8" s="459" t="s">
        <v>55</v>
      </c>
      <c r="D8" s="460">
        <v>53451</v>
      </c>
      <c r="E8" s="461">
        <v>0.34399999999999997</v>
      </c>
      <c r="F8" s="462">
        <v>0.221</v>
      </c>
      <c r="G8" s="469">
        <v>0.28699999999999998</v>
      </c>
      <c r="H8" s="114"/>
    </row>
    <row r="9" spans="1:10">
      <c r="B9" s="121">
        <v>18</v>
      </c>
      <c r="C9" s="459" t="s">
        <v>56</v>
      </c>
      <c r="D9" s="460">
        <v>57613</v>
      </c>
      <c r="E9" s="461">
        <v>0.33700000000000002</v>
      </c>
      <c r="F9" s="462">
        <v>0.21</v>
      </c>
      <c r="G9" s="469">
        <v>0.27900000000000003</v>
      </c>
      <c r="H9" s="114"/>
    </row>
    <row r="10" spans="1:10">
      <c r="B10" s="121">
        <v>21</v>
      </c>
      <c r="C10" s="459" t="s">
        <v>57</v>
      </c>
      <c r="D10" s="460">
        <v>29072</v>
      </c>
      <c r="E10" s="461">
        <v>0.33700000000000002</v>
      </c>
      <c r="F10" s="462">
        <v>0.19700000000000001</v>
      </c>
      <c r="G10" s="469">
        <v>0.26800000000000002</v>
      </c>
      <c r="H10" s="114"/>
    </row>
    <row r="11" spans="1:10">
      <c r="B11" s="121">
        <v>23</v>
      </c>
      <c r="C11" s="459" t="s">
        <v>58</v>
      </c>
      <c r="D11" s="460">
        <v>50011</v>
      </c>
      <c r="E11" s="461">
        <v>0.4</v>
      </c>
      <c r="F11" s="462">
        <v>0.24299999999999999</v>
      </c>
      <c r="G11" s="469">
        <v>0.32500000000000001</v>
      </c>
      <c r="H11" s="114"/>
    </row>
    <row r="12" spans="1:10">
      <c r="B12" s="121">
        <v>29</v>
      </c>
      <c r="C12" s="459" t="s">
        <v>59</v>
      </c>
      <c r="D12" s="460">
        <v>75727</v>
      </c>
      <c r="E12" s="461">
        <v>0.316</v>
      </c>
      <c r="F12" s="462">
        <v>0.18</v>
      </c>
      <c r="G12" s="469">
        <v>0.251</v>
      </c>
      <c r="H12" s="114"/>
    </row>
    <row r="13" spans="1:10">
      <c r="B13" s="121">
        <v>41</v>
      </c>
      <c r="C13" s="459" t="s">
        <v>60</v>
      </c>
      <c r="D13" s="460">
        <v>107878</v>
      </c>
      <c r="E13" s="461">
        <v>0.314</v>
      </c>
      <c r="F13" s="462">
        <v>0.19900000000000001</v>
      </c>
      <c r="G13" s="469">
        <v>0.26</v>
      </c>
      <c r="H13" s="114"/>
    </row>
    <row r="14" spans="1:10" s="124" customFormat="1">
      <c r="B14" s="122"/>
      <c r="C14" s="463" t="s">
        <v>52</v>
      </c>
      <c r="D14" s="464">
        <v>474563</v>
      </c>
      <c r="E14" s="465">
        <v>0.33600000000000002</v>
      </c>
      <c r="F14" s="466">
        <v>0.20599999999999999</v>
      </c>
      <c r="G14" s="468">
        <v>0.27400000000000002</v>
      </c>
      <c r="H14" s="123"/>
      <c r="J14" s="118"/>
    </row>
    <row r="15" spans="1:10">
      <c r="B15" s="121">
        <v>22</v>
      </c>
      <c r="C15" s="459" t="s">
        <v>62</v>
      </c>
      <c r="D15" s="460">
        <v>11370</v>
      </c>
      <c r="E15" s="461">
        <v>0.28199999999999997</v>
      </c>
      <c r="F15" s="462">
        <v>0.124</v>
      </c>
      <c r="G15" s="469">
        <v>0.20399999999999999</v>
      </c>
      <c r="H15" s="114"/>
    </row>
    <row r="16" spans="1:10">
      <c r="B16" s="121">
        <v>44</v>
      </c>
      <c r="C16" s="459" t="s">
        <v>63</v>
      </c>
      <c r="D16" s="460">
        <v>7366</v>
      </c>
      <c r="E16" s="461">
        <v>0.26900000000000002</v>
      </c>
      <c r="F16" s="462">
        <v>0.13700000000000001</v>
      </c>
      <c r="G16" s="469">
        <v>0.20200000000000001</v>
      </c>
      <c r="H16" s="114"/>
    </row>
    <row r="17" spans="2:10">
      <c r="B17" s="121">
        <v>50</v>
      </c>
      <c r="C17" s="459" t="s">
        <v>64</v>
      </c>
      <c r="D17" s="460">
        <v>36580</v>
      </c>
      <c r="E17" s="461">
        <v>0.22600000000000001</v>
      </c>
      <c r="F17" s="462">
        <v>8.5999999999999993E-2</v>
      </c>
      <c r="G17" s="469">
        <v>0.159</v>
      </c>
      <c r="H17" s="114"/>
    </row>
    <row r="18" spans="2:10" s="124" customFormat="1">
      <c r="B18" s="121"/>
      <c r="C18" s="463" t="s">
        <v>61</v>
      </c>
      <c r="D18" s="464">
        <v>55316</v>
      </c>
      <c r="E18" s="465">
        <v>0.24</v>
      </c>
      <c r="F18" s="466">
        <v>9.9000000000000005E-2</v>
      </c>
      <c r="G18" s="468">
        <v>0.17199999999999999</v>
      </c>
      <c r="H18" s="123"/>
      <c r="I18" s="408"/>
      <c r="J18" s="118"/>
    </row>
    <row r="19" spans="2:10" s="124" customFormat="1">
      <c r="B19" s="121">
        <v>33</v>
      </c>
      <c r="C19" s="463" t="s">
        <v>65</v>
      </c>
      <c r="D19" s="464">
        <v>42698</v>
      </c>
      <c r="E19" s="465">
        <v>0.19900000000000001</v>
      </c>
      <c r="F19" s="466">
        <v>7.8E-2</v>
      </c>
      <c r="G19" s="468">
        <v>0.14099999999999999</v>
      </c>
      <c r="H19" s="123"/>
      <c r="J19" s="118"/>
    </row>
    <row r="20" spans="2:10" s="124" customFormat="1">
      <c r="B20" s="121">
        <v>7</v>
      </c>
      <c r="C20" s="463" t="s">
        <v>203</v>
      </c>
      <c r="D20" s="464">
        <v>32226</v>
      </c>
      <c r="E20" s="465">
        <v>0.192</v>
      </c>
      <c r="F20" s="466">
        <v>9.6000000000000002E-2</v>
      </c>
      <c r="G20" s="468">
        <v>0.14899999999999999</v>
      </c>
      <c r="H20" s="123"/>
      <c r="J20" s="118"/>
    </row>
    <row r="21" spans="2:10">
      <c r="B21" s="121">
        <v>35</v>
      </c>
      <c r="C21" s="459" t="s">
        <v>67</v>
      </c>
      <c r="D21" s="460">
        <v>47032</v>
      </c>
      <c r="E21" s="461">
        <v>0.28399999999999997</v>
      </c>
      <c r="F21" s="462">
        <v>0.18</v>
      </c>
      <c r="G21" s="469">
        <v>0.23300000000000001</v>
      </c>
      <c r="H21" s="114"/>
    </row>
    <row r="22" spans="2:10">
      <c r="B22" s="121">
        <v>38</v>
      </c>
      <c r="C22" s="459" t="s">
        <v>68</v>
      </c>
      <c r="D22" s="460">
        <v>49663</v>
      </c>
      <c r="E22" s="461">
        <v>0.32400000000000001</v>
      </c>
      <c r="F22" s="462">
        <v>0.223</v>
      </c>
      <c r="G22" s="469">
        <v>0.27500000000000002</v>
      </c>
      <c r="H22" s="114"/>
    </row>
    <row r="23" spans="2:10" s="124" customFormat="1">
      <c r="B23" s="121"/>
      <c r="C23" s="463" t="s">
        <v>66</v>
      </c>
      <c r="D23" s="464">
        <v>96695</v>
      </c>
      <c r="E23" s="465">
        <v>0.30299999999999999</v>
      </c>
      <c r="F23" s="466">
        <v>0.2</v>
      </c>
      <c r="G23" s="468">
        <v>0.253</v>
      </c>
      <c r="H23" s="123"/>
      <c r="J23" s="118"/>
    </row>
    <row r="24" spans="2:10" s="124" customFormat="1">
      <c r="B24" s="121">
        <v>39</v>
      </c>
      <c r="C24" s="463" t="s">
        <v>69</v>
      </c>
      <c r="D24" s="464">
        <v>23954</v>
      </c>
      <c r="E24" s="465">
        <v>0.216</v>
      </c>
      <c r="F24" s="466">
        <v>9.9000000000000005E-2</v>
      </c>
      <c r="G24" s="468">
        <v>0.159</v>
      </c>
      <c r="H24" s="123"/>
      <c r="J24" s="118"/>
    </row>
    <row r="25" spans="2:10">
      <c r="B25" s="121">
        <v>5</v>
      </c>
      <c r="C25" s="459" t="s">
        <v>71</v>
      </c>
      <c r="D25" s="460">
        <v>12826</v>
      </c>
      <c r="E25" s="461">
        <v>0.39900000000000002</v>
      </c>
      <c r="F25" s="462">
        <v>0.24099999999999999</v>
      </c>
      <c r="G25" s="469">
        <v>0.316</v>
      </c>
      <c r="H25" s="114"/>
    </row>
    <row r="26" spans="2:10">
      <c r="B26" s="121">
        <v>9</v>
      </c>
      <c r="C26" s="459" t="s">
        <v>72</v>
      </c>
      <c r="D26" s="460">
        <v>15552</v>
      </c>
      <c r="E26" s="461">
        <v>0.23</v>
      </c>
      <c r="F26" s="462">
        <v>9.2999999999999999E-2</v>
      </c>
      <c r="G26" s="469">
        <v>0.16200000000000001</v>
      </c>
      <c r="H26" s="114"/>
    </row>
    <row r="27" spans="2:10">
      <c r="B27" s="121">
        <v>24</v>
      </c>
      <c r="C27" s="459" t="s">
        <v>73</v>
      </c>
      <c r="D27" s="460">
        <v>26801</v>
      </c>
      <c r="E27" s="461">
        <v>0.25600000000000001</v>
      </c>
      <c r="F27" s="462">
        <v>0.121</v>
      </c>
      <c r="G27" s="469">
        <v>0.19</v>
      </c>
      <c r="H27" s="114"/>
    </row>
    <row r="28" spans="2:10">
      <c r="B28" s="121">
        <v>34</v>
      </c>
      <c r="C28" s="459" t="s">
        <v>74</v>
      </c>
      <c r="D28" s="460">
        <v>9612</v>
      </c>
      <c r="E28" s="461">
        <v>0.29499999999999998</v>
      </c>
      <c r="F28" s="462">
        <v>0.14000000000000001</v>
      </c>
      <c r="G28" s="469">
        <v>0.215</v>
      </c>
      <c r="H28" s="114"/>
    </row>
    <row r="29" spans="2:10">
      <c r="B29" s="121">
        <v>37</v>
      </c>
      <c r="C29" s="459" t="s">
        <v>75</v>
      </c>
      <c r="D29" s="460">
        <v>24220</v>
      </c>
      <c r="E29" s="461">
        <v>0.35299999999999998</v>
      </c>
      <c r="F29" s="462">
        <v>0.223</v>
      </c>
      <c r="G29" s="469">
        <v>0.28799999999999998</v>
      </c>
      <c r="H29" s="114"/>
    </row>
    <row r="30" spans="2:10">
      <c r="B30" s="121">
        <v>40</v>
      </c>
      <c r="C30" s="459" t="s">
        <v>76</v>
      </c>
      <c r="D30" s="460">
        <v>8405</v>
      </c>
      <c r="E30" s="461">
        <v>0.315</v>
      </c>
      <c r="F30" s="462">
        <v>0.14799999999999999</v>
      </c>
      <c r="G30" s="469">
        <v>0.23100000000000001</v>
      </c>
      <c r="H30" s="114"/>
    </row>
    <row r="31" spans="2:10">
      <c r="B31" s="121">
        <v>42</v>
      </c>
      <c r="C31" s="459" t="s">
        <v>77</v>
      </c>
      <c r="D31" s="460">
        <v>4572</v>
      </c>
      <c r="E31" s="461">
        <v>0.26900000000000002</v>
      </c>
      <c r="F31" s="462">
        <v>0.124</v>
      </c>
      <c r="G31" s="469">
        <v>0.19700000000000001</v>
      </c>
      <c r="H31" s="114"/>
    </row>
    <row r="32" spans="2:10">
      <c r="B32" s="121">
        <v>47</v>
      </c>
      <c r="C32" s="459" t="s">
        <v>78</v>
      </c>
      <c r="D32" s="460">
        <v>23253</v>
      </c>
      <c r="E32" s="461">
        <v>0.25800000000000001</v>
      </c>
      <c r="F32" s="462">
        <v>0.114</v>
      </c>
      <c r="G32" s="469">
        <v>0.184</v>
      </c>
      <c r="H32" s="114"/>
    </row>
    <row r="33" spans="2:10">
      <c r="B33" s="121">
        <v>49</v>
      </c>
      <c r="C33" s="459" t="s">
        <v>79</v>
      </c>
      <c r="D33" s="460">
        <v>16597</v>
      </c>
      <c r="E33" s="461">
        <v>0.41699999999999998</v>
      </c>
      <c r="F33" s="462">
        <v>0.28199999999999997</v>
      </c>
      <c r="G33" s="469">
        <v>0.34799999999999998</v>
      </c>
      <c r="H33" s="114"/>
    </row>
    <row r="34" spans="2:10" s="124" customFormat="1">
      <c r="B34" s="121"/>
      <c r="C34" s="463" t="s">
        <v>70</v>
      </c>
      <c r="D34" s="464">
        <v>141838</v>
      </c>
      <c r="E34" s="465">
        <v>0.29199999999999998</v>
      </c>
      <c r="F34" s="466">
        <v>0.152</v>
      </c>
      <c r="G34" s="468">
        <v>0.222</v>
      </c>
      <c r="H34" s="123"/>
      <c r="J34" s="118"/>
    </row>
    <row r="35" spans="2:10">
      <c r="B35" s="121">
        <v>2</v>
      </c>
      <c r="C35" s="459" t="s">
        <v>81</v>
      </c>
      <c r="D35" s="460">
        <v>25295</v>
      </c>
      <c r="E35" s="461">
        <v>0.40699999999999997</v>
      </c>
      <c r="F35" s="462">
        <v>0.253</v>
      </c>
      <c r="G35" s="469">
        <v>0.32600000000000001</v>
      </c>
      <c r="H35" s="114"/>
    </row>
    <row r="36" spans="2:10">
      <c r="B36" s="121">
        <v>13</v>
      </c>
      <c r="C36" s="459" t="s">
        <v>82</v>
      </c>
      <c r="D36" s="460">
        <v>35529</v>
      </c>
      <c r="E36" s="461">
        <v>0.42499999999999999</v>
      </c>
      <c r="F36" s="462">
        <v>0.249</v>
      </c>
      <c r="G36" s="469">
        <v>0.33</v>
      </c>
      <c r="H36" s="114"/>
    </row>
    <row r="37" spans="2:10">
      <c r="B37" s="121">
        <v>16</v>
      </c>
      <c r="C37" s="459" t="s">
        <v>83</v>
      </c>
      <c r="D37" s="460">
        <v>17127</v>
      </c>
      <c r="E37" s="461">
        <v>0.443</v>
      </c>
      <c r="F37" s="462">
        <v>0.30399999999999999</v>
      </c>
      <c r="G37" s="469">
        <v>0.36899999999999999</v>
      </c>
      <c r="H37" s="114"/>
    </row>
    <row r="38" spans="2:10">
      <c r="B38" s="121">
        <v>19</v>
      </c>
      <c r="C38" s="459" t="s">
        <v>84</v>
      </c>
      <c r="D38" s="460">
        <v>8523</v>
      </c>
      <c r="E38" s="461">
        <v>0.25900000000000001</v>
      </c>
      <c r="F38" s="462">
        <v>0.10199999999999999</v>
      </c>
      <c r="G38" s="469">
        <v>0.17699999999999999</v>
      </c>
      <c r="H38" s="114"/>
    </row>
    <row r="39" spans="2:10">
      <c r="B39" s="121">
        <v>45</v>
      </c>
      <c r="C39" s="459" t="s">
        <v>85</v>
      </c>
      <c r="D39" s="460">
        <v>37806</v>
      </c>
      <c r="E39" s="461">
        <v>0.39100000000000001</v>
      </c>
      <c r="F39" s="462">
        <v>0.20300000000000001</v>
      </c>
      <c r="G39" s="469">
        <v>0.28899999999999998</v>
      </c>
      <c r="H39" s="114"/>
    </row>
    <row r="40" spans="2:10" s="126" customFormat="1">
      <c r="B40" s="121"/>
      <c r="C40" s="463" t="s">
        <v>80</v>
      </c>
      <c r="D40" s="464">
        <v>124280</v>
      </c>
      <c r="E40" s="465">
        <v>0.39300000000000002</v>
      </c>
      <c r="F40" s="466">
        <v>0.224</v>
      </c>
      <c r="G40" s="468">
        <v>0.30199999999999999</v>
      </c>
      <c r="H40" s="125"/>
      <c r="J40" s="118"/>
    </row>
    <row r="41" spans="2:10">
      <c r="B41" s="121">
        <v>8</v>
      </c>
      <c r="C41" s="459" t="s">
        <v>87</v>
      </c>
      <c r="D41" s="460">
        <v>171936</v>
      </c>
      <c r="E41" s="461">
        <v>0.17</v>
      </c>
      <c r="F41" s="462">
        <v>7.0000000000000007E-2</v>
      </c>
      <c r="G41" s="469">
        <v>0.127</v>
      </c>
      <c r="H41" s="114"/>
    </row>
    <row r="42" spans="2:10">
      <c r="B42" s="121">
        <v>17</v>
      </c>
      <c r="C42" s="459" t="s">
        <v>207</v>
      </c>
      <c r="D42" s="460">
        <v>24391</v>
      </c>
      <c r="E42" s="461">
        <v>0.182</v>
      </c>
      <c r="F42" s="462">
        <v>8.8999999999999996E-2</v>
      </c>
      <c r="G42" s="469">
        <v>0.14000000000000001</v>
      </c>
      <c r="H42" s="114"/>
    </row>
    <row r="43" spans="2:10">
      <c r="B43" s="121">
        <v>25</v>
      </c>
      <c r="C43" s="459" t="s">
        <v>204</v>
      </c>
      <c r="D43" s="460">
        <v>19090</v>
      </c>
      <c r="E43" s="461">
        <v>0.24</v>
      </c>
      <c r="F43" s="462">
        <v>0.112</v>
      </c>
      <c r="G43" s="469">
        <v>0.18099999999999999</v>
      </c>
      <c r="H43" s="114"/>
    </row>
    <row r="44" spans="2:10">
      <c r="B44" s="121">
        <v>43</v>
      </c>
      <c r="C44" s="459" t="s">
        <v>88</v>
      </c>
      <c r="D44" s="460">
        <v>30932</v>
      </c>
      <c r="E44" s="461">
        <v>0.223</v>
      </c>
      <c r="F44" s="462">
        <v>9.9000000000000005E-2</v>
      </c>
      <c r="G44" s="469">
        <v>0.16500000000000001</v>
      </c>
      <c r="H44" s="114"/>
    </row>
    <row r="45" spans="2:10" s="126" customFormat="1">
      <c r="B45" s="121"/>
      <c r="C45" s="463" t="s">
        <v>86</v>
      </c>
      <c r="D45" s="464">
        <v>246349</v>
      </c>
      <c r="E45" s="465">
        <v>0.18099999999999999</v>
      </c>
      <c r="F45" s="466">
        <v>7.6999999999999999E-2</v>
      </c>
      <c r="G45" s="468">
        <v>0.13500000000000001</v>
      </c>
      <c r="H45" s="125"/>
      <c r="J45" s="118"/>
    </row>
    <row r="46" spans="2:10">
      <c r="B46" s="121">
        <v>3</v>
      </c>
      <c r="C46" s="459" t="s">
        <v>199</v>
      </c>
      <c r="D46" s="460">
        <v>89574</v>
      </c>
      <c r="E46" s="461">
        <v>0.31</v>
      </c>
      <c r="F46" s="462">
        <v>0.186</v>
      </c>
      <c r="G46" s="469">
        <v>0.252</v>
      </c>
      <c r="H46" s="114"/>
    </row>
    <row r="47" spans="2:10">
      <c r="B47" s="121">
        <v>12</v>
      </c>
      <c r="C47" s="459" t="s">
        <v>206</v>
      </c>
      <c r="D47" s="460">
        <v>29339</v>
      </c>
      <c r="E47" s="461">
        <v>0.27300000000000002</v>
      </c>
      <c r="F47" s="462">
        <v>0.126</v>
      </c>
      <c r="G47" s="469">
        <v>0.20399999999999999</v>
      </c>
      <c r="H47" s="114"/>
    </row>
    <row r="48" spans="2:10">
      <c r="B48" s="121">
        <v>46</v>
      </c>
      <c r="C48" s="459" t="s">
        <v>90</v>
      </c>
      <c r="D48" s="460">
        <v>124271</v>
      </c>
      <c r="E48" s="461">
        <v>0.28299999999999997</v>
      </c>
      <c r="F48" s="462">
        <v>0.13500000000000001</v>
      </c>
      <c r="G48" s="469">
        <v>0.21299999999999999</v>
      </c>
      <c r="H48" s="114"/>
    </row>
    <row r="49" spans="2:10" s="126" customFormat="1">
      <c r="B49" s="121"/>
      <c r="C49" s="463" t="s">
        <v>89</v>
      </c>
      <c r="D49" s="464">
        <v>243184</v>
      </c>
      <c r="E49" s="465">
        <v>0.28999999999999998</v>
      </c>
      <c r="F49" s="466">
        <v>0.151</v>
      </c>
      <c r="G49" s="468">
        <v>0.22500000000000001</v>
      </c>
      <c r="H49" s="125"/>
      <c r="J49" s="118"/>
    </row>
    <row r="50" spans="2:10">
      <c r="B50" s="121">
        <v>6</v>
      </c>
      <c r="C50" s="459" t="s">
        <v>92</v>
      </c>
      <c r="D50" s="460">
        <v>57361</v>
      </c>
      <c r="E50" s="461">
        <v>0.45200000000000001</v>
      </c>
      <c r="F50" s="462">
        <v>0.33300000000000002</v>
      </c>
      <c r="G50" s="469">
        <v>0.39</v>
      </c>
      <c r="H50" s="114"/>
    </row>
    <row r="51" spans="2:10">
      <c r="B51" s="121">
        <v>10</v>
      </c>
      <c r="C51" s="459" t="s">
        <v>93</v>
      </c>
      <c r="D51" s="460">
        <v>34508</v>
      </c>
      <c r="E51" s="461">
        <v>0.40200000000000002</v>
      </c>
      <c r="F51" s="462">
        <v>0.27300000000000002</v>
      </c>
      <c r="G51" s="469">
        <v>0.33800000000000002</v>
      </c>
      <c r="H51" s="114"/>
    </row>
    <row r="52" spans="2:10" s="126" customFormat="1">
      <c r="B52" s="121"/>
      <c r="C52" s="463" t="s">
        <v>91</v>
      </c>
      <c r="D52" s="464">
        <v>91869</v>
      </c>
      <c r="E52" s="465">
        <v>0.43099999999999999</v>
      </c>
      <c r="F52" s="466">
        <v>0.309</v>
      </c>
      <c r="G52" s="468">
        <v>0.36899999999999999</v>
      </c>
      <c r="H52" s="125"/>
      <c r="J52" s="118"/>
    </row>
    <row r="53" spans="2:10">
      <c r="B53" s="121">
        <v>15</v>
      </c>
      <c r="C53" s="459" t="s">
        <v>198</v>
      </c>
      <c r="D53" s="460">
        <v>74279</v>
      </c>
      <c r="E53" s="461">
        <v>0.311</v>
      </c>
      <c r="F53" s="462">
        <v>0.15</v>
      </c>
      <c r="G53" s="469">
        <v>0.23699999999999999</v>
      </c>
      <c r="H53" s="114"/>
    </row>
    <row r="54" spans="2:10">
      <c r="B54" s="121">
        <v>27</v>
      </c>
      <c r="C54" s="459" t="s">
        <v>95</v>
      </c>
      <c r="D54" s="460">
        <v>31412</v>
      </c>
      <c r="E54" s="461">
        <v>0.32300000000000001</v>
      </c>
      <c r="F54" s="462">
        <v>0.22500000000000001</v>
      </c>
      <c r="G54" s="469">
        <v>0.27900000000000003</v>
      </c>
      <c r="H54" s="114"/>
    </row>
    <row r="55" spans="2:10">
      <c r="B55" s="121">
        <v>32</v>
      </c>
      <c r="C55" s="459" t="s">
        <v>205</v>
      </c>
      <c r="D55" s="460">
        <v>32574</v>
      </c>
      <c r="E55" s="461">
        <v>0.36099999999999999</v>
      </c>
      <c r="F55" s="462">
        <v>0.22</v>
      </c>
      <c r="G55" s="469">
        <v>0.29699999999999999</v>
      </c>
      <c r="H55" s="114"/>
    </row>
    <row r="56" spans="2:10">
      <c r="B56" s="121">
        <v>36</v>
      </c>
      <c r="C56" s="459" t="s">
        <v>96</v>
      </c>
      <c r="D56" s="460">
        <v>58354</v>
      </c>
      <c r="E56" s="461">
        <v>0.30299999999999999</v>
      </c>
      <c r="F56" s="462">
        <v>0.14199999999999999</v>
      </c>
      <c r="G56" s="469">
        <v>0.22800000000000001</v>
      </c>
      <c r="H56" s="114"/>
    </row>
    <row r="57" spans="2:10" s="126" customFormat="1">
      <c r="B57" s="121"/>
      <c r="C57" s="463" t="s">
        <v>94</v>
      </c>
      <c r="D57" s="464">
        <v>196619</v>
      </c>
      <c r="E57" s="465">
        <v>0.317</v>
      </c>
      <c r="F57" s="466">
        <v>0.16800000000000001</v>
      </c>
      <c r="G57" s="468">
        <v>0.249</v>
      </c>
      <c r="H57" s="125"/>
      <c r="I57" s="409"/>
      <c r="J57" s="118"/>
    </row>
    <row r="58" spans="2:10" s="126" customFormat="1">
      <c r="B58" s="121">
        <v>28</v>
      </c>
      <c r="C58" s="463" t="s">
        <v>97</v>
      </c>
      <c r="D58" s="464">
        <v>178588</v>
      </c>
      <c r="E58" s="465">
        <v>0.19</v>
      </c>
      <c r="F58" s="466">
        <v>7.3999999999999996E-2</v>
      </c>
      <c r="G58" s="468">
        <v>0.13700000000000001</v>
      </c>
      <c r="H58" s="125"/>
      <c r="J58" s="118"/>
    </row>
    <row r="59" spans="2:10" s="126" customFormat="1">
      <c r="B59" s="121">
        <v>30</v>
      </c>
      <c r="C59" s="463" t="s">
        <v>98</v>
      </c>
      <c r="D59" s="464">
        <v>70756</v>
      </c>
      <c r="E59" s="465">
        <v>0.33300000000000002</v>
      </c>
      <c r="F59" s="466">
        <v>0.18099999999999999</v>
      </c>
      <c r="G59" s="468">
        <v>0.25900000000000001</v>
      </c>
      <c r="H59" s="125"/>
      <c r="J59" s="118"/>
    </row>
    <row r="60" spans="2:10" s="126" customFormat="1">
      <c r="B60" s="121">
        <v>31</v>
      </c>
      <c r="C60" s="463" t="s">
        <v>99</v>
      </c>
      <c r="D60" s="464">
        <v>20227</v>
      </c>
      <c r="E60" s="465">
        <v>0.19800000000000001</v>
      </c>
      <c r="F60" s="466">
        <v>6.8000000000000005E-2</v>
      </c>
      <c r="G60" s="468">
        <v>0.13500000000000001</v>
      </c>
      <c r="H60" s="125"/>
      <c r="J60" s="118"/>
    </row>
    <row r="61" spans="2:10">
      <c r="B61" s="121">
        <v>1</v>
      </c>
      <c r="C61" s="459" t="s">
        <v>200</v>
      </c>
      <c r="D61" s="460">
        <v>8028</v>
      </c>
      <c r="E61" s="461">
        <v>0.13900000000000001</v>
      </c>
      <c r="F61" s="462">
        <v>4.4999999999999998E-2</v>
      </c>
      <c r="G61" s="469">
        <v>9.4E-2</v>
      </c>
      <c r="H61" s="114"/>
    </row>
    <row r="62" spans="2:10">
      <c r="B62" s="121">
        <v>20</v>
      </c>
      <c r="C62" s="459" t="s">
        <v>202</v>
      </c>
      <c r="D62" s="460">
        <v>17539</v>
      </c>
      <c r="E62" s="461">
        <v>0.13</v>
      </c>
      <c r="F62" s="462">
        <v>4.1000000000000002E-2</v>
      </c>
      <c r="G62" s="469">
        <v>8.7999999999999995E-2</v>
      </c>
      <c r="H62" s="114"/>
    </row>
    <row r="63" spans="2:10">
      <c r="B63" s="121">
        <v>48</v>
      </c>
      <c r="C63" s="459" t="s">
        <v>201</v>
      </c>
      <c r="D63" s="460">
        <v>32784</v>
      </c>
      <c r="E63" s="461">
        <v>0.155</v>
      </c>
      <c r="F63" s="462">
        <v>5.3999999999999999E-2</v>
      </c>
      <c r="G63" s="469">
        <v>0.107</v>
      </c>
      <c r="H63" s="114"/>
    </row>
    <row r="64" spans="2:10" s="126" customFormat="1">
      <c r="B64" s="121">
        <v>16</v>
      </c>
      <c r="C64" s="463" t="s">
        <v>154</v>
      </c>
      <c r="D64" s="464">
        <v>58351</v>
      </c>
      <c r="E64" s="465">
        <v>0.14399999999999999</v>
      </c>
      <c r="F64" s="466">
        <v>4.8000000000000001E-2</v>
      </c>
      <c r="G64" s="468">
        <v>9.9000000000000005E-2</v>
      </c>
      <c r="H64" s="125"/>
      <c r="J64" s="118"/>
    </row>
    <row r="65" spans="2:10" s="126" customFormat="1">
      <c r="B65" s="121">
        <v>26</v>
      </c>
      <c r="C65" s="463" t="s">
        <v>150</v>
      </c>
      <c r="D65" s="464">
        <v>14140</v>
      </c>
      <c r="E65" s="465">
        <v>0.253</v>
      </c>
      <c r="F65" s="466">
        <v>0.112</v>
      </c>
      <c r="G65" s="468">
        <v>0.185</v>
      </c>
      <c r="H65" s="125"/>
      <c r="J65" s="118"/>
    </row>
    <row r="66" spans="2:10">
      <c r="B66" s="121">
        <v>51</v>
      </c>
      <c r="C66" s="459" t="s">
        <v>102</v>
      </c>
      <c r="D66" s="460">
        <v>2047</v>
      </c>
      <c r="E66" s="461">
        <v>0.26600000000000001</v>
      </c>
      <c r="F66" s="462">
        <v>0.156</v>
      </c>
      <c r="G66" s="469">
        <v>0.21299999999999999</v>
      </c>
      <c r="H66" s="114"/>
    </row>
    <row r="67" spans="2:10">
      <c r="B67" s="121">
        <v>52</v>
      </c>
      <c r="C67" s="459" t="s">
        <v>103</v>
      </c>
      <c r="D67" s="460">
        <v>2333</v>
      </c>
      <c r="E67" s="461">
        <v>0.29199999999999998</v>
      </c>
      <c r="F67" s="462">
        <v>0.21099999999999999</v>
      </c>
      <c r="G67" s="469">
        <v>0.252</v>
      </c>
      <c r="H67" s="114"/>
    </row>
    <row r="68" spans="2:10" ht="18.600000000000001" customHeight="1">
      <c r="B68" s="268"/>
      <c r="C68" s="470" t="s">
        <v>45</v>
      </c>
      <c r="D68" s="471">
        <f>'Pensiones - mínimos'!$C$14</f>
        <v>2116033</v>
      </c>
      <c r="E68" s="465">
        <f>'Pensiones - mínimos'!E14</f>
        <v>0.25800000000000001</v>
      </c>
      <c r="F68" s="466">
        <f>'Pensiones - mínimos'!F14</f>
        <v>0.13700000000000001</v>
      </c>
      <c r="G68" s="269">
        <f>'Pensiones - mínimos'!G14</f>
        <v>0.20100000000000001</v>
      </c>
    </row>
    <row r="69" spans="2:10">
      <c r="C69" s="128"/>
      <c r="D69" s="153"/>
      <c r="E69" s="159"/>
      <c r="F69" s="154"/>
      <c r="G69" s="149"/>
      <c r="H69" s="154"/>
      <c r="I69" s="149"/>
      <c r="J69" s="149"/>
    </row>
    <row r="70" spans="2:10">
      <c r="F70" s="188"/>
      <c r="G70" s="188"/>
      <c r="H70" s="114"/>
      <c r="I70" s="114"/>
      <c r="J70" s="114"/>
    </row>
    <row r="71" spans="2:10">
      <c r="F71" s="188"/>
      <c r="G71" s="188"/>
      <c r="H71" s="114"/>
      <c r="I71" s="114"/>
      <c r="J71" s="114"/>
    </row>
    <row r="72" spans="2:10">
      <c r="E72" s="115"/>
      <c r="F72" s="115"/>
      <c r="G72" s="115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8" activePane="bottomLeft" state="frozen"/>
      <selection pane="bottomLeft" activeCell="M80" sqref="M80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9" width="13.7109375" style="84" customWidth="1"/>
    <col min="10" max="10" width="1.85546875" style="84" customWidth="1"/>
    <col min="11" max="11" width="11.42578125" style="84"/>
    <col min="12" max="12" width="25.42578125" style="84" bestFit="1" customWidth="1"/>
    <col min="13" max="16384" width="11.42578125" style="84"/>
  </cols>
  <sheetData>
    <row r="1" spans="1:226" s="1" customFormat="1" ht="12.2" customHeight="1">
      <c r="B1" s="6"/>
    </row>
    <row r="2" spans="1:226" s="1" customFormat="1" ht="12.95" customHeight="1">
      <c r="B2" s="572" t="s">
        <v>180</v>
      </c>
      <c r="C2" s="572"/>
      <c r="D2" s="572"/>
      <c r="E2" s="572"/>
      <c r="F2" s="572"/>
      <c r="G2" s="572"/>
      <c r="H2" s="572"/>
      <c r="I2" s="572"/>
      <c r="K2" s="7" t="s">
        <v>167</v>
      </c>
    </row>
    <row r="3" spans="1:226" s="92" customFormat="1" ht="18.75">
      <c r="B3" s="6"/>
      <c r="D3" s="89"/>
      <c r="E3" s="90"/>
      <c r="F3" s="89"/>
      <c r="G3" s="89"/>
      <c r="H3" s="89"/>
      <c r="I3" s="89"/>
    </row>
    <row r="4" spans="1:226" s="2" customFormat="1" ht="15.75" customHeight="1">
      <c r="B4" s="6"/>
      <c r="C4" s="91"/>
      <c r="D4" s="89"/>
      <c r="E4" s="90"/>
      <c r="F4" s="89"/>
      <c r="G4" s="89"/>
      <c r="H4" s="89"/>
      <c r="I4" s="89"/>
    </row>
    <row r="5" spans="1:226" s="92" customFormat="1" ht="18.75">
      <c r="A5" s="216"/>
      <c r="B5" s="585" t="s">
        <v>225</v>
      </c>
      <c r="C5" s="586"/>
      <c r="D5" s="586"/>
      <c r="E5" s="586"/>
      <c r="F5" s="586"/>
      <c r="G5" s="586"/>
      <c r="H5" s="586"/>
      <c r="I5" s="587"/>
    </row>
    <row r="6" spans="1:226" ht="2.4500000000000002" customHeight="1">
      <c r="A6" s="217"/>
      <c r="B6" s="588"/>
      <c r="C6" s="589"/>
      <c r="D6" s="589"/>
      <c r="E6" s="589"/>
      <c r="F6" s="589"/>
      <c r="G6" s="589"/>
      <c r="H6" s="589"/>
      <c r="I6" s="590"/>
    </row>
    <row r="7" spans="1:226" ht="52.5" customHeight="1">
      <c r="A7" s="217"/>
      <c r="B7" s="219" t="s">
        <v>156</v>
      </c>
      <c r="C7" s="220" t="s">
        <v>47</v>
      </c>
      <c r="D7" s="219" t="s">
        <v>174</v>
      </c>
      <c r="E7" s="221" t="s">
        <v>175</v>
      </c>
      <c r="F7" s="219" t="s">
        <v>176</v>
      </c>
      <c r="G7" s="219" t="s">
        <v>177</v>
      </c>
      <c r="H7" s="219" t="s">
        <v>178</v>
      </c>
      <c r="I7" s="219" t="s">
        <v>179</v>
      </c>
    </row>
    <row r="8" spans="1:226" ht="6.75" customHeight="1">
      <c r="B8" s="287"/>
      <c r="C8" s="288"/>
      <c r="D8" s="288"/>
      <c r="E8" s="289"/>
      <c r="F8" s="288"/>
      <c r="G8" s="288"/>
      <c r="H8" s="288"/>
      <c r="I8" s="288"/>
    </row>
    <row r="9" spans="1:226" s="97" customFormat="1" ht="18" customHeight="1">
      <c r="A9" s="8"/>
      <c r="B9" s="94"/>
      <c r="C9" s="95" t="s">
        <v>52</v>
      </c>
      <c r="D9" s="96">
        <v>295369</v>
      </c>
      <c r="E9" s="96">
        <v>84</v>
      </c>
      <c r="F9" s="96">
        <v>49574</v>
      </c>
      <c r="G9" s="96">
        <v>145314</v>
      </c>
      <c r="H9" s="96">
        <v>66466</v>
      </c>
      <c r="I9" s="96">
        <v>34009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0" customFormat="1" ht="18" customHeight="1">
      <c r="B10" s="94">
        <v>4</v>
      </c>
      <c r="C10" s="98" t="s">
        <v>53</v>
      </c>
      <c r="D10" s="99">
        <v>21737</v>
      </c>
      <c r="E10" s="99">
        <v>84</v>
      </c>
      <c r="F10" s="99">
        <v>3799</v>
      </c>
      <c r="G10" s="99">
        <v>10319</v>
      </c>
      <c r="H10" s="99">
        <v>5026</v>
      </c>
      <c r="I10" s="99">
        <v>2593</v>
      </c>
    </row>
    <row r="11" spans="1:226" s="101" customFormat="1" ht="18" customHeight="1">
      <c r="B11" s="94">
        <v>11</v>
      </c>
      <c r="C11" s="98" t="s">
        <v>54</v>
      </c>
      <c r="D11" s="99">
        <v>37631</v>
      </c>
      <c r="E11" s="99">
        <v>84</v>
      </c>
      <c r="F11" s="99">
        <v>6805</v>
      </c>
      <c r="G11" s="99">
        <v>17709</v>
      </c>
      <c r="H11" s="99">
        <v>8157</v>
      </c>
      <c r="I11" s="99">
        <v>4960</v>
      </c>
    </row>
    <row r="12" spans="1:226" s="101" customFormat="1" ht="18" customHeight="1">
      <c r="B12" s="94">
        <v>14</v>
      </c>
      <c r="C12" s="98" t="s">
        <v>55</v>
      </c>
      <c r="D12" s="99">
        <v>34932</v>
      </c>
      <c r="E12" s="99">
        <v>85</v>
      </c>
      <c r="F12" s="99">
        <v>5004</v>
      </c>
      <c r="G12" s="99">
        <v>18174</v>
      </c>
      <c r="H12" s="99">
        <v>7953</v>
      </c>
      <c r="I12" s="99">
        <v>3801</v>
      </c>
    </row>
    <row r="13" spans="1:226" s="101" customFormat="1" ht="18" customHeight="1">
      <c r="B13" s="94">
        <v>18</v>
      </c>
      <c r="C13" s="98" t="s">
        <v>56</v>
      </c>
      <c r="D13" s="99">
        <v>33972</v>
      </c>
      <c r="E13" s="99">
        <v>85</v>
      </c>
      <c r="F13" s="99">
        <v>5584</v>
      </c>
      <c r="G13" s="99">
        <v>16337</v>
      </c>
      <c r="H13" s="99">
        <v>7884</v>
      </c>
      <c r="I13" s="99">
        <v>4167</v>
      </c>
    </row>
    <row r="14" spans="1:226" s="101" customFormat="1" ht="18" customHeight="1">
      <c r="B14" s="94">
        <v>21</v>
      </c>
      <c r="C14" s="98" t="s">
        <v>57</v>
      </c>
      <c r="D14" s="99">
        <v>19285</v>
      </c>
      <c r="E14" s="99">
        <v>83</v>
      </c>
      <c r="F14" s="99">
        <v>3282</v>
      </c>
      <c r="G14" s="99">
        <v>9618</v>
      </c>
      <c r="H14" s="99">
        <v>4306</v>
      </c>
      <c r="I14" s="99">
        <v>2078</v>
      </c>
    </row>
    <row r="15" spans="1:226" s="101" customFormat="1" ht="18" customHeight="1">
      <c r="B15" s="94">
        <v>23</v>
      </c>
      <c r="C15" s="98" t="s">
        <v>58</v>
      </c>
      <c r="D15" s="99">
        <v>28555</v>
      </c>
      <c r="E15" s="99">
        <v>86</v>
      </c>
      <c r="F15" s="99">
        <v>3894</v>
      </c>
      <c r="G15" s="99">
        <v>14420</v>
      </c>
      <c r="H15" s="99">
        <v>6831</v>
      </c>
      <c r="I15" s="99">
        <v>3410</v>
      </c>
    </row>
    <row r="16" spans="1:226" s="101" customFormat="1" ht="18" customHeight="1">
      <c r="B16" s="94">
        <v>29</v>
      </c>
      <c r="C16" s="98" t="s">
        <v>59</v>
      </c>
      <c r="D16" s="99">
        <v>50517</v>
      </c>
      <c r="E16" s="99">
        <v>82</v>
      </c>
      <c r="F16" s="99">
        <v>9231</v>
      </c>
      <c r="G16" s="99">
        <v>24963</v>
      </c>
      <c r="H16" s="99">
        <v>11067</v>
      </c>
      <c r="I16" s="99">
        <v>5255</v>
      </c>
    </row>
    <row r="17" spans="1:428" s="101" customFormat="1" ht="18" customHeight="1">
      <c r="B17" s="94">
        <v>41</v>
      </c>
      <c r="C17" s="98" t="s">
        <v>60</v>
      </c>
      <c r="D17" s="99">
        <v>68740</v>
      </c>
      <c r="E17" s="99">
        <v>84</v>
      </c>
      <c r="F17" s="99">
        <v>11975</v>
      </c>
      <c r="G17" s="99">
        <v>33774</v>
      </c>
      <c r="H17" s="99">
        <v>15242</v>
      </c>
      <c r="I17" s="99">
        <v>7745</v>
      </c>
    </row>
    <row r="18" spans="1:428" s="102" customFormat="1" ht="18" customHeight="1">
      <c r="A18" s="8"/>
      <c r="B18" s="94"/>
      <c r="C18" s="95" t="s">
        <v>61</v>
      </c>
      <c r="D18" s="96">
        <v>50118</v>
      </c>
      <c r="E18" s="96">
        <v>73</v>
      </c>
      <c r="F18" s="96">
        <v>13535</v>
      </c>
      <c r="G18" s="96">
        <v>27076</v>
      </c>
      <c r="H18" s="96">
        <v>6874</v>
      </c>
      <c r="I18" s="96">
        <v>2633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0" customFormat="1" ht="18" customHeight="1">
      <c r="B19" s="94">
        <v>22</v>
      </c>
      <c r="C19" s="98" t="s">
        <v>62</v>
      </c>
      <c r="D19" s="99">
        <v>8693</v>
      </c>
      <c r="E19" s="99">
        <v>73</v>
      </c>
      <c r="F19" s="99">
        <v>2284</v>
      </c>
      <c r="G19" s="99">
        <v>4691</v>
      </c>
      <c r="H19" s="99">
        <v>1259</v>
      </c>
      <c r="I19" s="99">
        <v>459</v>
      </c>
    </row>
    <row r="20" spans="1:428" s="101" customFormat="1" ht="18" customHeight="1">
      <c r="B20" s="94">
        <v>40</v>
      </c>
      <c r="C20" s="98" t="s">
        <v>63</v>
      </c>
      <c r="D20" s="99">
        <v>5799</v>
      </c>
      <c r="E20" s="99">
        <v>76</v>
      </c>
      <c r="F20" s="99">
        <v>1248</v>
      </c>
      <c r="G20" s="99">
        <v>3325</v>
      </c>
      <c r="H20" s="99">
        <v>889</v>
      </c>
      <c r="I20" s="99">
        <v>337</v>
      </c>
    </row>
    <row r="21" spans="1:428" s="101" customFormat="1" ht="18" customHeight="1">
      <c r="B21" s="94">
        <v>50</v>
      </c>
      <c r="C21" s="101" t="s">
        <v>64</v>
      </c>
      <c r="D21" s="103">
        <v>35626</v>
      </c>
      <c r="E21" s="103">
        <v>71</v>
      </c>
      <c r="F21" s="103">
        <v>10003</v>
      </c>
      <c r="G21" s="103">
        <v>19060</v>
      </c>
      <c r="H21" s="103">
        <v>4726</v>
      </c>
      <c r="I21" s="103">
        <v>1837</v>
      </c>
    </row>
    <row r="22" spans="1:428" s="97" customFormat="1" ht="18" customHeight="1">
      <c r="A22" s="8"/>
      <c r="B22" s="94">
        <v>33</v>
      </c>
      <c r="C22" s="95" t="s">
        <v>65</v>
      </c>
      <c r="D22" s="96">
        <v>42222</v>
      </c>
      <c r="E22" s="96">
        <v>68</v>
      </c>
      <c r="F22" s="96">
        <v>15903</v>
      </c>
      <c r="G22" s="96">
        <v>18995</v>
      </c>
      <c r="H22" s="96">
        <v>5164</v>
      </c>
      <c r="I22" s="96">
        <v>2157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7" customFormat="1" ht="18" customHeight="1">
      <c r="A23" s="8"/>
      <c r="B23" s="94">
        <v>7</v>
      </c>
      <c r="C23" s="95" t="s">
        <v>203</v>
      </c>
      <c r="D23" s="96">
        <v>30349</v>
      </c>
      <c r="E23" s="96">
        <v>76</v>
      </c>
      <c r="F23" s="96">
        <v>7498</v>
      </c>
      <c r="G23" s="96">
        <v>15373</v>
      </c>
      <c r="H23" s="96">
        <v>5258</v>
      </c>
      <c r="I23" s="96">
        <v>2218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7" customFormat="1" ht="18" customHeight="1">
      <c r="A24" s="8"/>
      <c r="B24" s="94"/>
      <c r="C24" s="95" t="s">
        <v>66</v>
      </c>
      <c r="D24" s="96">
        <v>60047</v>
      </c>
      <c r="E24" s="96">
        <v>79</v>
      </c>
      <c r="F24" s="96">
        <v>15306</v>
      </c>
      <c r="G24" s="96">
        <v>26393</v>
      </c>
      <c r="H24" s="96">
        <v>11480</v>
      </c>
      <c r="I24" s="96">
        <v>6868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0" customFormat="1" ht="18" customHeight="1">
      <c r="B25" s="94">
        <v>35</v>
      </c>
      <c r="C25" s="98" t="s">
        <v>67</v>
      </c>
      <c r="D25" s="99">
        <v>30829</v>
      </c>
      <c r="E25" s="99">
        <v>80</v>
      </c>
      <c r="F25" s="99">
        <v>8012</v>
      </c>
      <c r="G25" s="99">
        <v>13115</v>
      </c>
      <c r="H25" s="99">
        <v>5909</v>
      </c>
      <c r="I25" s="99">
        <v>3793</v>
      </c>
    </row>
    <row r="26" spans="1:428" s="101" customFormat="1" ht="18" customHeight="1">
      <c r="B26" s="94">
        <v>38</v>
      </c>
      <c r="C26" s="98" t="s">
        <v>68</v>
      </c>
      <c r="D26" s="99">
        <v>29218</v>
      </c>
      <c r="E26" s="99">
        <v>78</v>
      </c>
      <c r="F26" s="99">
        <v>7294</v>
      </c>
      <c r="G26" s="99">
        <v>13278</v>
      </c>
      <c r="H26" s="99">
        <v>5571</v>
      </c>
      <c r="I26" s="99">
        <v>3075</v>
      </c>
    </row>
    <row r="27" spans="1:428" s="101" customFormat="1" ht="18" customHeight="1">
      <c r="B27" s="94">
        <v>39</v>
      </c>
      <c r="C27" s="95" t="s">
        <v>69</v>
      </c>
      <c r="D27" s="96">
        <v>23430</v>
      </c>
      <c r="E27" s="96">
        <v>74</v>
      </c>
      <c r="F27" s="96">
        <v>6661</v>
      </c>
      <c r="G27" s="96">
        <v>11527</v>
      </c>
      <c r="H27" s="96">
        <v>3585</v>
      </c>
      <c r="I27" s="96">
        <v>1657</v>
      </c>
    </row>
    <row r="28" spans="1:428" s="97" customFormat="1" ht="18" customHeight="1">
      <c r="A28" s="8"/>
      <c r="B28" s="94"/>
      <c r="C28" s="95" t="s">
        <v>70</v>
      </c>
      <c r="D28" s="96">
        <v>100018</v>
      </c>
      <c r="E28" s="96">
        <v>77</v>
      </c>
      <c r="F28" s="96">
        <v>24754</v>
      </c>
      <c r="G28" s="96">
        <v>51157</v>
      </c>
      <c r="H28" s="96">
        <v>16031</v>
      </c>
      <c r="I28" s="96">
        <v>8076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4" customFormat="1" ht="18" customHeight="1">
      <c r="B29" s="94">
        <v>5</v>
      </c>
      <c r="C29" s="98" t="s">
        <v>71</v>
      </c>
      <c r="D29" s="99">
        <v>6657</v>
      </c>
      <c r="E29" s="99">
        <v>79</v>
      </c>
      <c r="F29" s="99">
        <v>1381</v>
      </c>
      <c r="G29" s="99">
        <v>3398</v>
      </c>
      <c r="H29" s="99">
        <v>1248</v>
      </c>
      <c r="I29" s="99">
        <v>630</v>
      </c>
    </row>
    <row r="30" spans="1:428" s="101" customFormat="1" ht="18" customHeight="1">
      <c r="B30" s="94">
        <v>9</v>
      </c>
      <c r="C30" s="98" t="s">
        <v>72</v>
      </c>
      <c r="D30" s="99">
        <v>15014</v>
      </c>
      <c r="E30" s="99">
        <v>77</v>
      </c>
      <c r="F30" s="99">
        <v>3454</v>
      </c>
      <c r="G30" s="99">
        <v>7911</v>
      </c>
      <c r="H30" s="99">
        <v>2423</v>
      </c>
      <c r="I30" s="99">
        <v>1226</v>
      </c>
    </row>
    <row r="31" spans="1:428" s="101" customFormat="1" ht="18" customHeight="1">
      <c r="B31" s="94">
        <v>24</v>
      </c>
      <c r="C31" s="98" t="s">
        <v>73</v>
      </c>
      <c r="D31" s="99">
        <v>19723</v>
      </c>
      <c r="E31" s="99">
        <v>73</v>
      </c>
      <c r="F31" s="99">
        <v>5641</v>
      </c>
      <c r="G31" s="99">
        <v>9754</v>
      </c>
      <c r="H31" s="99">
        <v>2893</v>
      </c>
      <c r="I31" s="99">
        <v>1435</v>
      </c>
    </row>
    <row r="32" spans="1:428" s="101" customFormat="1" ht="18" customHeight="1">
      <c r="B32" s="94">
        <v>34</v>
      </c>
      <c r="C32" s="101" t="s">
        <v>74</v>
      </c>
      <c r="D32" s="103">
        <v>7151</v>
      </c>
      <c r="E32" s="103">
        <v>76</v>
      </c>
      <c r="F32" s="103">
        <v>1833</v>
      </c>
      <c r="G32" s="103">
        <v>3587</v>
      </c>
      <c r="H32" s="103">
        <v>1130</v>
      </c>
      <c r="I32" s="103">
        <v>601</v>
      </c>
    </row>
    <row r="33" spans="1:226" s="101" customFormat="1" ht="18" customHeight="1">
      <c r="B33" s="94">
        <v>37</v>
      </c>
      <c r="C33" s="101" t="s">
        <v>75</v>
      </c>
      <c r="D33" s="103">
        <v>13595</v>
      </c>
      <c r="E33" s="103">
        <v>76</v>
      </c>
      <c r="F33" s="103">
        <v>3338</v>
      </c>
      <c r="G33" s="103">
        <v>6984</v>
      </c>
      <c r="H33" s="103">
        <v>2109</v>
      </c>
      <c r="I33" s="103">
        <v>1164</v>
      </c>
    </row>
    <row r="34" spans="1:226" s="101" customFormat="1" ht="18" customHeight="1">
      <c r="B34" s="94">
        <v>40</v>
      </c>
      <c r="C34" s="98" t="s">
        <v>76</v>
      </c>
      <c r="D34" s="99">
        <v>6207</v>
      </c>
      <c r="E34" s="99">
        <v>80</v>
      </c>
      <c r="F34" s="99">
        <v>1099</v>
      </c>
      <c r="G34" s="99">
        <v>3310</v>
      </c>
      <c r="H34" s="99">
        <v>1240</v>
      </c>
      <c r="I34" s="99">
        <v>558</v>
      </c>
    </row>
    <row r="35" spans="1:226" s="101" customFormat="1" ht="18" customHeight="1">
      <c r="B35" s="94">
        <v>42</v>
      </c>
      <c r="C35" s="98" t="s">
        <v>77</v>
      </c>
      <c r="D35" s="99">
        <v>3621</v>
      </c>
      <c r="E35" s="99">
        <v>79</v>
      </c>
      <c r="F35" s="99">
        <v>722</v>
      </c>
      <c r="G35" s="99">
        <v>1967</v>
      </c>
      <c r="H35" s="99">
        <v>607</v>
      </c>
      <c r="I35" s="99">
        <v>325</v>
      </c>
    </row>
    <row r="36" spans="1:226" s="101" customFormat="1" ht="18" customHeight="1">
      <c r="B36" s="94">
        <v>47</v>
      </c>
      <c r="C36" s="98" t="s">
        <v>78</v>
      </c>
      <c r="D36" s="99">
        <v>20631</v>
      </c>
      <c r="E36" s="99">
        <v>74</v>
      </c>
      <c r="F36" s="99">
        <v>5464</v>
      </c>
      <c r="G36" s="99">
        <v>10589</v>
      </c>
      <c r="H36" s="99">
        <v>3087</v>
      </c>
      <c r="I36" s="99">
        <v>1491</v>
      </c>
    </row>
    <row r="37" spans="1:226" s="101" customFormat="1" ht="18" customHeight="1">
      <c r="B37" s="94">
        <v>49</v>
      </c>
      <c r="C37" s="98" t="s">
        <v>79</v>
      </c>
      <c r="D37" s="99">
        <v>7419</v>
      </c>
      <c r="E37" s="99">
        <v>77</v>
      </c>
      <c r="F37" s="99">
        <v>1822</v>
      </c>
      <c r="G37" s="99">
        <v>3657</v>
      </c>
      <c r="H37" s="99">
        <v>1294</v>
      </c>
      <c r="I37" s="99">
        <v>646</v>
      </c>
    </row>
    <row r="38" spans="1:226" s="97" customFormat="1" ht="18" customHeight="1">
      <c r="A38" s="8"/>
      <c r="B38" s="94"/>
      <c r="C38" s="95" t="s">
        <v>80</v>
      </c>
      <c r="D38" s="96">
        <v>72085</v>
      </c>
      <c r="E38" s="96">
        <v>81</v>
      </c>
      <c r="F38" s="96">
        <v>12426</v>
      </c>
      <c r="G38" s="96">
        <v>37483</v>
      </c>
      <c r="H38" s="96">
        <v>15228</v>
      </c>
      <c r="I38" s="96">
        <v>6946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0" customFormat="1" ht="18" customHeight="1">
      <c r="B39" s="94">
        <v>2</v>
      </c>
      <c r="C39" s="98" t="s">
        <v>81</v>
      </c>
      <c r="D39" s="99">
        <v>14216</v>
      </c>
      <c r="E39" s="99">
        <v>83</v>
      </c>
      <c r="F39" s="99">
        <v>2277</v>
      </c>
      <c r="G39" s="99">
        <v>7253</v>
      </c>
      <c r="H39" s="99">
        <v>3132</v>
      </c>
      <c r="I39" s="99">
        <v>1552</v>
      </c>
    </row>
    <row r="40" spans="1:226" s="101" customFormat="1" ht="18" customHeight="1">
      <c r="B40" s="94">
        <v>13</v>
      </c>
      <c r="C40" s="98" t="s">
        <v>82</v>
      </c>
      <c r="D40" s="99">
        <v>19229</v>
      </c>
      <c r="E40" s="99">
        <v>83</v>
      </c>
      <c r="F40" s="99">
        <v>3133</v>
      </c>
      <c r="G40" s="99">
        <v>9917</v>
      </c>
      <c r="H40" s="99">
        <v>4239</v>
      </c>
      <c r="I40" s="99">
        <v>1940</v>
      </c>
    </row>
    <row r="41" spans="1:226" s="104" customFormat="1" ht="18" customHeight="1">
      <c r="B41" s="94">
        <v>16</v>
      </c>
      <c r="C41" s="101" t="s">
        <v>83</v>
      </c>
      <c r="D41" s="99">
        <v>7883</v>
      </c>
      <c r="E41" s="99">
        <v>82</v>
      </c>
      <c r="F41" s="99">
        <v>1261</v>
      </c>
      <c r="G41" s="99">
        <v>4254</v>
      </c>
      <c r="H41" s="99">
        <v>1657</v>
      </c>
      <c r="I41" s="99">
        <v>711</v>
      </c>
    </row>
    <row r="42" spans="1:226" s="101" customFormat="1" ht="18" customHeight="1">
      <c r="B42" s="94">
        <v>19</v>
      </c>
      <c r="C42" s="101" t="s">
        <v>84</v>
      </c>
      <c r="D42" s="103">
        <v>7999</v>
      </c>
      <c r="E42" s="103">
        <v>77</v>
      </c>
      <c r="F42" s="103">
        <v>1723</v>
      </c>
      <c r="G42" s="103">
        <v>4291</v>
      </c>
      <c r="H42" s="103">
        <v>1405</v>
      </c>
      <c r="I42" s="103">
        <v>580</v>
      </c>
    </row>
    <row r="43" spans="1:226" s="101" customFormat="1" ht="18" customHeight="1">
      <c r="B43" s="94">
        <v>45</v>
      </c>
      <c r="C43" s="98" t="s">
        <v>85</v>
      </c>
      <c r="D43" s="99">
        <v>22758</v>
      </c>
      <c r="E43" s="99">
        <v>81</v>
      </c>
      <c r="F43" s="99">
        <v>4032</v>
      </c>
      <c r="G43" s="99">
        <v>11768</v>
      </c>
      <c r="H43" s="99">
        <v>4795</v>
      </c>
      <c r="I43" s="99">
        <v>2163</v>
      </c>
    </row>
    <row r="44" spans="1:226" s="97" customFormat="1" ht="18" customHeight="1">
      <c r="A44" s="8"/>
      <c r="B44" s="94"/>
      <c r="C44" s="95" t="s">
        <v>86</v>
      </c>
      <c r="D44" s="96">
        <v>245939</v>
      </c>
      <c r="E44" s="96">
        <v>74</v>
      </c>
      <c r="F44" s="96">
        <v>63381</v>
      </c>
      <c r="G44" s="96">
        <v>129965</v>
      </c>
      <c r="H44" s="96">
        <v>37876</v>
      </c>
      <c r="I44" s="96">
        <v>14713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0" customFormat="1" ht="18" customHeight="1">
      <c r="B45" s="94">
        <v>8</v>
      </c>
      <c r="C45" s="101" t="s">
        <v>87</v>
      </c>
      <c r="D45" s="103">
        <v>174595</v>
      </c>
      <c r="E45" s="103">
        <v>74</v>
      </c>
      <c r="F45" s="103">
        <v>44954</v>
      </c>
      <c r="G45" s="103">
        <v>92453</v>
      </c>
      <c r="H45" s="103">
        <v>26823</v>
      </c>
      <c r="I45" s="103">
        <v>10364</v>
      </c>
    </row>
    <row r="46" spans="1:226" s="101" customFormat="1" ht="18" customHeight="1">
      <c r="B46" s="94">
        <v>17</v>
      </c>
      <c r="C46" s="101" t="s">
        <v>207</v>
      </c>
      <c r="D46" s="103">
        <v>26639</v>
      </c>
      <c r="E46" s="103">
        <v>73</v>
      </c>
      <c r="F46" s="103">
        <v>7148</v>
      </c>
      <c r="G46" s="103">
        <v>13881</v>
      </c>
      <c r="H46" s="103">
        <v>3943</v>
      </c>
      <c r="I46" s="103">
        <v>1665</v>
      </c>
    </row>
    <row r="47" spans="1:226" s="104" customFormat="1" ht="18" customHeight="1">
      <c r="B47" s="94">
        <v>25</v>
      </c>
      <c r="C47" s="101" t="s">
        <v>204</v>
      </c>
      <c r="D47" s="99">
        <v>15063</v>
      </c>
      <c r="E47" s="99">
        <v>73</v>
      </c>
      <c r="F47" s="99">
        <v>4178</v>
      </c>
      <c r="G47" s="99">
        <v>7752</v>
      </c>
      <c r="H47" s="99">
        <v>2265</v>
      </c>
      <c r="I47" s="99">
        <v>868</v>
      </c>
      <c r="L47" s="271"/>
    </row>
    <row r="48" spans="1:226" s="101" customFormat="1" ht="18" customHeight="1">
      <c r="B48" s="94">
        <v>43</v>
      </c>
      <c r="C48" s="101" t="s">
        <v>88</v>
      </c>
      <c r="D48" s="103">
        <v>29642</v>
      </c>
      <c r="E48" s="103">
        <v>75</v>
      </c>
      <c r="F48" s="103">
        <v>7101</v>
      </c>
      <c r="G48" s="103">
        <v>15879</v>
      </c>
      <c r="H48" s="103">
        <v>4845</v>
      </c>
      <c r="I48" s="103">
        <v>1816</v>
      </c>
    </row>
    <row r="49" spans="1:226" s="97" customFormat="1" ht="18" customHeight="1">
      <c r="A49" s="8"/>
      <c r="B49" s="94"/>
      <c r="C49" s="95" t="s">
        <v>89</v>
      </c>
      <c r="D49" s="96">
        <v>172377</v>
      </c>
      <c r="E49" s="96">
        <v>75</v>
      </c>
      <c r="F49" s="96">
        <v>39791</v>
      </c>
      <c r="G49" s="96">
        <v>92027</v>
      </c>
      <c r="H49" s="96">
        <v>28749</v>
      </c>
      <c r="I49" s="96">
        <v>11805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0" customFormat="1" ht="18" customHeight="1">
      <c r="B50" s="94">
        <v>3</v>
      </c>
      <c r="C50" s="101" t="s">
        <v>199</v>
      </c>
      <c r="D50" s="103">
        <v>58821</v>
      </c>
      <c r="E50" s="103">
        <v>77</v>
      </c>
      <c r="F50" s="103">
        <v>12318</v>
      </c>
      <c r="G50" s="103">
        <v>30558</v>
      </c>
      <c r="H50" s="103">
        <v>11077</v>
      </c>
      <c r="I50" s="103">
        <v>4867</v>
      </c>
    </row>
    <row r="51" spans="1:226" s="101" customFormat="1" ht="18" customHeight="1">
      <c r="B51" s="94">
        <v>12</v>
      </c>
      <c r="C51" s="101" t="s">
        <v>206</v>
      </c>
      <c r="D51" s="103">
        <v>22934</v>
      </c>
      <c r="E51" s="103">
        <v>73</v>
      </c>
      <c r="F51" s="103">
        <v>5614</v>
      </c>
      <c r="G51" s="103">
        <v>12640</v>
      </c>
      <c r="H51" s="103">
        <v>3370</v>
      </c>
      <c r="I51" s="103">
        <v>1310</v>
      </c>
    </row>
    <row r="52" spans="1:226" s="101" customFormat="1" ht="18" customHeight="1">
      <c r="B52" s="94">
        <v>46</v>
      </c>
      <c r="C52" s="101" t="s">
        <v>90</v>
      </c>
      <c r="D52" s="103">
        <v>90622</v>
      </c>
      <c r="E52" s="103">
        <v>75</v>
      </c>
      <c r="F52" s="103">
        <v>21859</v>
      </c>
      <c r="G52" s="103">
        <v>48829</v>
      </c>
      <c r="H52" s="103">
        <v>14302</v>
      </c>
      <c r="I52" s="103">
        <v>5628</v>
      </c>
    </row>
    <row r="53" spans="1:226" s="97" customFormat="1" ht="18" customHeight="1">
      <c r="A53" s="8"/>
      <c r="B53" s="94"/>
      <c r="C53" s="95" t="s">
        <v>91</v>
      </c>
      <c r="D53" s="96">
        <v>43222</v>
      </c>
      <c r="E53" s="96">
        <v>82</v>
      </c>
      <c r="F53" s="96">
        <v>7970</v>
      </c>
      <c r="G53" s="96">
        <v>21452</v>
      </c>
      <c r="H53" s="96">
        <v>9159</v>
      </c>
      <c r="I53" s="96">
        <v>4636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0" customFormat="1" ht="18" customHeight="1">
      <c r="B54" s="94">
        <v>6</v>
      </c>
      <c r="C54" s="101" t="s">
        <v>92</v>
      </c>
      <c r="D54" s="103">
        <v>25326</v>
      </c>
      <c r="E54" s="103">
        <v>83</v>
      </c>
      <c r="F54" s="103">
        <v>4750</v>
      </c>
      <c r="G54" s="103">
        <v>12104</v>
      </c>
      <c r="H54" s="103">
        <v>5637</v>
      </c>
      <c r="I54" s="103">
        <v>2833</v>
      </c>
    </row>
    <row r="55" spans="1:226" s="101" customFormat="1" ht="18" customHeight="1">
      <c r="B55" s="94">
        <v>10</v>
      </c>
      <c r="C55" s="98" t="s">
        <v>93</v>
      </c>
      <c r="D55" s="99">
        <v>17896</v>
      </c>
      <c r="E55" s="99">
        <v>81</v>
      </c>
      <c r="F55" s="99">
        <v>3220</v>
      </c>
      <c r="G55" s="99">
        <v>9348</v>
      </c>
      <c r="H55" s="99">
        <v>3522</v>
      </c>
      <c r="I55" s="99">
        <v>1803</v>
      </c>
    </row>
    <row r="56" spans="1:226" s="97" customFormat="1" ht="18" customHeight="1">
      <c r="A56" s="8"/>
      <c r="B56" s="94"/>
      <c r="C56" s="95" t="s">
        <v>94</v>
      </c>
      <c r="D56" s="96">
        <v>117949</v>
      </c>
      <c r="E56" s="96">
        <v>70</v>
      </c>
      <c r="F56" s="96">
        <v>36433</v>
      </c>
      <c r="G56" s="96">
        <v>56171</v>
      </c>
      <c r="H56" s="96">
        <v>17651</v>
      </c>
      <c r="I56" s="96">
        <v>7694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0" customFormat="1" ht="18" customHeight="1">
      <c r="B57" s="94">
        <v>15</v>
      </c>
      <c r="C57" s="101" t="s">
        <v>198</v>
      </c>
      <c r="D57" s="103">
        <v>47014</v>
      </c>
      <c r="E57" s="103">
        <v>70</v>
      </c>
      <c r="F57" s="103">
        <v>14961</v>
      </c>
      <c r="G57" s="103">
        <v>22466</v>
      </c>
      <c r="H57" s="103">
        <v>6680</v>
      </c>
      <c r="I57" s="103">
        <v>2907</v>
      </c>
    </row>
    <row r="58" spans="1:226" s="101" customFormat="1" ht="18" customHeight="1">
      <c r="B58" s="94">
        <v>27</v>
      </c>
      <c r="C58" s="101" t="s">
        <v>95</v>
      </c>
      <c r="D58" s="103">
        <v>16299</v>
      </c>
      <c r="E58" s="103">
        <v>68</v>
      </c>
      <c r="F58" s="103">
        <v>6131</v>
      </c>
      <c r="G58" s="103">
        <v>7258</v>
      </c>
      <c r="H58" s="103">
        <v>2044</v>
      </c>
      <c r="I58" s="103">
        <v>866</v>
      </c>
    </row>
    <row r="59" spans="1:226" s="101" customFormat="1" ht="18" customHeight="1">
      <c r="B59" s="94">
        <v>32</v>
      </c>
      <c r="C59" s="101" t="s">
        <v>205</v>
      </c>
      <c r="D59" s="103">
        <v>15013</v>
      </c>
      <c r="E59" s="103">
        <v>67</v>
      </c>
      <c r="F59" s="103">
        <v>5157</v>
      </c>
      <c r="G59" s="103">
        <v>7035</v>
      </c>
      <c r="H59" s="103">
        <v>2028</v>
      </c>
      <c r="I59" s="103">
        <v>793</v>
      </c>
    </row>
    <row r="60" spans="1:226" s="101" customFormat="1" ht="18" customHeight="1">
      <c r="B60" s="94">
        <v>36</v>
      </c>
      <c r="C60" s="106" t="s">
        <v>96</v>
      </c>
      <c r="D60" s="103">
        <v>39623</v>
      </c>
      <c r="E60" s="103">
        <v>75</v>
      </c>
      <c r="F60" s="103">
        <v>10184</v>
      </c>
      <c r="G60" s="103">
        <v>19412</v>
      </c>
      <c r="H60" s="103">
        <v>6899</v>
      </c>
      <c r="I60" s="103">
        <v>3128</v>
      </c>
    </row>
    <row r="61" spans="1:226" s="97" customFormat="1" ht="18" customHeight="1">
      <c r="A61" s="8"/>
      <c r="B61" s="94">
        <v>28</v>
      </c>
      <c r="C61" s="95" t="s">
        <v>97</v>
      </c>
      <c r="D61" s="96">
        <v>193844</v>
      </c>
      <c r="E61" s="96">
        <v>76</v>
      </c>
      <c r="F61" s="96">
        <v>47246</v>
      </c>
      <c r="G61" s="96">
        <v>100063</v>
      </c>
      <c r="H61" s="96">
        <v>32506</v>
      </c>
      <c r="I61" s="96">
        <v>14028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7" customFormat="1" ht="18" customHeight="1">
      <c r="A62" s="8"/>
      <c r="B62" s="94">
        <v>30</v>
      </c>
      <c r="C62" s="95" t="s">
        <v>98</v>
      </c>
      <c r="D62" s="96">
        <v>46627</v>
      </c>
      <c r="E62" s="96">
        <v>85</v>
      </c>
      <c r="F62" s="96">
        <v>7367</v>
      </c>
      <c r="G62" s="96">
        <v>22275</v>
      </c>
      <c r="H62" s="96">
        <v>10944</v>
      </c>
      <c r="I62" s="96">
        <v>6040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7" customFormat="1" ht="18" customHeight="1">
      <c r="A63" s="8"/>
      <c r="B63" s="94">
        <v>31</v>
      </c>
      <c r="C63" s="95" t="s">
        <v>99</v>
      </c>
      <c r="D63" s="96">
        <v>23007</v>
      </c>
      <c r="E63" s="96">
        <v>76</v>
      </c>
      <c r="F63" s="96">
        <v>5232</v>
      </c>
      <c r="G63" s="96">
        <v>12360</v>
      </c>
      <c r="H63" s="96">
        <v>3679</v>
      </c>
      <c r="I63" s="96">
        <v>1736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7" customFormat="1" ht="18" customHeight="1">
      <c r="A64" s="8"/>
      <c r="B64" s="94"/>
      <c r="C64" s="95" t="s">
        <v>100</v>
      </c>
      <c r="D64" s="96">
        <v>86304</v>
      </c>
      <c r="E64" s="96">
        <v>72</v>
      </c>
      <c r="F64" s="96">
        <v>24788</v>
      </c>
      <c r="G64" s="96">
        <v>45323</v>
      </c>
      <c r="H64" s="96">
        <v>11409</v>
      </c>
      <c r="I64" s="96">
        <v>4783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0" customFormat="1" ht="18" customHeight="1">
      <c r="B65" s="94">
        <v>1</v>
      </c>
      <c r="C65" s="101" t="s">
        <v>200</v>
      </c>
      <c r="D65" s="99">
        <v>13002</v>
      </c>
      <c r="E65" s="99">
        <v>72</v>
      </c>
      <c r="F65" s="99">
        <v>3611</v>
      </c>
      <c r="G65" s="99">
        <v>6981</v>
      </c>
      <c r="H65" s="99">
        <v>1670</v>
      </c>
      <c r="I65" s="99">
        <v>740</v>
      </c>
    </row>
    <row r="66" spans="1:226" s="101" customFormat="1" ht="18" customHeight="1">
      <c r="B66" s="94">
        <v>20</v>
      </c>
      <c r="C66" s="101" t="s">
        <v>202</v>
      </c>
      <c r="D66" s="99">
        <v>27555</v>
      </c>
      <c r="E66" s="99">
        <v>74</v>
      </c>
      <c r="F66" s="99">
        <v>6681</v>
      </c>
      <c r="G66" s="99">
        <v>15263</v>
      </c>
      <c r="H66" s="99">
        <v>4033</v>
      </c>
      <c r="I66" s="99">
        <v>1578</v>
      </c>
    </row>
    <row r="67" spans="1:226" s="101" customFormat="1" ht="18" customHeight="1">
      <c r="B67" s="94">
        <v>48</v>
      </c>
      <c r="C67" s="101" t="s">
        <v>201</v>
      </c>
      <c r="D67" s="99">
        <v>45747</v>
      </c>
      <c r="E67" s="99">
        <v>70</v>
      </c>
      <c r="F67" s="99">
        <v>14496</v>
      </c>
      <c r="G67" s="99">
        <v>23079</v>
      </c>
      <c r="H67" s="99">
        <v>5706</v>
      </c>
      <c r="I67" s="99">
        <v>2465</v>
      </c>
    </row>
    <row r="68" spans="1:226" s="97" customFormat="1" ht="18" customHeight="1">
      <c r="A68" s="8"/>
      <c r="B68" s="94">
        <v>26</v>
      </c>
      <c r="C68" s="95" t="s">
        <v>101</v>
      </c>
      <c r="D68" s="96">
        <v>12410</v>
      </c>
      <c r="E68" s="96">
        <v>73</v>
      </c>
      <c r="F68" s="96">
        <v>3324</v>
      </c>
      <c r="G68" s="96">
        <v>6556</v>
      </c>
      <c r="H68" s="96">
        <v>1787</v>
      </c>
      <c r="I68" s="96">
        <v>743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7" customFormat="1" ht="18" customHeight="1">
      <c r="A69" s="8"/>
      <c r="B69" s="94">
        <v>51</v>
      </c>
      <c r="C69" s="101" t="s">
        <v>102</v>
      </c>
      <c r="D69" s="99">
        <v>1978</v>
      </c>
      <c r="E69" s="99">
        <v>88</v>
      </c>
      <c r="F69" s="99">
        <v>338</v>
      </c>
      <c r="G69" s="99">
        <v>858</v>
      </c>
      <c r="H69" s="99">
        <v>436</v>
      </c>
      <c r="I69" s="99">
        <v>346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7" customFormat="1" ht="18" customHeight="1">
      <c r="A70" s="8"/>
      <c r="B70" s="94">
        <v>52</v>
      </c>
      <c r="C70" s="101" t="s">
        <v>103</v>
      </c>
      <c r="D70" s="99">
        <v>1814</v>
      </c>
      <c r="E70" s="99">
        <v>94</v>
      </c>
      <c r="F70" s="99">
        <v>292</v>
      </c>
      <c r="G70" s="99">
        <v>651</v>
      </c>
      <c r="H70" s="99">
        <v>437</v>
      </c>
      <c r="I70" s="99">
        <v>434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4"/>
      <c r="C71" s="266" t="s">
        <v>45</v>
      </c>
      <c r="D71" s="264">
        <v>1619109</v>
      </c>
      <c r="E71" s="265">
        <v>76.819999999999993</v>
      </c>
      <c r="F71" s="264">
        <v>381819</v>
      </c>
      <c r="G71" s="264">
        <v>821019</v>
      </c>
      <c r="H71" s="264">
        <v>284719</v>
      </c>
      <c r="I71" s="264">
        <v>131522</v>
      </c>
      <c r="M71" s="211"/>
      <c r="N71" s="211"/>
      <c r="O71" s="211"/>
    </row>
    <row r="72" spans="1:226" ht="18" customHeight="1">
      <c r="B72" s="107"/>
      <c r="D72" s="591"/>
      <c r="E72" s="592"/>
      <c r="F72" s="591"/>
      <c r="G72" s="591"/>
      <c r="H72" s="591"/>
      <c r="I72" s="591"/>
    </row>
    <row r="73" spans="1:226" ht="18" customHeight="1">
      <c r="B73" s="222"/>
      <c r="C73" s="217"/>
      <c r="D73" s="223"/>
      <c r="E73" s="224"/>
      <c r="F73" s="217"/>
      <c r="G73" s="225"/>
      <c r="H73" s="108"/>
      <c r="I73" s="108"/>
    </row>
    <row r="74" spans="1:226" ht="18" customHeight="1">
      <c r="B74" s="222"/>
      <c r="C74" s="583" t="s">
        <v>210</v>
      </c>
      <c r="D74" s="440" t="s">
        <v>4</v>
      </c>
      <c r="E74" s="439" t="s">
        <v>3</v>
      </c>
      <c r="F74" s="438" t="s">
        <v>181</v>
      </c>
      <c r="G74" s="217"/>
      <c r="I74" s="108"/>
    </row>
    <row r="75" spans="1:226" ht="18" customHeight="1">
      <c r="B75" s="218"/>
      <c r="C75" s="583"/>
      <c r="D75" s="441">
        <v>1149739</v>
      </c>
      <c r="E75" s="442">
        <v>469370</v>
      </c>
      <c r="F75" s="267">
        <f>D75+E75</f>
        <v>1619109</v>
      </c>
      <c r="G75" s="217"/>
    </row>
    <row r="76" spans="1:226" ht="18" customHeight="1">
      <c r="B76" s="218"/>
      <c r="C76" s="292"/>
      <c r="D76" s="293"/>
      <c r="E76" s="292"/>
      <c r="F76" s="292"/>
      <c r="G76" s="217"/>
    </row>
    <row r="77" spans="1:226" ht="18" customHeight="1">
      <c r="B77" s="291"/>
      <c r="D77" s="211"/>
      <c r="E77" s="294"/>
      <c r="F77" s="347"/>
      <c r="G77" s="347"/>
      <c r="H77" s="347"/>
      <c r="I77" s="347"/>
    </row>
    <row r="78" spans="1:226">
      <c r="C78" s="584"/>
      <c r="D78" s="584"/>
      <c r="E78" s="584"/>
      <c r="F78" s="212"/>
      <c r="G78" s="212"/>
      <c r="H78" s="212"/>
    </row>
    <row r="79" spans="1:226">
      <c r="B79" s="402"/>
      <c r="C79" s="348"/>
      <c r="D79" s="423"/>
      <c r="E79" s="423"/>
      <c r="F79" s="211"/>
      <c r="G79" s="211"/>
      <c r="H79" s="211"/>
    </row>
    <row r="80" spans="1:226">
      <c r="D80" s="88"/>
    </row>
    <row r="81" spans="4:4">
      <c r="D81" s="88"/>
    </row>
    <row r="82" spans="4:4">
      <c r="D82" s="88"/>
    </row>
    <row r="83" spans="4:4">
      <c r="D83" s="88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T97"/>
  <sheetViews>
    <sheetView showGridLines="0" showRowColHeaders="0" showZeros="0" showOutlineSymbols="0" zoomScale="85" zoomScaleNormal="85" workbookViewId="0">
      <selection activeCell="W36" sqref="W36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2.5703125" style="26" customWidth="1"/>
    <col min="4" max="4" width="12.7109375" style="26" customWidth="1"/>
    <col min="5" max="5" width="11.570312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1.5703125" style="26" customWidth="1"/>
    <col min="10" max="10" width="3.28515625" style="26" customWidth="1"/>
    <col min="11" max="11" width="8.85546875" style="26" customWidth="1"/>
    <col min="12" max="15" width="11.28515625" style="26" customWidth="1"/>
    <col min="16" max="18" width="11.5703125" style="26"/>
    <col min="19" max="19" width="11.5703125" style="324"/>
    <col min="20" max="16384" width="11.5703125" style="26"/>
  </cols>
  <sheetData>
    <row r="1" spans="2:20" ht="51.75" customHeight="1">
      <c r="B1" s="346" t="s">
        <v>226</v>
      </c>
      <c r="C1" s="346"/>
      <c r="D1" s="346"/>
      <c r="E1" s="346"/>
      <c r="F1" s="346"/>
      <c r="G1" s="346"/>
      <c r="H1" s="346"/>
      <c r="I1" s="346"/>
      <c r="J1" s="346"/>
      <c r="K1" s="346"/>
      <c r="L1" s="346"/>
      <c r="O1" s="302" t="s">
        <v>167</v>
      </c>
    </row>
    <row r="2" spans="2:20" ht="46.5" customHeight="1">
      <c r="B2" s="27"/>
      <c r="C2" s="27"/>
      <c r="D2" s="27"/>
      <c r="E2" s="27"/>
      <c r="F2" s="27"/>
      <c r="G2" s="27"/>
      <c r="H2" s="27"/>
      <c r="I2" s="27"/>
      <c r="R2" s="334"/>
      <c r="S2" s="334"/>
      <c r="T2" s="334"/>
    </row>
    <row r="3" spans="2:20" ht="15.95" customHeight="1">
      <c r="B3" s="317" t="s">
        <v>190</v>
      </c>
      <c r="C3" s="317"/>
      <c r="D3" s="318"/>
      <c r="E3" s="319" t="s">
        <v>191</v>
      </c>
      <c r="F3" s="338"/>
      <c r="G3" s="479" t="s">
        <v>183</v>
      </c>
      <c r="H3" s="478"/>
      <c r="I3" s="480" t="s">
        <v>184</v>
      </c>
      <c r="K3" s="342"/>
      <c r="R3" s="334"/>
      <c r="S3" s="334"/>
      <c r="T3" s="334"/>
    </row>
    <row r="4" spans="2:20" ht="18.95" customHeight="1">
      <c r="B4" s="290" t="s">
        <v>185</v>
      </c>
      <c r="C4" s="28"/>
      <c r="D4" s="30"/>
      <c r="E4" s="300">
        <v>9511126</v>
      </c>
      <c r="F4" s="341"/>
      <c r="G4" s="472">
        <v>4726042</v>
      </c>
      <c r="H4" s="341"/>
      <c r="I4" s="475">
        <v>4785043</v>
      </c>
      <c r="J4" s="31"/>
      <c r="K4" s="343"/>
      <c r="L4" s="331">
        <f>H4/E4</f>
        <v>0</v>
      </c>
      <c r="M4" s="325"/>
      <c r="N4" s="325"/>
      <c r="O4" s="332"/>
      <c r="P4" s="325"/>
      <c r="Q4" s="325"/>
      <c r="R4" s="335"/>
      <c r="S4" s="335"/>
      <c r="T4" s="336"/>
    </row>
    <row r="5" spans="2:20" ht="18.95" customHeight="1">
      <c r="B5" s="26" t="s">
        <v>152</v>
      </c>
      <c r="C5" s="28"/>
      <c r="D5" s="30"/>
      <c r="E5" s="30">
        <v>10517634</v>
      </c>
      <c r="F5" s="339"/>
      <c r="G5" s="473">
        <v>5555075</v>
      </c>
      <c r="H5" s="339"/>
      <c r="I5" s="476">
        <v>4962517</v>
      </c>
      <c r="J5" s="31"/>
      <c r="K5" s="344"/>
      <c r="L5" s="194"/>
      <c r="M5" s="194"/>
      <c r="N5" s="194"/>
      <c r="O5" s="195"/>
      <c r="P5" s="194"/>
      <c r="Q5" s="194"/>
      <c r="R5" s="335"/>
      <c r="S5" s="335"/>
      <c r="T5" s="336"/>
    </row>
    <row r="6" spans="2:20" ht="18.95" customHeight="1">
      <c r="B6" s="26" t="s">
        <v>186</v>
      </c>
      <c r="C6" s="28"/>
      <c r="D6" s="30"/>
      <c r="E6" s="301">
        <v>1.1100000000000001</v>
      </c>
      <c r="F6" s="339"/>
      <c r="G6" s="474">
        <v>1.18</v>
      </c>
      <c r="H6" s="340"/>
      <c r="I6" s="477">
        <v>1.04</v>
      </c>
      <c r="J6" s="31"/>
      <c r="K6" s="344"/>
      <c r="L6" s="194"/>
      <c r="M6" s="194"/>
      <c r="N6" s="194"/>
      <c r="O6" s="195"/>
      <c r="P6" s="194"/>
      <c r="Q6" s="194"/>
      <c r="R6" s="335"/>
      <c r="S6" s="335"/>
      <c r="T6" s="335"/>
    </row>
    <row r="7" spans="2:20" ht="7.5" customHeight="1">
      <c r="B7" s="534"/>
      <c r="C7" s="534"/>
      <c r="F7" s="29"/>
      <c r="H7" s="29"/>
      <c r="K7" s="342"/>
      <c r="R7" s="334"/>
      <c r="S7" s="334"/>
      <c r="T7" s="334"/>
    </row>
    <row r="8" spans="2:20" ht="7.5" customHeight="1">
      <c r="B8" s="29"/>
      <c r="C8" s="29"/>
      <c r="F8" s="29"/>
      <c r="H8" s="29"/>
      <c r="K8" s="342"/>
      <c r="R8" s="334"/>
      <c r="S8" s="334"/>
      <c r="T8" s="334"/>
    </row>
    <row r="9" spans="2:20" ht="7.5" customHeight="1">
      <c r="B9" s="29"/>
      <c r="C9" s="29"/>
      <c r="F9" s="29"/>
      <c r="H9" s="29"/>
      <c r="R9" s="334"/>
      <c r="S9" s="334"/>
      <c r="T9" s="334"/>
    </row>
    <row r="10" spans="2:20" ht="7.5" customHeight="1">
      <c r="B10" s="29"/>
      <c r="C10" s="29"/>
      <c r="F10" s="29"/>
      <c r="H10" s="29"/>
      <c r="R10" s="334"/>
      <c r="S10" s="334"/>
      <c r="T10" s="334"/>
    </row>
    <row r="11" spans="2:20" ht="7.5" customHeight="1">
      <c r="B11" s="29"/>
      <c r="C11" s="29"/>
      <c r="F11" s="29"/>
      <c r="H11" s="29"/>
      <c r="R11" s="334"/>
      <c r="S11" s="334"/>
      <c r="T11" s="334"/>
    </row>
    <row r="12" spans="2:20" ht="7.5" customHeight="1">
      <c r="B12" s="29"/>
      <c r="C12" s="29"/>
      <c r="F12" s="29"/>
      <c r="H12" s="29"/>
      <c r="R12" s="334"/>
      <c r="S12" s="334"/>
      <c r="T12" s="334"/>
    </row>
    <row r="13" spans="2:20" ht="7.5" customHeight="1">
      <c r="B13" s="29"/>
      <c r="C13" s="29"/>
      <c r="F13" s="29"/>
      <c r="H13" s="29"/>
      <c r="R13" s="334"/>
      <c r="S13" s="334"/>
      <c r="T13" s="334"/>
    </row>
    <row r="14" spans="2:20" ht="7.5" customHeight="1">
      <c r="B14" s="29"/>
      <c r="C14" s="29"/>
      <c r="F14" s="29"/>
      <c r="H14" s="29"/>
      <c r="R14" s="334"/>
      <c r="S14" s="334"/>
      <c r="T14" s="334"/>
    </row>
    <row r="15" spans="2:20" ht="7.5" customHeight="1">
      <c r="B15" s="29"/>
      <c r="C15" s="29"/>
      <c r="F15" s="29"/>
      <c r="H15" s="29"/>
      <c r="R15" s="334"/>
      <c r="S15" s="334"/>
      <c r="T15" s="334"/>
    </row>
    <row r="16" spans="2:20" ht="7.5" customHeight="1">
      <c r="B16" s="29"/>
      <c r="C16" s="29"/>
      <c r="F16" s="29"/>
      <c r="H16" s="29"/>
      <c r="R16" s="334"/>
      <c r="S16" s="334"/>
      <c r="T16" s="334"/>
    </row>
    <row r="17" spans="1:20" s="303" customFormat="1" ht="15.95" customHeight="1">
      <c r="B17" s="321" t="s">
        <v>192</v>
      </c>
      <c r="C17" s="317"/>
      <c r="D17" s="318"/>
      <c r="E17" s="319" t="s">
        <v>191</v>
      </c>
      <c r="F17" s="320"/>
      <c r="G17" s="479" t="s">
        <v>183</v>
      </c>
      <c r="H17" s="478"/>
      <c r="I17" s="480" t="s">
        <v>184</v>
      </c>
      <c r="L17" s="309"/>
      <c r="M17" s="309"/>
      <c r="N17" s="309"/>
      <c r="O17" s="310"/>
      <c r="P17" s="309"/>
      <c r="Q17" s="309"/>
      <c r="R17" s="337"/>
      <c r="S17" s="337"/>
      <c r="T17" s="337"/>
    </row>
    <row r="18" spans="1:20" ht="6.75" customHeight="1">
      <c r="B18" s="23"/>
      <c r="C18" s="24"/>
      <c r="D18" s="297"/>
      <c r="E18" s="297"/>
      <c r="F18" s="297"/>
      <c r="G18" s="297"/>
      <c r="H18" s="297"/>
      <c r="I18" s="297"/>
      <c r="R18" s="334"/>
      <c r="S18" s="334"/>
      <c r="T18" s="334"/>
    </row>
    <row r="19" spans="1:20" ht="20.100000000000001" customHeight="1">
      <c r="B19" s="26" t="s">
        <v>49</v>
      </c>
      <c r="C19" s="28"/>
      <c r="D19" s="30"/>
      <c r="E19" s="30">
        <v>6624006</v>
      </c>
      <c r="F19" s="29"/>
      <c r="G19" s="473">
        <v>2733212</v>
      </c>
      <c r="H19" s="29"/>
      <c r="I19" s="476">
        <v>3890776</v>
      </c>
      <c r="K19" s="34"/>
      <c r="R19" s="334"/>
      <c r="S19" s="334"/>
      <c r="T19" s="334"/>
    </row>
    <row r="20" spans="1:20" ht="20.100000000000001" customHeight="1">
      <c r="B20" s="26" t="s">
        <v>50</v>
      </c>
      <c r="C20" s="28"/>
      <c r="D20" s="30"/>
      <c r="E20" s="30">
        <v>1466506</v>
      </c>
      <c r="F20" s="29"/>
      <c r="G20" s="473">
        <v>1402275</v>
      </c>
      <c r="H20" s="29"/>
      <c r="I20" s="476">
        <v>64224</v>
      </c>
      <c r="K20" s="34"/>
      <c r="R20" s="334"/>
      <c r="S20" s="334"/>
      <c r="T20" s="334"/>
    </row>
    <row r="21" spans="1:20" ht="20.100000000000001" customHeight="1">
      <c r="B21" s="26" t="s">
        <v>48</v>
      </c>
      <c r="E21" s="30">
        <v>1056482</v>
      </c>
      <c r="F21" s="30"/>
      <c r="G21" s="473">
        <v>409210</v>
      </c>
      <c r="I21" s="476">
        <v>647272</v>
      </c>
      <c r="K21" s="34"/>
    </row>
    <row r="22" spans="1:20" ht="20.100000000000001" customHeight="1">
      <c r="B22" s="26" t="s">
        <v>104</v>
      </c>
      <c r="C22" s="28"/>
      <c r="D22" s="30"/>
      <c r="E22" s="30">
        <v>317693</v>
      </c>
      <c r="F22" s="29"/>
      <c r="G22" s="473">
        <v>151438</v>
      </c>
      <c r="H22" s="29"/>
      <c r="I22" s="476">
        <v>166239</v>
      </c>
      <c r="K22" s="34"/>
    </row>
    <row r="23" spans="1:20" ht="20.100000000000001" customHeight="1">
      <c r="B23" s="26" t="s">
        <v>105</v>
      </c>
      <c r="C23" s="28"/>
      <c r="D23" s="30"/>
      <c r="E23" s="30">
        <v>46439</v>
      </c>
      <c r="F23" s="29"/>
      <c r="G23" s="473">
        <v>29907</v>
      </c>
      <c r="H23" s="29"/>
      <c r="I23" s="476">
        <v>16532</v>
      </c>
      <c r="K23" s="34"/>
    </row>
    <row r="24" spans="1:20" ht="5.25" customHeight="1">
      <c r="C24" s="28"/>
      <c r="D24" s="30"/>
      <c r="E24" s="30"/>
      <c r="F24" s="29"/>
      <c r="G24" s="30"/>
      <c r="H24" s="29"/>
      <c r="I24" s="30"/>
      <c r="K24" s="34"/>
    </row>
    <row r="25" spans="1:20" s="303" customFormat="1" ht="24" hidden="1" customHeight="1">
      <c r="B25" s="304" t="s">
        <v>45</v>
      </c>
      <c r="C25" s="305"/>
      <c r="D25" s="305"/>
      <c r="E25" s="305">
        <f>SUM(E19:E24)</f>
        <v>9511126</v>
      </c>
      <c r="F25" s="308"/>
      <c r="G25" s="305">
        <f>SUM(G19:G24)</f>
        <v>4726042</v>
      </c>
      <c r="H25" s="305">
        <f>SUM(H19:H24)</f>
        <v>0</v>
      </c>
      <c r="I25" s="305">
        <f>SUM(I19:I24)</f>
        <v>4785043</v>
      </c>
      <c r="K25" s="306"/>
      <c r="S25" s="327"/>
    </row>
    <row r="26" spans="1:20" ht="9.9499999999999993" customHeight="1">
      <c r="B26" s="534"/>
      <c r="C26" s="534"/>
      <c r="F26" s="29"/>
      <c r="H26" s="29"/>
    </row>
    <row r="27" spans="1:20" ht="50.1" customHeight="1">
      <c r="B27" s="534"/>
      <c r="C27" s="534"/>
      <c r="D27" s="26" t="s">
        <v>124</v>
      </c>
      <c r="E27" s="30"/>
      <c r="F27" s="30"/>
      <c r="G27" s="30"/>
      <c r="H27" s="30"/>
      <c r="I27" s="30"/>
    </row>
    <row r="28" spans="1:20" s="303" customFormat="1" ht="18.75" customHeight="1">
      <c r="C28" s="308"/>
      <c r="D28" s="308"/>
      <c r="E28" s="308"/>
      <c r="F28" s="307"/>
      <c r="G28" s="308"/>
      <c r="H28" s="307"/>
      <c r="I28" s="308"/>
      <c r="L28" s="309"/>
      <c r="M28" s="309"/>
      <c r="N28" s="309"/>
      <c r="O28" s="310"/>
      <c r="P28" s="309"/>
      <c r="Q28" s="309"/>
      <c r="R28" s="309"/>
      <c r="S28" s="326"/>
      <c r="T28" s="309"/>
    </row>
    <row r="29" spans="1:20">
      <c r="D29" s="31"/>
    </row>
    <row r="30" spans="1:20" s="118" customFormat="1" ht="15.95" customHeight="1">
      <c r="A30" s="213"/>
      <c r="B30" s="321" t="s">
        <v>187</v>
      </c>
      <c r="C30" s="317"/>
      <c r="D30" s="322"/>
      <c r="E30" s="319" t="s">
        <v>191</v>
      </c>
      <c r="F30" s="320"/>
      <c r="G30" s="479" t="s">
        <v>183</v>
      </c>
      <c r="H30" s="478"/>
      <c r="I30" s="480" t="s">
        <v>184</v>
      </c>
      <c r="L30" s="114"/>
      <c r="M30" s="445"/>
      <c r="N30" s="445"/>
      <c r="O30" s="114"/>
      <c r="S30" s="328"/>
    </row>
    <row r="31" spans="1:20" s="124" customFormat="1" ht="24.95" customHeight="1">
      <c r="C31" s="315" t="s">
        <v>52</v>
      </c>
      <c r="D31"/>
      <c r="E31" s="311">
        <v>1575572</v>
      </c>
      <c r="F31" s="311"/>
      <c r="G31" s="481">
        <v>776376</v>
      </c>
      <c r="H31" s="311"/>
      <c r="I31" s="482">
        <v>799195</v>
      </c>
      <c r="K31" s="323"/>
      <c r="L31" s="446"/>
      <c r="M31" s="125"/>
      <c r="N31" s="447"/>
      <c r="O31" s="123"/>
      <c r="S31" s="328"/>
    </row>
    <row r="32" spans="1:20" s="124" customFormat="1" ht="24.95" customHeight="1">
      <c r="C32" s="314" t="s">
        <v>61</v>
      </c>
      <c r="D32"/>
      <c r="E32" s="311">
        <v>292005</v>
      </c>
      <c r="F32" s="311"/>
      <c r="G32" s="481">
        <v>142970</v>
      </c>
      <c r="H32" s="311"/>
      <c r="I32" s="482">
        <v>149035</v>
      </c>
      <c r="L32" s="446"/>
      <c r="M32" s="123"/>
      <c r="N32" s="446"/>
      <c r="O32" s="123"/>
      <c r="S32" s="328"/>
    </row>
    <row r="33" spans="3:19" s="124" customFormat="1" ht="24.95" customHeight="1">
      <c r="C33" s="314" t="s">
        <v>65</v>
      </c>
      <c r="D33"/>
      <c r="E33" s="311">
        <v>274357</v>
      </c>
      <c r="F33" s="311"/>
      <c r="G33" s="481">
        <v>132147</v>
      </c>
      <c r="H33" s="311"/>
      <c r="I33" s="482">
        <v>142204</v>
      </c>
      <c r="L33" s="447"/>
      <c r="M33" s="125"/>
      <c r="N33" s="447"/>
      <c r="O33" s="123"/>
      <c r="S33" s="329">
        <v>1467756</v>
      </c>
    </row>
    <row r="34" spans="3:19" s="124" customFormat="1" ht="24.95" customHeight="1">
      <c r="C34" s="314" t="s">
        <v>203</v>
      </c>
      <c r="D34"/>
      <c r="E34" s="311">
        <v>192810</v>
      </c>
      <c r="F34" s="311"/>
      <c r="G34" s="481">
        <v>99186</v>
      </c>
      <c r="H34" s="311"/>
      <c r="I34" s="482">
        <v>93624</v>
      </c>
      <c r="L34" s="446"/>
      <c r="M34" s="123"/>
      <c r="N34" s="446"/>
      <c r="O34" s="123"/>
      <c r="S34" s="329">
        <v>280326</v>
      </c>
    </row>
    <row r="35" spans="3:19" s="124" customFormat="1" ht="24.95" customHeight="1">
      <c r="C35" s="314" t="s">
        <v>66</v>
      </c>
      <c r="D35"/>
      <c r="E35" s="311">
        <v>355398</v>
      </c>
      <c r="F35" s="311"/>
      <c r="G35" s="481">
        <v>173152</v>
      </c>
      <c r="H35" s="311"/>
      <c r="I35" s="482">
        <v>182244</v>
      </c>
      <c r="L35" s="447"/>
      <c r="M35" s="125"/>
      <c r="N35" s="447"/>
      <c r="O35" s="123"/>
      <c r="S35" s="329">
        <v>270289</v>
      </c>
    </row>
    <row r="36" spans="3:19" s="124" customFormat="1" ht="24.95" customHeight="1">
      <c r="C36" s="314" t="s">
        <v>69</v>
      </c>
      <c r="D36"/>
      <c r="E36" s="311">
        <v>135863</v>
      </c>
      <c r="F36" s="311"/>
      <c r="G36" s="481">
        <v>65770</v>
      </c>
      <c r="H36" s="311"/>
      <c r="I36" s="482">
        <v>70092</v>
      </c>
      <c r="K36" s="126"/>
      <c r="L36" s="447"/>
      <c r="M36" s="123"/>
      <c r="N36" s="446"/>
      <c r="O36" s="123"/>
      <c r="S36" s="329">
        <v>178292</v>
      </c>
    </row>
    <row r="37" spans="3:19" s="124" customFormat="1" ht="24.95" customHeight="1">
      <c r="C37" s="314" t="s">
        <v>70</v>
      </c>
      <c r="D37"/>
      <c r="E37" s="311">
        <v>586547</v>
      </c>
      <c r="F37" s="311"/>
      <c r="G37" s="481">
        <v>275136</v>
      </c>
      <c r="H37" s="311"/>
      <c r="I37" s="482">
        <v>311411</v>
      </c>
      <c r="K37" s="126"/>
      <c r="L37" s="447"/>
      <c r="M37" s="123"/>
      <c r="N37" s="446"/>
      <c r="O37" s="123"/>
      <c r="S37" s="329">
        <v>322017</v>
      </c>
    </row>
    <row r="38" spans="3:19" s="126" customFormat="1" ht="24.95" customHeight="1">
      <c r="C38" s="314" t="s">
        <v>80</v>
      </c>
      <c r="D38"/>
      <c r="E38" s="311">
        <v>387323</v>
      </c>
      <c r="F38" s="311"/>
      <c r="G38" s="481">
        <v>171855</v>
      </c>
      <c r="H38" s="311"/>
      <c r="I38" s="482">
        <v>215466</v>
      </c>
      <c r="L38" s="447"/>
      <c r="M38" s="123"/>
      <c r="N38" s="446"/>
      <c r="O38" s="125"/>
      <c r="S38" s="329">
        <v>129473</v>
      </c>
    </row>
    <row r="39" spans="3:19" s="126" customFormat="1" ht="24.95" customHeight="1">
      <c r="C39" s="314" t="s">
        <v>86</v>
      </c>
      <c r="D39"/>
      <c r="E39" s="311">
        <v>1605751</v>
      </c>
      <c r="F39" s="311"/>
      <c r="G39" s="481">
        <v>836711</v>
      </c>
      <c r="H39" s="311"/>
      <c r="I39" s="482">
        <v>769030</v>
      </c>
      <c r="L39" s="447"/>
      <c r="M39" s="125"/>
      <c r="N39" s="447"/>
      <c r="O39" s="125"/>
      <c r="S39" s="329">
        <v>565026</v>
      </c>
    </row>
    <row r="40" spans="3:19" s="126" customFormat="1" ht="24.95" customHeight="1">
      <c r="C40" s="314" t="s">
        <v>89</v>
      </c>
      <c r="D40"/>
      <c r="E40" s="311">
        <v>975694</v>
      </c>
      <c r="F40" s="311"/>
      <c r="G40" s="481">
        <v>484883</v>
      </c>
      <c r="H40" s="311"/>
      <c r="I40" s="482">
        <v>490807</v>
      </c>
      <c r="L40" s="447"/>
      <c r="M40" s="125"/>
      <c r="N40" s="447"/>
      <c r="O40" s="125"/>
      <c r="S40" s="329">
        <v>360756</v>
      </c>
    </row>
    <row r="41" spans="3:19" s="126" customFormat="1" ht="24.95" customHeight="1">
      <c r="C41" s="314" t="s">
        <v>91</v>
      </c>
      <c r="D41"/>
      <c r="E41" s="311">
        <v>231333</v>
      </c>
      <c r="F41" s="311"/>
      <c r="G41" s="481">
        <v>107202</v>
      </c>
      <c r="H41" s="311"/>
      <c r="I41" s="482">
        <v>124131</v>
      </c>
      <c r="L41" s="447"/>
      <c r="M41" s="125"/>
      <c r="N41" s="447"/>
      <c r="O41" s="125"/>
      <c r="S41" s="329">
        <v>1542221</v>
      </c>
    </row>
    <row r="42" spans="3:19" s="126" customFormat="1" ht="24.95" customHeight="1">
      <c r="C42" s="314" t="s">
        <v>94</v>
      </c>
      <c r="D42"/>
      <c r="E42" s="311">
        <v>700934</v>
      </c>
      <c r="F42" s="311"/>
      <c r="G42" s="481">
        <v>355685</v>
      </c>
      <c r="H42" s="311"/>
      <c r="I42" s="482">
        <v>345247</v>
      </c>
      <c r="L42" s="446"/>
      <c r="M42" s="125"/>
      <c r="N42" s="447"/>
      <c r="O42" s="125"/>
      <c r="S42" s="329">
        <v>917315</v>
      </c>
    </row>
    <row r="43" spans="3:19" s="126" customFormat="1" ht="24.95" customHeight="1">
      <c r="C43" s="314" t="s">
        <v>97</v>
      </c>
      <c r="D43"/>
      <c r="E43" s="311">
        <v>1192624</v>
      </c>
      <c r="F43" s="311"/>
      <c r="G43" s="481">
        <v>613945</v>
      </c>
      <c r="H43" s="311"/>
      <c r="I43" s="482">
        <v>578668</v>
      </c>
      <c r="L43" s="446"/>
      <c r="M43" s="125"/>
      <c r="N43" s="447"/>
      <c r="O43" s="125"/>
      <c r="S43" s="329">
        <v>217095</v>
      </c>
    </row>
    <row r="44" spans="3:19" s="126" customFormat="1" ht="24.95" customHeight="1">
      <c r="C44" s="314" t="s">
        <v>98</v>
      </c>
      <c r="D44"/>
      <c r="E44" s="311">
        <v>247859</v>
      </c>
      <c r="F44" s="311"/>
      <c r="G44" s="481">
        <v>119641</v>
      </c>
      <c r="H44" s="311"/>
      <c r="I44" s="482">
        <v>128218</v>
      </c>
      <c r="L44" s="447"/>
      <c r="M44" s="125"/>
      <c r="N44" s="447"/>
      <c r="O44" s="125"/>
      <c r="S44" s="329">
        <v>679402</v>
      </c>
    </row>
    <row r="45" spans="3:19" s="126" customFormat="1" ht="24.95" customHeight="1">
      <c r="C45" s="314" t="s">
        <v>99</v>
      </c>
      <c r="D45"/>
      <c r="E45" s="311">
        <v>136943</v>
      </c>
      <c r="F45" s="311"/>
      <c r="G45" s="481">
        <v>66370</v>
      </c>
      <c r="H45" s="311"/>
      <c r="I45" s="482">
        <v>70572</v>
      </c>
      <c r="L45" s="446"/>
      <c r="M45" s="125"/>
      <c r="N45" s="447"/>
      <c r="O45" s="125"/>
      <c r="S45" s="329">
        <v>1105001</v>
      </c>
    </row>
    <row r="46" spans="3:19" s="126" customFormat="1" ht="24.95" customHeight="1">
      <c r="C46" s="314" t="s">
        <v>154</v>
      </c>
      <c r="D46"/>
      <c r="E46" s="311">
        <v>533040</v>
      </c>
      <c r="F46" s="311"/>
      <c r="G46" s="481">
        <v>262523</v>
      </c>
      <c r="H46" s="311"/>
      <c r="I46" s="482">
        <v>270517</v>
      </c>
      <c r="L46" s="446"/>
      <c r="M46" s="123"/>
      <c r="N46" s="446"/>
      <c r="O46" s="125"/>
      <c r="S46" s="329">
        <v>230177</v>
      </c>
    </row>
    <row r="47" spans="3:19" s="126" customFormat="1" ht="24.95" customHeight="1">
      <c r="C47" s="314" t="s">
        <v>150</v>
      </c>
      <c r="D47"/>
      <c r="E47" s="311">
        <v>69158</v>
      </c>
      <c r="F47" s="311"/>
      <c r="G47" s="481">
        <v>33629</v>
      </c>
      <c r="H47" s="311"/>
      <c r="I47" s="482">
        <v>35528</v>
      </c>
      <c r="L47" s="447"/>
      <c r="M47" s="125"/>
      <c r="N47" s="447"/>
      <c r="O47" s="125"/>
      <c r="S47" s="329">
        <v>129080</v>
      </c>
    </row>
    <row r="48" spans="3:19" s="126" customFormat="1" ht="24.95" customHeight="1">
      <c r="C48" s="314" t="s">
        <v>188</v>
      </c>
      <c r="D48"/>
      <c r="E48" s="311">
        <v>9113</v>
      </c>
      <c r="F48" s="311"/>
      <c r="G48" s="481">
        <v>4569</v>
      </c>
      <c r="H48" s="311"/>
      <c r="I48" s="482">
        <v>4544</v>
      </c>
      <c r="L48" s="447"/>
      <c r="M48" s="125"/>
      <c r="N48" s="447"/>
      <c r="O48" s="125"/>
      <c r="S48" s="329">
        <v>514162</v>
      </c>
    </row>
    <row r="49" spans="2:19" s="126" customFormat="1" ht="24.95" customHeight="1">
      <c r="C49" s="314" t="s">
        <v>189</v>
      </c>
      <c r="D49"/>
      <c r="E49" s="311">
        <v>8802</v>
      </c>
      <c r="F49" s="311"/>
      <c r="G49" s="481">
        <v>4292</v>
      </c>
      <c r="H49" s="311"/>
      <c r="I49" s="482">
        <v>4510</v>
      </c>
      <c r="K49" s="118"/>
      <c r="L49" s="447"/>
      <c r="M49" s="123"/>
      <c r="N49" s="446"/>
      <c r="O49" s="125"/>
      <c r="S49" s="329">
        <v>65074</v>
      </c>
    </row>
    <row r="50" spans="2:19" s="126" customFormat="1" ht="17.25" customHeight="1">
      <c r="B50" s="312"/>
      <c r="C50" s="312"/>
      <c r="D50"/>
      <c r="E50" s="311"/>
      <c r="F50" s="311"/>
      <c r="G50" s="311"/>
      <c r="H50" s="311"/>
      <c r="I50" s="311"/>
      <c r="L50" s="125"/>
      <c r="M50" s="125"/>
      <c r="N50" s="125"/>
      <c r="O50" s="125"/>
      <c r="S50" s="329">
        <v>8388</v>
      </c>
    </row>
    <row r="51" spans="2:19" s="118" customFormat="1" ht="18.600000000000001" customHeight="1">
      <c r="C51" s="316" t="s">
        <v>45</v>
      </c>
      <c r="E51" s="313">
        <f>E4</f>
        <v>9511126</v>
      </c>
      <c r="F51" s="311"/>
      <c r="G51" s="313">
        <f t="shared" ref="G51:I51" si="0">G4</f>
        <v>4726042</v>
      </c>
      <c r="H51" s="311"/>
      <c r="I51" s="313">
        <f t="shared" si="0"/>
        <v>4785043</v>
      </c>
      <c r="S51" s="329">
        <v>7802</v>
      </c>
    </row>
    <row r="52" spans="2:19">
      <c r="E52" s="30"/>
      <c r="F52" s="30"/>
      <c r="G52" s="30"/>
      <c r="H52" s="30"/>
      <c r="I52" s="30"/>
      <c r="S52" s="324">
        <f>SUM(S33:S51)</f>
        <v>8989652</v>
      </c>
    </row>
    <row r="53" spans="2:19">
      <c r="E53" s="30"/>
      <c r="F53" s="30"/>
      <c r="G53" s="30"/>
      <c r="H53" s="30"/>
      <c r="I53" s="30"/>
      <c r="J53" s="30"/>
    </row>
    <row r="54" spans="2:19">
      <c r="E54" s="519"/>
      <c r="F54" s="519"/>
      <c r="G54" s="519"/>
      <c r="H54" s="519"/>
      <c r="I54" s="519"/>
    </row>
    <row r="55" spans="2:19" ht="18">
      <c r="B55" s="330" t="s">
        <v>193</v>
      </c>
    </row>
    <row r="56" spans="2:19">
      <c r="B56" s="330"/>
    </row>
    <row r="61" spans="2:19">
      <c r="E61" s="30"/>
      <c r="F61" s="30"/>
      <c r="G61" s="30"/>
      <c r="H61" s="30"/>
      <c r="I61" s="30"/>
    </row>
    <row r="79" spans="3:4">
      <c r="C79" s="315"/>
      <c r="D79"/>
    </row>
    <row r="80" spans="3:4">
      <c r="C80" s="314"/>
      <c r="D80"/>
    </row>
    <row r="81" spans="3:4">
      <c r="C81" s="314"/>
      <c r="D81"/>
    </row>
    <row r="82" spans="3:4">
      <c r="C82" s="314"/>
      <c r="D82"/>
    </row>
    <row r="83" spans="3:4">
      <c r="C83" s="314"/>
      <c r="D83"/>
    </row>
    <row r="84" spans="3:4">
      <c r="C84" s="314"/>
      <c r="D84"/>
    </row>
    <row r="85" spans="3:4">
      <c r="C85" s="314"/>
      <c r="D85"/>
    </row>
    <row r="86" spans="3:4">
      <c r="C86" s="314"/>
      <c r="D86"/>
    </row>
    <row r="87" spans="3:4">
      <c r="C87" s="314"/>
      <c r="D87"/>
    </row>
    <row r="88" spans="3:4">
      <c r="C88" s="314"/>
      <c r="D88"/>
    </row>
    <row r="89" spans="3:4">
      <c r="C89" s="314"/>
      <c r="D89"/>
    </row>
    <row r="90" spans="3:4">
      <c r="C90" s="314"/>
      <c r="D90"/>
    </row>
    <row r="91" spans="3:4">
      <c r="C91" s="314"/>
      <c r="D91"/>
    </row>
    <row r="92" spans="3:4">
      <c r="C92" s="314"/>
      <c r="D92"/>
    </row>
    <row r="93" spans="3:4">
      <c r="C93" s="314"/>
      <c r="D93"/>
    </row>
    <row r="94" spans="3:4">
      <c r="C94" s="314"/>
      <c r="D94"/>
    </row>
    <row r="95" spans="3:4">
      <c r="C95" s="314"/>
      <c r="D95"/>
    </row>
    <row r="96" spans="3:4">
      <c r="C96" s="314"/>
      <c r="D96"/>
    </row>
    <row r="97" spans="3:4">
      <c r="C97" s="314"/>
      <c r="D97"/>
    </row>
  </sheetData>
  <mergeCells count="3">
    <mergeCell ref="B7:C7"/>
    <mergeCell ref="B27:C27"/>
    <mergeCell ref="B26:C26"/>
  </mergeCells>
  <hyperlinks>
    <hyperlink ref="O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4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autoPageBreaks="0"/>
  </sheetPr>
  <dimension ref="A1:R55"/>
  <sheetViews>
    <sheetView showGridLines="0" showRowColHeaders="0" tabSelected="1" zoomScaleNormal="100" workbookViewId="0">
      <selection activeCell="M16" sqref="M16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2"/>
      <c r="B1" s="12"/>
      <c r="C1" s="12"/>
      <c r="D1" s="12"/>
      <c r="E1" s="12"/>
    </row>
    <row r="2" spans="1:18">
      <c r="A2" s="12"/>
      <c r="B2" s="12"/>
      <c r="C2" s="12"/>
      <c r="D2" s="12"/>
      <c r="E2" s="12"/>
    </row>
    <row r="3" spans="1:18">
      <c r="A3" s="12"/>
      <c r="B3" s="12"/>
      <c r="C3" s="12"/>
      <c r="D3" s="12"/>
      <c r="E3" s="12"/>
    </row>
    <row r="4" spans="1:18" ht="15.75">
      <c r="A4" s="12"/>
      <c r="B4" s="12"/>
      <c r="C4" s="12"/>
      <c r="D4" s="12"/>
      <c r="E4" s="12"/>
      <c r="H4" s="7"/>
    </row>
    <row r="5" spans="1:18">
      <c r="A5" s="12"/>
      <c r="B5" s="12"/>
      <c r="C5" s="12"/>
      <c r="D5" s="12"/>
      <c r="E5" s="12"/>
    </row>
    <row r="6" spans="1:18">
      <c r="A6" s="12"/>
      <c r="B6" s="12"/>
      <c r="C6" s="12"/>
      <c r="D6" s="12"/>
      <c r="E6" s="12"/>
    </row>
    <row r="7" spans="1:18">
      <c r="A7" s="12"/>
      <c r="B7" s="12"/>
      <c r="C7" s="12"/>
      <c r="D7" s="12"/>
      <c r="E7" s="12"/>
    </row>
    <row r="8" spans="1:18">
      <c r="A8" s="12"/>
      <c r="B8" s="12"/>
      <c r="C8" s="12"/>
      <c r="D8" s="12"/>
      <c r="E8" s="12"/>
    </row>
    <row r="9" spans="1:18">
      <c r="A9" s="12"/>
      <c r="B9" s="12"/>
      <c r="C9" s="12"/>
      <c r="D9" s="12"/>
      <c r="E9" s="12"/>
    </row>
    <row r="10" spans="1:18">
      <c r="A10" s="12"/>
      <c r="B10" s="12"/>
      <c r="C10" s="12"/>
      <c r="D10" s="12"/>
      <c r="E10" s="12"/>
    </row>
    <row r="11" spans="1:18">
      <c r="A11" s="12"/>
      <c r="B11" s="12"/>
      <c r="C11" s="12"/>
      <c r="D11" s="12"/>
      <c r="E11" s="12"/>
      <c r="L11" s="129"/>
      <c r="M11" s="129"/>
    </row>
    <row r="12" spans="1:18">
      <c r="A12" s="12"/>
      <c r="B12" s="12"/>
      <c r="C12" s="12"/>
      <c r="D12" s="12"/>
      <c r="E12" s="12"/>
      <c r="L12" s="129"/>
      <c r="M12" s="129"/>
    </row>
    <row r="13" spans="1:18">
      <c r="A13" s="12"/>
      <c r="B13" s="12"/>
      <c r="C13" s="12"/>
      <c r="D13" s="12"/>
      <c r="E13" s="12"/>
      <c r="L13" s="129"/>
      <c r="M13" s="129"/>
    </row>
    <row r="14" spans="1:18">
      <c r="A14" s="12"/>
      <c r="B14" s="12"/>
      <c r="C14" s="12"/>
      <c r="D14" s="12"/>
      <c r="E14" s="12"/>
    </row>
    <row r="15" spans="1:18">
      <c r="A15" s="12"/>
      <c r="B15" s="12"/>
      <c r="C15" s="12"/>
      <c r="D15" s="12"/>
      <c r="E15" s="12"/>
    </row>
    <row r="16" spans="1:18" ht="15.75">
      <c r="A16" s="12"/>
      <c r="B16" s="12"/>
      <c r="C16" s="12"/>
      <c r="D16" s="12"/>
      <c r="E16" s="12"/>
      <c r="P16" s="133"/>
      <c r="Q16" s="134"/>
      <c r="R16" s="135"/>
    </row>
    <row r="17" spans="1:13">
      <c r="A17" s="12"/>
      <c r="B17" s="12"/>
      <c r="C17" s="12"/>
      <c r="D17" s="12"/>
      <c r="E17" s="12"/>
    </row>
    <row r="18" spans="1:13" ht="1.35" customHeight="1">
      <c r="A18" s="12"/>
      <c r="B18" s="12"/>
      <c r="C18" s="12"/>
      <c r="D18" s="12"/>
      <c r="E18" s="12"/>
      <c r="L18" s="134"/>
      <c r="M18" s="135"/>
    </row>
    <row r="19" spans="1:13">
      <c r="A19" s="12"/>
      <c r="B19" s="12"/>
      <c r="C19" s="12"/>
      <c r="D19" s="12"/>
      <c r="E19" s="12"/>
    </row>
    <row r="20" spans="1:13">
      <c r="A20" s="12"/>
      <c r="B20" s="12"/>
      <c r="C20" s="12"/>
      <c r="D20" s="12"/>
      <c r="E20" s="12"/>
    </row>
    <row r="21" spans="1:13">
      <c r="A21" s="12"/>
      <c r="B21" s="12"/>
      <c r="C21" s="12"/>
      <c r="D21" s="12"/>
      <c r="E21" s="12"/>
    </row>
    <row r="22" spans="1:13">
      <c r="A22" s="12"/>
      <c r="B22" s="12"/>
      <c r="C22" s="12"/>
      <c r="D22" s="12"/>
      <c r="E22" s="12"/>
      <c r="I22" s="66"/>
    </row>
    <row r="23" spans="1:13">
      <c r="A23" s="12"/>
      <c r="B23" s="12"/>
      <c r="C23" s="12"/>
      <c r="D23" s="12"/>
      <c r="E23" s="12"/>
    </row>
    <row r="24" spans="1:13">
      <c r="A24" s="12"/>
      <c r="B24" s="12"/>
      <c r="C24" s="12"/>
      <c r="D24" s="12"/>
      <c r="E24" s="12"/>
    </row>
    <row r="25" spans="1:13">
      <c r="A25" s="12"/>
      <c r="B25" s="12"/>
      <c r="C25" s="12"/>
      <c r="D25" s="12"/>
      <c r="E25" s="12"/>
    </row>
    <row r="26" spans="1:13">
      <c r="A26" s="12"/>
      <c r="B26" s="12"/>
      <c r="C26" s="12"/>
      <c r="D26" s="12"/>
      <c r="E26" s="12"/>
    </row>
    <row r="27" spans="1:13">
      <c r="A27" s="12"/>
      <c r="B27" s="12"/>
      <c r="C27" s="12"/>
      <c r="D27" s="12"/>
      <c r="E27" s="12"/>
    </row>
    <row r="28" spans="1:13">
      <c r="A28" s="12"/>
      <c r="B28" s="12"/>
      <c r="C28" s="12"/>
      <c r="D28" s="12"/>
      <c r="E28" s="12"/>
    </row>
    <row r="29" spans="1:13">
      <c r="A29" s="12"/>
      <c r="B29" s="12"/>
      <c r="C29" s="12"/>
      <c r="D29" s="12"/>
      <c r="E29" s="12"/>
    </row>
    <row r="30" spans="1:13">
      <c r="A30" s="12"/>
      <c r="B30" s="12"/>
      <c r="C30" s="12"/>
      <c r="D30" s="12"/>
      <c r="E30" s="12"/>
      <c r="H30" s="66"/>
    </row>
    <row r="31" spans="1:13">
      <c r="A31" s="12"/>
      <c r="B31" s="12"/>
      <c r="C31" s="12"/>
      <c r="D31" s="12"/>
      <c r="E31" s="12"/>
    </row>
    <row r="32" spans="1:13" ht="15.75">
      <c r="A32" s="12"/>
      <c r="B32" s="12"/>
      <c r="C32" s="12"/>
      <c r="D32" s="12"/>
      <c r="E32" s="12"/>
      <c r="I32" s="13"/>
    </row>
    <row r="33" spans="1:10" ht="15.75">
      <c r="A33" s="12"/>
      <c r="B33" s="12"/>
      <c r="C33" s="12"/>
      <c r="D33" s="12"/>
      <c r="E33" s="12"/>
      <c r="J33" s="133"/>
    </row>
    <row r="34" spans="1:10">
      <c r="A34" s="12"/>
      <c r="B34" s="12"/>
      <c r="C34" s="12"/>
      <c r="D34" s="12"/>
      <c r="E34" s="12"/>
    </row>
    <row r="35" spans="1:10">
      <c r="A35" s="12"/>
      <c r="B35" s="12"/>
      <c r="C35" s="12"/>
      <c r="D35" s="12"/>
      <c r="E35" s="12"/>
    </row>
    <row r="36" spans="1:10">
      <c r="A36" s="12"/>
      <c r="B36" s="12"/>
      <c r="C36" s="12"/>
      <c r="D36" s="12"/>
      <c r="E36" s="12"/>
    </row>
    <row r="37" spans="1:10">
      <c r="A37" s="12"/>
      <c r="B37" s="12"/>
      <c r="C37" s="12"/>
      <c r="D37" s="12"/>
      <c r="E37" s="12"/>
    </row>
    <row r="38" spans="1:10">
      <c r="A38" s="12"/>
      <c r="B38" s="12"/>
      <c r="C38" s="12"/>
      <c r="D38" s="12"/>
      <c r="E38" s="12"/>
    </row>
    <row r="39" spans="1:10">
      <c r="A39" s="12"/>
      <c r="B39" s="12"/>
      <c r="C39" s="12"/>
      <c r="D39" s="12"/>
      <c r="E39" s="12"/>
    </row>
    <row r="40" spans="1:10">
      <c r="A40" s="12"/>
      <c r="B40" s="12"/>
      <c r="C40" s="12"/>
      <c r="D40" s="12"/>
      <c r="E40" s="12"/>
    </row>
    <row r="41" spans="1:10">
      <c r="A41" s="12"/>
      <c r="B41" s="12"/>
      <c r="C41" s="12"/>
      <c r="D41" s="12"/>
      <c r="E41" s="12"/>
    </row>
    <row r="42" spans="1:10">
      <c r="A42" s="12"/>
      <c r="B42" s="12"/>
      <c r="C42" s="12"/>
      <c r="D42" s="12"/>
      <c r="E42" s="12"/>
    </row>
    <row r="43" spans="1:10">
      <c r="A43" s="12"/>
      <c r="B43" s="12"/>
      <c r="C43" s="12"/>
      <c r="D43" s="12"/>
      <c r="E43" s="12"/>
    </row>
    <row r="44" spans="1:10">
      <c r="A44" s="12"/>
      <c r="B44" s="12"/>
      <c r="C44" s="12"/>
      <c r="D44" s="12"/>
      <c r="E44" s="12"/>
    </row>
    <row r="45" spans="1:10" ht="15.75">
      <c r="A45" s="12"/>
      <c r="B45" s="12"/>
      <c r="C45" s="12"/>
      <c r="D45" s="12"/>
      <c r="E45" s="12"/>
      <c r="G45" s="133"/>
    </row>
    <row r="46" spans="1:10">
      <c r="A46" s="12"/>
      <c r="B46" s="12"/>
      <c r="C46" s="12"/>
      <c r="D46" s="12"/>
      <c r="E46" s="12"/>
    </row>
    <row r="47" spans="1:10">
      <c r="A47" s="12"/>
      <c r="B47" s="12"/>
      <c r="C47" s="12"/>
      <c r="D47" s="12"/>
      <c r="E47" s="12"/>
    </row>
    <row r="48" spans="1:10" ht="15.75">
      <c r="A48" s="12"/>
      <c r="B48" s="12"/>
      <c r="C48" s="12"/>
      <c r="D48" s="12"/>
      <c r="E48" s="12"/>
      <c r="G48" s="14"/>
    </row>
    <row r="49" spans="1:14">
      <c r="A49" s="12"/>
      <c r="B49" s="12"/>
      <c r="C49" s="12"/>
      <c r="D49" s="12"/>
      <c r="E49" s="12"/>
    </row>
    <row r="50" spans="1:14" ht="15.75">
      <c r="A50" s="12"/>
      <c r="B50" s="12"/>
      <c r="C50" s="12"/>
      <c r="D50" s="12"/>
      <c r="E50" s="12"/>
      <c r="G50" s="14"/>
      <c r="H50" s="66"/>
    </row>
    <row r="51" spans="1:14" ht="31.5" customHeight="1">
      <c r="A51" s="12"/>
      <c r="B51" s="12"/>
      <c r="C51" s="12"/>
      <c r="D51" s="12"/>
      <c r="E51" s="12"/>
      <c r="N51" s="299"/>
    </row>
    <row r="55" spans="1:14" ht="17.25">
      <c r="B55" s="413" t="s">
        <v>214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K19" sqref="K19"/>
    </sheetView>
  </sheetViews>
  <sheetFormatPr baseColWidth="10" defaultColWidth="11.42578125" defaultRowHeight="12.75"/>
  <cols>
    <col min="1" max="1" width="3.28515625" style="15" customWidth="1"/>
    <col min="2" max="3" width="11.42578125" style="15"/>
    <col min="4" max="4" width="11.42578125" style="15" customWidth="1"/>
    <col min="5" max="16384" width="11.42578125" style="15"/>
  </cols>
  <sheetData>
    <row r="3" spans="1:10">
      <c r="C3" s="16"/>
    </row>
    <row r="6" spans="1:10" ht="35.25" customHeight="1">
      <c r="J6" s="7"/>
    </row>
    <row r="7" spans="1:10" ht="18.75">
      <c r="B7" s="526" t="s">
        <v>155</v>
      </c>
      <c r="C7" s="526"/>
      <c r="D7" s="526"/>
      <c r="E7" s="526"/>
      <c r="F7" s="526"/>
      <c r="G7" s="526"/>
      <c r="H7" s="526"/>
      <c r="I7" s="526"/>
    </row>
    <row r="8" spans="1:10" ht="24.95" customHeight="1">
      <c r="B8" s="17"/>
      <c r="C8" s="17"/>
      <c r="D8" s="17"/>
      <c r="E8" s="17"/>
      <c r="F8" s="18"/>
      <c r="G8" s="18"/>
      <c r="H8" s="19"/>
      <c r="I8" s="19"/>
    </row>
    <row r="9" spans="1:10" s="18" customFormat="1" ht="24" customHeight="1">
      <c r="B9" s="7" t="s">
        <v>171</v>
      </c>
      <c r="C9" s="7"/>
      <c r="D9" s="20"/>
      <c r="E9" s="17"/>
      <c r="H9" s="19"/>
      <c r="I9" s="19"/>
    </row>
    <row r="10" spans="1:10" s="18" customFormat="1" ht="24" customHeight="1">
      <c r="B10" s="7" t="s">
        <v>164</v>
      </c>
      <c r="C10" s="7"/>
      <c r="D10" s="7"/>
      <c r="E10" s="7"/>
      <c r="F10" s="7"/>
      <c r="G10" s="7"/>
      <c r="H10" s="21"/>
      <c r="I10" s="19"/>
    </row>
    <row r="11" spans="1:10" s="18" customFormat="1" ht="24" customHeight="1">
      <c r="A11" s="206"/>
      <c r="B11" s="7" t="s">
        <v>170</v>
      </c>
      <c r="C11" s="207"/>
      <c r="D11" s="207"/>
      <c r="E11" s="207"/>
      <c r="F11" s="207"/>
      <c r="G11" s="207"/>
      <c r="H11" s="19"/>
      <c r="I11" s="19"/>
    </row>
    <row r="12" spans="1:10" s="18" customFormat="1" ht="24" customHeight="1">
      <c r="B12" s="7" t="s">
        <v>158</v>
      </c>
      <c r="C12" s="7"/>
      <c r="D12" s="7"/>
      <c r="E12" s="7"/>
      <c r="H12" s="19"/>
      <c r="I12" s="19"/>
    </row>
    <row r="13" spans="1:10" s="18" customFormat="1" ht="24" customHeight="1">
      <c r="B13" s="7" t="s">
        <v>157</v>
      </c>
      <c r="C13" s="7"/>
      <c r="D13" s="7"/>
      <c r="E13" s="7"/>
      <c r="F13" s="7"/>
      <c r="H13" s="19"/>
      <c r="I13" s="19"/>
    </row>
    <row r="14" spans="1:10" s="18" customFormat="1" ht="24" customHeight="1">
      <c r="B14" s="7" t="s">
        <v>159</v>
      </c>
      <c r="C14" s="7"/>
      <c r="D14" s="7"/>
      <c r="E14" s="7"/>
      <c r="H14" s="19"/>
      <c r="I14" s="19"/>
    </row>
    <row r="15" spans="1:10" s="18" customFormat="1" ht="24" customHeight="1">
      <c r="B15" s="7" t="s">
        <v>161</v>
      </c>
      <c r="C15" s="7"/>
      <c r="D15" s="7"/>
      <c r="E15" s="7"/>
      <c r="H15" s="19"/>
      <c r="I15" s="19"/>
    </row>
    <row r="16" spans="1:10" s="18" customFormat="1" ht="24" customHeight="1">
      <c r="B16" s="7" t="s">
        <v>160</v>
      </c>
      <c r="C16" s="7"/>
      <c r="D16" s="7"/>
      <c r="E16" s="7"/>
      <c r="H16" s="19"/>
      <c r="I16" s="19"/>
    </row>
    <row r="17" spans="2:9" s="18" customFormat="1" ht="24" customHeight="1">
      <c r="B17" s="7" t="s">
        <v>162</v>
      </c>
      <c r="C17" s="7"/>
      <c r="D17" s="7"/>
      <c r="E17" s="7"/>
      <c r="F17" s="7"/>
      <c r="G17" s="7"/>
      <c r="H17" s="21"/>
      <c r="I17" s="21"/>
    </row>
    <row r="18" spans="2:9" s="18" customFormat="1" ht="24" customHeight="1">
      <c r="B18" s="7" t="s">
        <v>163</v>
      </c>
      <c r="C18" s="7"/>
      <c r="D18" s="7"/>
      <c r="E18" s="7"/>
      <c r="F18" s="7"/>
      <c r="G18" s="7"/>
      <c r="H18" s="21"/>
      <c r="I18" s="19"/>
    </row>
    <row r="19" spans="2:9" s="18" customFormat="1" ht="24" customHeight="1">
      <c r="B19" s="7" t="s">
        <v>165</v>
      </c>
      <c r="C19" s="7"/>
      <c r="D19" s="7"/>
      <c r="E19" s="7"/>
      <c r="F19" s="7"/>
      <c r="H19" s="19"/>
      <c r="I19" s="19"/>
    </row>
    <row r="20" spans="2:9" s="18" customFormat="1" ht="24" customHeight="1">
      <c r="B20" s="7" t="s">
        <v>166</v>
      </c>
      <c r="C20" s="7"/>
      <c r="D20" s="7"/>
      <c r="E20" s="7"/>
      <c r="H20" s="19"/>
      <c r="I20" s="19"/>
    </row>
    <row r="21" spans="2:9" ht="20.100000000000001" customHeight="1">
      <c r="B21" s="7" t="s">
        <v>173</v>
      </c>
      <c r="C21" s="7"/>
      <c r="D21" s="7"/>
      <c r="E21" s="7"/>
      <c r="F21" s="7"/>
      <c r="G21" s="7"/>
    </row>
    <row r="22" spans="2:9" ht="20.100000000000001" customHeight="1">
      <c r="B22" s="207" t="s">
        <v>182</v>
      </c>
      <c r="C22" s="7"/>
      <c r="D22" s="7"/>
      <c r="E22" s="7"/>
      <c r="F22" s="7"/>
      <c r="G22" s="7"/>
    </row>
    <row r="23" spans="2:9" ht="20.100000000000001" customHeight="1">
      <c r="B23" s="7"/>
      <c r="C23" s="22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="85" zoomScaleNormal="85" workbookViewId="0">
      <selection activeCell="Y43" sqref="Y43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6" style="26" customWidth="1"/>
    <col min="4" max="4" width="2" style="26" customWidth="1"/>
    <col min="5" max="5" width="12.710937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0.42578125" style="26" customWidth="1"/>
    <col min="10" max="10" width="1.140625" style="26" customWidth="1"/>
    <col min="11" max="11" width="12.7109375" style="26" customWidth="1"/>
    <col min="12" max="12" width="1.140625" style="26" customWidth="1"/>
    <col min="13" max="13" width="11.5703125" style="26" customWidth="1"/>
    <col min="14" max="14" width="1.140625" style="26" customWidth="1"/>
    <col min="15" max="15" width="10.42578125" style="26" customWidth="1"/>
    <col min="16" max="16" width="1.140625" style="26" customWidth="1"/>
    <col min="17" max="17" width="12.7109375" style="26" customWidth="1"/>
    <col min="18" max="18" width="1.140625" style="26" customWidth="1"/>
    <col min="19" max="19" width="11.5703125" style="26" customWidth="1"/>
    <col min="20" max="20" width="1.140625" style="26" customWidth="1"/>
    <col min="21" max="21" width="10.42578125" style="26" customWidth="1"/>
    <col min="22" max="22" width="3.28515625" style="26" customWidth="1"/>
    <col min="23" max="23" width="8.85546875" style="26" customWidth="1"/>
    <col min="24" max="28" width="11.28515625" style="26" customWidth="1"/>
    <col min="29" max="16384" width="11.5703125" style="26"/>
  </cols>
  <sheetData>
    <row r="1" spans="2:40" ht="65.849999999999994" customHeight="1">
      <c r="B1" s="23" t="s">
        <v>217</v>
      </c>
      <c r="C1" s="24"/>
      <c r="D1" s="24"/>
      <c r="E1" s="24"/>
      <c r="F1" s="24"/>
      <c r="G1" s="24"/>
      <c r="H1" s="24"/>
      <c r="I1" s="24"/>
      <c r="J1" s="24"/>
      <c r="K1" s="24"/>
      <c r="L1" s="25"/>
      <c r="M1" s="24"/>
      <c r="N1" s="25"/>
      <c r="O1" s="24"/>
      <c r="P1" s="24"/>
      <c r="Q1" s="24"/>
      <c r="R1" s="25"/>
      <c r="S1" s="24"/>
      <c r="T1" s="25"/>
      <c r="U1" s="24"/>
      <c r="W1" s="7" t="s">
        <v>167</v>
      </c>
    </row>
    <row r="2" spans="2:40" ht="39.950000000000003" customHeight="1">
      <c r="B2" s="23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5"/>
      <c r="M2" s="24"/>
      <c r="N2" s="25"/>
      <c r="O2" s="24"/>
      <c r="P2" s="24"/>
      <c r="Q2" s="24"/>
      <c r="R2" s="25"/>
      <c r="S2" s="24"/>
      <c r="T2" s="25"/>
      <c r="U2" s="24"/>
    </row>
    <row r="3" spans="2:40" ht="43.15" customHeight="1">
      <c r="B3" s="27" t="s">
        <v>129</v>
      </c>
      <c r="C3" s="27"/>
      <c r="D3" s="27"/>
      <c r="E3" s="27"/>
      <c r="F3" s="27"/>
      <c r="G3" s="27"/>
      <c r="H3" s="27"/>
      <c r="I3" s="27"/>
      <c r="J3" s="27"/>
      <c r="K3" s="27"/>
      <c r="L3" s="281"/>
      <c r="M3" s="27"/>
      <c r="N3" s="281"/>
      <c r="O3" s="27"/>
      <c r="P3" s="27"/>
      <c r="Q3" s="27"/>
      <c r="R3" s="281"/>
      <c r="S3" s="27"/>
      <c r="T3" s="281"/>
      <c r="U3" s="27"/>
    </row>
    <row r="4" spans="2:40" ht="27.95" customHeight="1">
      <c r="B4" s="528" t="s">
        <v>130</v>
      </c>
      <c r="C4" s="528"/>
      <c r="D4" s="272"/>
      <c r="E4" s="529" t="s">
        <v>131</v>
      </c>
      <c r="F4" s="529"/>
      <c r="G4" s="529"/>
      <c r="H4" s="529"/>
      <c r="I4" s="529"/>
      <c r="J4" s="272"/>
      <c r="K4" s="529" t="s">
        <v>49</v>
      </c>
      <c r="L4" s="529"/>
      <c r="M4" s="529"/>
      <c r="N4" s="529"/>
      <c r="O4" s="529"/>
      <c r="P4" s="272"/>
      <c r="Q4" s="529" t="s">
        <v>50</v>
      </c>
      <c r="R4" s="529"/>
      <c r="S4" s="529"/>
      <c r="T4" s="529"/>
      <c r="U4" s="529"/>
    </row>
    <row r="5" spans="2:40" ht="4.5" customHeight="1">
      <c r="B5" s="209"/>
      <c r="C5" s="209"/>
      <c r="D5" s="208"/>
      <c r="E5" s="209"/>
      <c r="F5" s="273"/>
      <c r="G5" s="273"/>
      <c r="H5" s="273"/>
      <c r="I5" s="273"/>
      <c r="J5" s="209"/>
      <c r="K5" s="209"/>
      <c r="L5" s="273"/>
      <c r="M5" s="273"/>
      <c r="N5" s="273"/>
      <c r="O5" s="273"/>
      <c r="P5" s="209"/>
      <c r="Q5" s="209"/>
      <c r="R5" s="273"/>
      <c r="S5" s="273"/>
      <c r="T5" s="273"/>
      <c r="U5" s="273"/>
    </row>
    <row r="6" spans="2:40" ht="27.95" customHeight="1">
      <c r="B6" s="274" t="s">
        <v>132</v>
      </c>
      <c r="C6" s="275"/>
      <c r="D6" s="176"/>
      <c r="E6" s="276" t="s">
        <v>7</v>
      </c>
      <c r="F6" s="277"/>
      <c r="G6" s="276" t="s">
        <v>133</v>
      </c>
      <c r="H6" s="277"/>
      <c r="I6" s="276" t="s">
        <v>134</v>
      </c>
      <c r="J6" s="278"/>
      <c r="K6" s="276" t="s">
        <v>7</v>
      </c>
      <c r="L6" s="277"/>
      <c r="M6" s="276" t="s">
        <v>133</v>
      </c>
      <c r="N6" s="277"/>
      <c r="O6" s="276" t="s">
        <v>134</v>
      </c>
      <c r="P6" s="278"/>
      <c r="Q6" s="276" t="s">
        <v>7</v>
      </c>
      <c r="R6" s="277"/>
      <c r="S6" s="276" t="s">
        <v>133</v>
      </c>
      <c r="T6" s="277"/>
      <c r="U6" s="276" t="s">
        <v>134</v>
      </c>
      <c r="AB6" s="31"/>
      <c r="AC6" s="31"/>
      <c r="AD6" s="31"/>
      <c r="AE6" s="31"/>
      <c r="AF6" s="31"/>
    </row>
    <row r="7" spans="2:40" ht="9.9499999999999993" customHeight="1">
      <c r="L7" s="279"/>
      <c r="N7" s="279"/>
      <c r="R7" s="279"/>
      <c r="T7" s="279"/>
      <c r="AB7" s="31"/>
      <c r="AC7" s="31"/>
      <c r="AD7" s="31"/>
      <c r="AE7" s="31"/>
      <c r="AF7" s="31"/>
    </row>
    <row r="8" spans="2:40" ht="18.95" customHeight="1">
      <c r="B8" s="26" t="s">
        <v>135</v>
      </c>
      <c r="C8" s="28"/>
      <c r="D8" s="29"/>
      <c r="E8" s="30">
        <v>821611</v>
      </c>
      <c r="F8" s="30"/>
      <c r="G8" s="30">
        <v>1047544</v>
      </c>
      <c r="H8" s="30"/>
      <c r="I8" s="31">
        <v>1274.99</v>
      </c>
      <c r="J8" s="29"/>
      <c r="K8" s="30">
        <v>5044625</v>
      </c>
      <c r="L8" s="32"/>
      <c r="M8" s="30">
        <v>8741047</v>
      </c>
      <c r="N8" s="32"/>
      <c r="O8" s="31">
        <v>1732.74</v>
      </c>
      <c r="P8" s="29"/>
      <c r="Q8" s="30">
        <v>1752068</v>
      </c>
      <c r="R8" s="32"/>
      <c r="S8" s="30">
        <v>1812039</v>
      </c>
      <c r="T8" s="32"/>
      <c r="U8" s="31">
        <v>1034.23</v>
      </c>
      <c r="V8" s="31"/>
      <c r="W8" s="31"/>
      <c r="X8" s="194"/>
      <c r="Y8" s="194"/>
      <c r="Z8" s="194"/>
      <c r="AA8" s="194"/>
      <c r="AB8" s="195"/>
      <c r="AC8" s="195"/>
      <c r="AD8" s="195"/>
      <c r="AE8" s="195"/>
      <c r="AF8" s="195"/>
      <c r="AG8" s="194"/>
      <c r="AH8" s="195"/>
      <c r="AI8" s="194"/>
      <c r="AJ8" s="194"/>
      <c r="AK8" s="194"/>
      <c r="AL8" s="194"/>
      <c r="AM8" s="194"/>
      <c r="AN8" s="195"/>
    </row>
    <row r="9" spans="2:40" ht="27.95" customHeight="1">
      <c r="B9" s="26" t="s">
        <v>136</v>
      </c>
      <c r="C9" s="28"/>
      <c r="D9" s="29"/>
      <c r="E9" s="30">
        <v>123462</v>
      </c>
      <c r="F9" s="30"/>
      <c r="G9" s="30">
        <v>120585</v>
      </c>
      <c r="H9" s="30"/>
      <c r="I9" s="31">
        <v>976.69</v>
      </c>
      <c r="J9" s="29"/>
      <c r="K9" s="30">
        <v>1363547</v>
      </c>
      <c r="L9" s="32"/>
      <c r="M9" s="30">
        <v>1447024</v>
      </c>
      <c r="N9" s="32"/>
      <c r="O9" s="31">
        <v>1061.22</v>
      </c>
      <c r="P9" s="29"/>
      <c r="Q9" s="30">
        <v>465167</v>
      </c>
      <c r="R9" s="32"/>
      <c r="S9" s="30">
        <v>333822</v>
      </c>
      <c r="T9" s="32"/>
      <c r="U9" s="31">
        <v>717.64</v>
      </c>
      <c r="V9" s="31"/>
      <c r="W9" s="31"/>
      <c r="X9" s="194"/>
      <c r="Y9" s="194"/>
      <c r="Z9" s="194"/>
      <c r="AA9" s="194"/>
      <c r="AB9" s="195"/>
      <c r="AC9" s="195"/>
      <c r="AD9" s="195"/>
      <c r="AE9" s="195"/>
      <c r="AF9" s="195"/>
      <c r="AG9" s="194"/>
      <c r="AH9" s="195"/>
      <c r="AI9" s="194"/>
      <c r="AJ9" s="194"/>
      <c r="AK9" s="194"/>
      <c r="AL9" s="194"/>
      <c r="AM9" s="194"/>
      <c r="AN9" s="195"/>
    </row>
    <row r="10" spans="2:40" ht="27.95" customHeight="1">
      <c r="B10" s="26" t="s">
        <v>137</v>
      </c>
      <c r="C10" s="28"/>
      <c r="D10" s="29"/>
      <c r="E10" s="30">
        <v>7136</v>
      </c>
      <c r="F10" s="30"/>
      <c r="G10" s="30">
        <v>9221</v>
      </c>
      <c r="H10" s="30"/>
      <c r="I10" s="31">
        <v>1292.1400000000001</v>
      </c>
      <c r="J10" s="29"/>
      <c r="K10" s="30">
        <v>62782</v>
      </c>
      <c r="L10" s="32"/>
      <c r="M10" s="30">
        <v>109118</v>
      </c>
      <c r="N10" s="32"/>
      <c r="O10" s="31">
        <v>1738.05</v>
      </c>
      <c r="P10" s="29"/>
      <c r="Q10" s="30">
        <v>38107</v>
      </c>
      <c r="R10" s="32"/>
      <c r="S10" s="30">
        <v>37099</v>
      </c>
      <c r="T10" s="32"/>
      <c r="U10" s="31">
        <v>973.56</v>
      </c>
      <c r="V10" s="31"/>
      <c r="W10" s="31"/>
      <c r="X10" s="194"/>
      <c r="Y10" s="194"/>
      <c r="Z10" s="194"/>
      <c r="AA10" s="194"/>
      <c r="AB10" s="195"/>
      <c r="AC10" s="195"/>
      <c r="AD10" s="195"/>
      <c r="AE10" s="195"/>
      <c r="AF10" s="195"/>
      <c r="AG10" s="194"/>
      <c r="AH10" s="195"/>
      <c r="AI10" s="194"/>
      <c r="AJ10" s="194"/>
      <c r="AK10" s="194"/>
      <c r="AL10" s="194"/>
      <c r="AM10" s="194"/>
      <c r="AN10" s="195"/>
    </row>
    <row r="11" spans="2:40" ht="27.95" customHeight="1">
      <c r="B11" s="26" t="s">
        <v>138</v>
      </c>
      <c r="C11" s="28"/>
      <c r="D11" s="29"/>
      <c r="E11" s="30">
        <v>1520</v>
      </c>
      <c r="F11" s="30"/>
      <c r="G11" s="30">
        <v>3178</v>
      </c>
      <c r="H11" s="30"/>
      <c r="I11" s="31">
        <v>2090.4699999999998</v>
      </c>
      <c r="J11" s="29"/>
      <c r="K11" s="30">
        <v>33094</v>
      </c>
      <c r="L11" s="32"/>
      <c r="M11" s="30">
        <v>99411</v>
      </c>
      <c r="N11" s="32"/>
      <c r="O11" s="31">
        <v>3003.89</v>
      </c>
      <c r="P11" s="29"/>
      <c r="Q11" s="30">
        <v>18618</v>
      </c>
      <c r="R11" s="32"/>
      <c r="S11" s="30">
        <v>27257</v>
      </c>
      <c r="T11" s="32"/>
      <c r="U11" s="31">
        <v>1464.04</v>
      </c>
      <c r="V11" s="31"/>
      <c r="W11" s="31"/>
      <c r="X11" s="194"/>
      <c r="Y11" s="194"/>
      <c r="Z11" s="194"/>
      <c r="AA11" s="194"/>
      <c r="AB11" s="195"/>
      <c r="AC11" s="195"/>
      <c r="AD11" s="195"/>
      <c r="AE11" s="195"/>
      <c r="AF11" s="195"/>
      <c r="AG11" s="194"/>
      <c r="AH11" s="195"/>
      <c r="AI11" s="194"/>
      <c r="AJ11" s="194"/>
      <c r="AK11" s="194"/>
      <c r="AL11" s="194"/>
      <c r="AM11" s="194"/>
      <c r="AN11" s="195"/>
    </row>
    <row r="12" spans="2:40" ht="27.95" customHeight="1">
      <c r="B12" s="26" t="s">
        <v>139</v>
      </c>
      <c r="C12" s="28"/>
      <c r="D12" s="29"/>
      <c r="E12" s="30">
        <v>92650</v>
      </c>
      <c r="F12" s="30"/>
      <c r="G12" s="30">
        <v>132057</v>
      </c>
      <c r="H12" s="30"/>
      <c r="I12" s="31">
        <v>1425.34</v>
      </c>
      <c r="J12" s="29"/>
      <c r="K12" s="30">
        <v>52430</v>
      </c>
      <c r="L12" s="32"/>
      <c r="M12" s="30">
        <v>85394</v>
      </c>
      <c r="N12" s="32"/>
      <c r="O12" s="31">
        <v>1628.73</v>
      </c>
      <c r="P12" s="29"/>
      <c r="Q12" s="30">
        <v>48243</v>
      </c>
      <c r="R12" s="32"/>
      <c r="S12" s="30">
        <v>56691</v>
      </c>
      <c r="T12" s="32"/>
      <c r="U12" s="31">
        <v>1175.1199999999999</v>
      </c>
      <c r="V12" s="31"/>
      <c r="W12" s="31"/>
      <c r="X12" s="194"/>
      <c r="Y12" s="194"/>
      <c r="Z12" s="194"/>
      <c r="AA12" s="194"/>
      <c r="AB12" s="195"/>
      <c r="AC12" s="195"/>
      <c r="AD12" s="195"/>
      <c r="AE12" s="195"/>
      <c r="AF12" s="195"/>
      <c r="AG12" s="194"/>
      <c r="AH12" s="195"/>
      <c r="AI12" s="194"/>
      <c r="AJ12" s="194"/>
      <c r="AK12" s="194"/>
      <c r="AL12" s="194"/>
      <c r="AM12" s="194"/>
      <c r="AN12" s="195"/>
    </row>
    <row r="13" spans="2:40" ht="27.95" customHeight="1">
      <c r="B13" s="26" t="s">
        <v>140</v>
      </c>
      <c r="C13" s="28"/>
      <c r="D13" s="29"/>
      <c r="E13" s="30">
        <v>12485</v>
      </c>
      <c r="F13" s="30"/>
      <c r="G13" s="30">
        <v>17045</v>
      </c>
      <c r="H13" s="30"/>
      <c r="I13" s="31">
        <v>1365.23</v>
      </c>
      <c r="J13" s="29"/>
      <c r="K13" s="30">
        <v>9604</v>
      </c>
      <c r="L13" s="32"/>
      <c r="M13" s="30">
        <v>19289</v>
      </c>
      <c r="N13" s="32"/>
      <c r="O13" s="31">
        <v>2008.44</v>
      </c>
      <c r="P13" s="29"/>
      <c r="Q13" s="30">
        <v>7904</v>
      </c>
      <c r="R13" s="32"/>
      <c r="S13" s="30">
        <v>12510</v>
      </c>
      <c r="T13" s="32"/>
      <c r="U13" s="31">
        <v>1582.77</v>
      </c>
      <c r="V13" s="31"/>
      <c r="W13" s="31"/>
      <c r="X13" s="194"/>
      <c r="Y13" s="194"/>
      <c r="Z13" s="194"/>
      <c r="AA13" s="194"/>
      <c r="AB13" s="195"/>
      <c r="AC13" s="195"/>
      <c r="AD13" s="195"/>
      <c r="AE13" s="195"/>
      <c r="AF13" s="195"/>
      <c r="AG13" s="194"/>
      <c r="AH13" s="195"/>
      <c r="AI13" s="194"/>
      <c r="AJ13" s="194"/>
      <c r="AK13" s="194"/>
      <c r="AL13" s="194"/>
      <c r="AM13" s="194"/>
      <c r="AN13" s="195"/>
    </row>
    <row r="14" spans="2:40" ht="27.95" customHeight="1">
      <c r="B14" s="26" t="s">
        <v>141</v>
      </c>
      <c r="C14" s="28"/>
      <c r="D14" s="29"/>
      <c r="E14" s="30">
        <v>1689</v>
      </c>
      <c r="F14" s="30"/>
      <c r="G14" s="30">
        <v>957</v>
      </c>
      <c r="H14" s="30"/>
      <c r="I14" s="31">
        <v>566.53</v>
      </c>
      <c r="J14" s="29"/>
      <c r="K14" s="30">
        <v>163025</v>
      </c>
      <c r="L14" s="32"/>
      <c r="M14" s="30">
        <v>87987</v>
      </c>
      <c r="N14" s="32"/>
      <c r="O14" s="31">
        <v>539.71</v>
      </c>
      <c r="P14" s="29"/>
      <c r="Q14" s="30">
        <v>14678</v>
      </c>
      <c r="R14" s="32"/>
      <c r="S14" s="30">
        <v>8297</v>
      </c>
      <c r="T14" s="32"/>
      <c r="U14" s="31">
        <v>565.28</v>
      </c>
      <c r="V14" s="31"/>
      <c r="W14" s="31"/>
      <c r="X14" s="194"/>
      <c r="Y14" s="194"/>
      <c r="Z14" s="194"/>
      <c r="AA14" s="194"/>
      <c r="AB14" s="195"/>
      <c r="AC14" s="195"/>
      <c r="AD14" s="195"/>
      <c r="AE14" s="195"/>
      <c r="AF14" s="195"/>
      <c r="AG14" s="194"/>
      <c r="AH14" s="195"/>
      <c r="AI14" s="194"/>
      <c r="AJ14" s="194"/>
      <c r="AK14" s="194"/>
      <c r="AL14" s="194"/>
      <c r="AM14" s="194"/>
      <c r="AN14" s="195"/>
    </row>
    <row r="15" spans="2:40" ht="16.149999999999999" customHeight="1">
      <c r="C15" s="28"/>
      <c r="D15" s="29"/>
      <c r="E15" s="30"/>
      <c r="F15" s="30"/>
      <c r="G15" s="30"/>
      <c r="H15" s="30"/>
      <c r="I15" s="31"/>
      <c r="J15" s="29"/>
      <c r="K15" s="30"/>
      <c r="L15" s="32"/>
      <c r="M15" s="30"/>
      <c r="N15" s="32"/>
      <c r="O15" s="31"/>
      <c r="P15" s="29"/>
      <c r="Q15" s="30"/>
      <c r="R15" s="32"/>
      <c r="S15" s="30"/>
      <c r="T15" s="32"/>
      <c r="U15" s="31"/>
      <c r="X15" s="194"/>
      <c r="Y15" s="194"/>
      <c r="Z15" s="194"/>
      <c r="AA15" s="194"/>
      <c r="AB15" s="195"/>
      <c r="AC15" s="195"/>
      <c r="AD15" s="195"/>
      <c r="AE15" s="195"/>
      <c r="AF15" s="195"/>
      <c r="AG15" s="194"/>
      <c r="AH15" s="195"/>
      <c r="AI15" s="194"/>
      <c r="AJ15" s="194"/>
      <c r="AK15" s="194"/>
      <c r="AL15" s="194"/>
      <c r="AM15" s="194"/>
      <c r="AN15" s="195"/>
    </row>
    <row r="16" spans="2:40" ht="19.5" customHeight="1">
      <c r="B16" s="234" t="s">
        <v>142</v>
      </c>
      <c r="C16" s="230"/>
      <c r="D16" s="231"/>
      <c r="E16" s="230">
        <v>1060553</v>
      </c>
      <c r="F16" s="230"/>
      <c r="G16" s="230">
        <v>1330586</v>
      </c>
      <c r="H16" s="230"/>
      <c r="I16" s="232">
        <v>1254.6199999999999</v>
      </c>
      <c r="J16" s="231"/>
      <c r="K16" s="230">
        <v>6729107</v>
      </c>
      <c r="L16" s="233"/>
      <c r="M16" s="230">
        <v>10589270</v>
      </c>
      <c r="N16" s="233"/>
      <c r="O16" s="232">
        <v>1573.65</v>
      </c>
      <c r="P16" s="231"/>
      <c r="Q16" s="230">
        <v>2344785</v>
      </c>
      <c r="R16" s="233"/>
      <c r="S16" s="230">
        <v>2287716</v>
      </c>
      <c r="T16" s="233"/>
      <c r="U16" s="232">
        <v>975.66</v>
      </c>
      <c r="X16" s="196"/>
      <c r="Y16" s="196"/>
      <c r="Z16" s="196"/>
      <c r="AA16" s="196"/>
      <c r="AB16" s="197"/>
      <c r="AC16" s="197"/>
      <c r="AD16" s="197"/>
      <c r="AE16" s="197"/>
      <c r="AF16" s="197"/>
      <c r="AG16" s="196"/>
      <c r="AH16" s="197"/>
      <c r="AI16" s="196"/>
      <c r="AJ16" s="196"/>
      <c r="AK16" s="196"/>
      <c r="AL16" s="196"/>
      <c r="AM16" s="196"/>
      <c r="AN16" s="197"/>
    </row>
    <row r="17" spans="2:32" ht="13.9" customHeight="1">
      <c r="B17" s="534"/>
      <c r="C17" s="534"/>
      <c r="D17" s="29"/>
      <c r="J17" s="29"/>
      <c r="P17" s="29"/>
      <c r="AB17" s="31"/>
      <c r="AC17" s="31"/>
      <c r="AD17" s="31"/>
      <c r="AE17" s="31"/>
      <c r="AF17" s="31"/>
    </row>
    <row r="18" spans="2:32" ht="50.25" customHeight="1">
      <c r="B18" s="534"/>
      <c r="C18" s="534"/>
      <c r="D18" s="29"/>
      <c r="J18" s="28"/>
      <c r="AB18" s="31"/>
      <c r="AC18" s="31"/>
      <c r="AD18" s="31"/>
      <c r="AE18" s="31"/>
      <c r="AF18" s="31"/>
    </row>
    <row r="19" spans="2:32" ht="9.9499999999999993" customHeight="1">
      <c r="B19" s="527"/>
      <c r="C19" s="527"/>
      <c r="D19" s="27"/>
    </row>
    <row r="20" spans="2:32" ht="27.95" customHeight="1">
      <c r="B20" s="528" t="s">
        <v>130</v>
      </c>
      <c r="C20" s="528"/>
      <c r="D20" s="272"/>
      <c r="E20" s="529" t="s">
        <v>104</v>
      </c>
      <c r="F20" s="529"/>
      <c r="G20" s="529"/>
      <c r="H20" s="529"/>
      <c r="I20" s="529"/>
      <c r="J20" s="298"/>
      <c r="K20" s="529" t="s">
        <v>105</v>
      </c>
      <c r="L20" s="529"/>
      <c r="M20" s="529"/>
      <c r="N20" s="529"/>
      <c r="O20" s="529"/>
      <c r="P20" s="298"/>
      <c r="Q20" s="529" t="s">
        <v>143</v>
      </c>
      <c r="R20" s="529"/>
      <c r="S20" s="529"/>
      <c r="T20" s="529"/>
      <c r="U20" s="529"/>
    </row>
    <row r="21" spans="2:32" ht="4.5" customHeight="1">
      <c r="B21" s="209"/>
      <c r="C21" s="209"/>
      <c r="D21" s="208"/>
      <c r="E21" s="209"/>
      <c r="F21" s="273"/>
      <c r="G21" s="273"/>
      <c r="H21" s="273"/>
      <c r="I21" s="273"/>
      <c r="J21" s="209"/>
      <c r="K21" s="209"/>
      <c r="L21" s="273"/>
      <c r="M21" s="273"/>
      <c r="N21" s="273"/>
      <c r="O21" s="273"/>
      <c r="P21" s="209"/>
      <c r="Q21" s="209"/>
      <c r="R21" s="273"/>
      <c r="S21" s="273"/>
      <c r="T21" s="273"/>
      <c r="U21" s="273"/>
    </row>
    <row r="22" spans="2:32" ht="27.95" customHeight="1">
      <c r="B22" s="274" t="s">
        <v>132</v>
      </c>
      <c r="C22" s="275"/>
      <c r="D22" s="176"/>
      <c r="E22" s="276" t="s">
        <v>7</v>
      </c>
      <c r="F22" s="277"/>
      <c r="G22" s="276" t="s">
        <v>133</v>
      </c>
      <c r="H22" s="277"/>
      <c r="I22" s="276" t="s">
        <v>134</v>
      </c>
      <c r="J22" s="278"/>
      <c r="K22" s="276" t="s">
        <v>7</v>
      </c>
      <c r="L22" s="277"/>
      <c r="M22" s="276" t="s">
        <v>133</v>
      </c>
      <c r="N22" s="277"/>
      <c r="O22" s="276" t="s">
        <v>134</v>
      </c>
      <c r="P22" s="278"/>
      <c r="Q22" s="276" t="s">
        <v>7</v>
      </c>
      <c r="R22" s="277"/>
      <c r="S22" s="276" t="s">
        <v>133</v>
      </c>
      <c r="T22" s="277"/>
      <c r="U22" s="276" t="s">
        <v>134</v>
      </c>
    </row>
    <row r="23" spans="2:32" ht="9.9499999999999993" customHeight="1">
      <c r="B23" s="533"/>
      <c r="C23" s="533"/>
      <c r="L23" s="279"/>
      <c r="N23" s="279"/>
      <c r="R23" s="280"/>
      <c r="T23" s="280"/>
    </row>
    <row r="24" spans="2:32" ht="19.5" customHeight="1">
      <c r="B24" s="26" t="s">
        <v>135</v>
      </c>
      <c r="C24" s="28"/>
      <c r="D24" s="29"/>
      <c r="E24" s="30">
        <v>258908</v>
      </c>
      <c r="F24" s="30"/>
      <c r="G24" s="30">
        <v>146636</v>
      </c>
      <c r="H24" s="30"/>
      <c r="I24" s="31">
        <v>566.36</v>
      </c>
      <c r="J24" s="29"/>
      <c r="K24" s="30">
        <v>34613</v>
      </c>
      <c r="L24" s="32"/>
      <c r="M24" s="30">
        <v>29624</v>
      </c>
      <c r="N24" s="32"/>
      <c r="O24" s="31">
        <v>855.86</v>
      </c>
      <c r="P24" s="29"/>
      <c r="Q24" s="30">
        <v>7911825</v>
      </c>
      <c r="R24" s="32"/>
      <c r="S24" s="30">
        <v>11776889</v>
      </c>
      <c r="T24" s="32"/>
      <c r="U24" s="31">
        <v>1488.52</v>
      </c>
      <c r="W24" s="34"/>
    </row>
    <row r="25" spans="2:32" ht="27.95" customHeight="1">
      <c r="B25" s="26" t="s">
        <v>136</v>
      </c>
      <c r="C25" s="28"/>
      <c r="D25" s="29"/>
      <c r="E25" s="30">
        <v>60424</v>
      </c>
      <c r="F25" s="30"/>
      <c r="G25" s="30">
        <v>27757</v>
      </c>
      <c r="H25" s="30"/>
      <c r="I25" s="31">
        <v>459.37</v>
      </c>
      <c r="J25" s="29"/>
      <c r="K25" s="30">
        <v>9681</v>
      </c>
      <c r="L25" s="32"/>
      <c r="M25" s="30">
        <v>6215</v>
      </c>
      <c r="N25" s="32"/>
      <c r="O25" s="31">
        <v>642.02</v>
      </c>
      <c r="P25" s="29"/>
      <c r="Q25" s="30">
        <v>2022281</v>
      </c>
      <c r="R25" s="32"/>
      <c r="S25" s="30">
        <v>1935402</v>
      </c>
      <c r="T25" s="32"/>
      <c r="U25" s="31">
        <v>957.04</v>
      </c>
      <c r="W25" s="34"/>
    </row>
    <row r="26" spans="2:32" ht="27.95" customHeight="1">
      <c r="B26" s="26" t="s">
        <v>137</v>
      </c>
      <c r="C26" s="28"/>
      <c r="D26" s="29"/>
      <c r="E26" s="30">
        <v>4626</v>
      </c>
      <c r="F26" s="30"/>
      <c r="G26" s="30">
        <v>3184</v>
      </c>
      <c r="H26" s="30"/>
      <c r="I26" s="31">
        <v>688.23</v>
      </c>
      <c r="J26" s="29"/>
      <c r="K26" s="30">
        <v>1320</v>
      </c>
      <c r="L26" s="32"/>
      <c r="M26" s="30">
        <v>1152</v>
      </c>
      <c r="N26" s="32"/>
      <c r="O26" s="31">
        <v>872.67</v>
      </c>
      <c r="P26" s="29"/>
      <c r="Q26" s="30">
        <v>113971</v>
      </c>
      <c r="R26" s="32"/>
      <c r="S26" s="30">
        <v>159774</v>
      </c>
      <c r="T26" s="32"/>
      <c r="U26" s="31">
        <v>1401.88</v>
      </c>
      <c r="W26" s="34"/>
    </row>
    <row r="27" spans="2:32" ht="27.95" customHeight="1">
      <c r="B27" s="26" t="s">
        <v>138</v>
      </c>
      <c r="C27" s="28"/>
      <c r="D27" s="29"/>
      <c r="E27" s="30">
        <v>1770</v>
      </c>
      <c r="F27" s="30"/>
      <c r="G27" s="30">
        <v>1843</v>
      </c>
      <c r="H27" s="30"/>
      <c r="I27" s="31">
        <v>1041.52</v>
      </c>
      <c r="J27" s="29"/>
      <c r="K27" s="30">
        <v>682</v>
      </c>
      <c r="L27" s="32"/>
      <c r="M27" s="30">
        <v>901</v>
      </c>
      <c r="N27" s="32"/>
      <c r="O27" s="31">
        <v>1320.65</v>
      </c>
      <c r="P27" s="29"/>
      <c r="Q27" s="30">
        <v>55684</v>
      </c>
      <c r="R27" s="32"/>
      <c r="S27" s="30">
        <v>132590</v>
      </c>
      <c r="T27" s="32"/>
      <c r="U27" s="31">
        <v>2381.12</v>
      </c>
      <c r="W27" s="34"/>
    </row>
    <row r="28" spans="2:32" ht="27.95" customHeight="1">
      <c r="B28" s="26" t="s">
        <v>139</v>
      </c>
      <c r="C28" s="28"/>
      <c r="D28" s="29"/>
      <c r="E28" s="30">
        <v>9614</v>
      </c>
      <c r="F28" s="30"/>
      <c r="G28" s="30">
        <v>5241</v>
      </c>
      <c r="H28" s="30"/>
      <c r="I28" s="31">
        <v>545.14</v>
      </c>
      <c r="J28" s="29"/>
      <c r="K28" s="30">
        <v>410</v>
      </c>
      <c r="L28" s="32"/>
      <c r="M28" s="30">
        <v>474</v>
      </c>
      <c r="N28" s="32"/>
      <c r="O28" s="31">
        <v>1156.1500000000001</v>
      </c>
      <c r="P28" s="29"/>
      <c r="Q28" s="30">
        <v>203347</v>
      </c>
      <c r="R28" s="32"/>
      <c r="S28" s="30">
        <v>279858</v>
      </c>
      <c r="T28" s="32"/>
      <c r="U28" s="31">
        <v>1376.26</v>
      </c>
      <c r="W28" s="34"/>
    </row>
    <row r="29" spans="2:32" ht="27.95" customHeight="1">
      <c r="B29" s="26" t="s">
        <v>140</v>
      </c>
      <c r="C29" s="28"/>
      <c r="D29" s="29"/>
      <c r="E29" s="30">
        <v>952</v>
      </c>
      <c r="F29" s="30"/>
      <c r="G29" s="30">
        <v>1003</v>
      </c>
      <c r="H29" s="30"/>
      <c r="I29" s="31">
        <v>1053.52</v>
      </c>
      <c r="J29" s="29"/>
      <c r="K29" s="30">
        <v>189</v>
      </c>
      <c r="L29" s="32"/>
      <c r="M29" s="30">
        <v>299</v>
      </c>
      <c r="N29" s="32"/>
      <c r="O29" s="31">
        <v>1583.98</v>
      </c>
      <c r="P29" s="29"/>
      <c r="Q29" s="30">
        <v>31134</v>
      </c>
      <c r="R29" s="32"/>
      <c r="S29" s="30">
        <v>50146</v>
      </c>
      <c r="T29" s="32"/>
      <c r="U29" s="31">
        <v>1610.66</v>
      </c>
      <c r="W29" s="34"/>
    </row>
    <row r="30" spans="2:32" ht="27.95" customHeight="1">
      <c r="B30" s="26" t="s">
        <v>141</v>
      </c>
      <c r="C30" s="28"/>
      <c r="D30" s="29"/>
      <c r="E30" s="30"/>
      <c r="F30" s="30"/>
      <c r="G30" s="30"/>
      <c r="H30" s="30"/>
      <c r="I30" s="31"/>
      <c r="J30" s="29"/>
      <c r="K30" s="30"/>
      <c r="L30" s="32"/>
      <c r="M30" s="30"/>
      <c r="N30" s="32"/>
      <c r="O30" s="31"/>
      <c r="P30" s="29"/>
      <c r="Q30" s="30">
        <v>179392</v>
      </c>
      <c r="R30" s="32"/>
      <c r="S30" s="30">
        <v>97241</v>
      </c>
      <c r="T30" s="32"/>
      <c r="U30" s="31">
        <v>542.05999999999995</v>
      </c>
      <c r="W30" s="34"/>
    </row>
    <row r="31" spans="2:32" ht="16.149999999999999" customHeight="1">
      <c r="C31" s="28"/>
      <c r="D31" s="29"/>
      <c r="E31" s="30"/>
      <c r="F31" s="30"/>
      <c r="G31" s="30"/>
      <c r="H31" s="30"/>
      <c r="I31" s="31"/>
      <c r="J31" s="29"/>
      <c r="K31" s="30"/>
      <c r="L31" s="32"/>
      <c r="M31" s="30"/>
      <c r="N31" s="32"/>
      <c r="O31" s="31"/>
      <c r="P31" s="29"/>
      <c r="Q31" s="30"/>
      <c r="R31" s="32"/>
      <c r="S31" s="30"/>
      <c r="T31" s="32"/>
      <c r="U31" s="31"/>
      <c r="W31" s="34"/>
    </row>
    <row r="32" spans="2:32" ht="24" customHeight="1">
      <c r="B32" s="234" t="s">
        <v>142</v>
      </c>
      <c r="C32" s="230"/>
      <c r="D32" s="231"/>
      <c r="E32" s="230">
        <v>336294</v>
      </c>
      <c r="F32" s="230"/>
      <c r="G32" s="230">
        <v>185664</v>
      </c>
      <c r="H32" s="230"/>
      <c r="I32" s="232">
        <v>552.09</v>
      </c>
      <c r="J32" s="231"/>
      <c r="K32" s="230">
        <v>46895</v>
      </c>
      <c r="L32" s="233"/>
      <c r="M32" s="230">
        <v>38665</v>
      </c>
      <c r="N32" s="233"/>
      <c r="O32" s="232">
        <v>824.51</v>
      </c>
      <c r="P32" s="231"/>
      <c r="Q32" s="230">
        <v>10517634</v>
      </c>
      <c r="R32" s="233"/>
      <c r="S32" s="230">
        <v>14431901</v>
      </c>
      <c r="T32" s="233"/>
      <c r="U32" s="232">
        <v>1372.16</v>
      </c>
      <c r="W32" s="34"/>
    </row>
    <row r="33" spans="2:40" ht="9.9499999999999993" customHeight="1">
      <c r="B33" s="534"/>
      <c r="C33" s="534"/>
      <c r="D33" s="29"/>
      <c r="J33" s="29"/>
      <c r="P33" s="29"/>
    </row>
    <row r="34" spans="2:40" ht="50.1" customHeight="1">
      <c r="B34" s="534"/>
      <c r="C34" s="534"/>
      <c r="D34" s="29"/>
      <c r="J34" s="28"/>
    </row>
    <row r="35" spans="2:40" ht="68.099999999999994" customHeight="1">
      <c r="B35" s="23" t="s">
        <v>144</v>
      </c>
      <c r="C35" s="23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2:40" ht="27.95" customHeight="1">
      <c r="B36" s="36" t="s">
        <v>218</v>
      </c>
      <c r="C36" s="23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2:40" ht="24.95" customHeight="1">
      <c r="B37" s="535"/>
      <c r="C37" s="535"/>
      <c r="D37" s="27"/>
      <c r="E37" s="27"/>
      <c r="F37" s="27"/>
      <c r="G37" s="27"/>
      <c r="H37" s="27"/>
      <c r="I37" s="27"/>
      <c r="J37" s="27"/>
      <c r="K37" s="27"/>
      <c r="L37" s="281"/>
      <c r="M37" s="27"/>
      <c r="N37" s="281"/>
      <c r="O37" s="27"/>
      <c r="P37" s="27"/>
      <c r="Q37" s="27"/>
      <c r="R37" s="281"/>
      <c r="S37" s="27"/>
      <c r="T37" s="281"/>
      <c r="U37" s="27"/>
    </row>
    <row r="38" spans="2:40" ht="27.95" customHeight="1">
      <c r="B38" s="529" t="s">
        <v>146</v>
      </c>
      <c r="C38" s="536"/>
      <c r="D38" s="282"/>
      <c r="E38" s="529" t="s">
        <v>145</v>
      </c>
      <c r="F38" s="530"/>
      <c r="G38" s="530"/>
      <c r="H38" s="530"/>
      <c r="I38" s="530"/>
      <c r="J38" s="282"/>
      <c r="K38" s="529" t="s">
        <v>142</v>
      </c>
      <c r="L38" s="530"/>
      <c r="M38" s="530"/>
      <c r="N38" s="530"/>
      <c r="O38" s="530"/>
      <c r="P38" s="282"/>
      <c r="Q38" s="531" t="s">
        <v>168</v>
      </c>
      <c r="R38" s="532"/>
      <c r="S38" s="532"/>
      <c r="T38" s="532"/>
      <c r="U38" s="532"/>
      <c r="X38" s="194"/>
      <c r="Y38" s="199"/>
      <c r="Z38" s="194"/>
      <c r="AA38" s="198"/>
      <c r="AB38" s="195"/>
      <c r="AC38" s="198"/>
      <c r="AD38" s="194"/>
      <c r="AE38" s="199"/>
      <c r="AF38" s="194"/>
      <c r="AG38" s="198"/>
      <c r="AH38" s="195"/>
      <c r="AI38" s="198"/>
      <c r="AJ38" s="195"/>
      <c r="AK38" s="195"/>
      <c r="AL38" s="195"/>
      <c r="AM38" s="195"/>
      <c r="AN38" s="195"/>
    </row>
    <row r="39" spans="2:40" ht="4.5" customHeight="1">
      <c r="B39" s="529"/>
      <c r="C39" s="536"/>
      <c r="D39" s="284"/>
      <c r="E39" s="273"/>
      <c r="F39" s="285"/>
      <c r="G39" s="285"/>
      <c r="H39" s="285"/>
      <c r="I39" s="285"/>
      <c r="J39" s="284"/>
      <c r="K39" s="273"/>
      <c r="L39" s="285"/>
      <c r="M39" s="285"/>
      <c r="N39" s="285"/>
      <c r="O39" s="285"/>
      <c r="P39" s="284"/>
      <c r="Q39" s="273"/>
      <c r="R39" s="285"/>
      <c r="S39" s="285"/>
      <c r="T39" s="285"/>
      <c r="U39" s="285"/>
      <c r="X39" s="194"/>
      <c r="Y39" s="199"/>
      <c r="Z39" s="194"/>
      <c r="AA39" s="198"/>
      <c r="AB39" s="195"/>
      <c r="AC39" s="198"/>
      <c r="AD39" s="194"/>
      <c r="AE39" s="199"/>
      <c r="AF39" s="194"/>
      <c r="AG39" s="198"/>
      <c r="AH39" s="195"/>
      <c r="AI39" s="198"/>
      <c r="AJ39" s="195"/>
      <c r="AK39" s="195"/>
      <c r="AL39" s="195"/>
      <c r="AM39" s="195"/>
      <c r="AN39" s="195"/>
    </row>
    <row r="40" spans="2:40" ht="27.95" customHeight="1">
      <c r="B40" s="536" t="s">
        <v>146</v>
      </c>
      <c r="C40" s="536"/>
      <c r="D40" s="176"/>
      <c r="E40" s="276" t="s">
        <v>7</v>
      </c>
      <c r="F40" s="283"/>
      <c r="G40" s="276"/>
      <c r="H40" s="283"/>
      <c r="I40" s="276" t="s">
        <v>134</v>
      </c>
      <c r="J40" s="278"/>
      <c r="K40" s="276" t="s">
        <v>7</v>
      </c>
      <c r="L40" s="277"/>
      <c r="M40" s="276"/>
      <c r="N40" s="277"/>
      <c r="O40" s="276" t="s">
        <v>134</v>
      </c>
      <c r="P40" s="278"/>
      <c r="Q40" s="276" t="s">
        <v>7</v>
      </c>
      <c r="R40" s="277"/>
      <c r="S40" s="276"/>
      <c r="T40" s="277"/>
      <c r="U40" s="276" t="s">
        <v>134</v>
      </c>
      <c r="X40" s="194"/>
      <c r="Y40" s="199"/>
      <c r="Z40" s="194"/>
      <c r="AA40" s="198"/>
      <c r="AB40" s="195"/>
      <c r="AC40" s="198"/>
      <c r="AD40" s="194"/>
      <c r="AE40" s="199"/>
      <c r="AF40" s="194"/>
      <c r="AG40" s="198"/>
      <c r="AH40" s="195"/>
      <c r="AI40" s="198"/>
      <c r="AJ40" s="195"/>
      <c r="AK40" s="195"/>
      <c r="AL40" s="195"/>
      <c r="AM40" s="195"/>
      <c r="AN40" s="195"/>
    </row>
    <row r="41" spans="2:40" ht="9.9499999999999993" customHeight="1">
      <c r="B41" s="533"/>
      <c r="C41" s="533"/>
      <c r="X41" s="194"/>
      <c r="Y41" s="199"/>
      <c r="Z41" s="194"/>
      <c r="AA41" s="198"/>
      <c r="AB41" s="195"/>
      <c r="AC41" s="198"/>
      <c r="AD41" s="194"/>
      <c r="AE41" s="199"/>
      <c r="AF41" s="194"/>
      <c r="AG41" s="198"/>
      <c r="AH41" s="195"/>
      <c r="AI41" s="198"/>
      <c r="AJ41" s="195"/>
      <c r="AK41" s="195"/>
      <c r="AL41" s="195"/>
      <c r="AM41" s="195"/>
      <c r="AN41" s="195"/>
    </row>
    <row r="42" spans="2:40" ht="18" customHeight="1">
      <c r="B42" s="26" t="s">
        <v>48</v>
      </c>
      <c r="E42" s="30">
        <v>7628</v>
      </c>
      <c r="F42" s="403"/>
      <c r="G42" s="30"/>
      <c r="I42" s="31">
        <v>1245.33</v>
      </c>
      <c r="K42" s="30">
        <v>9332</v>
      </c>
      <c r="L42" s="30"/>
      <c r="M42" s="30"/>
      <c r="O42" s="31">
        <v>1215.76</v>
      </c>
      <c r="Q42" s="31">
        <v>81.739999999999995</v>
      </c>
      <c r="R42" s="31"/>
      <c r="S42" s="31"/>
      <c r="T42" s="31"/>
      <c r="U42" s="31">
        <v>102.43</v>
      </c>
    </row>
    <row r="43" spans="2:40" ht="9.9499999999999993" customHeight="1">
      <c r="E43" s="30"/>
      <c r="F43" s="403"/>
      <c r="G43" s="30"/>
      <c r="I43" s="31"/>
      <c r="K43" s="30"/>
      <c r="L43" s="30"/>
      <c r="M43" s="30"/>
      <c r="O43" s="31"/>
      <c r="Q43" s="31"/>
      <c r="R43" s="31"/>
      <c r="S43" s="31"/>
      <c r="T43" s="31"/>
      <c r="U43" s="31"/>
    </row>
    <row r="44" spans="2:40" ht="18" customHeight="1">
      <c r="B44" s="26" t="s">
        <v>49</v>
      </c>
      <c r="E44" s="30">
        <v>24441</v>
      </c>
      <c r="F44" s="403"/>
      <c r="G44" s="30"/>
      <c r="I44" s="31">
        <v>1779.17</v>
      </c>
      <c r="K44" s="30">
        <v>29615</v>
      </c>
      <c r="L44" s="30"/>
      <c r="M44" s="30"/>
      <c r="O44" s="31">
        <v>1666.36</v>
      </c>
      <c r="Q44" s="31">
        <v>82.53</v>
      </c>
      <c r="R44" s="31"/>
      <c r="S44" s="31"/>
      <c r="T44" s="31"/>
      <c r="U44" s="31">
        <v>106.77</v>
      </c>
    </row>
    <row r="45" spans="2:40" ht="9.9499999999999993" customHeight="1">
      <c r="B45" s="534"/>
      <c r="C45" s="534"/>
      <c r="D45" s="286"/>
      <c r="E45" s="404"/>
      <c r="F45" s="404"/>
      <c r="G45" s="404"/>
      <c r="H45" s="404"/>
      <c r="I45" s="404"/>
      <c r="J45" s="286"/>
      <c r="K45" s="28"/>
      <c r="L45" s="290"/>
      <c r="M45" s="28"/>
      <c r="N45" s="290"/>
      <c r="O45" s="28"/>
      <c r="P45" s="286"/>
      <c r="R45" s="405"/>
      <c r="T45" s="405"/>
    </row>
    <row r="46" spans="2:40">
      <c r="D46" s="31"/>
      <c r="E46" s="31"/>
      <c r="F46" s="31"/>
      <c r="G46" s="31"/>
      <c r="H46" s="31"/>
      <c r="I46" s="31"/>
    </row>
    <row r="47" spans="2:40">
      <c r="D47" s="31"/>
      <c r="E47" s="31"/>
      <c r="F47" s="31"/>
      <c r="G47" s="31"/>
      <c r="H47" s="31"/>
      <c r="I47" s="31"/>
    </row>
    <row r="48" spans="2:40">
      <c r="D48" s="31"/>
      <c r="E48" s="31"/>
      <c r="F48" s="31"/>
      <c r="G48" s="31"/>
      <c r="H48" s="31"/>
      <c r="I48" s="31"/>
      <c r="Q48" s="37"/>
    </row>
    <row r="49" spans="4:9">
      <c r="D49" s="31"/>
      <c r="E49" s="31"/>
      <c r="F49" s="31"/>
      <c r="G49" s="31"/>
      <c r="H49" s="31"/>
      <c r="I49" s="31"/>
    </row>
    <row r="50" spans="4:9">
      <c r="D50" s="31"/>
      <c r="E50" s="31"/>
      <c r="F50" s="31"/>
      <c r="G50" s="31"/>
      <c r="H50" s="31"/>
      <c r="I50" s="31"/>
    </row>
    <row r="51" spans="4:9">
      <c r="D51" s="31"/>
      <c r="E51" s="31"/>
      <c r="F51" s="31"/>
      <c r="G51" s="31"/>
      <c r="H51" s="31"/>
      <c r="I51" s="31"/>
    </row>
    <row r="52" spans="4:9">
      <c r="D52" s="31"/>
      <c r="E52" s="31"/>
      <c r="F52" s="31"/>
      <c r="G52" s="31"/>
      <c r="H52" s="31"/>
      <c r="I52" s="31"/>
    </row>
    <row r="53" spans="4:9">
      <c r="D53" s="31"/>
      <c r="E53" s="31"/>
      <c r="F53" s="31"/>
      <c r="G53" s="31"/>
      <c r="H53" s="31"/>
      <c r="I53" s="31"/>
    </row>
    <row r="54" spans="4:9">
      <c r="D54" s="31"/>
      <c r="E54" s="31"/>
      <c r="F54" s="31"/>
      <c r="G54" s="31"/>
      <c r="H54" s="31"/>
      <c r="I54" s="31"/>
    </row>
    <row r="55" spans="4:9">
      <c r="D55" s="31"/>
      <c r="E55" s="31"/>
      <c r="F55" s="31"/>
      <c r="G55" s="31"/>
      <c r="H55" s="31"/>
      <c r="I55" s="31"/>
    </row>
    <row r="56" spans="4:9">
      <c r="D56" s="31"/>
      <c r="E56" s="31"/>
      <c r="F56" s="31"/>
      <c r="G56" s="31"/>
      <c r="H56" s="31"/>
      <c r="I56" s="31"/>
    </row>
    <row r="57" spans="4:9">
      <c r="D57" s="31"/>
      <c r="E57" s="31"/>
      <c r="F57" s="31"/>
      <c r="G57" s="31"/>
      <c r="H57" s="31"/>
      <c r="I57" s="31"/>
    </row>
    <row r="58" spans="4:9">
      <c r="D58" s="31"/>
      <c r="E58" s="31"/>
      <c r="F58" s="31"/>
      <c r="G58" s="31"/>
      <c r="H58" s="31"/>
      <c r="I58" s="31"/>
    </row>
    <row r="59" spans="4:9">
      <c r="D59" s="31"/>
      <c r="E59" s="31"/>
      <c r="F59" s="31"/>
      <c r="G59" s="31"/>
      <c r="H59" s="31"/>
      <c r="I59" s="31"/>
    </row>
    <row r="60" spans="4:9">
      <c r="D60" s="31"/>
      <c r="E60" s="31"/>
      <c r="F60" s="31"/>
      <c r="G60" s="31"/>
      <c r="H60" s="31"/>
      <c r="I60" s="31"/>
    </row>
    <row r="61" spans="4:9">
      <c r="D61" s="31"/>
      <c r="E61" s="31"/>
      <c r="F61" s="31"/>
      <c r="G61" s="31"/>
      <c r="H61" s="31"/>
      <c r="I61" s="31"/>
    </row>
    <row r="62" spans="4:9">
      <c r="D62" s="31"/>
      <c r="E62" s="31"/>
      <c r="F62" s="31"/>
      <c r="G62" s="31"/>
      <c r="H62" s="31"/>
      <c r="I62" s="31"/>
    </row>
    <row r="63" spans="4:9">
      <c r="D63" s="31"/>
      <c r="E63" s="31"/>
      <c r="F63" s="31"/>
      <c r="G63" s="31"/>
      <c r="H63" s="31"/>
      <c r="I63" s="31"/>
    </row>
    <row r="64" spans="4:9">
      <c r="D64" s="31"/>
      <c r="E64" s="31"/>
      <c r="F64" s="31"/>
      <c r="G64" s="31"/>
      <c r="H64" s="31"/>
      <c r="I64" s="31"/>
    </row>
    <row r="65" spans="4:9">
      <c r="D65" s="31"/>
      <c r="E65" s="31"/>
      <c r="F65" s="31"/>
      <c r="G65" s="31"/>
      <c r="H65" s="31"/>
      <c r="I65" s="31"/>
    </row>
    <row r="66" spans="4:9">
      <c r="D66" s="31"/>
      <c r="E66" s="31"/>
      <c r="F66" s="31"/>
      <c r="G66" s="31"/>
      <c r="H66" s="31"/>
      <c r="I66" s="31"/>
    </row>
    <row r="67" spans="4:9">
      <c r="D67" s="31"/>
      <c r="E67" s="31"/>
      <c r="F67" s="31"/>
      <c r="G67" s="31"/>
      <c r="H67" s="31"/>
      <c r="I67" s="31"/>
    </row>
    <row r="68" spans="4:9">
      <c r="D68" s="31"/>
      <c r="E68" s="31"/>
      <c r="F68" s="31"/>
      <c r="G68" s="31"/>
      <c r="H68" s="31"/>
      <c r="I68" s="31"/>
    </row>
    <row r="69" spans="4:9">
      <c r="D69" s="31"/>
      <c r="E69" s="31"/>
      <c r="F69" s="31"/>
      <c r="G69" s="31"/>
      <c r="H69" s="31"/>
      <c r="I69" s="31"/>
    </row>
    <row r="70" spans="4:9">
      <c r="D70" s="31"/>
      <c r="E70" s="31"/>
      <c r="F70" s="31"/>
      <c r="G70" s="31"/>
      <c r="H70" s="31"/>
      <c r="I70" s="31"/>
    </row>
    <row r="71" spans="4:9">
      <c r="D71" s="31"/>
      <c r="E71" s="31"/>
      <c r="F71" s="31"/>
      <c r="G71" s="31"/>
      <c r="H71" s="31"/>
      <c r="I71" s="31"/>
    </row>
    <row r="72" spans="4:9">
      <c r="D72" s="31"/>
      <c r="E72" s="31"/>
      <c r="F72" s="31"/>
      <c r="G72" s="31"/>
      <c r="H72" s="31"/>
      <c r="I72" s="31"/>
    </row>
    <row r="73" spans="4:9">
      <c r="D73" s="31"/>
      <c r="E73" s="31"/>
      <c r="F73" s="31"/>
      <c r="G73" s="31"/>
      <c r="H73" s="31"/>
      <c r="I73" s="31"/>
    </row>
    <row r="74" spans="4:9">
      <c r="D74" s="31"/>
      <c r="E74" s="31"/>
      <c r="F74" s="31"/>
      <c r="G74" s="31"/>
      <c r="H74" s="31"/>
      <c r="I74" s="31"/>
    </row>
    <row r="75" spans="4:9">
      <c r="D75" s="31"/>
      <c r="E75" s="31"/>
      <c r="F75" s="31"/>
      <c r="G75" s="31"/>
      <c r="H75" s="31"/>
      <c r="I75" s="31"/>
    </row>
    <row r="76" spans="4:9">
      <c r="D76" s="31"/>
      <c r="E76" s="31"/>
      <c r="F76" s="31"/>
      <c r="G76" s="31"/>
      <c r="H76" s="31"/>
      <c r="I76" s="31"/>
    </row>
    <row r="77" spans="4:9">
      <c r="D77" s="31"/>
      <c r="E77" s="31"/>
      <c r="F77" s="31"/>
      <c r="G77" s="31"/>
      <c r="H77" s="31"/>
      <c r="I77" s="31"/>
    </row>
    <row r="78" spans="4:9">
      <c r="D78" s="31"/>
      <c r="E78" s="31"/>
      <c r="F78" s="31"/>
      <c r="G78" s="31"/>
      <c r="H78" s="31"/>
      <c r="I78" s="31"/>
    </row>
    <row r="79" spans="4:9">
      <c r="D79" s="31"/>
      <c r="E79" s="31"/>
      <c r="F79" s="31"/>
      <c r="G79" s="31"/>
      <c r="H79" s="31"/>
      <c r="I79" s="31"/>
    </row>
  </sheetData>
  <mergeCells count="21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  <mergeCell ref="B17:C17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3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G83"/>
  <sheetViews>
    <sheetView showGridLines="0" showRowColHeaders="0" showZeros="0" zoomScaleNormal="100" workbookViewId="0">
      <selection activeCell="Q56" sqref="Q56"/>
    </sheetView>
  </sheetViews>
  <sheetFormatPr baseColWidth="10" defaultColWidth="10.140625" defaultRowHeight="12.75"/>
  <cols>
    <col min="1" max="1" width="2" style="38" customWidth="1"/>
    <col min="2" max="2" width="10" style="38" customWidth="1"/>
    <col min="3" max="14" width="10.7109375" style="38" customWidth="1"/>
    <col min="15" max="15" width="6.28515625" style="38" customWidth="1"/>
    <col min="16" max="18" width="7.7109375" style="38" customWidth="1"/>
    <col min="19" max="16384" width="10.140625" style="38"/>
  </cols>
  <sheetData>
    <row r="1" spans="1:33" ht="18.95" customHeight="1">
      <c r="B1" s="542" t="s">
        <v>169</v>
      </c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</row>
    <row r="2" spans="1:33" ht="18.95" customHeight="1">
      <c r="B2" s="544" t="s">
        <v>219</v>
      </c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  <c r="P2" s="7" t="s">
        <v>167</v>
      </c>
      <c r="R2" s="192"/>
    </row>
    <row r="3" spans="1:33" ht="18.95" customHeight="1">
      <c r="B3" s="544" t="s">
        <v>172</v>
      </c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</row>
    <row r="4" spans="1:33" ht="14.25" customHeight="1">
      <c r="A4" s="235"/>
      <c r="B4" s="236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</row>
    <row r="5" spans="1:33" ht="14.25" customHeight="1">
      <c r="A5" s="235"/>
      <c r="B5" s="537" t="s">
        <v>0</v>
      </c>
      <c r="C5" s="538" t="s">
        <v>2</v>
      </c>
      <c r="D5" s="538"/>
      <c r="E5" s="538"/>
      <c r="F5" s="538"/>
      <c r="G5" s="538"/>
      <c r="H5" s="538"/>
      <c r="I5" s="538" t="s">
        <v>28</v>
      </c>
      <c r="J5" s="538"/>
      <c r="K5" s="538"/>
      <c r="L5" s="538"/>
      <c r="M5" s="538"/>
      <c r="N5" s="538"/>
    </row>
    <row r="6" spans="1:33" ht="14.25" customHeight="1">
      <c r="A6" s="235"/>
      <c r="B6" s="537"/>
      <c r="C6" s="539" t="s">
        <v>6</v>
      </c>
      <c r="D6" s="539"/>
      <c r="E6" s="540" t="s">
        <v>3</v>
      </c>
      <c r="F6" s="540"/>
      <c r="G6" s="541" t="s">
        <v>4</v>
      </c>
      <c r="H6" s="541"/>
      <c r="I6" s="539" t="s">
        <v>6</v>
      </c>
      <c r="J6" s="539"/>
      <c r="K6" s="540" t="s">
        <v>3</v>
      </c>
      <c r="L6" s="540"/>
      <c r="M6" s="541" t="s">
        <v>4</v>
      </c>
      <c r="N6" s="541"/>
    </row>
    <row r="7" spans="1:33" ht="14.25" customHeight="1">
      <c r="A7" s="235"/>
      <c r="B7" s="537"/>
      <c r="C7" s="436" t="s">
        <v>7</v>
      </c>
      <c r="D7" s="437" t="s">
        <v>8</v>
      </c>
      <c r="E7" s="433" t="s">
        <v>7</v>
      </c>
      <c r="F7" s="434" t="s">
        <v>8</v>
      </c>
      <c r="G7" s="435" t="s">
        <v>7</v>
      </c>
      <c r="H7" s="435" t="s">
        <v>8</v>
      </c>
      <c r="I7" s="436" t="s">
        <v>7</v>
      </c>
      <c r="J7" s="437" t="s">
        <v>8</v>
      </c>
      <c r="K7" s="433" t="s">
        <v>7</v>
      </c>
      <c r="L7" s="434" t="s">
        <v>8</v>
      </c>
      <c r="M7" s="435" t="s">
        <v>7</v>
      </c>
      <c r="N7" s="435" t="s">
        <v>8</v>
      </c>
    </row>
    <row r="8" spans="1:33" ht="14.25" customHeight="1">
      <c r="A8" s="235"/>
      <c r="B8" s="241" t="s">
        <v>6</v>
      </c>
      <c r="C8" s="431">
        <v>10517634</v>
      </c>
      <c r="D8" s="432">
        <v>1372.16</v>
      </c>
      <c r="E8" s="427">
        <v>4962517</v>
      </c>
      <c r="F8" s="428">
        <v>1636.06</v>
      </c>
      <c r="G8" s="429">
        <v>5555075</v>
      </c>
      <c r="H8" s="430">
        <v>1136.42</v>
      </c>
      <c r="I8" s="431">
        <v>1060553</v>
      </c>
      <c r="J8" s="432">
        <v>1254.6199999999999</v>
      </c>
      <c r="K8" s="427">
        <v>649441</v>
      </c>
      <c r="L8" s="428">
        <v>1318.7</v>
      </c>
      <c r="M8" s="429">
        <v>411112</v>
      </c>
      <c r="N8" s="430">
        <v>1153.3800000000001</v>
      </c>
      <c r="Q8" s="516"/>
      <c r="R8" s="191"/>
      <c r="S8" s="190"/>
      <c r="T8" s="190"/>
      <c r="U8" s="190"/>
      <c r="V8" s="190"/>
      <c r="W8" s="190"/>
      <c r="X8" s="191"/>
      <c r="Y8" s="190"/>
      <c r="Z8" s="191"/>
      <c r="AA8" s="190"/>
      <c r="AB8" s="191"/>
      <c r="AC8" s="190"/>
      <c r="AD8" s="191"/>
      <c r="AE8" s="190"/>
      <c r="AF8" s="191"/>
      <c r="AG8" s="190"/>
    </row>
    <row r="9" spans="1:33" ht="14.25" customHeight="1">
      <c r="A9" s="235"/>
      <c r="B9" s="237" t="s">
        <v>9</v>
      </c>
      <c r="C9" s="238">
        <v>2156</v>
      </c>
      <c r="D9" s="239">
        <v>381.3</v>
      </c>
      <c r="E9" s="419">
        <v>1114</v>
      </c>
      <c r="F9" s="420">
        <v>384.55</v>
      </c>
      <c r="G9" s="421">
        <v>1042</v>
      </c>
      <c r="H9" s="422">
        <v>377.82</v>
      </c>
      <c r="I9" s="238">
        <v>0</v>
      </c>
      <c r="J9" s="239">
        <v>0</v>
      </c>
      <c r="K9" s="419">
        <v>0</v>
      </c>
      <c r="L9" s="420">
        <v>0</v>
      </c>
      <c r="M9" s="421">
        <v>0</v>
      </c>
      <c r="N9" s="422">
        <v>0</v>
      </c>
      <c r="R9" s="200"/>
      <c r="S9" s="190"/>
      <c r="T9" s="190"/>
      <c r="U9" s="190"/>
      <c r="V9" s="190"/>
      <c r="W9" s="190"/>
      <c r="X9" s="200"/>
      <c r="Y9" s="193"/>
      <c r="Z9" s="200"/>
      <c r="AA9" s="193"/>
      <c r="AB9" s="200"/>
      <c r="AC9" s="193"/>
      <c r="AD9" s="200"/>
      <c r="AE9" s="193"/>
      <c r="AF9" s="200"/>
      <c r="AG9" s="193"/>
    </row>
    <row r="10" spans="1:33" ht="14.25" customHeight="1">
      <c r="A10" s="235"/>
      <c r="B10" s="240" t="s">
        <v>10</v>
      </c>
      <c r="C10" s="238">
        <v>10079</v>
      </c>
      <c r="D10" s="239">
        <v>385.04</v>
      </c>
      <c r="E10" s="419">
        <v>5166</v>
      </c>
      <c r="F10" s="420">
        <v>386.09</v>
      </c>
      <c r="G10" s="421">
        <v>4913</v>
      </c>
      <c r="H10" s="422">
        <v>383.93</v>
      </c>
      <c r="I10" s="238">
        <v>0</v>
      </c>
      <c r="J10" s="239">
        <v>0</v>
      </c>
      <c r="K10" s="419">
        <v>0</v>
      </c>
      <c r="L10" s="420">
        <v>0</v>
      </c>
      <c r="M10" s="421">
        <v>0</v>
      </c>
      <c r="N10" s="422">
        <v>0</v>
      </c>
      <c r="P10" s="38">
        <v>0</v>
      </c>
      <c r="R10" s="200"/>
      <c r="S10" s="190"/>
      <c r="T10" s="190"/>
      <c r="U10" s="190"/>
      <c r="V10" s="190"/>
      <c r="W10" s="190"/>
      <c r="X10" s="200"/>
      <c r="Y10" s="193"/>
      <c r="Z10" s="200"/>
      <c r="AA10" s="193"/>
      <c r="AB10" s="200"/>
      <c r="AC10" s="193"/>
      <c r="AD10" s="200"/>
      <c r="AE10" s="193"/>
      <c r="AF10" s="200"/>
      <c r="AG10" s="193"/>
    </row>
    <row r="11" spans="1:33" ht="14.25" customHeight="1">
      <c r="A11" s="235"/>
      <c r="B11" s="237" t="s">
        <v>11</v>
      </c>
      <c r="C11" s="238">
        <v>26294</v>
      </c>
      <c r="D11" s="239">
        <v>390.1</v>
      </c>
      <c r="E11" s="419">
        <v>13388</v>
      </c>
      <c r="F11" s="420">
        <v>389.56</v>
      </c>
      <c r="G11" s="421">
        <v>12906</v>
      </c>
      <c r="H11" s="422">
        <v>390.66</v>
      </c>
      <c r="I11" s="238">
        <v>0</v>
      </c>
      <c r="J11" s="239">
        <v>0</v>
      </c>
      <c r="K11" s="419">
        <v>0</v>
      </c>
      <c r="L11" s="420">
        <v>0</v>
      </c>
      <c r="M11" s="421">
        <v>0</v>
      </c>
      <c r="N11" s="422">
        <v>0</v>
      </c>
      <c r="P11" s="38">
        <v>0</v>
      </c>
      <c r="R11" s="200"/>
      <c r="S11" s="190"/>
      <c r="T11" s="190"/>
      <c r="U11" s="190"/>
      <c r="V11" s="190"/>
      <c r="W11" s="190"/>
      <c r="X11" s="200"/>
      <c r="Y11" s="193"/>
      <c r="Z11" s="200"/>
      <c r="AA11" s="193"/>
      <c r="AB11" s="200"/>
      <c r="AC11" s="193"/>
      <c r="AD11" s="200"/>
      <c r="AE11" s="193"/>
      <c r="AF11" s="200"/>
      <c r="AG11" s="193"/>
    </row>
    <row r="12" spans="1:33" ht="14.25" customHeight="1">
      <c r="A12" s="235"/>
      <c r="B12" s="237" t="s">
        <v>12</v>
      </c>
      <c r="C12" s="238">
        <v>57931</v>
      </c>
      <c r="D12" s="239">
        <v>391.86</v>
      </c>
      <c r="E12" s="419">
        <v>29670</v>
      </c>
      <c r="F12" s="420">
        <v>393.36</v>
      </c>
      <c r="G12" s="421">
        <v>28251</v>
      </c>
      <c r="H12" s="422">
        <v>390.3</v>
      </c>
      <c r="I12" s="238">
        <v>3</v>
      </c>
      <c r="J12" s="239">
        <v>1552.81</v>
      </c>
      <c r="K12" s="419">
        <v>1</v>
      </c>
      <c r="L12" s="420">
        <v>2182.46</v>
      </c>
      <c r="M12" s="421">
        <v>2</v>
      </c>
      <c r="N12" s="422">
        <v>1237.98</v>
      </c>
      <c r="P12" s="38">
        <v>0</v>
      </c>
      <c r="R12" s="200"/>
      <c r="S12" s="190"/>
      <c r="T12" s="190"/>
      <c r="U12" s="190"/>
      <c r="V12" s="190"/>
      <c r="W12" s="190"/>
      <c r="X12" s="200"/>
      <c r="Y12" s="193"/>
      <c r="Z12" s="200"/>
      <c r="AA12" s="193"/>
      <c r="AB12" s="200"/>
      <c r="AC12" s="193"/>
      <c r="AD12" s="200"/>
      <c r="AE12" s="193"/>
      <c r="AF12" s="200"/>
      <c r="AG12" s="193"/>
    </row>
    <row r="13" spans="1:33" ht="14.25" customHeight="1">
      <c r="A13" s="235"/>
      <c r="B13" s="237" t="s">
        <v>13</v>
      </c>
      <c r="C13" s="238">
        <v>90209</v>
      </c>
      <c r="D13" s="239">
        <v>404.46</v>
      </c>
      <c r="E13" s="419">
        <v>44721</v>
      </c>
      <c r="F13" s="420">
        <v>406.09</v>
      </c>
      <c r="G13" s="421">
        <v>45483</v>
      </c>
      <c r="H13" s="422">
        <v>402.86</v>
      </c>
      <c r="I13" s="238">
        <v>558</v>
      </c>
      <c r="J13" s="239">
        <v>930.28</v>
      </c>
      <c r="K13" s="419">
        <v>415</v>
      </c>
      <c r="L13" s="420">
        <v>934.78</v>
      </c>
      <c r="M13" s="421">
        <v>143</v>
      </c>
      <c r="N13" s="422">
        <v>917.22</v>
      </c>
      <c r="P13" s="38">
        <v>0</v>
      </c>
      <c r="R13" s="200"/>
      <c r="S13" s="190"/>
      <c r="T13" s="190"/>
      <c r="U13" s="190"/>
      <c r="V13" s="190"/>
      <c r="W13" s="190"/>
      <c r="X13" s="200"/>
      <c r="Y13" s="193"/>
      <c r="Z13" s="200"/>
      <c r="AA13" s="193"/>
      <c r="AB13" s="200"/>
      <c r="AC13" s="193"/>
      <c r="AD13" s="200"/>
      <c r="AE13" s="193"/>
      <c r="AF13" s="200"/>
      <c r="AG13" s="193"/>
    </row>
    <row r="14" spans="1:33" ht="14.25" customHeight="1">
      <c r="A14" s="235"/>
      <c r="B14" s="237" t="s">
        <v>14</v>
      </c>
      <c r="C14" s="238">
        <v>8428</v>
      </c>
      <c r="D14" s="239">
        <v>656.39</v>
      </c>
      <c r="E14" s="419">
        <v>4598</v>
      </c>
      <c r="F14" s="420">
        <v>689.87</v>
      </c>
      <c r="G14" s="421">
        <v>3830</v>
      </c>
      <c r="H14" s="422">
        <v>616.19000000000005</v>
      </c>
      <c r="I14" s="238">
        <v>2906</v>
      </c>
      <c r="J14" s="239">
        <v>996.31</v>
      </c>
      <c r="K14" s="419">
        <v>1870</v>
      </c>
      <c r="L14" s="420">
        <v>1022.27</v>
      </c>
      <c r="M14" s="421">
        <v>1036</v>
      </c>
      <c r="N14" s="422">
        <v>949.45</v>
      </c>
      <c r="P14" s="38">
        <v>0</v>
      </c>
      <c r="R14" s="200"/>
      <c r="S14" s="190"/>
      <c r="T14" s="190"/>
      <c r="U14" s="190"/>
      <c r="V14" s="190"/>
      <c r="W14" s="190"/>
      <c r="X14" s="200"/>
      <c r="Y14" s="193"/>
      <c r="Z14" s="200"/>
      <c r="AA14" s="193"/>
      <c r="AB14" s="200"/>
      <c r="AC14" s="193"/>
      <c r="AD14" s="200"/>
      <c r="AE14" s="193"/>
      <c r="AF14" s="200"/>
      <c r="AG14" s="193"/>
    </row>
    <row r="15" spans="1:33" ht="14.25" customHeight="1">
      <c r="A15" s="235"/>
      <c r="B15" s="237" t="s">
        <v>15</v>
      </c>
      <c r="C15" s="238">
        <v>12671</v>
      </c>
      <c r="D15" s="239">
        <v>867.38</v>
      </c>
      <c r="E15" s="419">
        <v>7499</v>
      </c>
      <c r="F15" s="420">
        <v>883.49</v>
      </c>
      <c r="G15" s="421">
        <v>5172</v>
      </c>
      <c r="H15" s="422">
        <v>844.01</v>
      </c>
      <c r="I15" s="238">
        <v>8572</v>
      </c>
      <c r="J15" s="239">
        <v>1013.63</v>
      </c>
      <c r="K15" s="419">
        <v>5372</v>
      </c>
      <c r="L15" s="420">
        <v>1040.82</v>
      </c>
      <c r="M15" s="421">
        <v>3200</v>
      </c>
      <c r="N15" s="422">
        <v>967.99</v>
      </c>
      <c r="P15" s="38">
        <v>0</v>
      </c>
      <c r="R15" s="200"/>
      <c r="S15" s="190"/>
      <c r="T15" s="190"/>
      <c r="U15" s="190"/>
      <c r="V15" s="190"/>
      <c r="W15" s="190"/>
      <c r="X15" s="200"/>
      <c r="Y15" s="193"/>
      <c r="Z15" s="200"/>
      <c r="AA15" s="193"/>
      <c r="AB15" s="200"/>
      <c r="AC15" s="193"/>
      <c r="AD15" s="200"/>
      <c r="AE15" s="193"/>
      <c r="AF15" s="200"/>
      <c r="AG15" s="193"/>
    </row>
    <row r="16" spans="1:33" ht="14.25" customHeight="1">
      <c r="A16" s="235"/>
      <c r="B16" s="237" t="s">
        <v>16</v>
      </c>
      <c r="C16" s="238">
        <v>32346</v>
      </c>
      <c r="D16" s="239">
        <v>956.28</v>
      </c>
      <c r="E16" s="419">
        <v>18806</v>
      </c>
      <c r="F16" s="420">
        <v>968.49</v>
      </c>
      <c r="G16" s="421">
        <v>13540</v>
      </c>
      <c r="H16" s="422">
        <v>939.31</v>
      </c>
      <c r="I16" s="238">
        <v>24311</v>
      </c>
      <c r="J16" s="239">
        <v>1045.6500000000001</v>
      </c>
      <c r="K16" s="419">
        <v>15327</v>
      </c>
      <c r="L16" s="420">
        <v>1067.22</v>
      </c>
      <c r="M16" s="421">
        <v>8984</v>
      </c>
      <c r="N16" s="422">
        <v>1008.84</v>
      </c>
      <c r="P16" s="38">
        <v>0</v>
      </c>
      <c r="R16" s="200"/>
      <c r="S16" s="190"/>
      <c r="T16" s="190"/>
      <c r="U16" s="190"/>
      <c r="V16" s="190"/>
      <c r="W16" s="190"/>
      <c r="X16" s="200"/>
      <c r="Y16" s="193"/>
      <c r="Z16" s="200"/>
      <c r="AA16" s="193"/>
      <c r="AB16" s="200"/>
      <c r="AC16" s="193"/>
      <c r="AD16" s="200"/>
      <c r="AE16" s="193"/>
      <c r="AF16" s="200"/>
      <c r="AG16" s="193"/>
    </row>
    <row r="17" spans="1:33" ht="14.25" customHeight="1">
      <c r="A17" s="235"/>
      <c r="B17" s="237" t="s">
        <v>17</v>
      </c>
      <c r="C17" s="238">
        <v>72828</v>
      </c>
      <c r="D17" s="239">
        <v>1025.22</v>
      </c>
      <c r="E17" s="419">
        <v>40819</v>
      </c>
      <c r="F17" s="420">
        <v>1043.1099999999999</v>
      </c>
      <c r="G17" s="421">
        <v>32009</v>
      </c>
      <c r="H17" s="422">
        <v>1002.4</v>
      </c>
      <c r="I17" s="238">
        <v>56359</v>
      </c>
      <c r="J17" s="239">
        <v>1093.56</v>
      </c>
      <c r="K17" s="419">
        <v>34538</v>
      </c>
      <c r="L17" s="420">
        <v>1119.17</v>
      </c>
      <c r="M17" s="421">
        <v>21821</v>
      </c>
      <c r="N17" s="422">
        <v>1053.03</v>
      </c>
      <c r="P17" s="38">
        <v>0</v>
      </c>
      <c r="R17" s="200"/>
      <c r="S17" s="190"/>
      <c r="T17" s="190"/>
      <c r="U17" s="190"/>
      <c r="V17" s="190"/>
      <c r="W17" s="190"/>
      <c r="X17" s="200"/>
      <c r="Y17" s="193"/>
      <c r="Z17" s="200"/>
      <c r="AA17" s="193"/>
      <c r="AB17" s="200"/>
      <c r="AC17" s="193"/>
      <c r="AD17" s="200"/>
      <c r="AE17" s="193"/>
      <c r="AF17" s="200"/>
      <c r="AG17" s="193"/>
    </row>
    <row r="18" spans="1:33" ht="14.25" customHeight="1">
      <c r="A18" s="235"/>
      <c r="B18" s="237" t="s">
        <v>18</v>
      </c>
      <c r="C18" s="238">
        <v>146202</v>
      </c>
      <c r="D18" s="239">
        <v>1073.56</v>
      </c>
      <c r="E18" s="419">
        <v>79487</v>
      </c>
      <c r="F18" s="420">
        <v>1103.56</v>
      </c>
      <c r="G18" s="421">
        <v>66715</v>
      </c>
      <c r="H18" s="422">
        <v>1037.82</v>
      </c>
      <c r="I18" s="238">
        <v>110574</v>
      </c>
      <c r="J18" s="239">
        <v>1141.23</v>
      </c>
      <c r="K18" s="419">
        <v>67032</v>
      </c>
      <c r="L18" s="420">
        <v>1174.8800000000001</v>
      </c>
      <c r="M18" s="421">
        <v>43542</v>
      </c>
      <c r="N18" s="422">
        <v>1089.44</v>
      </c>
      <c r="P18" s="38">
        <v>0</v>
      </c>
      <c r="R18" s="200"/>
      <c r="S18" s="190"/>
      <c r="T18" s="190"/>
      <c r="U18" s="190"/>
      <c r="V18" s="190"/>
      <c r="W18" s="190"/>
      <c r="X18" s="200"/>
      <c r="Y18" s="193"/>
      <c r="Z18" s="200"/>
      <c r="AA18" s="193"/>
      <c r="AB18" s="200"/>
      <c r="AC18" s="193"/>
      <c r="AD18" s="200"/>
      <c r="AE18" s="193"/>
      <c r="AF18" s="200"/>
      <c r="AG18" s="193"/>
    </row>
    <row r="19" spans="1:33" ht="14.25" customHeight="1">
      <c r="A19" s="235"/>
      <c r="B19" s="237" t="s">
        <v>19</v>
      </c>
      <c r="C19" s="238">
        <v>235117</v>
      </c>
      <c r="D19" s="239">
        <v>1081.1300000000001</v>
      </c>
      <c r="E19" s="419">
        <v>124443</v>
      </c>
      <c r="F19" s="420">
        <v>1119.0999999999999</v>
      </c>
      <c r="G19" s="421">
        <v>110674</v>
      </c>
      <c r="H19" s="422">
        <v>1038.44</v>
      </c>
      <c r="I19" s="238">
        <v>168259</v>
      </c>
      <c r="J19" s="239">
        <v>1153.5</v>
      </c>
      <c r="K19" s="419">
        <v>102229</v>
      </c>
      <c r="L19" s="420">
        <v>1190.79</v>
      </c>
      <c r="M19" s="421">
        <v>66030</v>
      </c>
      <c r="N19" s="422">
        <v>1095.77</v>
      </c>
      <c r="P19" s="38">
        <v>0</v>
      </c>
      <c r="R19" s="200"/>
      <c r="S19" s="190"/>
      <c r="T19" s="190"/>
      <c r="U19" s="190"/>
      <c r="V19" s="190"/>
      <c r="W19" s="190"/>
      <c r="X19" s="200"/>
      <c r="Y19" s="193"/>
      <c r="Z19" s="200"/>
      <c r="AA19" s="193"/>
      <c r="AB19" s="200"/>
      <c r="AC19" s="193"/>
      <c r="AD19" s="200"/>
      <c r="AE19" s="193"/>
      <c r="AF19" s="200"/>
      <c r="AG19" s="193"/>
    </row>
    <row r="20" spans="1:33" ht="14.25" customHeight="1">
      <c r="A20" s="235"/>
      <c r="B20" s="237" t="s">
        <v>20</v>
      </c>
      <c r="C20" s="238">
        <v>362009</v>
      </c>
      <c r="D20" s="239">
        <v>1193.83</v>
      </c>
      <c r="E20" s="419">
        <v>188372</v>
      </c>
      <c r="F20" s="420">
        <v>1313.05</v>
      </c>
      <c r="G20" s="421">
        <v>173636</v>
      </c>
      <c r="H20" s="422">
        <v>1064.49</v>
      </c>
      <c r="I20" s="238">
        <v>239073</v>
      </c>
      <c r="J20" s="239">
        <v>1265.8499999999999</v>
      </c>
      <c r="K20" s="419">
        <v>148188</v>
      </c>
      <c r="L20" s="420">
        <v>1331.22</v>
      </c>
      <c r="M20" s="421">
        <v>90885</v>
      </c>
      <c r="N20" s="422">
        <v>1159.25</v>
      </c>
      <c r="P20" s="38">
        <v>0</v>
      </c>
      <c r="R20" s="200"/>
      <c r="S20" s="190"/>
      <c r="T20" s="190"/>
      <c r="U20" s="190"/>
      <c r="V20" s="190"/>
      <c r="W20" s="190"/>
      <c r="X20" s="200"/>
      <c r="Y20" s="193"/>
      <c r="Z20" s="200"/>
      <c r="AA20" s="193"/>
      <c r="AB20" s="200"/>
      <c r="AC20" s="193"/>
      <c r="AD20" s="200"/>
      <c r="AE20" s="193"/>
      <c r="AF20" s="200"/>
      <c r="AG20" s="193"/>
    </row>
    <row r="21" spans="1:33" ht="14.25" customHeight="1">
      <c r="A21" s="235"/>
      <c r="B21" s="237" t="s">
        <v>21</v>
      </c>
      <c r="C21" s="238">
        <v>697110</v>
      </c>
      <c r="D21" s="239">
        <v>1475.49</v>
      </c>
      <c r="E21" s="419">
        <v>387755</v>
      </c>
      <c r="F21" s="420">
        <v>1668.25</v>
      </c>
      <c r="G21" s="421">
        <v>309355</v>
      </c>
      <c r="H21" s="422">
        <v>1233.8900000000001</v>
      </c>
      <c r="I21" s="238">
        <v>330000</v>
      </c>
      <c r="J21" s="239">
        <v>1344.36</v>
      </c>
      <c r="K21" s="419">
        <v>205160</v>
      </c>
      <c r="L21" s="420">
        <v>1424.41</v>
      </c>
      <c r="M21" s="421">
        <v>124840</v>
      </c>
      <c r="N21" s="422">
        <v>1212.8</v>
      </c>
      <c r="P21" s="38">
        <v>0</v>
      </c>
      <c r="R21" s="200"/>
      <c r="S21" s="190"/>
      <c r="T21" s="190"/>
      <c r="U21" s="190"/>
      <c r="V21" s="190"/>
      <c r="W21" s="190"/>
      <c r="X21" s="200"/>
      <c r="Y21" s="193"/>
      <c r="Z21" s="200"/>
      <c r="AA21" s="193"/>
      <c r="AB21" s="200"/>
      <c r="AC21" s="193"/>
      <c r="AD21" s="200"/>
      <c r="AE21" s="193"/>
      <c r="AF21" s="200"/>
      <c r="AG21" s="193"/>
    </row>
    <row r="22" spans="1:33" ht="14.25" customHeight="1">
      <c r="A22" s="235"/>
      <c r="B22" s="237" t="s">
        <v>22</v>
      </c>
      <c r="C22" s="238">
        <v>2003033</v>
      </c>
      <c r="D22" s="239">
        <v>1612.44</v>
      </c>
      <c r="E22" s="419">
        <v>1063108</v>
      </c>
      <c r="F22" s="420">
        <v>1792.93</v>
      </c>
      <c r="G22" s="421">
        <v>939924</v>
      </c>
      <c r="H22" s="422">
        <v>1408.29</v>
      </c>
      <c r="I22" s="238">
        <v>118220</v>
      </c>
      <c r="J22" s="239">
        <v>1386.37</v>
      </c>
      <c r="K22" s="419">
        <v>69216</v>
      </c>
      <c r="L22" s="420">
        <v>1494.79</v>
      </c>
      <c r="M22" s="421">
        <v>49004</v>
      </c>
      <c r="N22" s="422">
        <v>1233.24</v>
      </c>
      <c r="P22" s="38">
        <v>0</v>
      </c>
      <c r="R22" s="200"/>
      <c r="S22" s="190"/>
      <c r="T22" s="190"/>
      <c r="U22" s="190"/>
      <c r="V22" s="190"/>
      <c r="W22" s="190"/>
      <c r="X22" s="200"/>
      <c r="Y22" s="193"/>
      <c r="Z22" s="200"/>
      <c r="AA22" s="193"/>
      <c r="AB22" s="200"/>
      <c r="AC22" s="193"/>
      <c r="AD22" s="200"/>
      <c r="AE22" s="193"/>
      <c r="AF22" s="200"/>
      <c r="AG22" s="193"/>
    </row>
    <row r="23" spans="1:33" ht="14.25" customHeight="1">
      <c r="A23" s="235"/>
      <c r="B23" s="237" t="s">
        <v>23</v>
      </c>
      <c r="C23" s="238">
        <v>1929250</v>
      </c>
      <c r="D23" s="239">
        <v>1556.89</v>
      </c>
      <c r="E23" s="419">
        <v>970327</v>
      </c>
      <c r="F23" s="420">
        <v>1799.63</v>
      </c>
      <c r="G23" s="421">
        <v>958923</v>
      </c>
      <c r="H23" s="422">
        <v>1311.27</v>
      </c>
      <c r="I23" s="238">
        <v>16</v>
      </c>
      <c r="J23" s="239">
        <v>860.79</v>
      </c>
      <c r="K23" s="419">
        <v>11</v>
      </c>
      <c r="L23" s="420">
        <v>938</v>
      </c>
      <c r="M23" s="421">
        <v>5</v>
      </c>
      <c r="N23" s="422">
        <v>690.92</v>
      </c>
      <c r="P23" s="38">
        <v>0</v>
      </c>
      <c r="R23" s="200"/>
      <c r="S23" s="190"/>
      <c r="T23" s="190"/>
      <c r="U23" s="190"/>
      <c r="V23" s="190"/>
      <c r="W23" s="190"/>
      <c r="X23" s="200"/>
      <c r="Y23" s="193"/>
      <c r="Z23" s="200"/>
      <c r="AA23" s="193"/>
      <c r="AB23" s="200"/>
      <c r="AC23" s="193"/>
      <c r="AD23" s="200"/>
      <c r="AE23" s="193"/>
      <c r="AF23" s="200"/>
      <c r="AG23" s="193"/>
    </row>
    <row r="24" spans="1:33" ht="14.25" customHeight="1">
      <c r="A24" s="235"/>
      <c r="B24" s="237" t="s">
        <v>24</v>
      </c>
      <c r="C24" s="238">
        <v>1691256</v>
      </c>
      <c r="D24" s="239">
        <v>1456.88</v>
      </c>
      <c r="E24" s="419">
        <v>816216</v>
      </c>
      <c r="F24" s="420">
        <v>1781.04</v>
      </c>
      <c r="G24" s="421">
        <v>875039</v>
      </c>
      <c r="H24" s="422">
        <v>1154.52</v>
      </c>
      <c r="I24" s="238">
        <v>24</v>
      </c>
      <c r="J24" s="239">
        <v>705.14</v>
      </c>
      <c r="K24" s="419">
        <v>5</v>
      </c>
      <c r="L24" s="420">
        <v>749.36</v>
      </c>
      <c r="M24" s="421">
        <v>19</v>
      </c>
      <c r="N24" s="422">
        <v>693.51</v>
      </c>
      <c r="P24" s="38">
        <v>0</v>
      </c>
      <c r="R24" s="200"/>
      <c r="S24" s="190"/>
      <c r="T24" s="190"/>
      <c r="U24" s="190"/>
      <c r="V24" s="190"/>
      <c r="W24" s="190"/>
      <c r="X24" s="200"/>
      <c r="Y24" s="193"/>
      <c r="Z24" s="200"/>
      <c r="AA24" s="193"/>
      <c r="AB24" s="200"/>
      <c r="AC24" s="193"/>
      <c r="AD24" s="200"/>
      <c r="AE24" s="193"/>
      <c r="AF24" s="200"/>
      <c r="AG24" s="193"/>
    </row>
    <row r="25" spans="1:33" ht="14.25" customHeight="1">
      <c r="A25" s="235"/>
      <c r="B25" s="237" t="s">
        <v>25</v>
      </c>
      <c r="C25" s="238">
        <v>1403463</v>
      </c>
      <c r="D25" s="239">
        <v>1283.75</v>
      </c>
      <c r="E25" s="419">
        <v>602448</v>
      </c>
      <c r="F25" s="420">
        <v>1652.42</v>
      </c>
      <c r="G25" s="421">
        <v>801012</v>
      </c>
      <c r="H25" s="422">
        <v>1006.47</v>
      </c>
      <c r="I25" s="238">
        <v>120</v>
      </c>
      <c r="J25" s="239">
        <v>549.72</v>
      </c>
      <c r="K25" s="419">
        <v>15</v>
      </c>
      <c r="L25" s="420">
        <v>520.57000000000005</v>
      </c>
      <c r="M25" s="421">
        <v>105</v>
      </c>
      <c r="N25" s="422">
        <v>553.89</v>
      </c>
      <c r="P25" s="38">
        <v>0</v>
      </c>
      <c r="R25" s="200"/>
      <c r="S25" s="190"/>
      <c r="T25" s="190"/>
      <c r="U25" s="190"/>
      <c r="V25" s="190"/>
      <c r="W25" s="190"/>
      <c r="X25" s="200"/>
      <c r="Y25" s="193"/>
      <c r="Z25" s="200"/>
      <c r="AA25" s="193"/>
      <c r="AB25" s="200"/>
      <c r="AC25" s="193"/>
      <c r="AD25" s="200"/>
      <c r="AE25" s="193"/>
      <c r="AF25" s="200"/>
      <c r="AG25" s="193"/>
    </row>
    <row r="26" spans="1:33" ht="14.25" customHeight="1">
      <c r="A26" s="235"/>
      <c r="B26" s="237" t="s">
        <v>26</v>
      </c>
      <c r="C26" s="238">
        <v>1737171</v>
      </c>
      <c r="D26" s="239">
        <v>1073.28</v>
      </c>
      <c r="E26" s="419">
        <v>564516</v>
      </c>
      <c r="F26" s="420">
        <v>1395.96</v>
      </c>
      <c r="G26" s="421">
        <v>1172634</v>
      </c>
      <c r="H26" s="422">
        <v>917.94</v>
      </c>
      <c r="I26" s="238">
        <v>1556</v>
      </c>
      <c r="J26" s="239">
        <v>567.57000000000005</v>
      </c>
      <c r="K26" s="419">
        <v>60</v>
      </c>
      <c r="L26" s="420">
        <v>592.16</v>
      </c>
      <c r="M26" s="421">
        <v>1496</v>
      </c>
      <c r="N26" s="422">
        <v>566.59</v>
      </c>
      <c r="P26" s="38">
        <v>0</v>
      </c>
      <c r="R26" s="200"/>
      <c r="S26" s="190"/>
      <c r="T26" s="190"/>
      <c r="U26" s="190"/>
      <c r="V26" s="190"/>
      <c r="W26" s="190"/>
      <c r="X26" s="200" t="s">
        <v>215</v>
      </c>
      <c r="Y26" s="193"/>
      <c r="Z26" s="200"/>
      <c r="AA26" s="193"/>
      <c r="AB26" s="200"/>
      <c r="AC26" s="193"/>
      <c r="AD26" s="200"/>
      <c r="AE26" s="193"/>
      <c r="AF26" s="200"/>
      <c r="AG26" s="193"/>
    </row>
    <row r="27" spans="1:33" ht="14.25" customHeight="1">
      <c r="A27" s="235"/>
      <c r="B27" s="237" t="s">
        <v>5</v>
      </c>
      <c r="C27" s="238">
        <v>81</v>
      </c>
      <c r="D27" s="239">
        <v>2319.9899999999998</v>
      </c>
      <c r="E27" s="419">
        <v>64</v>
      </c>
      <c r="F27" s="420">
        <v>2514.27</v>
      </c>
      <c r="G27" s="421">
        <v>17</v>
      </c>
      <c r="H27" s="422">
        <v>1588.58</v>
      </c>
      <c r="I27" s="238">
        <v>2</v>
      </c>
      <c r="J27" s="239">
        <v>1206.6500000000001</v>
      </c>
      <c r="K27" s="419">
        <v>2</v>
      </c>
      <c r="L27" s="420">
        <v>1206.6500000000001</v>
      </c>
      <c r="M27" s="421">
        <v>0</v>
      </c>
      <c r="N27" s="422">
        <v>0</v>
      </c>
      <c r="P27" s="38">
        <v>0</v>
      </c>
      <c r="R27" s="200"/>
      <c r="S27" s="190"/>
      <c r="T27" s="190"/>
      <c r="U27" s="190"/>
      <c r="V27" s="190"/>
      <c r="W27" s="190"/>
      <c r="X27" s="200"/>
      <c r="Y27" s="193"/>
      <c r="Z27" s="200"/>
      <c r="AA27" s="193"/>
      <c r="AB27" s="200"/>
      <c r="AC27" s="193"/>
      <c r="AD27" s="200"/>
      <c r="AE27" s="193"/>
      <c r="AF27" s="200"/>
      <c r="AG27" s="193"/>
    </row>
    <row r="28" spans="1:33" ht="14.25" customHeight="1">
      <c r="A28" s="235"/>
      <c r="B28" s="424" t="s">
        <v>27</v>
      </c>
      <c r="C28" s="426">
        <v>73</v>
      </c>
      <c r="D28" s="425" t="s">
        <v>227</v>
      </c>
      <c r="E28" s="426">
        <v>71</v>
      </c>
      <c r="F28" s="425" t="s">
        <v>227</v>
      </c>
      <c r="G28" s="426">
        <v>74</v>
      </c>
      <c r="H28" s="425" t="s">
        <v>227</v>
      </c>
      <c r="I28" s="426">
        <v>56</v>
      </c>
      <c r="J28" s="425" t="s">
        <v>227</v>
      </c>
      <c r="K28" s="426">
        <v>56</v>
      </c>
      <c r="L28" s="425" t="s">
        <v>227</v>
      </c>
      <c r="M28" s="426">
        <v>56</v>
      </c>
      <c r="N28" s="425" t="s">
        <v>227</v>
      </c>
      <c r="P28" s="38">
        <v>0</v>
      </c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</row>
    <row r="29" spans="1:33" ht="14.25" customHeight="1">
      <c r="A29" s="235"/>
      <c r="B29" s="236"/>
      <c r="C29" s="242"/>
      <c r="D29" s="243"/>
      <c r="E29" s="244"/>
      <c r="F29" s="244"/>
      <c r="G29" s="242"/>
      <c r="H29" s="244"/>
      <c r="I29" s="242"/>
      <c r="J29" s="243"/>
      <c r="K29" s="242"/>
      <c r="L29" s="243"/>
      <c r="M29" s="242"/>
      <c r="N29" s="243"/>
    </row>
    <row r="30" spans="1:33" ht="14.25" customHeight="1">
      <c r="B30" s="537" t="s">
        <v>0</v>
      </c>
      <c r="C30" s="538" t="s">
        <v>29</v>
      </c>
      <c r="D30" s="538"/>
      <c r="E30" s="538"/>
      <c r="F30" s="538"/>
      <c r="G30" s="538"/>
      <c r="H30" s="538"/>
      <c r="I30" s="538" t="s">
        <v>30</v>
      </c>
      <c r="J30" s="538"/>
      <c r="K30" s="538"/>
      <c r="L30" s="538"/>
      <c r="M30" s="538"/>
      <c r="N30" s="538"/>
    </row>
    <row r="31" spans="1:33" ht="14.25" customHeight="1">
      <c r="B31" s="537"/>
      <c r="C31" s="539" t="s">
        <v>6</v>
      </c>
      <c r="D31" s="539"/>
      <c r="E31" s="540" t="s">
        <v>3</v>
      </c>
      <c r="F31" s="540"/>
      <c r="G31" s="541" t="s">
        <v>4</v>
      </c>
      <c r="H31" s="541"/>
      <c r="I31" s="539" t="s">
        <v>6</v>
      </c>
      <c r="J31" s="539"/>
      <c r="K31" s="540" t="s">
        <v>3</v>
      </c>
      <c r="L31" s="540"/>
      <c r="M31" s="541" t="s">
        <v>4</v>
      </c>
      <c r="N31" s="541"/>
    </row>
    <row r="32" spans="1:33" ht="14.25" customHeight="1">
      <c r="B32" s="537"/>
      <c r="C32" s="436" t="s">
        <v>7</v>
      </c>
      <c r="D32" s="437" t="s">
        <v>8</v>
      </c>
      <c r="E32" s="433" t="s">
        <v>7</v>
      </c>
      <c r="F32" s="434" t="s">
        <v>8</v>
      </c>
      <c r="G32" s="435" t="s">
        <v>7</v>
      </c>
      <c r="H32" s="435" t="s">
        <v>8</v>
      </c>
      <c r="I32" s="436" t="s">
        <v>7</v>
      </c>
      <c r="J32" s="437" t="s">
        <v>8</v>
      </c>
      <c r="K32" s="433" t="s">
        <v>7</v>
      </c>
      <c r="L32" s="434" t="s">
        <v>8</v>
      </c>
      <c r="M32" s="435" t="s">
        <v>7</v>
      </c>
      <c r="N32" s="435" t="s">
        <v>8</v>
      </c>
    </row>
    <row r="33" spans="2:33" ht="14.25" customHeight="1">
      <c r="B33" s="241" t="s">
        <v>6</v>
      </c>
      <c r="C33" s="431">
        <v>6729107</v>
      </c>
      <c r="D33" s="432">
        <v>1573.65</v>
      </c>
      <c r="E33" s="427">
        <v>3900801</v>
      </c>
      <c r="F33" s="428">
        <v>1795.65</v>
      </c>
      <c r="G33" s="429">
        <v>2828288</v>
      </c>
      <c r="H33" s="430">
        <v>1267.48</v>
      </c>
      <c r="I33" s="431">
        <v>2344785</v>
      </c>
      <c r="J33" s="432">
        <v>975.66</v>
      </c>
      <c r="K33" s="427">
        <v>219214</v>
      </c>
      <c r="L33" s="428">
        <v>669.97</v>
      </c>
      <c r="M33" s="429">
        <v>2125563</v>
      </c>
      <c r="N33" s="430">
        <v>1007.19</v>
      </c>
      <c r="R33" s="200"/>
      <c r="S33" s="193"/>
      <c r="T33" s="200"/>
      <c r="U33" s="193"/>
      <c r="V33" s="200"/>
      <c r="W33" s="193"/>
      <c r="X33" s="200"/>
      <c r="Y33" s="193"/>
      <c r="Z33" s="200"/>
      <c r="AA33" s="193"/>
      <c r="AB33" s="200"/>
      <c r="AC33" s="193"/>
      <c r="AD33" s="200"/>
      <c r="AE33" s="193"/>
      <c r="AF33" s="200"/>
      <c r="AG33" s="193"/>
    </row>
    <row r="34" spans="2:33" ht="14.25" customHeight="1">
      <c r="B34" s="237" t="s">
        <v>9</v>
      </c>
      <c r="C34" s="238">
        <v>0</v>
      </c>
      <c r="D34" s="239">
        <v>0</v>
      </c>
      <c r="E34" s="419">
        <v>0</v>
      </c>
      <c r="F34" s="420">
        <v>0</v>
      </c>
      <c r="G34" s="421">
        <v>0</v>
      </c>
      <c r="H34" s="422">
        <v>0</v>
      </c>
      <c r="I34" s="238">
        <v>0</v>
      </c>
      <c r="J34" s="239">
        <v>0</v>
      </c>
      <c r="K34" s="419">
        <v>0</v>
      </c>
      <c r="L34" s="420">
        <v>0</v>
      </c>
      <c r="M34" s="421">
        <v>0</v>
      </c>
      <c r="N34" s="422">
        <v>0</v>
      </c>
    </row>
    <row r="35" spans="2:33" ht="14.25" customHeight="1">
      <c r="B35" s="240" t="s">
        <v>10</v>
      </c>
      <c r="C35" s="238">
        <v>0</v>
      </c>
      <c r="D35" s="239">
        <v>0</v>
      </c>
      <c r="E35" s="419">
        <v>0</v>
      </c>
      <c r="F35" s="420">
        <v>0</v>
      </c>
      <c r="G35" s="421">
        <v>0</v>
      </c>
      <c r="H35" s="422">
        <v>0</v>
      </c>
      <c r="I35" s="238">
        <v>0</v>
      </c>
      <c r="J35" s="239">
        <v>0</v>
      </c>
      <c r="K35" s="419">
        <v>0</v>
      </c>
      <c r="L35" s="420">
        <v>0</v>
      </c>
      <c r="M35" s="421">
        <v>0</v>
      </c>
      <c r="N35" s="422">
        <v>0</v>
      </c>
    </row>
    <row r="36" spans="2:33" ht="14.25" customHeight="1">
      <c r="B36" s="237" t="s">
        <v>11</v>
      </c>
      <c r="C36" s="238">
        <v>0</v>
      </c>
      <c r="D36" s="239">
        <v>0</v>
      </c>
      <c r="E36" s="419">
        <v>0</v>
      </c>
      <c r="F36" s="420">
        <v>0</v>
      </c>
      <c r="G36" s="421">
        <v>0</v>
      </c>
      <c r="H36" s="422">
        <v>0</v>
      </c>
      <c r="I36" s="238">
        <v>0</v>
      </c>
      <c r="J36" s="239">
        <v>0</v>
      </c>
      <c r="K36" s="419">
        <v>0</v>
      </c>
      <c r="L36" s="420">
        <v>0</v>
      </c>
      <c r="M36" s="421">
        <v>0</v>
      </c>
      <c r="N36" s="422">
        <v>0</v>
      </c>
      <c r="R36" s="200"/>
      <c r="S36" s="193"/>
      <c r="T36" s="200"/>
      <c r="U36" s="193"/>
      <c r="V36" s="200"/>
      <c r="W36" s="193"/>
      <c r="X36" s="200"/>
      <c r="Y36" s="193"/>
      <c r="Z36" s="200"/>
      <c r="AA36" s="193"/>
      <c r="AB36" s="200"/>
      <c r="AC36" s="193"/>
      <c r="AD36" s="200"/>
      <c r="AE36" s="193"/>
      <c r="AF36" s="200"/>
      <c r="AG36" s="193"/>
    </row>
    <row r="37" spans="2:33" ht="14.25" customHeight="1">
      <c r="B37" s="237" t="s">
        <v>12</v>
      </c>
      <c r="C37" s="238">
        <v>0</v>
      </c>
      <c r="D37" s="239">
        <v>0</v>
      </c>
      <c r="E37" s="419">
        <v>0</v>
      </c>
      <c r="F37" s="420">
        <v>0</v>
      </c>
      <c r="G37" s="421">
        <v>0</v>
      </c>
      <c r="H37" s="422">
        <v>0</v>
      </c>
      <c r="I37" s="238">
        <v>1</v>
      </c>
      <c r="J37" s="239">
        <v>1266.68</v>
      </c>
      <c r="K37" s="419">
        <v>0</v>
      </c>
      <c r="L37" s="420">
        <v>0</v>
      </c>
      <c r="M37" s="421">
        <v>1</v>
      </c>
      <c r="N37" s="422">
        <v>1266.68</v>
      </c>
      <c r="R37" s="200"/>
      <c r="S37" s="193"/>
      <c r="T37" s="200"/>
      <c r="U37" s="193"/>
      <c r="V37" s="200"/>
      <c r="W37" s="193"/>
      <c r="X37" s="200"/>
      <c r="Y37" s="193"/>
      <c r="Z37" s="200"/>
      <c r="AA37" s="193"/>
      <c r="AB37" s="200"/>
      <c r="AC37" s="193"/>
      <c r="AD37" s="200"/>
      <c r="AE37" s="193"/>
      <c r="AF37" s="200"/>
      <c r="AG37" s="193"/>
    </row>
    <row r="38" spans="2:33" ht="14.25" customHeight="1">
      <c r="B38" s="237" t="s">
        <v>13</v>
      </c>
      <c r="C38" s="238">
        <v>0</v>
      </c>
      <c r="D38" s="239">
        <v>0</v>
      </c>
      <c r="E38" s="419">
        <v>0</v>
      </c>
      <c r="F38" s="420">
        <v>0</v>
      </c>
      <c r="G38" s="421">
        <v>0</v>
      </c>
      <c r="H38" s="422">
        <v>0</v>
      </c>
      <c r="I38" s="238">
        <v>17</v>
      </c>
      <c r="J38" s="239">
        <v>1067.03</v>
      </c>
      <c r="K38" s="419">
        <v>1</v>
      </c>
      <c r="L38" s="420">
        <v>272.7</v>
      </c>
      <c r="M38" s="421">
        <v>16</v>
      </c>
      <c r="N38" s="422">
        <v>1116.68</v>
      </c>
      <c r="R38" s="200"/>
      <c r="S38" s="193"/>
      <c r="T38" s="200"/>
      <c r="U38" s="193"/>
      <c r="V38" s="200"/>
      <c r="W38" s="193"/>
      <c r="X38" s="200"/>
      <c r="Y38" s="193"/>
      <c r="Z38" s="200"/>
      <c r="AA38" s="193"/>
      <c r="AB38" s="200"/>
      <c r="AC38" s="193"/>
      <c r="AD38" s="200"/>
      <c r="AE38" s="193"/>
      <c r="AF38" s="200"/>
      <c r="AG38" s="193"/>
    </row>
    <row r="39" spans="2:33" ht="14.25" customHeight="1">
      <c r="B39" s="237" t="s">
        <v>14</v>
      </c>
      <c r="C39" s="238">
        <v>0</v>
      </c>
      <c r="D39" s="239">
        <v>0</v>
      </c>
      <c r="E39" s="419">
        <v>0</v>
      </c>
      <c r="F39" s="420">
        <v>0</v>
      </c>
      <c r="G39" s="421">
        <v>0</v>
      </c>
      <c r="H39" s="422">
        <v>0</v>
      </c>
      <c r="I39" s="238">
        <v>189</v>
      </c>
      <c r="J39" s="239">
        <v>985.81</v>
      </c>
      <c r="K39" s="419">
        <v>17</v>
      </c>
      <c r="L39" s="420">
        <v>791.26</v>
      </c>
      <c r="M39" s="421">
        <v>172</v>
      </c>
      <c r="N39" s="422">
        <v>1005.04</v>
      </c>
      <c r="R39" s="200"/>
      <c r="S39" s="193"/>
      <c r="T39" s="200"/>
      <c r="U39" s="193"/>
      <c r="V39" s="200"/>
      <c r="W39" s="193"/>
      <c r="X39" s="200"/>
      <c r="Y39" s="193"/>
      <c r="Z39" s="200"/>
      <c r="AA39" s="193"/>
      <c r="AB39" s="200"/>
      <c r="AC39" s="193"/>
      <c r="AD39" s="200"/>
      <c r="AE39" s="193"/>
      <c r="AF39" s="200"/>
      <c r="AG39" s="193"/>
    </row>
    <row r="40" spans="2:33" ht="14.25" customHeight="1">
      <c r="B40" s="237" t="s">
        <v>15</v>
      </c>
      <c r="C40" s="238">
        <v>0</v>
      </c>
      <c r="D40" s="239">
        <v>0</v>
      </c>
      <c r="E40" s="419">
        <v>0</v>
      </c>
      <c r="F40" s="420">
        <v>0</v>
      </c>
      <c r="G40" s="421">
        <v>0</v>
      </c>
      <c r="H40" s="422">
        <v>0</v>
      </c>
      <c r="I40" s="238">
        <v>795</v>
      </c>
      <c r="J40" s="239">
        <v>1009.57</v>
      </c>
      <c r="K40" s="419">
        <v>117</v>
      </c>
      <c r="L40" s="420">
        <v>973.89</v>
      </c>
      <c r="M40" s="421">
        <v>678</v>
      </c>
      <c r="N40" s="422">
        <v>1015.73</v>
      </c>
      <c r="R40" s="200"/>
      <c r="S40" s="193"/>
      <c r="T40" s="200"/>
      <c r="U40" s="193"/>
      <c r="V40" s="200"/>
      <c r="W40" s="193"/>
      <c r="X40" s="200"/>
      <c r="Y40" s="193"/>
      <c r="Z40" s="200"/>
      <c r="AA40" s="193"/>
      <c r="AB40" s="200"/>
      <c r="AC40" s="193"/>
      <c r="AD40" s="200"/>
      <c r="AE40" s="193"/>
      <c r="AF40" s="200"/>
      <c r="AG40" s="193"/>
    </row>
    <row r="41" spans="2:33" ht="14.25" customHeight="1">
      <c r="B41" s="237" t="s">
        <v>16</v>
      </c>
      <c r="C41" s="238">
        <v>0</v>
      </c>
      <c r="D41" s="239">
        <v>0</v>
      </c>
      <c r="E41" s="419">
        <v>0</v>
      </c>
      <c r="F41" s="420">
        <v>0</v>
      </c>
      <c r="G41" s="421">
        <v>0</v>
      </c>
      <c r="H41" s="422">
        <v>0</v>
      </c>
      <c r="I41" s="238">
        <v>2983</v>
      </c>
      <c r="J41" s="239">
        <v>1024.57</v>
      </c>
      <c r="K41" s="419">
        <v>413</v>
      </c>
      <c r="L41" s="420">
        <v>883.41</v>
      </c>
      <c r="M41" s="421">
        <v>2570</v>
      </c>
      <c r="N41" s="422">
        <v>1047.25</v>
      </c>
      <c r="R41" s="200"/>
      <c r="S41" s="193"/>
      <c r="T41" s="200"/>
      <c r="U41" s="193"/>
      <c r="V41" s="200"/>
      <c r="W41" s="193"/>
      <c r="X41" s="200"/>
      <c r="Y41" s="193"/>
      <c r="Z41" s="200"/>
      <c r="AA41" s="193"/>
      <c r="AB41" s="200"/>
      <c r="AC41" s="193"/>
      <c r="AD41" s="200"/>
      <c r="AE41" s="193"/>
      <c r="AF41" s="200"/>
      <c r="AG41" s="193"/>
    </row>
    <row r="42" spans="2:33" ht="14.25" customHeight="1">
      <c r="B42" s="237" t="s">
        <v>17</v>
      </c>
      <c r="C42" s="238">
        <v>0</v>
      </c>
      <c r="D42" s="239">
        <v>0</v>
      </c>
      <c r="E42" s="419">
        <v>0</v>
      </c>
      <c r="F42" s="420">
        <v>0</v>
      </c>
      <c r="G42" s="421">
        <v>0</v>
      </c>
      <c r="H42" s="422">
        <v>0</v>
      </c>
      <c r="I42" s="238">
        <v>8502</v>
      </c>
      <c r="J42" s="239">
        <v>1024.99</v>
      </c>
      <c r="K42" s="419">
        <v>1489</v>
      </c>
      <c r="L42" s="420">
        <v>904.35</v>
      </c>
      <c r="M42" s="421">
        <v>7013</v>
      </c>
      <c r="N42" s="422">
        <v>1050.6099999999999</v>
      </c>
      <c r="R42" s="200"/>
      <c r="S42" s="193"/>
      <c r="T42" s="200"/>
      <c r="U42" s="193"/>
      <c r="V42" s="200"/>
      <c r="W42" s="193"/>
      <c r="X42" s="200"/>
      <c r="Y42" s="193"/>
      <c r="Z42" s="200"/>
      <c r="AA42" s="193"/>
      <c r="AB42" s="200"/>
      <c r="AC42" s="193"/>
      <c r="AD42" s="200"/>
      <c r="AE42" s="193"/>
      <c r="AF42" s="200"/>
      <c r="AG42" s="193"/>
    </row>
    <row r="43" spans="2:33" ht="14.25" customHeight="1">
      <c r="B43" s="237" t="s">
        <v>18</v>
      </c>
      <c r="C43" s="238">
        <v>45</v>
      </c>
      <c r="D43" s="239">
        <v>2675.6</v>
      </c>
      <c r="E43" s="419">
        <v>37</v>
      </c>
      <c r="F43" s="420">
        <v>2770.95</v>
      </c>
      <c r="G43" s="421">
        <v>8</v>
      </c>
      <c r="H43" s="422">
        <v>2234.6</v>
      </c>
      <c r="I43" s="238">
        <v>20947</v>
      </c>
      <c r="J43" s="239">
        <v>1028.5899999999999</v>
      </c>
      <c r="K43" s="419">
        <v>3955</v>
      </c>
      <c r="L43" s="420">
        <v>910.29</v>
      </c>
      <c r="M43" s="421">
        <v>16992</v>
      </c>
      <c r="N43" s="422">
        <v>1056.1300000000001</v>
      </c>
      <c r="R43" s="200"/>
      <c r="S43" s="193"/>
      <c r="T43" s="200"/>
      <c r="U43" s="193"/>
      <c r="V43" s="200"/>
      <c r="W43" s="193"/>
      <c r="X43" s="200"/>
      <c r="Y43" s="193"/>
      <c r="Z43" s="200"/>
      <c r="AA43" s="193"/>
      <c r="AB43" s="200"/>
      <c r="AC43" s="193"/>
      <c r="AD43" s="200"/>
      <c r="AE43" s="193"/>
      <c r="AF43" s="200"/>
      <c r="AG43" s="193"/>
    </row>
    <row r="44" spans="2:33" ht="14.25" customHeight="1">
      <c r="B44" s="237" t="s">
        <v>19</v>
      </c>
      <c r="C44" s="238">
        <v>311</v>
      </c>
      <c r="D44" s="239">
        <v>2632.12</v>
      </c>
      <c r="E44" s="419">
        <v>236</v>
      </c>
      <c r="F44" s="420">
        <v>2680.94</v>
      </c>
      <c r="G44" s="421">
        <v>75</v>
      </c>
      <c r="H44" s="422">
        <v>2478.5100000000002</v>
      </c>
      <c r="I44" s="238">
        <v>41946</v>
      </c>
      <c r="J44" s="239">
        <v>999.94</v>
      </c>
      <c r="K44" s="419">
        <v>7818</v>
      </c>
      <c r="L44" s="420">
        <v>899.29</v>
      </c>
      <c r="M44" s="421">
        <v>34128</v>
      </c>
      <c r="N44" s="422">
        <v>1023</v>
      </c>
      <c r="R44" s="200"/>
      <c r="S44" s="193"/>
      <c r="T44" s="200"/>
      <c r="U44" s="193"/>
      <c r="V44" s="200"/>
      <c r="W44" s="193"/>
      <c r="X44" s="200"/>
      <c r="Y44" s="193"/>
      <c r="Z44" s="200"/>
      <c r="AA44" s="193"/>
      <c r="AB44" s="200"/>
      <c r="AC44" s="193"/>
      <c r="AD44" s="200"/>
      <c r="AE44" s="193"/>
      <c r="AF44" s="200"/>
      <c r="AG44" s="193"/>
    </row>
    <row r="45" spans="2:33" ht="14.25" customHeight="1">
      <c r="B45" s="237" t="s">
        <v>20</v>
      </c>
      <c r="C45" s="238">
        <v>9203</v>
      </c>
      <c r="D45" s="239">
        <v>2838.37</v>
      </c>
      <c r="E45" s="419">
        <v>8375</v>
      </c>
      <c r="F45" s="420">
        <v>2891.12</v>
      </c>
      <c r="G45" s="421">
        <v>828</v>
      </c>
      <c r="H45" s="422">
        <v>2304.7399999999998</v>
      </c>
      <c r="I45" s="238">
        <v>80390</v>
      </c>
      <c r="J45" s="239">
        <v>959.34</v>
      </c>
      <c r="K45" s="419">
        <v>13400</v>
      </c>
      <c r="L45" s="420">
        <v>853.46</v>
      </c>
      <c r="M45" s="421">
        <v>66990</v>
      </c>
      <c r="N45" s="422">
        <v>980.52</v>
      </c>
      <c r="R45" s="200"/>
      <c r="S45" s="193"/>
      <c r="T45" s="200"/>
      <c r="U45" s="193"/>
      <c r="V45" s="200"/>
      <c r="W45" s="193"/>
      <c r="X45" s="200"/>
      <c r="Y45" s="193"/>
      <c r="Z45" s="200"/>
      <c r="AA45" s="193"/>
      <c r="AB45" s="200"/>
      <c r="AC45" s="193"/>
      <c r="AD45" s="200"/>
      <c r="AE45" s="193"/>
      <c r="AF45" s="200"/>
      <c r="AG45" s="193"/>
    </row>
    <row r="46" spans="2:33" ht="14.25" customHeight="1">
      <c r="B46" s="237" t="s">
        <v>21</v>
      </c>
      <c r="C46" s="238">
        <v>194948</v>
      </c>
      <c r="D46" s="239">
        <v>2160.73</v>
      </c>
      <c r="E46" s="419">
        <v>143160</v>
      </c>
      <c r="F46" s="420">
        <v>2248.5500000000002</v>
      </c>
      <c r="G46" s="421">
        <v>51788</v>
      </c>
      <c r="H46" s="422">
        <v>1917.96</v>
      </c>
      <c r="I46" s="238">
        <v>136789</v>
      </c>
      <c r="J46" s="239">
        <v>980.7</v>
      </c>
      <c r="K46" s="419">
        <v>20652</v>
      </c>
      <c r="L46" s="420">
        <v>835.77</v>
      </c>
      <c r="M46" s="421">
        <v>116137</v>
      </c>
      <c r="N46" s="422">
        <v>1006.48</v>
      </c>
      <c r="R46" s="200"/>
      <c r="S46" s="193"/>
      <c r="T46" s="200"/>
      <c r="U46" s="193"/>
      <c r="V46" s="200"/>
      <c r="W46" s="193"/>
      <c r="X46" s="200"/>
      <c r="Y46" s="193"/>
      <c r="Z46" s="200"/>
      <c r="AA46" s="193"/>
      <c r="AB46" s="200"/>
      <c r="AC46" s="193"/>
      <c r="AD46" s="200"/>
      <c r="AE46" s="193"/>
      <c r="AF46" s="200"/>
      <c r="AG46" s="193"/>
    </row>
    <row r="47" spans="2:33" ht="14.25" customHeight="1">
      <c r="B47" s="237" t="s">
        <v>22</v>
      </c>
      <c r="C47" s="238">
        <v>1652767</v>
      </c>
      <c r="D47" s="239">
        <v>1718.08</v>
      </c>
      <c r="E47" s="419">
        <v>953484</v>
      </c>
      <c r="F47" s="420">
        <v>1857.2</v>
      </c>
      <c r="G47" s="421">
        <v>699283</v>
      </c>
      <c r="H47" s="422">
        <v>1528.39</v>
      </c>
      <c r="I47" s="238">
        <v>205850</v>
      </c>
      <c r="J47" s="239">
        <v>987.67</v>
      </c>
      <c r="K47" s="419">
        <v>27645</v>
      </c>
      <c r="L47" s="420">
        <v>752.43</v>
      </c>
      <c r="M47" s="421">
        <v>178204</v>
      </c>
      <c r="N47" s="422">
        <v>1024.17</v>
      </c>
      <c r="R47" s="200"/>
      <c r="S47" s="193"/>
      <c r="T47" s="200"/>
      <c r="U47" s="193"/>
      <c r="V47" s="200"/>
      <c r="W47" s="193"/>
      <c r="X47" s="200"/>
      <c r="Y47" s="193"/>
      <c r="Z47" s="200"/>
      <c r="AA47" s="193"/>
      <c r="AB47" s="200"/>
      <c r="AC47" s="193"/>
      <c r="AD47" s="200"/>
      <c r="AE47" s="193"/>
      <c r="AF47" s="200"/>
      <c r="AG47" s="193"/>
    </row>
    <row r="48" spans="2:33" ht="14.25" customHeight="1">
      <c r="B48" s="237" t="s">
        <v>23</v>
      </c>
      <c r="C48" s="238">
        <v>1642442</v>
      </c>
      <c r="D48" s="239">
        <v>1657.4</v>
      </c>
      <c r="E48" s="419">
        <v>931565</v>
      </c>
      <c r="F48" s="420">
        <v>1844.73</v>
      </c>
      <c r="G48" s="421">
        <v>710877</v>
      </c>
      <c r="H48" s="422">
        <v>1411.9</v>
      </c>
      <c r="I48" s="238">
        <v>269627</v>
      </c>
      <c r="J48" s="239">
        <v>988.29</v>
      </c>
      <c r="K48" s="419">
        <v>31280</v>
      </c>
      <c r="L48" s="420">
        <v>682.2</v>
      </c>
      <c r="M48" s="421">
        <v>238347</v>
      </c>
      <c r="N48" s="422">
        <v>1028.46</v>
      </c>
      <c r="R48" s="200"/>
      <c r="S48" s="193"/>
      <c r="T48" s="200"/>
      <c r="U48" s="193"/>
      <c r="V48" s="200"/>
      <c r="W48" s="193"/>
      <c r="X48" s="200"/>
      <c r="Y48" s="193"/>
      <c r="Z48" s="200"/>
      <c r="AA48" s="193"/>
      <c r="AB48" s="200"/>
      <c r="AC48" s="193"/>
      <c r="AD48" s="200"/>
      <c r="AE48" s="193"/>
      <c r="AF48" s="200"/>
      <c r="AG48" s="193"/>
    </row>
    <row r="49" spans="2:33" ht="14.25" customHeight="1">
      <c r="B49" s="237" t="s">
        <v>24</v>
      </c>
      <c r="C49" s="238">
        <v>1318518</v>
      </c>
      <c r="D49" s="239">
        <v>1585.95</v>
      </c>
      <c r="E49" s="419">
        <v>779815</v>
      </c>
      <c r="F49" s="420">
        <v>1834.24</v>
      </c>
      <c r="G49" s="421">
        <v>538702</v>
      </c>
      <c r="H49" s="422">
        <v>1226.53</v>
      </c>
      <c r="I49" s="238">
        <v>361429</v>
      </c>
      <c r="J49" s="239">
        <v>1005.4</v>
      </c>
      <c r="K49" s="419">
        <v>32412</v>
      </c>
      <c r="L49" s="420">
        <v>619.1</v>
      </c>
      <c r="M49" s="421">
        <v>329017</v>
      </c>
      <c r="N49" s="422">
        <v>1043.46</v>
      </c>
      <c r="R49" s="200"/>
      <c r="S49" s="193"/>
      <c r="T49" s="200"/>
      <c r="U49" s="193"/>
      <c r="V49" s="200"/>
      <c r="W49" s="193"/>
      <c r="X49" s="200"/>
      <c r="Y49" s="193"/>
      <c r="Z49" s="200"/>
      <c r="AA49" s="193"/>
      <c r="AB49" s="200"/>
      <c r="AC49" s="193"/>
      <c r="AD49" s="200"/>
      <c r="AE49" s="193"/>
      <c r="AF49" s="200"/>
      <c r="AG49" s="193"/>
    </row>
    <row r="50" spans="2:33" ht="14.25" customHeight="1">
      <c r="B50" s="237" t="s">
        <v>25</v>
      </c>
      <c r="C50" s="238">
        <v>968414</v>
      </c>
      <c r="D50" s="239">
        <v>1417.85</v>
      </c>
      <c r="E50" s="419">
        <v>569793</v>
      </c>
      <c r="F50" s="420">
        <v>1713.74</v>
      </c>
      <c r="G50" s="421">
        <v>398619</v>
      </c>
      <c r="H50" s="422">
        <v>994.9</v>
      </c>
      <c r="I50" s="238">
        <v>428141</v>
      </c>
      <c r="J50" s="239">
        <v>988.16</v>
      </c>
      <c r="K50" s="419">
        <v>30798</v>
      </c>
      <c r="L50" s="420">
        <v>569.22</v>
      </c>
      <c r="M50" s="421">
        <v>397342</v>
      </c>
      <c r="N50" s="422">
        <v>1020.63</v>
      </c>
      <c r="R50" s="200"/>
      <c r="S50" s="193"/>
      <c r="T50" s="200"/>
      <c r="U50" s="193"/>
      <c r="V50" s="200"/>
      <c r="W50" s="193"/>
      <c r="X50" s="200"/>
      <c r="Y50" s="193"/>
      <c r="Z50" s="200"/>
      <c r="AA50" s="193"/>
      <c r="AB50" s="200"/>
      <c r="AC50" s="193"/>
      <c r="AD50" s="200"/>
      <c r="AE50" s="193"/>
      <c r="AF50" s="200"/>
      <c r="AG50" s="193"/>
    </row>
    <row r="51" spans="2:33" ht="14.25" customHeight="1">
      <c r="B51" s="237" t="s">
        <v>26</v>
      </c>
      <c r="C51" s="238">
        <v>942380</v>
      </c>
      <c r="D51" s="239">
        <v>1183.02</v>
      </c>
      <c r="E51" s="419">
        <v>514274</v>
      </c>
      <c r="F51" s="420">
        <v>1480.32</v>
      </c>
      <c r="G51" s="421">
        <v>428091</v>
      </c>
      <c r="H51" s="422">
        <v>825.86</v>
      </c>
      <c r="I51" s="238">
        <v>787179</v>
      </c>
      <c r="J51" s="239">
        <v>945.07</v>
      </c>
      <c r="K51" s="419">
        <v>49217</v>
      </c>
      <c r="L51" s="420">
        <v>527.53</v>
      </c>
      <c r="M51" s="421">
        <v>737956</v>
      </c>
      <c r="N51" s="422">
        <v>972.92</v>
      </c>
      <c r="R51" s="200"/>
      <c r="S51" s="193"/>
      <c r="T51" s="200"/>
      <c r="U51" s="193"/>
      <c r="V51" s="200"/>
      <c r="W51" s="193"/>
      <c r="X51" s="200"/>
      <c r="Y51" s="193"/>
      <c r="Z51" s="200"/>
      <c r="AA51" s="193"/>
      <c r="AB51" s="200"/>
      <c r="AC51" s="193"/>
      <c r="AD51" s="200"/>
      <c r="AE51" s="193"/>
      <c r="AF51" s="200"/>
      <c r="AG51" s="193"/>
    </row>
    <row r="52" spans="2:33" ht="14.25" customHeight="1">
      <c r="B52" s="237" t="s">
        <v>5</v>
      </c>
      <c r="C52" s="238">
        <v>79</v>
      </c>
      <c r="D52" s="239">
        <v>2348.17</v>
      </c>
      <c r="E52" s="419">
        <v>62</v>
      </c>
      <c r="F52" s="420">
        <v>2556.4499999999998</v>
      </c>
      <c r="G52" s="421">
        <v>17</v>
      </c>
      <c r="H52" s="422">
        <v>1588.58</v>
      </c>
      <c r="I52" s="238">
        <v>0</v>
      </c>
      <c r="J52" s="239">
        <v>0</v>
      </c>
      <c r="K52" s="419">
        <v>0</v>
      </c>
      <c r="L52" s="420">
        <v>0</v>
      </c>
      <c r="M52" s="421">
        <v>0</v>
      </c>
      <c r="N52" s="422">
        <v>0</v>
      </c>
      <c r="R52" s="200"/>
      <c r="S52" s="193"/>
      <c r="T52" s="200"/>
      <c r="U52" s="193"/>
      <c r="V52" s="200"/>
      <c r="W52" s="193"/>
      <c r="X52" s="200"/>
      <c r="Y52" s="193"/>
      <c r="Z52" s="200"/>
      <c r="AA52" s="193"/>
      <c r="AB52" s="200"/>
      <c r="AC52" s="193"/>
      <c r="AD52" s="200"/>
      <c r="AE52" s="193"/>
      <c r="AF52" s="200"/>
      <c r="AG52" s="193"/>
    </row>
    <row r="53" spans="2:33" ht="14.25" customHeight="1">
      <c r="B53" s="424" t="s">
        <v>27</v>
      </c>
      <c r="C53" s="426">
        <v>75</v>
      </c>
      <c r="D53" s="425" t="s">
        <v>227</v>
      </c>
      <c r="E53" s="426">
        <v>75</v>
      </c>
      <c r="F53" s="425" t="s">
        <v>227</v>
      </c>
      <c r="G53" s="426">
        <v>76</v>
      </c>
      <c r="H53" s="425" t="s">
        <v>227</v>
      </c>
      <c r="I53" s="426">
        <v>78</v>
      </c>
      <c r="J53" s="425" t="s">
        <v>227</v>
      </c>
      <c r="K53" s="426">
        <v>74</v>
      </c>
      <c r="L53" s="425" t="s">
        <v>227</v>
      </c>
      <c r="M53" s="426">
        <v>79</v>
      </c>
      <c r="N53" s="425" t="s">
        <v>227</v>
      </c>
      <c r="R53" s="200"/>
      <c r="S53" s="193"/>
      <c r="T53" s="200"/>
      <c r="U53" s="193"/>
      <c r="V53" s="200"/>
      <c r="W53" s="193"/>
      <c r="X53" s="200"/>
      <c r="Y53" s="193"/>
      <c r="Z53" s="200"/>
      <c r="AA53" s="193"/>
      <c r="AB53" s="200"/>
      <c r="AC53" s="193"/>
      <c r="AD53" s="200"/>
      <c r="AE53" s="193"/>
      <c r="AF53" s="200"/>
      <c r="AG53" s="193"/>
    </row>
    <row r="54" spans="2:33" ht="14.25" customHeight="1">
      <c r="B54" s="236"/>
      <c r="C54" s="242"/>
      <c r="D54" s="243"/>
      <c r="E54" s="244"/>
      <c r="F54" s="244"/>
      <c r="G54" s="242"/>
      <c r="H54" s="244"/>
      <c r="I54" s="242"/>
      <c r="J54" s="243"/>
      <c r="K54" s="242"/>
      <c r="L54" s="243"/>
      <c r="M54" s="242"/>
      <c r="N54" s="243"/>
      <c r="R54" s="191"/>
      <c r="S54" s="190"/>
      <c r="T54" s="191"/>
      <c r="U54" s="190"/>
      <c r="V54" s="191"/>
      <c r="W54" s="190"/>
      <c r="X54" s="191"/>
      <c r="Y54" s="190"/>
      <c r="Z54" s="191"/>
      <c r="AA54" s="190"/>
      <c r="AB54" s="191"/>
      <c r="AC54" s="190"/>
      <c r="AD54" s="191"/>
      <c r="AE54" s="190"/>
      <c r="AF54" s="191"/>
      <c r="AG54" s="190"/>
    </row>
    <row r="55" spans="2:33" ht="14.25" customHeight="1">
      <c r="B55" s="537" t="s">
        <v>0</v>
      </c>
      <c r="C55" s="538" t="s">
        <v>31</v>
      </c>
      <c r="D55" s="538"/>
      <c r="E55" s="538"/>
      <c r="F55" s="538"/>
      <c r="G55" s="538"/>
      <c r="H55" s="538"/>
      <c r="I55" s="538" t="s">
        <v>1</v>
      </c>
      <c r="J55" s="538"/>
      <c r="K55" s="538"/>
      <c r="L55" s="538"/>
      <c r="M55" s="538"/>
      <c r="N55" s="538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</row>
    <row r="56" spans="2:33" ht="14.25" customHeight="1">
      <c r="B56" s="537"/>
      <c r="C56" s="539" t="s">
        <v>6</v>
      </c>
      <c r="D56" s="539"/>
      <c r="E56" s="540" t="s">
        <v>3</v>
      </c>
      <c r="F56" s="540"/>
      <c r="G56" s="541" t="s">
        <v>4</v>
      </c>
      <c r="H56" s="541"/>
      <c r="I56" s="539" t="s">
        <v>6</v>
      </c>
      <c r="J56" s="539"/>
      <c r="K56" s="540" t="s">
        <v>3</v>
      </c>
      <c r="L56" s="540"/>
      <c r="M56" s="541" t="s">
        <v>4</v>
      </c>
      <c r="N56" s="541"/>
    </row>
    <row r="57" spans="2:33" ht="14.25" customHeight="1">
      <c r="B57" s="537"/>
      <c r="C57" s="436" t="s">
        <v>7</v>
      </c>
      <c r="D57" s="437" t="s">
        <v>8</v>
      </c>
      <c r="E57" s="433" t="s">
        <v>7</v>
      </c>
      <c r="F57" s="434" t="s">
        <v>8</v>
      </c>
      <c r="G57" s="435" t="s">
        <v>7</v>
      </c>
      <c r="H57" s="435" t="s">
        <v>8</v>
      </c>
      <c r="I57" s="436" t="s">
        <v>7</v>
      </c>
      <c r="J57" s="437" t="s">
        <v>8</v>
      </c>
      <c r="K57" s="433" t="s">
        <v>7</v>
      </c>
      <c r="L57" s="434" t="s">
        <v>8</v>
      </c>
      <c r="M57" s="435" t="s">
        <v>7</v>
      </c>
      <c r="N57" s="435" t="s">
        <v>8</v>
      </c>
    </row>
    <row r="58" spans="2:33" ht="14.25" customHeight="1">
      <c r="B58" s="241" t="s">
        <v>6</v>
      </c>
      <c r="C58" s="431">
        <v>336294</v>
      </c>
      <c r="D58" s="432">
        <v>552.09</v>
      </c>
      <c r="E58" s="427">
        <v>176461</v>
      </c>
      <c r="F58" s="428">
        <v>555.55999999999995</v>
      </c>
      <c r="G58" s="429">
        <v>159817</v>
      </c>
      <c r="H58" s="430">
        <v>548.28</v>
      </c>
      <c r="I58" s="431">
        <v>46895</v>
      </c>
      <c r="J58" s="432">
        <v>824.51</v>
      </c>
      <c r="K58" s="427">
        <v>16600</v>
      </c>
      <c r="L58" s="428">
        <v>796</v>
      </c>
      <c r="M58" s="429">
        <v>30295</v>
      </c>
      <c r="N58" s="430">
        <v>840.13</v>
      </c>
      <c r="R58" s="200"/>
      <c r="S58" s="193"/>
      <c r="T58" s="200"/>
      <c r="U58" s="193"/>
      <c r="V58" s="200"/>
      <c r="W58" s="193"/>
      <c r="X58" s="200"/>
      <c r="Y58" s="193"/>
      <c r="Z58" s="200"/>
      <c r="AA58" s="193"/>
      <c r="AB58" s="200"/>
      <c r="AC58" s="193"/>
      <c r="AD58" s="200"/>
      <c r="AE58" s="193"/>
      <c r="AF58" s="200"/>
      <c r="AG58" s="193"/>
    </row>
    <row r="59" spans="2:33" ht="14.25" customHeight="1">
      <c r="B59" s="237" t="s">
        <v>9</v>
      </c>
      <c r="C59" s="238">
        <v>2155</v>
      </c>
      <c r="D59" s="239">
        <v>381.3</v>
      </c>
      <c r="E59" s="419">
        <v>1113</v>
      </c>
      <c r="F59" s="420">
        <v>384.55</v>
      </c>
      <c r="G59" s="421">
        <v>1042</v>
      </c>
      <c r="H59" s="422">
        <v>377.82</v>
      </c>
      <c r="I59" s="238">
        <v>1</v>
      </c>
      <c r="J59" s="239">
        <v>376.96</v>
      </c>
      <c r="K59" s="419">
        <v>1</v>
      </c>
      <c r="L59" s="420">
        <v>376.96</v>
      </c>
      <c r="M59" s="421">
        <v>0</v>
      </c>
      <c r="N59" s="422">
        <v>0</v>
      </c>
    </row>
    <row r="60" spans="2:33" ht="14.25" customHeight="1">
      <c r="B60" s="240" t="s">
        <v>10</v>
      </c>
      <c r="C60" s="238">
        <v>10078</v>
      </c>
      <c r="D60" s="239">
        <v>385.05</v>
      </c>
      <c r="E60" s="419">
        <v>5165</v>
      </c>
      <c r="F60" s="420">
        <v>386.11</v>
      </c>
      <c r="G60" s="421">
        <v>4913</v>
      </c>
      <c r="H60" s="422">
        <v>383.93</v>
      </c>
      <c r="I60" s="238">
        <v>1</v>
      </c>
      <c r="J60" s="239">
        <v>286.5</v>
      </c>
      <c r="K60" s="419">
        <v>1</v>
      </c>
      <c r="L60" s="420">
        <v>286.5</v>
      </c>
      <c r="M60" s="421">
        <v>0</v>
      </c>
      <c r="N60" s="422">
        <v>0</v>
      </c>
    </row>
    <row r="61" spans="2:33" ht="14.25" customHeight="1">
      <c r="B61" s="237" t="s">
        <v>11</v>
      </c>
      <c r="C61" s="238">
        <v>26287</v>
      </c>
      <c r="D61" s="239">
        <v>390.1</v>
      </c>
      <c r="E61" s="419">
        <v>13386</v>
      </c>
      <c r="F61" s="420">
        <v>389.56</v>
      </c>
      <c r="G61" s="421">
        <v>12901</v>
      </c>
      <c r="H61" s="422">
        <v>390.65</v>
      </c>
      <c r="I61" s="238">
        <v>7</v>
      </c>
      <c r="J61" s="239">
        <v>379.86</v>
      </c>
      <c r="K61" s="419">
        <v>2</v>
      </c>
      <c r="L61" s="420">
        <v>331.57</v>
      </c>
      <c r="M61" s="421">
        <v>5</v>
      </c>
      <c r="N61" s="422">
        <v>399.18</v>
      </c>
      <c r="R61" s="200"/>
      <c r="S61" s="193"/>
      <c r="T61" s="200"/>
      <c r="U61" s="193"/>
      <c r="V61" s="200"/>
      <c r="W61" s="193"/>
      <c r="X61" s="200"/>
      <c r="Y61" s="193"/>
      <c r="Z61" s="200"/>
      <c r="AA61" s="193"/>
      <c r="AB61" s="200"/>
      <c r="AC61" s="193"/>
      <c r="AD61" s="200"/>
      <c r="AE61" s="193"/>
      <c r="AF61" s="200"/>
      <c r="AG61" s="193"/>
    </row>
    <row r="62" spans="2:33" ht="14.25" customHeight="1">
      <c r="B62" s="237" t="s">
        <v>12</v>
      </c>
      <c r="C62" s="238">
        <v>57893</v>
      </c>
      <c r="D62" s="239">
        <v>391.78</v>
      </c>
      <c r="E62" s="419">
        <v>29651</v>
      </c>
      <c r="F62" s="420">
        <v>393.29</v>
      </c>
      <c r="G62" s="421">
        <v>28232</v>
      </c>
      <c r="H62" s="422">
        <v>390.22</v>
      </c>
      <c r="I62" s="238">
        <v>34</v>
      </c>
      <c r="J62" s="239">
        <v>391.37</v>
      </c>
      <c r="K62" s="419">
        <v>18</v>
      </c>
      <c r="L62" s="420">
        <v>402.98</v>
      </c>
      <c r="M62" s="421">
        <v>16</v>
      </c>
      <c r="N62" s="422">
        <v>378.32</v>
      </c>
      <c r="R62" s="200"/>
      <c r="S62" s="193"/>
      <c r="T62" s="200"/>
      <c r="U62" s="193"/>
      <c r="V62" s="200"/>
      <c r="W62" s="193"/>
      <c r="X62" s="200"/>
      <c r="Y62" s="193"/>
      <c r="Z62" s="200"/>
      <c r="AA62" s="193"/>
      <c r="AB62" s="200"/>
      <c r="AC62" s="193"/>
      <c r="AD62" s="200"/>
      <c r="AE62" s="193"/>
      <c r="AF62" s="200"/>
      <c r="AG62" s="193"/>
    </row>
    <row r="63" spans="2:33" ht="14.25" customHeight="1">
      <c r="B63" s="237" t="s">
        <v>13</v>
      </c>
      <c r="C63" s="238">
        <v>89615</v>
      </c>
      <c r="D63" s="239">
        <v>401.04</v>
      </c>
      <c r="E63" s="419">
        <v>44297</v>
      </c>
      <c r="F63" s="420">
        <v>401.11</v>
      </c>
      <c r="G63" s="421">
        <v>45313</v>
      </c>
      <c r="H63" s="422">
        <v>400.98</v>
      </c>
      <c r="I63" s="238">
        <v>19</v>
      </c>
      <c r="J63" s="239">
        <v>508.95</v>
      </c>
      <c r="K63" s="419">
        <v>8</v>
      </c>
      <c r="L63" s="420">
        <v>596.66</v>
      </c>
      <c r="M63" s="421">
        <v>11</v>
      </c>
      <c r="N63" s="422">
        <v>445.15</v>
      </c>
      <c r="R63" s="200"/>
      <c r="S63" s="193"/>
      <c r="T63" s="200"/>
      <c r="U63" s="193"/>
      <c r="V63" s="200"/>
      <c r="W63" s="193"/>
      <c r="X63" s="200"/>
      <c r="Y63" s="193"/>
      <c r="Z63" s="200"/>
      <c r="AA63" s="193"/>
      <c r="AB63" s="200"/>
      <c r="AC63" s="193"/>
      <c r="AD63" s="200"/>
      <c r="AE63" s="193"/>
      <c r="AF63" s="200"/>
      <c r="AG63" s="193"/>
    </row>
    <row r="64" spans="2:33" ht="14.25" customHeight="1">
      <c r="B64" s="237" t="s">
        <v>14</v>
      </c>
      <c r="C64" s="238">
        <v>5222</v>
      </c>
      <c r="D64" s="239">
        <v>461.73</v>
      </c>
      <c r="E64" s="419">
        <v>2665</v>
      </c>
      <c r="F64" s="420">
        <v>462.1</v>
      </c>
      <c r="G64" s="421">
        <v>2557</v>
      </c>
      <c r="H64" s="422">
        <v>461.35</v>
      </c>
      <c r="I64" s="238">
        <v>111</v>
      </c>
      <c r="J64" s="239">
        <v>353.88</v>
      </c>
      <c r="K64" s="419">
        <v>46</v>
      </c>
      <c r="L64" s="420">
        <v>335.23</v>
      </c>
      <c r="M64" s="421">
        <v>65</v>
      </c>
      <c r="N64" s="422">
        <v>367.08</v>
      </c>
      <c r="R64" s="200"/>
      <c r="S64" s="193"/>
      <c r="T64" s="200"/>
      <c r="U64" s="193"/>
      <c r="V64" s="200"/>
      <c r="W64" s="193"/>
      <c r="X64" s="200"/>
      <c r="Y64" s="193"/>
      <c r="Z64" s="200"/>
      <c r="AA64" s="193"/>
      <c r="AB64" s="200"/>
      <c r="AC64" s="193"/>
      <c r="AD64" s="200"/>
      <c r="AE64" s="193"/>
      <c r="AF64" s="200"/>
      <c r="AG64" s="193"/>
    </row>
    <row r="65" spans="2:33" ht="14.25" customHeight="1">
      <c r="B65" s="237" t="s">
        <v>15</v>
      </c>
      <c r="C65" s="238">
        <v>3212</v>
      </c>
      <c r="D65" s="239">
        <v>456.44</v>
      </c>
      <c r="E65" s="419">
        <v>1964</v>
      </c>
      <c r="F65" s="420">
        <v>459.52</v>
      </c>
      <c r="G65" s="421">
        <v>1248</v>
      </c>
      <c r="H65" s="422">
        <v>451.59</v>
      </c>
      <c r="I65" s="238">
        <v>92</v>
      </c>
      <c r="J65" s="239">
        <v>358.59</v>
      </c>
      <c r="K65" s="419">
        <v>46</v>
      </c>
      <c r="L65" s="420">
        <v>382.3</v>
      </c>
      <c r="M65" s="421">
        <v>46</v>
      </c>
      <c r="N65" s="422">
        <v>334.88</v>
      </c>
      <c r="R65" s="200"/>
      <c r="S65" s="193"/>
      <c r="T65" s="200"/>
      <c r="U65" s="193"/>
      <c r="V65" s="200"/>
      <c r="W65" s="193"/>
      <c r="X65" s="200"/>
      <c r="Y65" s="193"/>
      <c r="Z65" s="200"/>
      <c r="AA65" s="193"/>
      <c r="AB65" s="200"/>
      <c r="AC65" s="193"/>
      <c r="AD65" s="200"/>
      <c r="AE65" s="193"/>
      <c r="AF65" s="200"/>
      <c r="AG65" s="193"/>
    </row>
    <row r="66" spans="2:33" ht="14.25" customHeight="1">
      <c r="B66" s="237" t="s">
        <v>16</v>
      </c>
      <c r="C66" s="238">
        <v>4946</v>
      </c>
      <c r="D66" s="239">
        <v>487.59</v>
      </c>
      <c r="E66" s="419">
        <v>3010</v>
      </c>
      <c r="F66" s="420">
        <v>487.65</v>
      </c>
      <c r="G66" s="421">
        <v>1936</v>
      </c>
      <c r="H66" s="422">
        <v>487.51</v>
      </c>
      <c r="I66" s="238">
        <v>106</v>
      </c>
      <c r="J66" s="239">
        <v>405.52</v>
      </c>
      <c r="K66" s="419">
        <v>56</v>
      </c>
      <c r="L66" s="420">
        <v>418.38</v>
      </c>
      <c r="M66" s="421">
        <v>50</v>
      </c>
      <c r="N66" s="422">
        <v>391.11</v>
      </c>
      <c r="R66" s="200"/>
      <c r="S66" s="193"/>
      <c r="T66" s="200"/>
      <c r="U66" s="193"/>
      <c r="V66" s="200"/>
      <c r="W66" s="193"/>
      <c r="X66" s="200"/>
      <c r="Y66" s="193"/>
      <c r="Z66" s="200"/>
      <c r="AA66" s="193"/>
      <c r="AB66" s="200"/>
      <c r="AC66" s="193"/>
      <c r="AD66" s="200"/>
      <c r="AE66" s="193"/>
      <c r="AF66" s="200"/>
      <c r="AG66" s="193"/>
    </row>
    <row r="67" spans="2:33" ht="14.25" customHeight="1">
      <c r="B67" s="237" t="s">
        <v>17</v>
      </c>
      <c r="C67" s="238">
        <v>7799</v>
      </c>
      <c r="D67" s="239">
        <v>545.41</v>
      </c>
      <c r="E67" s="419">
        <v>4710</v>
      </c>
      <c r="F67" s="420">
        <v>540.36</v>
      </c>
      <c r="G67" s="421">
        <v>3089</v>
      </c>
      <c r="H67" s="422">
        <v>553.11</v>
      </c>
      <c r="I67" s="238">
        <v>168</v>
      </c>
      <c r="J67" s="239">
        <v>383.02</v>
      </c>
      <c r="K67" s="419">
        <v>82</v>
      </c>
      <c r="L67" s="420">
        <v>405.8</v>
      </c>
      <c r="M67" s="421">
        <v>86</v>
      </c>
      <c r="N67" s="422">
        <v>361.29</v>
      </c>
      <c r="R67" s="200"/>
      <c r="S67" s="193"/>
      <c r="T67" s="200"/>
      <c r="U67" s="193"/>
      <c r="V67" s="200"/>
      <c r="W67" s="193"/>
      <c r="X67" s="200"/>
      <c r="Y67" s="193"/>
      <c r="Z67" s="200"/>
      <c r="AA67" s="193"/>
      <c r="AB67" s="200"/>
      <c r="AC67" s="193"/>
      <c r="AD67" s="200"/>
      <c r="AE67" s="193"/>
      <c r="AF67" s="200"/>
      <c r="AG67" s="193"/>
    </row>
    <row r="68" spans="2:33" ht="14.25" customHeight="1">
      <c r="B68" s="237" t="s">
        <v>18</v>
      </c>
      <c r="C68" s="238">
        <v>13753</v>
      </c>
      <c r="D68" s="239">
        <v>616.84</v>
      </c>
      <c r="E68" s="419">
        <v>8052</v>
      </c>
      <c r="F68" s="420">
        <v>616.58000000000004</v>
      </c>
      <c r="G68" s="421">
        <v>5701</v>
      </c>
      <c r="H68" s="422">
        <v>617.21</v>
      </c>
      <c r="I68" s="238">
        <v>883</v>
      </c>
      <c r="J68" s="239">
        <v>698.73</v>
      </c>
      <c r="K68" s="419">
        <v>411</v>
      </c>
      <c r="L68" s="420">
        <v>723.55</v>
      </c>
      <c r="M68" s="421">
        <v>472</v>
      </c>
      <c r="N68" s="422">
        <v>677.12</v>
      </c>
      <c r="R68" s="200"/>
      <c r="S68" s="193"/>
      <c r="T68" s="200"/>
      <c r="U68" s="193"/>
      <c r="V68" s="200"/>
      <c r="W68" s="193"/>
      <c r="X68" s="200"/>
      <c r="Y68" s="193"/>
      <c r="Z68" s="200"/>
      <c r="AA68" s="193"/>
      <c r="AB68" s="200"/>
      <c r="AC68" s="193"/>
      <c r="AD68" s="200"/>
      <c r="AE68" s="193"/>
      <c r="AF68" s="200"/>
      <c r="AG68" s="193"/>
    </row>
    <row r="69" spans="2:33" ht="14.25" customHeight="1">
      <c r="B69" s="237" t="s">
        <v>19</v>
      </c>
      <c r="C69" s="238">
        <v>20625</v>
      </c>
      <c r="D69" s="239">
        <v>695.11</v>
      </c>
      <c r="E69" s="419">
        <v>12194</v>
      </c>
      <c r="F69" s="420">
        <v>689.93</v>
      </c>
      <c r="G69" s="421">
        <v>8431</v>
      </c>
      <c r="H69" s="422">
        <v>702.6</v>
      </c>
      <c r="I69" s="238">
        <v>3976</v>
      </c>
      <c r="J69" s="239">
        <v>756.21</v>
      </c>
      <c r="K69" s="419">
        <v>1966</v>
      </c>
      <c r="L69" s="420">
        <v>739.72</v>
      </c>
      <c r="M69" s="421">
        <v>2010</v>
      </c>
      <c r="N69" s="422">
        <v>772.34</v>
      </c>
      <c r="R69" s="200"/>
      <c r="S69" s="193"/>
      <c r="T69" s="200"/>
      <c r="U69" s="193"/>
      <c r="V69" s="200"/>
      <c r="W69" s="193"/>
      <c r="X69" s="200"/>
      <c r="Y69" s="193"/>
      <c r="Z69" s="200"/>
      <c r="AA69" s="193"/>
      <c r="AB69" s="200"/>
      <c r="AC69" s="193"/>
      <c r="AD69" s="200"/>
      <c r="AE69" s="193"/>
      <c r="AF69" s="200"/>
      <c r="AG69" s="193"/>
    </row>
    <row r="70" spans="2:33" ht="14.25" customHeight="1">
      <c r="B70" s="237" t="s">
        <v>20</v>
      </c>
      <c r="C70" s="238">
        <v>24728</v>
      </c>
      <c r="D70" s="239">
        <v>780.25</v>
      </c>
      <c r="E70" s="419">
        <v>14403</v>
      </c>
      <c r="F70" s="420">
        <v>778.48</v>
      </c>
      <c r="G70" s="421">
        <v>10324</v>
      </c>
      <c r="H70" s="422">
        <v>782.75</v>
      </c>
      <c r="I70" s="238">
        <v>8615</v>
      </c>
      <c r="J70" s="239">
        <v>813.62</v>
      </c>
      <c r="K70" s="419">
        <v>4006</v>
      </c>
      <c r="L70" s="420">
        <v>801.2</v>
      </c>
      <c r="M70" s="421">
        <v>4609</v>
      </c>
      <c r="N70" s="422">
        <v>824.41</v>
      </c>
      <c r="R70" s="200"/>
      <c r="S70" s="193"/>
      <c r="T70" s="518"/>
      <c r="U70" s="193"/>
      <c r="V70" s="200"/>
      <c r="W70" s="193"/>
      <c r="X70" s="200"/>
      <c r="Y70" s="193"/>
      <c r="Z70" s="200"/>
      <c r="AA70" s="193"/>
      <c r="AB70" s="200"/>
      <c r="AC70" s="193"/>
      <c r="AD70" s="200"/>
      <c r="AE70" s="193"/>
      <c r="AF70" s="200"/>
      <c r="AG70" s="193"/>
    </row>
    <row r="71" spans="2:33" ht="14.25" customHeight="1">
      <c r="B71" s="237" t="s">
        <v>21</v>
      </c>
      <c r="C71" s="238">
        <v>24711</v>
      </c>
      <c r="D71" s="239">
        <v>839.84</v>
      </c>
      <c r="E71" s="419">
        <v>14118</v>
      </c>
      <c r="F71" s="420">
        <v>833.73</v>
      </c>
      <c r="G71" s="421">
        <v>10593</v>
      </c>
      <c r="H71" s="422">
        <v>847.97</v>
      </c>
      <c r="I71" s="238">
        <v>10662</v>
      </c>
      <c r="J71" s="239">
        <v>826.46</v>
      </c>
      <c r="K71" s="419">
        <v>4665</v>
      </c>
      <c r="L71" s="420">
        <v>794.67</v>
      </c>
      <c r="M71" s="421">
        <v>5997</v>
      </c>
      <c r="N71" s="422">
        <v>851.2</v>
      </c>
      <c r="R71" s="200"/>
      <c r="S71" s="193"/>
      <c r="T71" s="200"/>
      <c r="U71" s="193"/>
      <c r="V71" s="200"/>
      <c r="W71" s="193"/>
      <c r="X71" s="200"/>
      <c r="Y71" s="193"/>
      <c r="Z71" s="200"/>
      <c r="AA71" s="193"/>
      <c r="AB71" s="200"/>
      <c r="AC71" s="193"/>
      <c r="AD71" s="200"/>
      <c r="AE71" s="193"/>
      <c r="AF71" s="200"/>
      <c r="AG71" s="193"/>
    </row>
    <row r="72" spans="2:33" ht="14.25" customHeight="1">
      <c r="B72" s="237" t="s">
        <v>22</v>
      </c>
      <c r="C72" s="238">
        <v>19016</v>
      </c>
      <c r="D72" s="239">
        <v>863.84</v>
      </c>
      <c r="E72" s="419">
        <v>10209</v>
      </c>
      <c r="F72" s="420">
        <v>858.34</v>
      </c>
      <c r="G72" s="421">
        <v>8807</v>
      </c>
      <c r="H72" s="422">
        <v>870.22</v>
      </c>
      <c r="I72" s="238">
        <v>7180</v>
      </c>
      <c r="J72" s="239">
        <v>910.5</v>
      </c>
      <c r="K72" s="419">
        <v>2554</v>
      </c>
      <c r="L72" s="420">
        <v>876.74</v>
      </c>
      <c r="M72" s="421">
        <v>4626</v>
      </c>
      <c r="N72" s="422">
        <v>929.14</v>
      </c>
      <c r="R72" s="200"/>
      <c r="S72" s="193"/>
      <c r="T72" s="200"/>
      <c r="U72" s="193"/>
      <c r="V72" s="200"/>
      <c r="W72" s="193"/>
      <c r="X72" s="200"/>
      <c r="Y72" s="193"/>
      <c r="Z72" s="200"/>
      <c r="AA72" s="193"/>
      <c r="AB72" s="200"/>
      <c r="AC72" s="193"/>
      <c r="AD72" s="200"/>
      <c r="AE72" s="193"/>
      <c r="AF72" s="200"/>
      <c r="AG72" s="193"/>
    </row>
    <row r="73" spans="2:33" ht="14.25" customHeight="1">
      <c r="B73" s="237" t="s">
        <v>23</v>
      </c>
      <c r="C73" s="238">
        <v>12350</v>
      </c>
      <c r="D73" s="239">
        <v>863.61</v>
      </c>
      <c r="E73" s="419">
        <v>6148</v>
      </c>
      <c r="F73" s="420">
        <v>855.37</v>
      </c>
      <c r="G73" s="421">
        <v>6202</v>
      </c>
      <c r="H73" s="422">
        <v>871.77</v>
      </c>
      <c r="I73" s="238">
        <v>4815</v>
      </c>
      <c r="J73" s="239">
        <v>895.76</v>
      </c>
      <c r="K73" s="419">
        <v>1323</v>
      </c>
      <c r="L73" s="420">
        <v>856.05</v>
      </c>
      <c r="M73" s="421">
        <v>3492</v>
      </c>
      <c r="N73" s="422">
        <v>910.8</v>
      </c>
      <c r="R73" s="200"/>
      <c r="S73" s="193"/>
      <c r="T73" s="200"/>
      <c r="U73" s="193"/>
      <c r="V73" s="200"/>
      <c r="W73" s="193"/>
      <c r="X73" s="200"/>
      <c r="Y73" s="193"/>
      <c r="Z73" s="200"/>
      <c r="AA73" s="193"/>
      <c r="AB73" s="200"/>
      <c r="AC73" s="193"/>
      <c r="AD73" s="200"/>
      <c r="AE73" s="193"/>
      <c r="AF73" s="200"/>
      <c r="AG73" s="193"/>
    </row>
    <row r="74" spans="2:33" ht="14.25" customHeight="1">
      <c r="B74" s="237" t="s">
        <v>24</v>
      </c>
      <c r="C74" s="238">
        <v>7478</v>
      </c>
      <c r="D74" s="239">
        <v>841.45</v>
      </c>
      <c r="E74" s="419">
        <v>3247</v>
      </c>
      <c r="F74" s="420">
        <v>827.33</v>
      </c>
      <c r="G74" s="421">
        <v>4231</v>
      </c>
      <c r="H74" s="422">
        <v>852.28</v>
      </c>
      <c r="I74" s="238">
        <v>3807</v>
      </c>
      <c r="J74" s="239">
        <v>831.54</v>
      </c>
      <c r="K74" s="419">
        <v>737</v>
      </c>
      <c r="L74" s="420">
        <v>796.57</v>
      </c>
      <c r="M74" s="421">
        <v>3070</v>
      </c>
      <c r="N74" s="422">
        <v>839.93</v>
      </c>
      <c r="O74" s="39"/>
      <c r="R74" s="200"/>
      <c r="S74" s="193"/>
      <c r="T74" s="200"/>
      <c r="U74" s="193"/>
      <c r="V74" s="200"/>
      <c r="W74" s="193"/>
      <c r="X74" s="200"/>
      <c r="Y74" s="193"/>
      <c r="Z74" s="200"/>
      <c r="AA74" s="193"/>
      <c r="AB74" s="200"/>
      <c r="AC74" s="193"/>
      <c r="AD74" s="200"/>
      <c r="AE74" s="193"/>
      <c r="AF74" s="200"/>
      <c r="AG74" s="193"/>
    </row>
    <row r="75" spans="2:33" ht="14.25" customHeight="1">
      <c r="B75" s="237" t="s">
        <v>25</v>
      </c>
      <c r="C75" s="238">
        <v>3963</v>
      </c>
      <c r="D75" s="239">
        <v>814.49</v>
      </c>
      <c r="E75" s="419">
        <v>1460</v>
      </c>
      <c r="F75" s="420">
        <v>818.01</v>
      </c>
      <c r="G75" s="421">
        <v>2503</v>
      </c>
      <c r="H75" s="422">
        <v>812.44</v>
      </c>
      <c r="I75" s="238">
        <v>2825</v>
      </c>
      <c r="J75" s="239">
        <v>800.6</v>
      </c>
      <c r="K75" s="419">
        <v>382</v>
      </c>
      <c r="L75" s="420">
        <v>754.36</v>
      </c>
      <c r="M75" s="421">
        <v>2443</v>
      </c>
      <c r="N75" s="422">
        <v>807.82</v>
      </c>
      <c r="R75" s="200"/>
      <c r="S75" s="193"/>
      <c r="T75" s="200"/>
      <c r="U75" s="193"/>
      <c r="V75" s="200"/>
      <c r="W75" s="193"/>
      <c r="X75" s="200"/>
      <c r="Y75" s="193"/>
      <c r="Z75" s="200"/>
      <c r="AA75" s="193"/>
      <c r="AB75" s="200"/>
      <c r="AC75" s="193"/>
      <c r="AD75" s="200"/>
      <c r="AE75" s="193"/>
      <c r="AF75" s="200"/>
      <c r="AG75" s="193"/>
    </row>
    <row r="76" spans="2:33" ht="14.25" customHeight="1">
      <c r="B76" s="237" t="s">
        <v>26</v>
      </c>
      <c r="C76" s="238">
        <v>2463</v>
      </c>
      <c r="D76" s="239">
        <v>837.97</v>
      </c>
      <c r="E76" s="419">
        <v>669</v>
      </c>
      <c r="F76" s="420">
        <v>833.66</v>
      </c>
      <c r="G76" s="421">
        <v>1794</v>
      </c>
      <c r="H76" s="422">
        <v>839.58</v>
      </c>
      <c r="I76" s="238">
        <v>3593</v>
      </c>
      <c r="J76" s="239">
        <v>761.73</v>
      </c>
      <c r="K76" s="419">
        <v>296</v>
      </c>
      <c r="L76" s="420">
        <v>658.99</v>
      </c>
      <c r="M76" s="421">
        <v>3297</v>
      </c>
      <c r="N76" s="422">
        <v>770.95</v>
      </c>
      <c r="S76" s="193"/>
      <c r="T76" s="200"/>
      <c r="U76" s="193"/>
      <c r="V76" s="200"/>
      <c r="W76" s="193"/>
      <c r="X76" s="200"/>
      <c r="Y76" s="193"/>
      <c r="Z76" s="200"/>
      <c r="AA76" s="193"/>
      <c r="AB76" s="200"/>
      <c r="AC76" s="193"/>
      <c r="AD76" s="200"/>
      <c r="AE76" s="193"/>
      <c r="AF76" s="200"/>
      <c r="AG76" s="193"/>
    </row>
    <row r="77" spans="2:33" ht="14.25" customHeight="1">
      <c r="B77" s="237" t="s">
        <v>5</v>
      </c>
      <c r="C77" s="238">
        <v>0</v>
      </c>
      <c r="D77" s="239">
        <v>0</v>
      </c>
      <c r="E77" s="419">
        <v>0</v>
      </c>
      <c r="F77" s="420">
        <v>0</v>
      </c>
      <c r="G77" s="421">
        <v>0</v>
      </c>
      <c r="H77" s="422">
        <v>0</v>
      </c>
      <c r="I77" s="238">
        <v>0</v>
      </c>
      <c r="J77" s="239">
        <v>0</v>
      </c>
      <c r="K77" s="419">
        <v>0</v>
      </c>
      <c r="L77" s="420">
        <v>0</v>
      </c>
      <c r="M77" s="421">
        <v>0</v>
      </c>
      <c r="N77" s="422">
        <v>0</v>
      </c>
      <c r="R77" s="200"/>
      <c r="S77" s="193"/>
      <c r="T77" s="200"/>
      <c r="U77" s="193"/>
      <c r="V77" s="200"/>
      <c r="W77" s="193"/>
      <c r="X77" s="200"/>
      <c r="Y77" s="193"/>
      <c r="Z77" s="200"/>
      <c r="AA77" s="193"/>
      <c r="AB77" s="200"/>
      <c r="AC77" s="193"/>
      <c r="AD77" s="200"/>
      <c r="AE77" s="193"/>
      <c r="AF77" s="200"/>
      <c r="AG77" s="193"/>
    </row>
    <row r="78" spans="2:33" ht="14.25" customHeight="1">
      <c r="B78" s="424" t="s">
        <v>27</v>
      </c>
      <c r="C78" s="426">
        <v>36</v>
      </c>
      <c r="D78" s="425" t="s">
        <v>227</v>
      </c>
      <c r="E78" s="426">
        <v>36</v>
      </c>
      <c r="F78" s="425" t="s">
        <v>227</v>
      </c>
      <c r="G78" s="426">
        <v>35</v>
      </c>
      <c r="H78" s="425" t="s">
        <v>227</v>
      </c>
      <c r="I78" s="426">
        <v>66</v>
      </c>
      <c r="J78" s="425" t="s">
        <v>227</v>
      </c>
      <c r="K78" s="426">
        <v>62</v>
      </c>
      <c r="L78" s="425" t="s">
        <v>227</v>
      </c>
      <c r="M78" s="426">
        <v>68</v>
      </c>
      <c r="N78" s="425" t="s">
        <v>227</v>
      </c>
      <c r="R78" s="200"/>
      <c r="S78" s="193"/>
      <c r="T78" s="200"/>
      <c r="U78" s="193"/>
      <c r="V78" s="200"/>
      <c r="W78" s="193"/>
      <c r="X78" s="200"/>
      <c r="Y78" s="193"/>
      <c r="Z78" s="200"/>
      <c r="AA78" s="193"/>
      <c r="AB78" s="200"/>
      <c r="AC78" s="193"/>
      <c r="AD78" s="200"/>
      <c r="AE78" s="193"/>
      <c r="AF78" s="200"/>
      <c r="AG78" s="193"/>
    </row>
    <row r="79" spans="2:33" ht="16.350000000000001" customHeight="1"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R79" s="191"/>
      <c r="S79" s="190"/>
      <c r="T79" s="191"/>
      <c r="U79" s="190"/>
      <c r="V79" s="191"/>
      <c r="W79" s="190"/>
      <c r="X79" s="191"/>
      <c r="Y79" s="190"/>
      <c r="Z79" s="191"/>
      <c r="AA79" s="190"/>
      <c r="AB79" s="191"/>
      <c r="AC79" s="190"/>
      <c r="AD79" s="191"/>
      <c r="AE79" s="190"/>
      <c r="AF79" s="191"/>
      <c r="AG79" s="190"/>
    </row>
    <row r="80" spans="2:33">
      <c r="M80" s="40" t="s">
        <v>124</v>
      </c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</row>
    <row r="81" spans="2:15" ht="15">
      <c r="B81" s="38" t="s">
        <v>228</v>
      </c>
    </row>
    <row r="83" spans="2:15">
      <c r="O83" s="39"/>
    </row>
  </sheetData>
  <mergeCells count="30">
    <mergeCell ref="B1:N1"/>
    <mergeCell ref="B2:N2"/>
    <mergeCell ref="B3:N3"/>
    <mergeCell ref="B5:B7"/>
    <mergeCell ref="C5:H5"/>
    <mergeCell ref="I5:N5"/>
    <mergeCell ref="C6:D6"/>
    <mergeCell ref="E6:F6"/>
    <mergeCell ref="G6:H6"/>
    <mergeCell ref="I6:J6"/>
    <mergeCell ref="K6:L6"/>
    <mergeCell ref="M6:N6"/>
    <mergeCell ref="B30:B32"/>
    <mergeCell ref="C30:H30"/>
    <mergeCell ref="I30:N30"/>
    <mergeCell ref="C31:D31"/>
    <mergeCell ref="E31:F31"/>
    <mergeCell ref="G31:H31"/>
    <mergeCell ref="I31:J31"/>
    <mergeCell ref="K31:L31"/>
    <mergeCell ref="M31:N31"/>
    <mergeCell ref="B55:B57"/>
    <mergeCell ref="C55:H55"/>
    <mergeCell ref="I55:N55"/>
    <mergeCell ref="C56:D56"/>
    <mergeCell ref="E56:F56"/>
    <mergeCell ref="M56:N56"/>
    <mergeCell ref="G56:H56"/>
    <mergeCell ref="I56:J56"/>
    <mergeCell ref="K56:L56"/>
  </mergeCells>
  <hyperlinks>
    <hyperlink ref="P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92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Y86" sqref="Y86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3" width="11.85546875" style="26" hidden="1" customWidth="1"/>
    <col min="14" max="23" width="0" style="26" hidden="1" customWidth="1"/>
    <col min="24" max="16384" width="11.5703125" style="26"/>
  </cols>
  <sheetData>
    <row r="1" spans="1:24" ht="18.75">
      <c r="B1" s="41" t="s">
        <v>108</v>
      </c>
      <c r="C1" s="42"/>
      <c r="D1" s="42"/>
      <c r="E1" s="42"/>
      <c r="F1" s="42"/>
      <c r="G1" s="42"/>
      <c r="H1" s="42"/>
      <c r="I1" s="42"/>
    </row>
    <row r="2" spans="1:24" ht="18.75">
      <c r="B2" s="41" t="s">
        <v>109</v>
      </c>
      <c r="C2" s="42"/>
      <c r="D2" s="42"/>
      <c r="E2" s="42"/>
      <c r="F2" s="42"/>
      <c r="G2" s="42"/>
      <c r="H2" s="42"/>
      <c r="I2" s="42"/>
      <c r="X2" s="7" t="s">
        <v>167</v>
      </c>
    </row>
    <row r="3" spans="1:24">
      <c r="A3" s="245"/>
      <c r="B3" s="245"/>
      <c r="C3" s="245"/>
      <c r="D3" s="245"/>
      <c r="E3" s="245"/>
      <c r="F3" s="245"/>
      <c r="G3" s="245"/>
      <c r="H3" s="245"/>
      <c r="I3" s="245"/>
    </row>
    <row r="4" spans="1:24" ht="32.1" customHeight="1">
      <c r="A4" s="245"/>
      <c r="B4" s="246" t="s">
        <v>212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1:24">
      <c r="D5" s="30"/>
    </row>
    <row r="6" spans="1:24">
      <c r="B6" s="44">
        <v>2010</v>
      </c>
      <c r="C6" s="44" t="s">
        <v>123</v>
      </c>
      <c r="D6" s="45">
        <v>936895</v>
      </c>
      <c r="E6" s="45">
        <v>5193107</v>
      </c>
      <c r="F6" s="45">
        <v>2300877</v>
      </c>
      <c r="G6" s="45">
        <v>271182</v>
      </c>
      <c r="H6" s="45">
        <v>37671</v>
      </c>
      <c r="I6" s="45">
        <v>8739732</v>
      </c>
    </row>
    <row r="7" spans="1:24">
      <c r="B7" s="44">
        <v>2011</v>
      </c>
      <c r="C7" s="44" t="s">
        <v>123</v>
      </c>
      <c r="D7" s="45">
        <v>942883</v>
      </c>
      <c r="E7" s="45">
        <v>5289994</v>
      </c>
      <c r="F7" s="45">
        <v>2319204</v>
      </c>
      <c r="G7" s="45">
        <v>275993</v>
      </c>
      <c r="H7" s="45">
        <v>38203</v>
      </c>
      <c r="I7" s="45">
        <v>8866277</v>
      </c>
    </row>
    <row r="8" spans="1:24">
      <c r="B8" s="44">
        <v>2012</v>
      </c>
      <c r="C8" s="44" t="s">
        <v>123</v>
      </c>
      <c r="D8" s="45">
        <v>943021</v>
      </c>
      <c r="E8" s="45">
        <v>5391504</v>
      </c>
      <c r="F8" s="45">
        <v>2331726</v>
      </c>
      <c r="G8" s="45">
        <v>294827</v>
      </c>
      <c r="H8" s="45">
        <v>37967</v>
      </c>
      <c r="I8" s="45">
        <v>8999045</v>
      </c>
    </row>
    <row r="9" spans="1:24">
      <c r="B9" s="44">
        <v>2013</v>
      </c>
      <c r="C9" s="44" t="s">
        <v>123</v>
      </c>
      <c r="D9" s="45">
        <v>933433</v>
      </c>
      <c r="E9" s="45">
        <v>5513570</v>
      </c>
      <c r="F9" s="45">
        <v>2345901</v>
      </c>
      <c r="G9" s="45">
        <v>315013</v>
      </c>
      <c r="H9" s="45">
        <v>38049</v>
      </c>
      <c r="I9" s="45">
        <v>9145966</v>
      </c>
    </row>
    <row r="10" spans="1:24">
      <c r="B10" s="44">
        <v>2014</v>
      </c>
      <c r="C10" s="44" t="s">
        <v>123</v>
      </c>
      <c r="D10" s="45">
        <v>929568</v>
      </c>
      <c r="E10" s="45">
        <v>5611105</v>
      </c>
      <c r="F10" s="45">
        <v>2355965</v>
      </c>
      <c r="G10" s="45">
        <v>335637</v>
      </c>
      <c r="H10" s="45">
        <v>38667</v>
      </c>
      <c r="I10" s="45">
        <v>9270942</v>
      </c>
    </row>
    <row r="11" spans="1:24">
      <c r="B11" s="44">
        <v>2015</v>
      </c>
      <c r="C11" s="44" t="s">
        <v>123</v>
      </c>
      <c r="D11" s="45">
        <v>936666</v>
      </c>
      <c r="E11" s="45">
        <v>5686678</v>
      </c>
      <c r="F11" s="45">
        <v>2358932</v>
      </c>
      <c r="G11" s="45">
        <v>339166</v>
      </c>
      <c r="H11" s="45">
        <v>39357</v>
      </c>
      <c r="I11" s="45">
        <v>9360799</v>
      </c>
    </row>
    <row r="12" spans="1:24">
      <c r="B12" s="44">
        <v>2016</v>
      </c>
      <c r="C12" s="44" t="s">
        <v>123</v>
      </c>
      <c r="D12" s="46">
        <v>944600</v>
      </c>
      <c r="E12" s="46">
        <v>5784748</v>
      </c>
      <c r="F12" s="46">
        <v>2364388</v>
      </c>
      <c r="G12" s="46">
        <v>339471</v>
      </c>
      <c r="H12" s="46">
        <v>40275</v>
      </c>
      <c r="I12" s="45">
        <v>9473482</v>
      </c>
    </row>
    <row r="13" spans="1:24">
      <c r="B13" s="44">
        <v>2017</v>
      </c>
      <c r="C13" s="44" t="s">
        <v>123</v>
      </c>
      <c r="D13" s="45">
        <v>951871</v>
      </c>
      <c r="E13" s="45">
        <v>5884135</v>
      </c>
      <c r="F13" s="45">
        <v>2365468</v>
      </c>
      <c r="G13" s="45">
        <v>339052</v>
      </c>
      <c r="H13" s="45">
        <v>41244</v>
      </c>
      <c r="I13" s="45">
        <v>9581770</v>
      </c>
    </row>
    <row r="14" spans="1:24">
      <c r="B14" s="44">
        <v>2018</v>
      </c>
      <c r="C14" s="44" t="s">
        <v>123</v>
      </c>
      <c r="D14" s="45">
        <v>955269</v>
      </c>
      <c r="E14" s="45">
        <v>5994755</v>
      </c>
      <c r="F14" s="45">
        <v>2365497</v>
      </c>
      <c r="G14" s="45">
        <v>338470</v>
      </c>
      <c r="H14" s="45">
        <v>42281</v>
      </c>
      <c r="I14" s="45">
        <v>9696272</v>
      </c>
    </row>
    <row r="15" spans="1:24">
      <c r="B15" s="44">
        <v>2019</v>
      </c>
      <c r="C15" s="44" t="s">
        <v>123</v>
      </c>
      <c r="D15" s="46">
        <v>962035</v>
      </c>
      <c r="E15" s="46">
        <v>6089294</v>
      </c>
      <c r="F15" s="46">
        <v>2366788</v>
      </c>
      <c r="G15" s="46">
        <v>340106</v>
      </c>
      <c r="H15" s="46">
        <v>43156</v>
      </c>
      <c r="I15" s="45">
        <v>9801379</v>
      </c>
    </row>
    <row r="16" spans="1:24">
      <c r="B16" s="44">
        <v>2020</v>
      </c>
      <c r="C16" s="44" t="s">
        <v>123</v>
      </c>
      <c r="D16" s="46">
        <v>948917</v>
      </c>
      <c r="E16" s="46">
        <v>6125792</v>
      </c>
      <c r="F16" s="46">
        <v>2352738</v>
      </c>
      <c r="G16" s="46">
        <v>338540</v>
      </c>
      <c r="H16" s="46">
        <v>43032</v>
      </c>
      <c r="I16" s="45">
        <v>9809019</v>
      </c>
    </row>
    <row r="17" spans="2:16">
      <c r="B17" s="44">
        <v>2021</v>
      </c>
      <c r="C17" s="44" t="s">
        <v>123</v>
      </c>
      <c r="D17" s="45">
        <v>953591</v>
      </c>
      <c r="E17" s="45">
        <v>6218551</v>
      </c>
      <c r="F17" s="45">
        <v>2358328</v>
      </c>
      <c r="G17" s="45">
        <v>342218</v>
      </c>
      <c r="H17" s="45">
        <v>44278</v>
      </c>
      <c r="I17" s="45">
        <v>9916966</v>
      </c>
    </row>
    <row r="18" spans="2:16">
      <c r="B18" s="44">
        <v>2022</v>
      </c>
      <c r="C18" s="44" t="s">
        <v>123</v>
      </c>
      <c r="D18" s="45">
        <v>949781</v>
      </c>
      <c r="E18" s="45">
        <v>6302297</v>
      </c>
      <c r="F18" s="45">
        <v>2356613</v>
      </c>
      <c r="G18" s="45">
        <v>341311</v>
      </c>
      <c r="H18" s="45">
        <v>44834</v>
      </c>
      <c r="I18" s="45">
        <v>9994836</v>
      </c>
    </row>
    <row r="19" spans="2:16">
      <c r="B19" s="44">
        <v>2023</v>
      </c>
      <c r="C19" s="44" t="s">
        <v>123</v>
      </c>
      <c r="D19" s="45">
        <v>945976</v>
      </c>
      <c r="E19" s="45">
        <v>6424813</v>
      </c>
      <c r="F19" s="45">
        <v>2354805</v>
      </c>
      <c r="G19" s="45">
        <v>340866</v>
      </c>
      <c r="H19" s="45">
        <v>45531</v>
      </c>
      <c r="I19" s="45">
        <v>10111991</v>
      </c>
    </row>
    <row r="20" spans="2:16">
      <c r="B20" s="44">
        <v>2024</v>
      </c>
      <c r="C20" s="44" t="s">
        <v>123</v>
      </c>
      <c r="D20" s="45">
        <v>995503</v>
      </c>
      <c r="E20" s="45">
        <v>6546721</v>
      </c>
      <c r="F20" s="45">
        <v>2353104</v>
      </c>
      <c r="G20" s="45">
        <v>339837</v>
      </c>
      <c r="H20" s="45">
        <v>46312</v>
      </c>
      <c r="I20" s="45">
        <v>10281477</v>
      </c>
    </row>
    <row r="21" spans="2:16">
      <c r="B21" s="44"/>
      <c r="C21" s="44"/>
      <c r="D21" s="45"/>
      <c r="E21" s="45"/>
      <c r="F21" s="45"/>
      <c r="G21" s="45"/>
      <c r="H21" s="45"/>
      <c r="I21" s="45"/>
      <c r="J21" s="30"/>
    </row>
    <row r="22" spans="2:16">
      <c r="B22" s="44">
        <v>2025</v>
      </c>
      <c r="C22" s="44" t="s">
        <v>112</v>
      </c>
      <c r="D22" s="45">
        <v>999797</v>
      </c>
      <c r="E22" s="45">
        <v>6558073</v>
      </c>
      <c r="F22" s="45">
        <v>2351632</v>
      </c>
      <c r="G22" s="45">
        <v>338996</v>
      </c>
      <c r="H22" s="45">
        <v>46288</v>
      </c>
      <c r="I22" s="45">
        <v>10294786</v>
      </c>
      <c r="J22" s="30"/>
    </row>
    <row r="23" spans="2:16">
      <c r="B23" s="44"/>
      <c r="C23" s="44" t="s">
        <v>113</v>
      </c>
      <c r="D23" s="45">
        <v>1002040</v>
      </c>
      <c r="E23" s="45">
        <v>6562698</v>
      </c>
      <c r="F23" s="45">
        <v>2344638</v>
      </c>
      <c r="G23" s="45">
        <v>338138</v>
      </c>
      <c r="H23" s="45">
        <v>46117</v>
      </c>
      <c r="I23" s="45">
        <v>10293631</v>
      </c>
      <c r="J23" s="30"/>
    </row>
    <row r="24" spans="2:16">
      <c r="B24" s="44"/>
      <c r="C24" s="44" t="s">
        <v>114</v>
      </c>
      <c r="D24" s="45">
        <v>1009049</v>
      </c>
      <c r="E24" s="45">
        <v>6570803</v>
      </c>
      <c r="F24" s="45">
        <v>2348471</v>
      </c>
      <c r="G24" s="45">
        <v>339080</v>
      </c>
      <c r="H24" s="45">
        <v>46231</v>
      </c>
      <c r="I24" s="45">
        <v>10313634</v>
      </c>
      <c r="J24" s="30"/>
    </row>
    <row r="25" spans="2:16">
      <c r="B25" s="44"/>
      <c r="C25" s="44" t="s">
        <v>115</v>
      </c>
      <c r="D25" s="45">
        <v>1015392</v>
      </c>
      <c r="E25" s="45">
        <v>6573707</v>
      </c>
      <c r="F25" s="45">
        <v>2349234</v>
      </c>
      <c r="G25" s="45">
        <v>339549</v>
      </c>
      <c r="H25" s="45">
        <v>46362</v>
      </c>
      <c r="I25" s="45">
        <v>10324244</v>
      </c>
      <c r="J25" s="30"/>
    </row>
    <row r="26" spans="2:16">
      <c r="B26" s="44"/>
      <c r="C26" s="44" t="s">
        <v>116</v>
      </c>
      <c r="D26" s="45">
        <v>1019729</v>
      </c>
      <c r="E26" s="45">
        <v>6571409</v>
      </c>
      <c r="F26" s="45">
        <v>2345647</v>
      </c>
      <c r="G26" s="45">
        <v>338634</v>
      </c>
      <c r="H26" s="45">
        <v>46441</v>
      </c>
      <c r="I26" s="45">
        <v>10321860</v>
      </c>
      <c r="J26" s="30"/>
    </row>
    <row r="27" spans="2:16">
      <c r="B27" s="44"/>
      <c r="C27" s="44" t="s">
        <v>117</v>
      </c>
      <c r="D27" s="45">
        <v>1025446</v>
      </c>
      <c r="E27" s="45">
        <v>6583748</v>
      </c>
      <c r="F27" s="45">
        <v>2347858</v>
      </c>
      <c r="G27" s="45">
        <v>339432</v>
      </c>
      <c r="H27" s="45">
        <v>46491</v>
      </c>
      <c r="I27" s="45">
        <v>10342975</v>
      </c>
      <c r="J27" s="30"/>
    </row>
    <row r="28" spans="2:16">
      <c r="B28" s="44"/>
      <c r="C28" s="44" t="s">
        <v>118</v>
      </c>
      <c r="D28" s="45">
        <v>1030424</v>
      </c>
      <c r="E28" s="45">
        <v>6592504</v>
      </c>
      <c r="F28" s="45">
        <v>2348425</v>
      </c>
      <c r="G28" s="45">
        <v>339936</v>
      </c>
      <c r="H28" s="45">
        <v>46583</v>
      </c>
      <c r="I28" s="45">
        <v>10357872</v>
      </c>
      <c r="J28" s="30"/>
    </row>
    <row r="29" spans="2:16">
      <c r="B29" s="44"/>
      <c r="C29" s="44" t="s">
        <v>119</v>
      </c>
      <c r="D29" s="45">
        <v>1035537</v>
      </c>
      <c r="E29" s="45">
        <v>6603397</v>
      </c>
      <c r="F29" s="45">
        <v>2348668</v>
      </c>
      <c r="G29" s="45">
        <v>340047</v>
      </c>
      <c r="H29" s="45">
        <v>46648</v>
      </c>
      <c r="I29" s="45">
        <v>10374297</v>
      </c>
      <c r="J29" s="30"/>
    </row>
    <row r="30" spans="2:16">
      <c r="B30" s="44"/>
      <c r="C30" s="44" t="s">
        <v>120</v>
      </c>
      <c r="D30" s="45">
        <v>1038484</v>
      </c>
      <c r="E30" s="45">
        <v>6607770</v>
      </c>
      <c r="F30" s="45">
        <v>2346859</v>
      </c>
      <c r="G30" s="45">
        <v>339536</v>
      </c>
      <c r="H30" s="45">
        <v>46654</v>
      </c>
      <c r="I30" s="45">
        <v>10379303</v>
      </c>
      <c r="J30" s="30"/>
    </row>
    <row r="31" spans="2:16">
      <c r="B31" s="44"/>
      <c r="C31" s="44" t="s">
        <v>121</v>
      </c>
      <c r="D31" s="45">
        <v>1043356</v>
      </c>
      <c r="E31" s="45">
        <v>6621675</v>
      </c>
      <c r="F31" s="45">
        <v>2348180</v>
      </c>
      <c r="G31" s="45">
        <v>337484</v>
      </c>
      <c r="H31" s="45">
        <v>46677</v>
      </c>
      <c r="I31" s="45">
        <v>10397372</v>
      </c>
      <c r="J31" s="30"/>
      <c r="K31" s="201"/>
      <c r="L31" s="201"/>
      <c r="M31" s="201"/>
      <c r="N31" s="201"/>
      <c r="O31" s="201"/>
      <c r="P31" s="201"/>
    </row>
    <row r="32" spans="2:16">
      <c r="B32" s="44"/>
      <c r="C32" s="44" t="s">
        <v>122</v>
      </c>
      <c r="D32" s="45">
        <v>1049132</v>
      </c>
      <c r="E32" s="45">
        <v>6637561</v>
      </c>
      <c r="F32" s="45">
        <v>2349981</v>
      </c>
      <c r="G32" s="45">
        <v>336815</v>
      </c>
      <c r="H32" s="45">
        <v>46742</v>
      </c>
      <c r="I32" s="45">
        <v>10420231</v>
      </c>
    </row>
    <row r="33" spans="2:23" ht="15.75" customHeight="1">
      <c r="B33" s="50"/>
      <c r="C33" s="44" t="s">
        <v>123</v>
      </c>
      <c r="D33" s="45">
        <v>1054935</v>
      </c>
      <c r="E33" s="45">
        <v>6646331</v>
      </c>
      <c r="F33" s="45">
        <v>2349623</v>
      </c>
      <c r="G33" s="45">
        <v>337183</v>
      </c>
      <c r="H33" s="45">
        <v>46784</v>
      </c>
      <c r="I33" s="45">
        <v>10434856</v>
      </c>
    </row>
    <row r="34" spans="2:23">
      <c r="B34" s="44">
        <v>2026</v>
      </c>
      <c r="C34" s="44" t="s">
        <v>112</v>
      </c>
      <c r="D34" s="45">
        <v>1053843</v>
      </c>
      <c r="E34" s="45">
        <v>6666863</v>
      </c>
      <c r="F34" s="45">
        <v>2348590</v>
      </c>
      <c r="G34" s="45">
        <v>336536</v>
      </c>
      <c r="H34" s="45">
        <v>46842</v>
      </c>
      <c r="I34" s="45">
        <v>10452674</v>
      </c>
      <c r="J34" s="30"/>
    </row>
    <row r="35" spans="2:23">
      <c r="B35" s="44"/>
      <c r="C35" s="44" t="s">
        <v>113</v>
      </c>
      <c r="D35" s="45">
        <v>1055274</v>
      </c>
      <c r="E35" s="45">
        <v>6670447</v>
      </c>
      <c r="F35" s="45">
        <v>2339414</v>
      </c>
      <c r="G35" s="45">
        <v>335157</v>
      </c>
      <c r="H35" s="45">
        <v>46596</v>
      </c>
      <c r="I35" s="45">
        <v>10446888</v>
      </c>
      <c r="J35" s="30"/>
    </row>
    <row r="36" spans="2:23">
      <c r="B36" s="44"/>
      <c r="C36" s="44" t="s">
        <v>114</v>
      </c>
      <c r="D36" s="45">
        <v>1060220</v>
      </c>
      <c r="E36" s="45">
        <v>6678169</v>
      </c>
      <c r="F36" s="45">
        <v>2342783</v>
      </c>
      <c r="G36" s="45">
        <v>335681</v>
      </c>
      <c r="H36" s="45">
        <v>46684</v>
      </c>
      <c r="I36" s="45">
        <v>10463537</v>
      </c>
      <c r="J36" s="30"/>
    </row>
    <row r="37" spans="2:23">
      <c r="B37" s="44"/>
      <c r="C37" s="44" t="s">
        <v>115</v>
      </c>
      <c r="D37" s="45">
        <v>1061553</v>
      </c>
      <c r="E37" s="45">
        <v>6688655</v>
      </c>
      <c r="F37" s="45">
        <v>2343215</v>
      </c>
      <c r="G37" s="45">
        <v>336141</v>
      </c>
      <c r="H37" s="45">
        <v>46768</v>
      </c>
      <c r="I37" s="45">
        <v>10476332</v>
      </c>
      <c r="J37" s="30"/>
      <c r="K37" s="26" cm="1">
        <f t="array" ref="K37">LOOKUP(2,1/(D32:D45&lt;&gt;""),D32:D45)</f>
        <v>1060553</v>
      </c>
      <c r="L37" s="26" cm="1">
        <f t="array" ref="L37">LOOKUP(2,1/(E32:E45&lt;&gt;""),E32:E45)</f>
        <v>6729107</v>
      </c>
      <c r="M37" s="26" cm="1">
        <f t="array" ref="M37">LOOKUP(2,1/(F32:F45&lt;&gt;""),F32:F45)</f>
        <v>2344785</v>
      </c>
      <c r="N37" s="26" cm="1">
        <f t="array" ref="N37">LOOKUP(2,1/(G32:G45&lt;&gt;""),G32:G45)</f>
        <v>336294</v>
      </c>
      <c r="O37" s="26" cm="1">
        <f t="array" ref="O37">LOOKUP(2,1/(H32:H45&lt;&gt;""),H32:H45)</f>
        <v>46895</v>
      </c>
      <c r="P37" s="26" cm="1">
        <f t="array" ref="P37">LOOKUP(2,1/(I32:I45&lt;&gt;""),I32:I45)</f>
        <v>10517634</v>
      </c>
      <c r="Q37" s="26" t="e" cm="1">
        <f t="array" ref="Q37">LOOKUP(2,1/(J32:J45&lt;&gt;""),J32:J45)</f>
        <v>#N/A</v>
      </c>
      <c r="R37" s="26" cm="1">
        <f t="array" ref="R37">LOOKUP(2,1/(K32:K45&lt;&gt;""),K32:K45)</f>
        <v>1060553</v>
      </c>
      <c r="S37" s="26" cm="1">
        <f t="array" ref="S37">LOOKUP(2,1/(L32:L45&lt;&gt;""),L32:L45)</f>
        <v>6729107</v>
      </c>
      <c r="T37" s="26" cm="1">
        <f t="array" ref="T37">LOOKUP(2,1/(M32:M45&lt;&gt;""),M32:M45)</f>
        <v>2344785</v>
      </c>
      <c r="U37" s="26" cm="1">
        <f t="array" ref="U37">LOOKUP(2,1/(N32:N45&lt;&gt;""),N32:N45)</f>
        <v>336294</v>
      </c>
      <c r="V37" s="26" cm="1">
        <f t="array" ref="V37">LOOKUP(2,1/(O32:O45&lt;&gt;""),O32:O45)</f>
        <v>46895</v>
      </c>
      <c r="W37" s="26" cm="1">
        <f t="array" ref="W37">LOOKUP(2,1/(P32:P45&lt;&gt;""),P32:P45)</f>
        <v>10517634</v>
      </c>
    </row>
    <row r="38" spans="2:23">
      <c r="B38" s="44"/>
      <c r="C38" s="44" t="s">
        <v>116</v>
      </c>
      <c r="D38" s="45">
        <v>1056872</v>
      </c>
      <c r="E38" s="45">
        <v>6700411</v>
      </c>
      <c r="F38" s="45">
        <v>2341362</v>
      </c>
      <c r="G38" s="45">
        <v>335154</v>
      </c>
      <c r="H38" s="45">
        <v>46794</v>
      </c>
      <c r="I38" s="45">
        <v>10480593</v>
      </c>
      <c r="J38" s="30"/>
    </row>
    <row r="39" spans="2:23">
      <c r="B39" s="44"/>
      <c r="C39" s="44" t="s">
        <v>117</v>
      </c>
      <c r="D39" s="45">
        <v>1059235</v>
      </c>
      <c r="E39" s="45">
        <v>6713530</v>
      </c>
      <c r="F39" s="45">
        <v>2343382</v>
      </c>
      <c r="G39" s="45">
        <v>335849</v>
      </c>
      <c r="H39" s="45">
        <v>46832</v>
      </c>
      <c r="I39" s="45">
        <v>10498828</v>
      </c>
      <c r="J39" s="30"/>
    </row>
    <row r="40" spans="2:23">
      <c r="B40" s="44"/>
      <c r="C40" s="47" t="s">
        <v>118</v>
      </c>
      <c r="D40" s="48">
        <v>1060553</v>
      </c>
      <c r="E40" s="48">
        <v>6729107</v>
      </c>
      <c r="F40" s="48">
        <v>2344785</v>
      </c>
      <c r="G40" s="48">
        <v>336294</v>
      </c>
      <c r="H40" s="48">
        <v>46895</v>
      </c>
      <c r="I40" s="49">
        <v>10517634</v>
      </c>
      <c r="J40" s="30"/>
    </row>
    <row r="41" spans="2:23">
      <c r="B41" s="44"/>
      <c r="C41" s="44" t="s">
        <v>119</v>
      </c>
      <c r="D41" s="45"/>
      <c r="E41" s="45"/>
      <c r="F41" s="45"/>
      <c r="G41" s="45"/>
      <c r="H41" s="45"/>
      <c r="I41" s="45"/>
      <c r="J41" s="30"/>
    </row>
    <row r="42" spans="2:23">
      <c r="B42" s="44"/>
      <c r="C42" s="44" t="s">
        <v>120</v>
      </c>
      <c r="D42" s="45"/>
      <c r="E42" s="45"/>
      <c r="F42" s="45"/>
      <c r="G42" s="45"/>
      <c r="H42" s="45"/>
      <c r="I42" s="45"/>
      <c r="J42" s="30"/>
    </row>
    <row r="43" spans="2:23">
      <c r="B43" s="44"/>
      <c r="C43" s="44" t="s">
        <v>121</v>
      </c>
      <c r="D43" s="45"/>
      <c r="E43" s="45"/>
      <c r="F43" s="45"/>
      <c r="G43" s="45"/>
      <c r="H43" s="45"/>
      <c r="I43" s="45"/>
      <c r="J43" s="30"/>
      <c r="K43" s="201"/>
      <c r="L43" s="201"/>
      <c r="M43" s="201"/>
      <c r="N43" s="201"/>
      <c r="O43" s="201"/>
      <c r="P43" s="201"/>
    </row>
    <row r="44" spans="2:23">
      <c r="B44" s="44"/>
      <c r="C44" s="44" t="s">
        <v>122</v>
      </c>
      <c r="D44" s="45"/>
      <c r="E44" s="45"/>
      <c r="F44" s="45"/>
      <c r="G44" s="45"/>
      <c r="H44" s="45"/>
      <c r="I44" s="45"/>
    </row>
    <row r="45" spans="2:23" ht="15.75" customHeight="1">
      <c r="B45" s="50"/>
      <c r="C45" s="44" t="s">
        <v>123</v>
      </c>
      <c r="D45" s="45"/>
      <c r="E45" s="45"/>
      <c r="F45" s="45"/>
      <c r="G45" s="45"/>
      <c r="H45" s="45"/>
      <c r="I45" s="45"/>
    </row>
    <row r="46" spans="2:23">
      <c r="B46" s="50"/>
      <c r="C46" s="44"/>
      <c r="D46" s="45"/>
      <c r="E46" s="45"/>
      <c r="F46" s="45"/>
      <c r="G46" s="45"/>
      <c r="H46" s="45"/>
      <c r="I46" s="45"/>
    </row>
    <row r="47" spans="2:23">
      <c r="B47" s="44"/>
      <c r="C47" s="44"/>
      <c r="D47" s="414" t="s">
        <v>125</v>
      </c>
      <c r="E47" s="414"/>
      <c r="F47" s="414"/>
      <c r="G47" s="414"/>
      <c r="H47" s="414"/>
      <c r="I47" s="414"/>
    </row>
    <row r="48" spans="2:23">
      <c r="B48" s="44">
        <v>2010</v>
      </c>
      <c r="C48" s="44" t="s">
        <v>123</v>
      </c>
      <c r="D48" s="51">
        <v>0.65</v>
      </c>
      <c r="E48" s="51">
        <v>2.0699999999999998</v>
      </c>
      <c r="F48" s="51">
        <v>0.86</v>
      </c>
      <c r="G48" s="51">
        <v>1.74</v>
      </c>
      <c r="H48" s="51">
        <v>-0.44</v>
      </c>
      <c r="I48" s="51">
        <v>1.58</v>
      </c>
    </row>
    <row r="49" spans="2:42">
      <c r="B49" s="44">
        <v>2011</v>
      </c>
      <c r="C49" s="44" t="s">
        <v>123</v>
      </c>
      <c r="D49" s="51">
        <v>0.64</v>
      </c>
      <c r="E49" s="51">
        <v>1.87</v>
      </c>
      <c r="F49" s="51">
        <v>0.8</v>
      </c>
      <c r="G49" s="51">
        <v>1.77</v>
      </c>
      <c r="H49" s="51">
        <v>1.41</v>
      </c>
      <c r="I49" s="51">
        <v>1.45</v>
      </c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</row>
    <row r="50" spans="2:42">
      <c r="B50" s="44">
        <v>2012</v>
      </c>
      <c r="C50" s="44" t="s">
        <v>123</v>
      </c>
      <c r="D50" s="52">
        <v>0.01</v>
      </c>
      <c r="E50" s="52">
        <v>1.92</v>
      </c>
      <c r="F50" s="52">
        <v>0.54</v>
      </c>
      <c r="G50" s="52">
        <v>6.82</v>
      </c>
      <c r="H50" s="52">
        <v>-0.62</v>
      </c>
      <c r="I50" s="52">
        <v>1.5</v>
      </c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</row>
    <row r="51" spans="2:42">
      <c r="B51" s="44">
        <v>2013</v>
      </c>
      <c r="C51" s="44" t="s">
        <v>123</v>
      </c>
      <c r="D51" s="51">
        <v>-1.02</v>
      </c>
      <c r="E51" s="51">
        <v>2.2599999999999998</v>
      </c>
      <c r="F51" s="51">
        <v>0.61</v>
      </c>
      <c r="G51" s="51">
        <v>6.85</v>
      </c>
      <c r="H51" s="51">
        <v>0.22</v>
      </c>
      <c r="I51" s="51">
        <v>1.63</v>
      </c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</row>
    <row r="52" spans="2:42">
      <c r="B52" s="44">
        <v>2014</v>
      </c>
      <c r="C52" s="44" t="s">
        <v>123</v>
      </c>
      <c r="D52" s="51">
        <v>-0.41</v>
      </c>
      <c r="E52" s="51">
        <v>1.77</v>
      </c>
      <c r="F52" s="51">
        <v>0.43</v>
      </c>
      <c r="G52" s="51">
        <v>6.55</v>
      </c>
      <c r="H52" s="51">
        <v>1.62</v>
      </c>
      <c r="I52" s="51">
        <v>1.37</v>
      </c>
    </row>
    <row r="53" spans="2:42">
      <c r="B53" s="44">
        <v>2015</v>
      </c>
      <c r="C53" s="44" t="s">
        <v>123</v>
      </c>
      <c r="D53" s="51">
        <v>0.76</v>
      </c>
      <c r="E53" s="51">
        <v>1.35</v>
      </c>
      <c r="F53" s="51">
        <v>0.13</v>
      </c>
      <c r="G53" s="51">
        <v>1.05</v>
      </c>
      <c r="H53" s="51">
        <v>1.78</v>
      </c>
      <c r="I53" s="51">
        <v>0.97</v>
      </c>
    </row>
    <row r="54" spans="2:42">
      <c r="B54" s="44">
        <v>2016</v>
      </c>
      <c r="C54" s="44" t="s">
        <v>123</v>
      </c>
      <c r="D54" s="51">
        <v>0.85</v>
      </c>
      <c r="E54" s="51">
        <v>1.72</v>
      </c>
      <c r="F54" s="51">
        <v>0.23</v>
      </c>
      <c r="G54" s="51">
        <v>0.09</v>
      </c>
      <c r="H54" s="51">
        <v>2.33</v>
      </c>
      <c r="I54" s="51">
        <v>1.2</v>
      </c>
    </row>
    <row r="55" spans="2:42">
      <c r="B55" s="44">
        <v>2017</v>
      </c>
      <c r="C55" s="44" t="s">
        <v>123</v>
      </c>
      <c r="D55" s="51">
        <v>0.77</v>
      </c>
      <c r="E55" s="51">
        <v>1.72</v>
      </c>
      <c r="F55" s="51">
        <v>0.05</v>
      </c>
      <c r="G55" s="51">
        <v>-0.12</v>
      </c>
      <c r="H55" s="51">
        <v>2.41</v>
      </c>
      <c r="I55" s="51">
        <v>1.1399999999999999</v>
      </c>
    </row>
    <row r="56" spans="2:42">
      <c r="B56" s="44">
        <v>2018</v>
      </c>
      <c r="C56" s="44" t="s">
        <v>123</v>
      </c>
      <c r="D56" s="51">
        <v>0.36</v>
      </c>
      <c r="E56" s="51">
        <v>1.88</v>
      </c>
      <c r="F56" s="51">
        <v>0</v>
      </c>
      <c r="G56" s="51">
        <v>-0.17</v>
      </c>
      <c r="H56" s="51">
        <v>2.5099999999999998</v>
      </c>
      <c r="I56" s="51">
        <v>1.19</v>
      </c>
    </row>
    <row r="57" spans="2:42">
      <c r="B57" s="44">
        <v>2019</v>
      </c>
      <c r="C57" s="44" t="s">
        <v>123</v>
      </c>
      <c r="D57" s="51">
        <v>0.71</v>
      </c>
      <c r="E57" s="51">
        <v>1.58</v>
      </c>
      <c r="F57" s="51">
        <v>0.05</v>
      </c>
      <c r="G57" s="51">
        <v>0.48</v>
      </c>
      <c r="H57" s="51">
        <v>2.0699999999999998</v>
      </c>
      <c r="I57" s="51">
        <v>1.08</v>
      </c>
    </row>
    <row r="58" spans="2:42">
      <c r="B58" s="44">
        <v>2020</v>
      </c>
      <c r="C58" s="44" t="s">
        <v>123</v>
      </c>
      <c r="D58" s="51">
        <v>-1.36</v>
      </c>
      <c r="E58" s="51">
        <v>0.6</v>
      </c>
      <c r="F58" s="51">
        <v>-0.59</v>
      </c>
      <c r="G58" s="51">
        <v>-0.46</v>
      </c>
      <c r="H58" s="51">
        <v>-0.28999999999999998</v>
      </c>
      <c r="I58" s="51">
        <v>0.08</v>
      </c>
    </row>
    <row r="59" spans="2:42">
      <c r="B59" s="44">
        <v>2021</v>
      </c>
      <c r="C59" s="44" t="s">
        <v>123</v>
      </c>
      <c r="D59" s="51">
        <v>0.49</v>
      </c>
      <c r="E59" s="51">
        <v>1.51</v>
      </c>
      <c r="F59" s="51">
        <v>0.24</v>
      </c>
      <c r="G59" s="51">
        <v>1.0900000000000001</v>
      </c>
      <c r="H59" s="51">
        <v>2.9</v>
      </c>
      <c r="I59" s="51">
        <v>1.1000000000000001</v>
      </c>
    </row>
    <row r="60" spans="2:42">
      <c r="B60" s="44">
        <v>2022</v>
      </c>
      <c r="C60" s="44" t="s">
        <v>123</v>
      </c>
      <c r="D60" s="51">
        <v>-0.4</v>
      </c>
      <c r="E60" s="51">
        <v>1.35</v>
      </c>
      <c r="F60" s="51">
        <v>-7.0000000000000007E-2</v>
      </c>
      <c r="G60" s="51">
        <v>-0.27</v>
      </c>
      <c r="H60" s="51">
        <v>1.26</v>
      </c>
      <c r="I60" s="51">
        <v>0.79</v>
      </c>
    </row>
    <row r="61" spans="2:42">
      <c r="B61" s="44">
        <v>2023</v>
      </c>
      <c r="C61" s="44" t="s">
        <v>123</v>
      </c>
      <c r="D61" s="51">
        <v>-0.4</v>
      </c>
      <c r="E61" s="51">
        <v>1.94</v>
      </c>
      <c r="F61" s="51">
        <v>-0.08</v>
      </c>
      <c r="G61" s="51">
        <v>-0.13</v>
      </c>
      <c r="H61" s="51">
        <v>1.55</v>
      </c>
      <c r="I61" s="51">
        <v>1.17</v>
      </c>
    </row>
    <row r="62" spans="2:42">
      <c r="B62" s="44">
        <v>2024</v>
      </c>
      <c r="C62" s="44" t="s">
        <v>123</v>
      </c>
      <c r="D62" s="51">
        <v>5.24</v>
      </c>
      <c r="E62" s="51">
        <v>1.9</v>
      </c>
      <c r="F62" s="51">
        <v>-7.0000000000000007E-2</v>
      </c>
      <c r="G62" s="51">
        <v>-0.3</v>
      </c>
      <c r="H62" s="51">
        <v>1.72</v>
      </c>
      <c r="I62" s="51">
        <v>1.68</v>
      </c>
    </row>
    <row r="63" spans="2:42">
      <c r="B63" s="44"/>
      <c r="C63" s="53"/>
      <c r="D63" s="51"/>
      <c r="E63" s="51"/>
      <c r="F63" s="51"/>
      <c r="G63" s="51"/>
      <c r="H63" s="51"/>
      <c r="I63" s="51"/>
    </row>
    <row r="64" spans="2:42">
      <c r="B64" s="44">
        <v>2025</v>
      </c>
      <c r="C64" s="53" t="s">
        <v>112</v>
      </c>
      <c r="D64" s="51">
        <v>5.74</v>
      </c>
      <c r="E64" s="51">
        <v>1.74</v>
      </c>
      <c r="F64" s="51">
        <v>-0.14000000000000001</v>
      </c>
      <c r="G64" s="51">
        <v>-0.52</v>
      </c>
      <c r="H64" s="51">
        <v>1.42</v>
      </c>
      <c r="I64" s="51">
        <v>1.6</v>
      </c>
    </row>
    <row r="65" spans="2:17">
      <c r="B65" s="44"/>
      <c r="C65" s="53" t="s">
        <v>113</v>
      </c>
      <c r="D65" s="51">
        <v>6.2</v>
      </c>
      <c r="E65" s="51">
        <v>1.73</v>
      </c>
      <c r="F65" s="51">
        <v>-0.17</v>
      </c>
      <c r="G65" s="51">
        <v>-0.66</v>
      </c>
      <c r="H65" s="51">
        <v>1.41</v>
      </c>
      <c r="I65" s="51">
        <v>1.63</v>
      </c>
    </row>
    <row r="66" spans="2:17">
      <c r="B66" s="44"/>
      <c r="C66" s="53" t="s">
        <v>114</v>
      </c>
      <c r="D66" s="51">
        <v>6.77</v>
      </c>
      <c r="E66" s="51">
        <v>1.75</v>
      </c>
      <c r="F66" s="51">
        <v>-0.15</v>
      </c>
      <c r="G66" s="51">
        <v>-0.65</v>
      </c>
      <c r="H66" s="51">
        <v>1.08</v>
      </c>
      <c r="I66" s="51">
        <v>1.69</v>
      </c>
      <c r="L66" s="270"/>
    </row>
    <row r="67" spans="2:17">
      <c r="B67" s="44"/>
      <c r="C67" s="53" t="s">
        <v>115</v>
      </c>
      <c r="D67" s="51">
        <v>7.27</v>
      </c>
      <c r="E67" s="51">
        <v>1.7</v>
      </c>
      <c r="F67" s="51">
        <v>-0.11</v>
      </c>
      <c r="G67" s="51">
        <v>-0.55000000000000004</v>
      </c>
      <c r="H67" s="51">
        <v>0.95</v>
      </c>
      <c r="I67" s="51">
        <v>1.72</v>
      </c>
    </row>
    <row r="68" spans="2:17">
      <c r="B68" s="44"/>
      <c r="C68" s="53" t="s">
        <v>116</v>
      </c>
      <c r="D68" s="51">
        <v>6.9</v>
      </c>
      <c r="E68" s="51">
        <v>1.71</v>
      </c>
      <c r="F68" s="51">
        <v>-0.15</v>
      </c>
      <c r="G68" s="51">
        <v>-0.55000000000000004</v>
      </c>
      <c r="H68" s="51">
        <v>0.75</v>
      </c>
      <c r="I68" s="51">
        <v>1.69</v>
      </c>
    </row>
    <row r="69" spans="2:17">
      <c r="B69" s="44"/>
      <c r="C69" s="53" t="s">
        <v>117</v>
      </c>
      <c r="D69" s="51">
        <v>6.69</v>
      </c>
      <c r="E69" s="51">
        <v>1.83</v>
      </c>
      <c r="F69" s="51">
        <v>-0.06</v>
      </c>
      <c r="G69" s="51">
        <v>-0.54</v>
      </c>
      <c r="H69" s="51">
        <v>0.87</v>
      </c>
      <c r="I69" s="51">
        <v>1.76</v>
      </c>
    </row>
    <row r="70" spans="2:17">
      <c r="B70" s="44"/>
      <c r="C70" s="53" t="s">
        <v>118</v>
      </c>
      <c r="D70" s="51">
        <v>6.43</v>
      </c>
      <c r="E70" s="51">
        <v>1.72</v>
      </c>
      <c r="F70" s="51">
        <v>-0.13</v>
      </c>
      <c r="G70" s="51">
        <v>-0.53</v>
      </c>
      <c r="H70" s="51">
        <v>0.89</v>
      </c>
      <c r="I70" s="51">
        <v>1.66</v>
      </c>
    </row>
    <row r="71" spans="2:17">
      <c r="B71" s="44"/>
      <c r="C71" s="53" t="s">
        <v>119</v>
      </c>
      <c r="D71" s="51">
        <v>6.3</v>
      </c>
      <c r="E71" s="51">
        <v>1.69</v>
      </c>
      <c r="F71" s="51">
        <v>-0.16</v>
      </c>
      <c r="G71" s="51">
        <v>-0.56999999999999995</v>
      </c>
      <c r="H71" s="51">
        <v>0.98</v>
      </c>
      <c r="I71" s="51">
        <v>1.63</v>
      </c>
    </row>
    <row r="72" spans="2:17">
      <c r="B72" s="44"/>
      <c r="C72" s="53" t="s">
        <v>120</v>
      </c>
      <c r="D72" s="51">
        <v>6.17</v>
      </c>
      <c r="E72" s="51">
        <v>1.63</v>
      </c>
      <c r="F72" s="51">
        <v>-0.16</v>
      </c>
      <c r="G72" s="51">
        <v>-0.61</v>
      </c>
      <c r="H72" s="51">
        <v>0.9</v>
      </c>
      <c r="I72" s="51">
        <v>1.57</v>
      </c>
    </row>
    <row r="73" spans="2:17">
      <c r="B73" s="44"/>
      <c r="C73" s="53" t="s">
        <v>121</v>
      </c>
      <c r="D73" s="51">
        <v>6.11</v>
      </c>
      <c r="E73" s="51">
        <v>1.61</v>
      </c>
      <c r="F73" s="51">
        <v>-0.17</v>
      </c>
      <c r="G73" s="51">
        <v>-0.74</v>
      </c>
      <c r="H73" s="51">
        <v>0.97</v>
      </c>
      <c r="I73" s="51">
        <v>1.55</v>
      </c>
      <c r="L73" s="202"/>
      <c r="M73" s="202"/>
      <c r="N73" s="202"/>
      <c r="O73" s="202"/>
      <c r="P73" s="202"/>
      <c r="Q73" s="202"/>
    </row>
    <row r="74" spans="2:17">
      <c r="B74" s="44"/>
      <c r="C74" s="53" t="s">
        <v>122</v>
      </c>
      <c r="D74" s="51">
        <v>6</v>
      </c>
      <c r="E74" s="51">
        <v>1.58</v>
      </c>
      <c r="F74" s="51">
        <v>-0.13</v>
      </c>
      <c r="G74" s="51">
        <v>-0.79</v>
      </c>
      <c r="H74" s="51">
        <v>1.03</v>
      </c>
      <c r="I74" s="51">
        <v>1.53</v>
      </c>
    </row>
    <row r="75" spans="2:17">
      <c r="B75" s="44"/>
      <c r="C75" s="53" t="s">
        <v>123</v>
      </c>
      <c r="D75" s="51">
        <v>5.97</v>
      </c>
      <c r="E75" s="51">
        <v>1.52</v>
      </c>
      <c r="F75" s="51">
        <v>-0.15</v>
      </c>
      <c r="G75" s="51">
        <v>-0.78</v>
      </c>
      <c r="H75" s="51">
        <v>1.02</v>
      </c>
      <c r="I75" s="51">
        <v>1.49</v>
      </c>
    </row>
    <row r="76" spans="2:17">
      <c r="B76" s="44">
        <v>2026</v>
      </c>
      <c r="C76" s="53" t="s">
        <v>112</v>
      </c>
      <c r="D76" s="51">
        <v>5.41</v>
      </c>
      <c r="E76" s="51">
        <v>1.66</v>
      </c>
      <c r="F76" s="51">
        <v>-0.13</v>
      </c>
      <c r="G76" s="51">
        <v>-0.73</v>
      </c>
      <c r="H76" s="51">
        <v>1.2</v>
      </c>
      <c r="I76" s="51">
        <v>1.53</v>
      </c>
    </row>
    <row r="77" spans="2:17">
      <c r="B77" s="44"/>
      <c r="C77" s="53" t="s">
        <v>113</v>
      </c>
      <c r="D77" s="51">
        <v>5.31</v>
      </c>
      <c r="E77" s="51">
        <v>1.64</v>
      </c>
      <c r="F77" s="51">
        <v>-0.22</v>
      </c>
      <c r="G77" s="51">
        <v>-0.88</v>
      </c>
      <c r="H77" s="51">
        <v>1.04</v>
      </c>
      <c r="I77" s="51">
        <v>1.49</v>
      </c>
    </row>
    <row r="78" spans="2:17">
      <c r="B78" s="44"/>
      <c r="C78" s="53" t="s">
        <v>114</v>
      </c>
      <c r="D78" s="51">
        <v>5.07</v>
      </c>
      <c r="E78" s="51">
        <v>1.63</v>
      </c>
      <c r="F78" s="51">
        <v>-0.24</v>
      </c>
      <c r="G78" s="51">
        <v>-1</v>
      </c>
      <c r="H78" s="51">
        <v>0.98</v>
      </c>
      <c r="I78" s="51">
        <v>1.45</v>
      </c>
      <c r="L78" s="270"/>
    </row>
    <row r="79" spans="2:17">
      <c r="B79" s="44"/>
      <c r="C79" s="53" t="s">
        <v>115</v>
      </c>
      <c r="D79" s="51">
        <v>4.55</v>
      </c>
      <c r="E79" s="51">
        <v>1.75</v>
      </c>
      <c r="F79" s="51">
        <v>-0.26</v>
      </c>
      <c r="G79" s="51">
        <v>-1</v>
      </c>
      <c r="H79" s="51">
        <v>0.88</v>
      </c>
      <c r="I79" s="51">
        <v>1.47</v>
      </c>
    </row>
    <row r="80" spans="2:17">
      <c r="B80" s="44"/>
      <c r="C80" s="53" t="s">
        <v>116</v>
      </c>
      <c r="D80" s="51">
        <v>3.64</v>
      </c>
      <c r="E80" s="51">
        <v>1.96</v>
      </c>
      <c r="F80" s="51">
        <v>-0.18</v>
      </c>
      <c r="G80" s="51">
        <v>-1.03</v>
      </c>
      <c r="H80" s="51">
        <v>0.76</v>
      </c>
      <c r="I80" s="51">
        <v>1.54</v>
      </c>
    </row>
    <row r="81" spans="2:17">
      <c r="B81" s="44"/>
      <c r="C81" s="53" t="s">
        <v>117</v>
      </c>
      <c r="D81" s="51">
        <v>3.3</v>
      </c>
      <c r="E81" s="51">
        <v>1.97</v>
      </c>
      <c r="F81" s="51">
        <v>-0.19</v>
      </c>
      <c r="G81" s="51">
        <v>-1.06</v>
      </c>
      <c r="H81" s="51">
        <v>0.73</v>
      </c>
      <c r="I81" s="51">
        <v>1.51</v>
      </c>
    </row>
    <row r="82" spans="2:17">
      <c r="B82" s="44"/>
      <c r="C82" s="54" t="s">
        <v>118</v>
      </c>
      <c r="D82" s="55">
        <v>2.92</v>
      </c>
      <c r="E82" s="55">
        <v>2.0699999999999998</v>
      </c>
      <c r="F82" s="55">
        <v>-0.15</v>
      </c>
      <c r="G82" s="55">
        <v>-1.07</v>
      </c>
      <c r="H82" s="55">
        <v>0.67</v>
      </c>
      <c r="I82" s="55">
        <v>1.54</v>
      </c>
    </row>
    <row r="83" spans="2:17">
      <c r="B83" s="44"/>
      <c r="C83" s="53" t="s">
        <v>119</v>
      </c>
      <c r="D83" s="51"/>
      <c r="E83" s="51"/>
      <c r="F83" s="51"/>
      <c r="G83" s="51"/>
      <c r="H83" s="51"/>
      <c r="I83" s="51"/>
    </row>
    <row r="84" spans="2:17">
      <c r="B84" s="44"/>
      <c r="C84" s="53" t="s">
        <v>120</v>
      </c>
      <c r="D84" s="51"/>
      <c r="E84" s="51"/>
      <c r="F84" s="51"/>
      <c r="G84" s="51"/>
      <c r="H84" s="51"/>
      <c r="I84" s="51"/>
    </row>
    <row r="85" spans="2:17">
      <c r="B85" s="44"/>
      <c r="C85" s="53" t="s">
        <v>121</v>
      </c>
      <c r="D85" s="51"/>
      <c r="E85" s="51"/>
      <c r="F85" s="51"/>
      <c r="G85" s="51"/>
      <c r="H85" s="51"/>
      <c r="I85" s="51"/>
      <c r="L85" s="202"/>
      <c r="M85" s="202"/>
      <c r="N85" s="202"/>
      <c r="O85" s="202"/>
      <c r="P85" s="202"/>
      <c r="Q85" s="202"/>
    </row>
    <row r="86" spans="2:17">
      <c r="B86" s="44"/>
      <c r="C86" s="53" t="s">
        <v>122</v>
      </c>
      <c r="D86" s="51"/>
      <c r="E86" s="51"/>
      <c r="F86" s="51"/>
      <c r="G86" s="51"/>
      <c r="H86" s="51"/>
      <c r="I86" s="51"/>
    </row>
    <row r="87" spans="2:17">
      <c r="B87" s="44"/>
      <c r="C87" s="53" t="s">
        <v>123</v>
      </c>
      <c r="D87" s="51"/>
      <c r="E87" s="51"/>
      <c r="F87" s="51"/>
      <c r="G87" s="51"/>
      <c r="H87" s="51"/>
      <c r="I87" s="51"/>
    </row>
    <row r="88" spans="2:17" ht="15" customHeight="1">
      <c r="B88" s="44"/>
      <c r="C88" s="44"/>
      <c r="D88" s="44"/>
      <c r="E88" s="44"/>
      <c r="F88" s="44"/>
      <c r="G88" s="44"/>
      <c r="H88" s="44"/>
      <c r="I88" s="44"/>
    </row>
    <row r="89" spans="2:17" ht="18">
      <c r="B89" s="26" t="s">
        <v>211</v>
      </c>
      <c r="C89" s="42"/>
      <c r="D89" s="42"/>
      <c r="E89" s="42"/>
      <c r="F89" s="42"/>
      <c r="G89" s="42"/>
      <c r="H89" s="42"/>
      <c r="I89" s="42"/>
    </row>
    <row r="90" spans="2:17">
      <c r="B90" s="56"/>
      <c r="C90" s="42"/>
      <c r="D90" s="42"/>
      <c r="E90" s="42"/>
      <c r="F90" s="42"/>
      <c r="G90" s="42"/>
      <c r="H90" s="42"/>
      <c r="I90" s="42"/>
    </row>
    <row r="91" spans="2:17" ht="18.75">
      <c r="B91" s="41"/>
      <c r="C91" s="42"/>
      <c r="D91" s="42"/>
      <c r="E91" s="42"/>
      <c r="F91" s="42"/>
      <c r="G91" s="42"/>
      <c r="H91" s="42"/>
      <c r="I91" s="42"/>
    </row>
    <row r="92" spans="2:17" ht="18.75">
      <c r="B92" s="41"/>
      <c r="C92" s="42"/>
      <c r="D92" s="42"/>
      <c r="E92" s="42"/>
      <c r="F92" s="42"/>
      <c r="G92" s="42"/>
      <c r="H92" s="42"/>
      <c r="I92" s="42"/>
    </row>
  </sheetData>
  <hyperlinks>
    <hyperlink ref="X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101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G85" sqref="G85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7" width="11.5703125" style="26" hidden="1" customWidth="1"/>
    <col min="18" max="16384" width="11.5703125" style="26"/>
  </cols>
  <sheetData>
    <row r="1" spans="2:18" ht="18.75">
      <c r="B1" s="41" t="s">
        <v>126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167</v>
      </c>
    </row>
    <row r="4" spans="2:18" ht="32.1" customHeight="1">
      <c r="B4" s="548" t="s">
        <v>213</v>
      </c>
      <c r="C4" s="549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6" t="s">
        <v>45</v>
      </c>
    </row>
    <row r="5" spans="2:18">
      <c r="B5" s="33"/>
      <c r="C5" s="33"/>
      <c r="D5" s="43"/>
      <c r="E5" s="33"/>
      <c r="F5" s="33"/>
      <c r="G5" s="33"/>
      <c r="H5" s="33"/>
      <c r="I5" s="33"/>
    </row>
    <row r="6" spans="2:18">
      <c r="B6" s="44">
        <v>2010</v>
      </c>
      <c r="C6" s="44" t="s">
        <v>123</v>
      </c>
      <c r="D6" s="45">
        <v>800118</v>
      </c>
      <c r="E6" s="45">
        <v>4634213</v>
      </c>
      <c r="F6" s="45">
        <v>1321001</v>
      </c>
      <c r="G6" s="45">
        <v>95209</v>
      </c>
      <c r="H6" s="45">
        <v>17407</v>
      </c>
      <c r="I6" s="45">
        <v>6867948</v>
      </c>
    </row>
    <row r="7" spans="2:18">
      <c r="B7" s="44">
        <v>2011</v>
      </c>
      <c r="C7" s="44" t="s">
        <v>123</v>
      </c>
      <c r="D7" s="45">
        <v>823333</v>
      </c>
      <c r="E7" s="45">
        <v>4883003</v>
      </c>
      <c r="F7" s="45">
        <v>1365369</v>
      </c>
      <c r="G7" s="45">
        <v>99452</v>
      </c>
      <c r="H7" s="45">
        <v>18096</v>
      </c>
      <c r="I7" s="45">
        <v>7189252</v>
      </c>
    </row>
    <row r="8" spans="2:18">
      <c r="B8" s="44">
        <v>2012</v>
      </c>
      <c r="C8" s="44" t="s">
        <v>123</v>
      </c>
      <c r="D8" s="45">
        <v>840196</v>
      </c>
      <c r="E8" s="45">
        <v>5151099</v>
      </c>
      <c r="F8" s="45">
        <v>1408059</v>
      </c>
      <c r="G8" s="45">
        <v>107702</v>
      </c>
      <c r="H8" s="45">
        <v>18537</v>
      </c>
      <c r="I8" s="45">
        <v>7525593</v>
      </c>
    </row>
    <row r="9" spans="2:18">
      <c r="B9" s="44">
        <v>2013</v>
      </c>
      <c r="C9" s="44" t="s">
        <v>123</v>
      </c>
      <c r="D9" s="45">
        <v>849771</v>
      </c>
      <c r="E9" s="45">
        <v>5444544</v>
      </c>
      <c r="F9" s="45">
        <v>1453888</v>
      </c>
      <c r="G9" s="45">
        <v>116455</v>
      </c>
      <c r="H9" s="45">
        <v>19170</v>
      </c>
      <c r="I9" s="45">
        <v>7883828</v>
      </c>
    </row>
    <row r="10" spans="2:18">
      <c r="B10" s="44">
        <v>2014</v>
      </c>
      <c r="C10" s="44" t="s">
        <v>123</v>
      </c>
      <c r="D10" s="45">
        <v>853615</v>
      </c>
      <c r="E10" s="45">
        <v>5654245</v>
      </c>
      <c r="F10" s="45">
        <v>1475113</v>
      </c>
      <c r="G10" s="45">
        <v>123516</v>
      </c>
      <c r="H10" s="45">
        <v>19756</v>
      </c>
      <c r="I10" s="45">
        <v>8126246</v>
      </c>
    </row>
    <row r="11" spans="2:18">
      <c r="B11" s="44">
        <v>2015</v>
      </c>
      <c r="C11" s="44" t="s">
        <v>123</v>
      </c>
      <c r="D11" s="45">
        <v>866570</v>
      </c>
      <c r="E11" s="45">
        <v>5854633</v>
      </c>
      <c r="F11" s="45">
        <v>1492582</v>
      </c>
      <c r="G11" s="45">
        <v>126147</v>
      </c>
      <c r="H11" s="45">
        <v>20489</v>
      </c>
      <c r="I11" s="45">
        <v>8360422</v>
      </c>
    </row>
    <row r="12" spans="2:18">
      <c r="B12" s="44">
        <v>2016</v>
      </c>
      <c r="C12" s="44" t="s">
        <v>123</v>
      </c>
      <c r="D12" s="46">
        <v>880036</v>
      </c>
      <c r="E12" s="46">
        <v>6078751</v>
      </c>
      <c r="F12" s="46">
        <v>1515317</v>
      </c>
      <c r="G12" s="46">
        <v>127784</v>
      </c>
      <c r="H12" s="46">
        <v>21291</v>
      </c>
      <c r="I12" s="45">
        <v>8623178</v>
      </c>
    </row>
    <row r="13" spans="2:18">
      <c r="B13" s="44">
        <v>2017</v>
      </c>
      <c r="C13" s="44" t="s">
        <v>123</v>
      </c>
      <c r="D13" s="45">
        <v>892032</v>
      </c>
      <c r="E13" s="45">
        <v>6301952</v>
      </c>
      <c r="F13" s="45">
        <v>1535639</v>
      </c>
      <c r="G13" s="45">
        <v>129199</v>
      </c>
      <c r="H13" s="45">
        <v>22206</v>
      </c>
      <c r="I13" s="45">
        <v>8881028</v>
      </c>
    </row>
    <row r="14" spans="2:18">
      <c r="B14" s="44">
        <v>2018</v>
      </c>
      <c r="C14" s="44" t="s">
        <v>123</v>
      </c>
      <c r="D14" s="45">
        <v>911251</v>
      </c>
      <c r="E14" s="45">
        <v>6639114</v>
      </c>
      <c r="F14" s="45">
        <v>1610806</v>
      </c>
      <c r="G14" s="45">
        <v>133154</v>
      </c>
      <c r="H14" s="45">
        <v>23610</v>
      </c>
      <c r="I14" s="45">
        <v>9317936</v>
      </c>
    </row>
    <row r="15" spans="2:18">
      <c r="B15" s="44">
        <v>2019</v>
      </c>
      <c r="C15" s="44" t="s">
        <v>123</v>
      </c>
      <c r="D15" s="45">
        <v>941258</v>
      </c>
      <c r="E15" s="45">
        <v>6963419</v>
      </c>
      <c r="F15" s="45">
        <v>1692197</v>
      </c>
      <c r="G15" s="45">
        <v>137928</v>
      </c>
      <c r="H15" s="45">
        <v>24998</v>
      </c>
      <c r="I15" s="45">
        <v>9759800</v>
      </c>
    </row>
    <row r="16" spans="2:18">
      <c r="B16" s="44">
        <v>2020</v>
      </c>
      <c r="C16" s="44" t="s">
        <v>123</v>
      </c>
      <c r="D16" s="45">
        <v>934831</v>
      </c>
      <c r="E16" s="45">
        <v>7168760</v>
      </c>
      <c r="F16" s="45">
        <v>1716601</v>
      </c>
      <c r="G16" s="45">
        <v>139481</v>
      </c>
      <c r="H16" s="45">
        <v>25586</v>
      </c>
      <c r="I16" s="45">
        <v>9985260</v>
      </c>
    </row>
    <row r="17" spans="2:10">
      <c r="B17" s="44">
        <v>2021</v>
      </c>
      <c r="C17" s="44" t="s">
        <v>123</v>
      </c>
      <c r="D17" s="45">
        <v>948340</v>
      </c>
      <c r="E17" s="45">
        <v>7438438</v>
      </c>
      <c r="F17" s="45">
        <v>1752308</v>
      </c>
      <c r="G17" s="45">
        <v>143183</v>
      </c>
      <c r="H17" s="45">
        <v>26821</v>
      </c>
      <c r="I17" s="45">
        <v>10309090</v>
      </c>
    </row>
    <row r="18" spans="2:10">
      <c r="B18" s="44">
        <v>2022</v>
      </c>
      <c r="C18" s="44" t="s">
        <v>123</v>
      </c>
      <c r="D18" s="45">
        <v>982571</v>
      </c>
      <c r="E18" s="45">
        <v>7939580</v>
      </c>
      <c r="F18" s="45">
        <v>1842100</v>
      </c>
      <c r="G18" s="45">
        <v>149983</v>
      </c>
      <c r="H18" s="45">
        <v>28763</v>
      </c>
      <c r="I18" s="45">
        <v>10942997</v>
      </c>
    </row>
    <row r="19" spans="2:10">
      <c r="B19" s="44">
        <v>2023</v>
      </c>
      <c r="C19" s="44" t="s">
        <v>123</v>
      </c>
      <c r="D19" s="45">
        <v>1056662</v>
      </c>
      <c r="E19" s="45">
        <v>8855891</v>
      </c>
      <c r="F19" s="45">
        <v>2012614</v>
      </c>
      <c r="G19" s="45">
        <v>163476</v>
      </c>
      <c r="H19" s="45">
        <v>32141</v>
      </c>
      <c r="I19" s="45">
        <v>12120785</v>
      </c>
    </row>
    <row r="20" spans="2:10">
      <c r="B20" s="44">
        <v>2024</v>
      </c>
      <c r="C20" s="44" t="s">
        <v>123</v>
      </c>
      <c r="D20" s="45">
        <v>1160753</v>
      </c>
      <c r="E20" s="45">
        <v>9491844</v>
      </c>
      <c r="F20" s="45">
        <v>2116023</v>
      </c>
      <c r="G20" s="45">
        <v>171047</v>
      </c>
      <c r="H20" s="45">
        <v>34545</v>
      </c>
      <c r="I20" s="45">
        <v>12974211</v>
      </c>
    </row>
    <row r="21" spans="2:10">
      <c r="B21" s="50"/>
      <c r="C21" s="44"/>
      <c r="D21" s="45"/>
      <c r="E21" s="45"/>
      <c r="F21" s="45"/>
      <c r="G21" s="45"/>
      <c r="H21" s="45"/>
      <c r="I21" s="45"/>
    </row>
    <row r="22" spans="2:10">
      <c r="B22" s="44">
        <v>2025</v>
      </c>
      <c r="C22" s="44" t="s">
        <v>112</v>
      </c>
      <c r="D22" s="45">
        <v>1204713</v>
      </c>
      <c r="E22" s="45">
        <v>9823644</v>
      </c>
      <c r="F22" s="45">
        <v>2190616</v>
      </c>
      <c r="G22" s="45">
        <v>177509</v>
      </c>
      <c r="H22" s="45">
        <v>35905</v>
      </c>
      <c r="I22" s="45">
        <v>13432387</v>
      </c>
    </row>
    <row r="23" spans="2:10">
      <c r="B23" s="44"/>
      <c r="C23" s="44" t="s">
        <v>113</v>
      </c>
      <c r="D23" s="45">
        <v>1207980</v>
      </c>
      <c r="E23" s="45">
        <v>9848445</v>
      </c>
      <c r="F23" s="45">
        <v>2186173</v>
      </c>
      <c r="G23" s="45">
        <v>177163</v>
      </c>
      <c r="H23" s="45">
        <v>35851</v>
      </c>
      <c r="I23" s="45">
        <v>13455612</v>
      </c>
    </row>
    <row r="24" spans="2:10">
      <c r="B24" s="44"/>
      <c r="C24" s="44" t="s">
        <v>114</v>
      </c>
      <c r="D24" s="45">
        <v>1217230</v>
      </c>
      <c r="E24" s="45">
        <v>9870392</v>
      </c>
      <c r="F24" s="45">
        <v>2191203</v>
      </c>
      <c r="G24" s="45">
        <v>177693</v>
      </c>
      <c r="H24" s="45">
        <v>35982</v>
      </c>
      <c r="I24" s="45">
        <v>13492500</v>
      </c>
    </row>
    <row r="25" spans="2:10">
      <c r="B25" s="44"/>
      <c r="C25" s="44" t="s">
        <v>115</v>
      </c>
      <c r="D25" s="45">
        <v>1225790</v>
      </c>
      <c r="E25" s="45">
        <v>9882296</v>
      </c>
      <c r="F25" s="45">
        <v>2192954</v>
      </c>
      <c r="G25" s="45">
        <v>178032</v>
      </c>
      <c r="H25" s="45">
        <v>36129</v>
      </c>
      <c r="I25" s="45">
        <v>13515201</v>
      </c>
    </row>
    <row r="26" spans="2:10">
      <c r="B26" s="44"/>
      <c r="C26" s="44" t="s">
        <v>116</v>
      </c>
      <c r="D26" s="45">
        <v>1232102</v>
      </c>
      <c r="E26" s="45">
        <v>9893601</v>
      </c>
      <c r="F26" s="45">
        <v>2192366</v>
      </c>
      <c r="G26" s="45">
        <v>178026</v>
      </c>
      <c r="H26" s="45">
        <v>36237</v>
      </c>
      <c r="I26" s="45">
        <v>13532331</v>
      </c>
    </row>
    <row r="27" spans="2:10">
      <c r="B27" s="44"/>
      <c r="C27" s="44" t="s">
        <v>117</v>
      </c>
      <c r="D27" s="45">
        <v>1239322</v>
      </c>
      <c r="E27" s="45">
        <v>9914539</v>
      </c>
      <c r="F27" s="45">
        <v>2195217</v>
      </c>
      <c r="G27" s="45">
        <v>178450</v>
      </c>
      <c r="H27" s="45">
        <v>36314</v>
      </c>
      <c r="I27" s="45">
        <v>13563843</v>
      </c>
    </row>
    <row r="28" spans="2:10">
      <c r="B28" s="44"/>
      <c r="C28" s="44" t="s">
        <v>118</v>
      </c>
      <c r="D28" s="45">
        <v>1245676</v>
      </c>
      <c r="E28" s="45">
        <v>9931363</v>
      </c>
      <c r="F28" s="45">
        <v>2196609</v>
      </c>
      <c r="G28" s="45">
        <v>178692</v>
      </c>
      <c r="H28" s="45">
        <v>36427</v>
      </c>
      <c r="I28" s="45">
        <v>13588766</v>
      </c>
    </row>
    <row r="29" spans="2:10">
      <c r="B29" s="44"/>
      <c r="C29" s="44" t="s">
        <v>119</v>
      </c>
      <c r="D29" s="45">
        <v>1252665</v>
      </c>
      <c r="E29" s="45">
        <v>9954976</v>
      </c>
      <c r="F29" s="45">
        <v>2197949</v>
      </c>
      <c r="G29" s="45">
        <v>178801</v>
      </c>
      <c r="H29" s="45">
        <v>36504</v>
      </c>
      <c r="I29" s="45">
        <v>13620895</v>
      </c>
      <c r="J29" s="45"/>
    </row>
    <row r="30" spans="2:10">
      <c r="B30" s="44"/>
      <c r="C30" s="44" t="s">
        <v>120</v>
      </c>
      <c r="D30" s="45">
        <v>1256509</v>
      </c>
      <c r="E30" s="45">
        <v>9969135</v>
      </c>
      <c r="F30" s="45">
        <v>2197305</v>
      </c>
      <c r="G30" s="45">
        <v>178608</v>
      </c>
      <c r="H30" s="45">
        <v>36527</v>
      </c>
      <c r="I30" s="45">
        <v>13638084</v>
      </c>
    </row>
    <row r="31" spans="2:10">
      <c r="B31" s="44"/>
      <c r="C31" s="44" t="s">
        <v>121</v>
      </c>
      <c r="D31" s="45">
        <v>1262831</v>
      </c>
      <c r="E31" s="45">
        <v>9999185</v>
      </c>
      <c r="F31" s="45">
        <v>2199495</v>
      </c>
      <c r="G31" s="45">
        <v>177727</v>
      </c>
      <c r="H31" s="45">
        <v>36560</v>
      </c>
      <c r="I31" s="45">
        <v>13675797</v>
      </c>
    </row>
    <row r="32" spans="2:10">
      <c r="B32" s="50"/>
      <c r="C32" s="44" t="s">
        <v>122</v>
      </c>
      <c r="D32" s="45">
        <v>1271006</v>
      </c>
      <c r="E32" s="45">
        <v>10032715</v>
      </c>
      <c r="F32" s="45">
        <v>2202361</v>
      </c>
      <c r="G32" s="45">
        <v>177509</v>
      </c>
      <c r="H32" s="45">
        <v>36658</v>
      </c>
      <c r="I32" s="45">
        <v>13720249</v>
      </c>
    </row>
    <row r="33" spans="2:17">
      <c r="B33" s="50"/>
      <c r="C33" s="44" t="s">
        <v>123</v>
      </c>
      <c r="D33" s="45">
        <v>1278658</v>
      </c>
      <c r="E33" s="45">
        <v>10054125</v>
      </c>
      <c r="F33" s="45">
        <v>2202915</v>
      </c>
      <c r="G33" s="45">
        <v>177672</v>
      </c>
      <c r="H33" s="45">
        <v>36723</v>
      </c>
      <c r="I33" s="45">
        <v>13750094</v>
      </c>
      <c r="L33" s="201"/>
      <c r="M33" s="201"/>
      <c r="N33" s="201"/>
      <c r="O33" s="201"/>
      <c r="P33" s="201"/>
      <c r="Q33" s="201"/>
    </row>
    <row r="34" spans="2:17">
      <c r="B34" s="44">
        <v>2026</v>
      </c>
      <c r="C34" s="44" t="s">
        <v>112</v>
      </c>
      <c r="D34" s="45">
        <v>1320657</v>
      </c>
      <c r="E34" s="45">
        <v>10424049</v>
      </c>
      <c r="F34" s="45">
        <v>2282619</v>
      </c>
      <c r="G34" s="45">
        <v>185059</v>
      </c>
      <c r="H34" s="45">
        <v>38331</v>
      </c>
      <c r="I34" s="45">
        <v>14250714</v>
      </c>
    </row>
    <row r="35" spans="2:17">
      <c r="B35" s="44"/>
      <c r="C35" s="44" t="s">
        <v>113</v>
      </c>
      <c r="D35" s="45">
        <v>1322864</v>
      </c>
      <c r="E35" s="45">
        <v>10451306</v>
      </c>
      <c r="F35" s="45">
        <v>2275752</v>
      </c>
      <c r="G35" s="45">
        <v>184385</v>
      </c>
      <c r="H35" s="45">
        <v>38183</v>
      </c>
      <c r="I35" s="45">
        <v>14272490</v>
      </c>
    </row>
    <row r="36" spans="2:17">
      <c r="B36" s="44"/>
      <c r="C36" s="44" t="s">
        <v>114</v>
      </c>
      <c r="D36" s="45">
        <v>1329844</v>
      </c>
      <c r="E36" s="45">
        <v>10474414</v>
      </c>
      <c r="F36" s="45">
        <v>2280397</v>
      </c>
      <c r="G36" s="45">
        <v>184700</v>
      </c>
      <c r="H36" s="45">
        <v>38310</v>
      </c>
      <c r="I36" s="45">
        <v>14307665</v>
      </c>
    </row>
    <row r="37" spans="2:17">
      <c r="B37" s="44"/>
      <c r="C37" s="44" t="s">
        <v>115</v>
      </c>
      <c r="D37" s="45">
        <v>1331622</v>
      </c>
      <c r="E37" s="45">
        <v>10499212</v>
      </c>
      <c r="F37" s="45">
        <v>2281933</v>
      </c>
      <c r="G37" s="45">
        <v>185031</v>
      </c>
      <c r="H37" s="45">
        <v>38437</v>
      </c>
      <c r="I37" s="45">
        <v>14336235</v>
      </c>
      <c r="K37" s="301" cm="1">
        <f t="array" ref="K37">LOOKUP(2,1/(D32:D45&lt;&gt;""),D32:D45)</f>
        <v>1330586</v>
      </c>
      <c r="L37" s="301" cm="1">
        <f t="array" ref="L37">LOOKUP(2,1/(E32:E45&lt;&gt;""),E32:E45)</f>
        <v>10589270</v>
      </c>
      <c r="M37" s="301" cm="1">
        <f t="array" ref="M37">LOOKUP(2,1/(F32:F45&lt;&gt;""),F32:F45)</f>
        <v>2287716</v>
      </c>
      <c r="N37" s="301" cm="1">
        <f t="array" ref="N37">LOOKUP(2,1/(G32:G45&lt;&gt;""),G32:G45)</f>
        <v>185664</v>
      </c>
      <c r="O37" s="301" cm="1">
        <f t="array" ref="O37">LOOKUP(2,1/(H32:H45&lt;&gt;""),H32:H45)</f>
        <v>38665</v>
      </c>
      <c r="P37" s="301" cm="1">
        <f t="array" ref="P37">LOOKUP(2,1/(I32:I45&lt;&gt;""),I32:I45)</f>
        <v>14431901</v>
      </c>
    </row>
    <row r="38" spans="2:17">
      <c r="B38" s="44"/>
      <c r="C38" s="44" t="s">
        <v>116</v>
      </c>
      <c r="D38" s="45">
        <v>1326086</v>
      </c>
      <c r="E38" s="45">
        <v>10533092</v>
      </c>
      <c r="F38" s="45">
        <v>2283119</v>
      </c>
      <c r="G38" s="45">
        <v>185043</v>
      </c>
      <c r="H38" s="45">
        <v>38506</v>
      </c>
      <c r="I38" s="45">
        <v>14365845</v>
      </c>
    </row>
    <row r="39" spans="2:17">
      <c r="B39" s="44"/>
      <c r="C39" s="44" t="s">
        <v>117</v>
      </c>
      <c r="D39" s="45">
        <v>1329057</v>
      </c>
      <c r="E39" s="45">
        <v>10558846</v>
      </c>
      <c r="F39" s="45">
        <v>2285635</v>
      </c>
      <c r="G39" s="45">
        <v>185409</v>
      </c>
      <c r="H39" s="45">
        <v>38571</v>
      </c>
      <c r="I39" s="45">
        <v>14397519</v>
      </c>
    </row>
    <row r="40" spans="2:17">
      <c r="B40" s="44"/>
      <c r="C40" s="47" t="s">
        <v>118</v>
      </c>
      <c r="D40" s="48">
        <v>1330586</v>
      </c>
      <c r="E40" s="48">
        <v>10589270</v>
      </c>
      <c r="F40" s="48">
        <v>2287716</v>
      </c>
      <c r="G40" s="48">
        <v>185664</v>
      </c>
      <c r="H40" s="48">
        <v>38665</v>
      </c>
      <c r="I40" s="49">
        <v>14431901</v>
      </c>
    </row>
    <row r="41" spans="2:17">
      <c r="B41" s="44"/>
      <c r="C41" s="44" t="s">
        <v>119</v>
      </c>
      <c r="D41" s="45"/>
      <c r="E41" s="45"/>
      <c r="F41" s="45"/>
      <c r="G41" s="45"/>
      <c r="H41" s="45"/>
      <c r="I41" s="45"/>
      <c r="J41" s="45"/>
    </row>
    <row r="42" spans="2:17">
      <c r="B42" s="44"/>
      <c r="C42" s="44" t="s">
        <v>120</v>
      </c>
      <c r="D42" s="45"/>
      <c r="E42" s="45"/>
      <c r="F42" s="45"/>
      <c r="G42" s="45"/>
      <c r="H42" s="45"/>
      <c r="I42" s="45"/>
    </row>
    <row r="43" spans="2:17">
      <c r="B43" s="44"/>
      <c r="C43" s="44" t="s">
        <v>121</v>
      </c>
      <c r="D43" s="45"/>
      <c r="E43" s="45"/>
      <c r="F43" s="45"/>
      <c r="G43" s="45"/>
      <c r="H43" s="45"/>
      <c r="I43" s="45"/>
    </row>
    <row r="44" spans="2:17">
      <c r="B44" s="50"/>
      <c r="C44" s="44" t="s">
        <v>122</v>
      </c>
      <c r="D44" s="45"/>
      <c r="E44" s="45"/>
      <c r="F44" s="45"/>
      <c r="G44" s="45"/>
      <c r="H44" s="45"/>
      <c r="I44" s="45"/>
    </row>
    <row r="45" spans="2:17">
      <c r="B45" s="50"/>
      <c r="C45" s="44" t="s">
        <v>123</v>
      </c>
      <c r="D45" s="45"/>
      <c r="E45" s="45"/>
      <c r="F45" s="45"/>
      <c r="G45" s="45"/>
      <c r="H45" s="45"/>
      <c r="I45" s="45"/>
      <c r="L45" s="201"/>
      <c r="M45" s="201"/>
      <c r="N45" s="201"/>
      <c r="O45" s="201"/>
      <c r="P45" s="201"/>
      <c r="Q45" s="201"/>
    </row>
    <row r="46" spans="2:17" ht="15.75" customHeight="1">
      <c r="B46" s="50"/>
      <c r="C46" s="44"/>
      <c r="D46" s="57"/>
      <c r="E46" s="57"/>
      <c r="F46" s="57"/>
      <c r="G46" s="57"/>
      <c r="H46" s="57"/>
      <c r="I46" s="57"/>
    </row>
    <row r="47" spans="2:17">
      <c r="B47" s="44"/>
      <c r="C47" s="44"/>
      <c r="D47" s="414" t="s">
        <v>125</v>
      </c>
      <c r="E47" s="414"/>
      <c r="F47" s="414"/>
      <c r="G47" s="414"/>
      <c r="H47" s="414"/>
      <c r="I47" s="414"/>
    </row>
    <row r="48" spans="2:17">
      <c r="B48" s="44">
        <v>2010</v>
      </c>
      <c r="C48" s="44" t="s">
        <v>123</v>
      </c>
      <c r="D48" s="51">
        <v>2.83</v>
      </c>
      <c r="E48" s="51">
        <v>5.73</v>
      </c>
      <c r="F48" s="51">
        <v>4.0999999999999996</v>
      </c>
      <c r="G48" s="51">
        <v>4.6900000000000004</v>
      </c>
      <c r="H48" s="51">
        <v>2.37</v>
      </c>
      <c r="I48" s="51">
        <v>5.05</v>
      </c>
    </row>
    <row r="49" spans="2:43">
      <c r="B49" s="44">
        <v>2011</v>
      </c>
      <c r="C49" s="44" t="s">
        <v>123</v>
      </c>
      <c r="D49" s="51">
        <v>2.9</v>
      </c>
      <c r="E49" s="51">
        <v>5.37</v>
      </c>
      <c r="F49" s="51">
        <v>3.36</v>
      </c>
      <c r="G49" s="51">
        <v>4.46</v>
      </c>
      <c r="H49" s="51">
        <v>3.96</v>
      </c>
      <c r="I49" s="51">
        <v>4.68</v>
      </c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</row>
    <row r="50" spans="2:43">
      <c r="B50" s="44">
        <v>2012</v>
      </c>
      <c r="C50" s="44" t="s">
        <v>123</v>
      </c>
      <c r="D50" s="52">
        <v>2.0499999999999998</v>
      </c>
      <c r="E50" s="52">
        <v>5.49</v>
      </c>
      <c r="F50" s="52">
        <v>3.13</v>
      </c>
      <c r="G50" s="52">
        <v>8.2899999999999991</v>
      </c>
      <c r="H50" s="52">
        <v>2.44</v>
      </c>
      <c r="I50" s="52">
        <v>4.68</v>
      </c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</row>
    <row r="51" spans="2:43">
      <c r="B51" s="44">
        <v>2013</v>
      </c>
      <c r="C51" s="44" t="s">
        <v>123</v>
      </c>
      <c r="D51" s="51">
        <v>1.1399999999999999</v>
      </c>
      <c r="E51" s="51">
        <v>5.7</v>
      </c>
      <c r="F51" s="51">
        <v>3.25</v>
      </c>
      <c r="G51" s="51">
        <v>8.1300000000000008</v>
      </c>
      <c r="H51" s="51">
        <v>3.41</v>
      </c>
      <c r="I51" s="51">
        <v>4.76</v>
      </c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</row>
    <row r="52" spans="2:43">
      <c r="B52" s="44">
        <v>2014</v>
      </c>
      <c r="C52" s="44" t="s">
        <v>123</v>
      </c>
      <c r="D52" s="51">
        <v>0.45</v>
      </c>
      <c r="E52" s="51">
        <v>3.85</v>
      </c>
      <c r="F52" s="51">
        <v>1.46</v>
      </c>
      <c r="G52" s="51">
        <v>6.06</v>
      </c>
      <c r="H52" s="51">
        <v>3.05</v>
      </c>
      <c r="I52" s="51">
        <v>3.07</v>
      </c>
    </row>
    <row r="53" spans="2:43">
      <c r="B53" s="44">
        <v>2015</v>
      </c>
      <c r="C53" s="44" t="s">
        <v>123</v>
      </c>
      <c r="D53" s="51">
        <v>1.52</v>
      </c>
      <c r="E53" s="51">
        <v>3.54</v>
      </c>
      <c r="F53" s="51">
        <v>1.18</v>
      </c>
      <c r="G53" s="51">
        <v>2.13</v>
      </c>
      <c r="H53" s="51">
        <v>3.71</v>
      </c>
      <c r="I53" s="51">
        <v>2.88</v>
      </c>
    </row>
    <row r="54" spans="2:43">
      <c r="B54" s="44">
        <v>2016</v>
      </c>
      <c r="C54" s="44" t="s">
        <v>123</v>
      </c>
      <c r="D54" s="51">
        <v>1.55</v>
      </c>
      <c r="E54" s="51">
        <v>3.83</v>
      </c>
      <c r="F54" s="51">
        <v>1.52</v>
      </c>
      <c r="G54" s="51">
        <v>1.3</v>
      </c>
      <c r="H54" s="51">
        <v>3.91</v>
      </c>
      <c r="I54" s="51">
        <v>3.14</v>
      </c>
    </row>
    <row r="55" spans="2:43">
      <c r="B55" s="44">
        <v>2017</v>
      </c>
      <c r="C55" s="44" t="s">
        <v>123</v>
      </c>
      <c r="D55" s="51">
        <v>1.36</v>
      </c>
      <c r="E55" s="51">
        <v>3.67</v>
      </c>
      <c r="F55" s="51">
        <v>1.34</v>
      </c>
      <c r="G55" s="51">
        <v>1.1100000000000001</v>
      </c>
      <c r="H55" s="51">
        <v>4.3</v>
      </c>
      <c r="I55" s="51">
        <v>2.99</v>
      </c>
    </row>
    <row r="56" spans="2:43">
      <c r="B56" s="44">
        <v>2018</v>
      </c>
      <c r="C56" s="44" t="s">
        <v>123</v>
      </c>
      <c r="D56" s="51">
        <v>2.15</v>
      </c>
      <c r="E56" s="51">
        <v>5.35</v>
      </c>
      <c r="F56" s="51">
        <v>4.8899999999999997</v>
      </c>
      <c r="G56" s="51">
        <v>3.06</v>
      </c>
      <c r="H56" s="51">
        <v>6.32</v>
      </c>
      <c r="I56" s="51">
        <v>4.92</v>
      </c>
    </row>
    <row r="57" spans="2:43">
      <c r="B57" s="44">
        <v>2019</v>
      </c>
      <c r="C57" s="44" t="s">
        <v>123</v>
      </c>
      <c r="D57" s="51">
        <v>3.29</v>
      </c>
      <c r="E57" s="51">
        <v>4.88</v>
      </c>
      <c r="F57" s="51">
        <v>5.05</v>
      </c>
      <c r="G57" s="51">
        <v>3.58</v>
      </c>
      <c r="H57" s="51">
        <v>5.88</v>
      </c>
      <c r="I57" s="51">
        <v>4.74</v>
      </c>
    </row>
    <row r="58" spans="2:43">
      <c r="B58" s="44">
        <v>2020</v>
      </c>
      <c r="C58" s="44" t="s">
        <v>123</v>
      </c>
      <c r="D58" s="51">
        <v>-0.68</v>
      </c>
      <c r="E58" s="51">
        <v>2.95</v>
      </c>
      <c r="F58" s="51">
        <v>1.44</v>
      </c>
      <c r="G58" s="51">
        <v>1.1299999999999999</v>
      </c>
      <c r="H58" s="51">
        <v>2.35</v>
      </c>
      <c r="I58" s="51">
        <v>2.31</v>
      </c>
    </row>
    <row r="59" spans="2:43">
      <c r="B59" s="44">
        <v>2021</v>
      </c>
      <c r="C59" s="44" t="s">
        <v>123</v>
      </c>
      <c r="D59" s="51">
        <v>1.45</v>
      </c>
      <c r="E59" s="51">
        <v>3.76</v>
      </c>
      <c r="F59" s="51">
        <v>2.08</v>
      </c>
      <c r="G59" s="51">
        <v>2.65</v>
      </c>
      <c r="H59" s="51">
        <v>4.83</v>
      </c>
      <c r="I59" s="51">
        <v>3.24</v>
      </c>
    </row>
    <row r="60" spans="2:43">
      <c r="B60" s="44">
        <v>2022</v>
      </c>
      <c r="C60" s="44" t="s">
        <v>123</v>
      </c>
      <c r="D60" s="51">
        <v>3.61</v>
      </c>
      <c r="E60" s="51">
        <v>6.74</v>
      </c>
      <c r="F60" s="51">
        <v>5.12</v>
      </c>
      <c r="G60" s="51">
        <v>4.75</v>
      </c>
      <c r="H60" s="51">
        <v>7.24</v>
      </c>
      <c r="I60" s="51">
        <v>6.15</v>
      </c>
    </row>
    <row r="61" spans="2:43">
      <c r="B61" s="44">
        <v>2023</v>
      </c>
      <c r="C61" s="44" t="s">
        <v>123</v>
      </c>
      <c r="D61" s="51">
        <v>7.54</v>
      </c>
      <c r="E61" s="51">
        <v>11.54</v>
      </c>
      <c r="F61" s="51">
        <v>9.26</v>
      </c>
      <c r="G61" s="51">
        <v>9</v>
      </c>
      <c r="H61" s="51">
        <v>11.75</v>
      </c>
      <c r="I61" s="51">
        <v>10.76</v>
      </c>
    </row>
    <row r="62" spans="2:43">
      <c r="B62" s="44">
        <v>2024</v>
      </c>
      <c r="C62" s="44" t="s">
        <v>123</v>
      </c>
      <c r="D62" s="51">
        <v>9.85</v>
      </c>
      <c r="E62" s="51">
        <v>7.18</v>
      </c>
      <c r="F62" s="51">
        <v>5.14</v>
      </c>
      <c r="G62" s="51">
        <v>4.63</v>
      </c>
      <c r="H62" s="51">
        <v>7.48</v>
      </c>
      <c r="I62" s="51">
        <v>7.04</v>
      </c>
    </row>
    <row r="63" spans="2:43">
      <c r="B63" s="44"/>
      <c r="C63" s="44"/>
      <c r="D63" s="51"/>
      <c r="E63" s="51"/>
      <c r="F63" s="51"/>
      <c r="G63" s="51"/>
      <c r="H63" s="51"/>
      <c r="I63" s="51"/>
    </row>
    <row r="64" spans="2:43">
      <c r="B64" s="44">
        <v>2025</v>
      </c>
      <c r="C64" s="44" t="s">
        <v>112</v>
      </c>
      <c r="D64" s="51">
        <v>9.6999999999999993</v>
      </c>
      <c r="E64" s="51">
        <v>6.22</v>
      </c>
      <c r="F64" s="51">
        <v>4.3099999999999996</v>
      </c>
      <c r="G64" s="51">
        <v>4.05</v>
      </c>
      <c r="H64" s="51">
        <v>6.77</v>
      </c>
      <c r="I64" s="51">
        <v>6.17</v>
      </c>
    </row>
    <row r="65" spans="2:20">
      <c r="B65" s="44"/>
      <c r="C65" s="44" t="s">
        <v>113</v>
      </c>
      <c r="D65" s="51">
        <v>10.220000000000001</v>
      </c>
      <c r="E65" s="51">
        <v>6.23</v>
      </c>
      <c r="F65" s="51">
        <v>4.2300000000000004</v>
      </c>
      <c r="G65" s="51">
        <v>3.93</v>
      </c>
      <c r="H65" s="51">
        <v>6.8</v>
      </c>
      <c r="I65" s="51">
        <v>6.22</v>
      </c>
    </row>
    <row r="66" spans="2:20">
      <c r="B66" s="44"/>
      <c r="C66" s="44" t="s">
        <v>114</v>
      </c>
      <c r="D66" s="51">
        <v>10.89</v>
      </c>
      <c r="E66" s="51">
        <v>6.27</v>
      </c>
      <c r="F66" s="51">
        <v>4.2</v>
      </c>
      <c r="G66" s="51">
        <v>3.96</v>
      </c>
      <c r="H66" s="51">
        <v>6.5</v>
      </c>
      <c r="I66" s="51">
        <v>6.3</v>
      </c>
    </row>
    <row r="67" spans="2:20">
      <c r="B67" s="44"/>
      <c r="C67" s="44" t="s">
        <v>115</v>
      </c>
      <c r="D67" s="51">
        <v>11.55</v>
      </c>
      <c r="E67" s="51">
        <v>6.23</v>
      </c>
      <c r="F67" s="51">
        <v>4.21</v>
      </c>
      <c r="G67" s="51">
        <v>4.0599999999999996</v>
      </c>
      <c r="H67" s="51">
        <v>6.39</v>
      </c>
      <c r="I67" s="51">
        <v>6.33</v>
      </c>
      <c r="O67" s="202"/>
      <c r="P67" s="202"/>
      <c r="Q67" s="202"/>
      <c r="R67" s="202"/>
      <c r="S67" s="202"/>
      <c r="T67" s="202"/>
    </row>
    <row r="68" spans="2:20">
      <c r="B68" s="44"/>
      <c r="C68" s="44" t="s">
        <v>116</v>
      </c>
      <c r="D68" s="51">
        <v>11.16</v>
      </c>
      <c r="E68" s="51">
        <v>6.23</v>
      </c>
      <c r="F68" s="51">
        <v>4.13</v>
      </c>
      <c r="G68" s="51">
        <v>4.0599999999999996</v>
      </c>
      <c r="H68" s="51">
        <v>6.23</v>
      </c>
      <c r="I68" s="51">
        <v>6.28</v>
      </c>
    </row>
    <row r="69" spans="2:20">
      <c r="B69" s="44"/>
      <c r="C69" s="44" t="s">
        <v>117</v>
      </c>
      <c r="D69" s="51">
        <v>10.92</v>
      </c>
      <c r="E69" s="51">
        <v>6.35</v>
      </c>
      <c r="F69" s="51">
        <v>4.22</v>
      </c>
      <c r="G69" s="51">
        <v>4.07</v>
      </c>
      <c r="H69" s="51">
        <v>6.34</v>
      </c>
      <c r="I69" s="51">
        <v>6.37</v>
      </c>
      <c r="J69" s="51"/>
    </row>
    <row r="70" spans="2:20">
      <c r="B70" s="44"/>
      <c r="C70" s="44" t="s">
        <v>118</v>
      </c>
      <c r="D70" s="51">
        <v>10.64</v>
      </c>
      <c r="E70" s="51">
        <v>6.18</v>
      </c>
      <c r="F70" s="51">
        <v>4.16</v>
      </c>
      <c r="G70" s="51">
        <v>4.08</v>
      </c>
      <c r="H70" s="51">
        <v>6.42</v>
      </c>
      <c r="I70" s="51">
        <v>6.21</v>
      </c>
      <c r="J70" s="51"/>
    </row>
    <row r="71" spans="2:20">
      <c r="B71" s="44"/>
      <c r="C71" s="44" t="s">
        <v>119</v>
      </c>
      <c r="D71" s="51">
        <v>10.54</v>
      </c>
      <c r="E71" s="51">
        <v>6.15</v>
      </c>
      <c r="F71" s="51">
        <v>4.13</v>
      </c>
      <c r="G71" s="51">
        <v>4.05</v>
      </c>
      <c r="H71" s="51">
        <v>6.49</v>
      </c>
      <c r="I71" s="51">
        <v>6.17</v>
      </c>
    </row>
    <row r="72" spans="2:20">
      <c r="B72" s="44"/>
      <c r="C72" s="44" t="s">
        <v>120</v>
      </c>
      <c r="D72" s="51">
        <v>10.35</v>
      </c>
      <c r="E72" s="51">
        <v>6.05</v>
      </c>
      <c r="F72" s="51">
        <v>4.12</v>
      </c>
      <c r="G72" s="51">
        <v>4.03</v>
      </c>
      <c r="H72" s="51">
        <v>6.3</v>
      </c>
      <c r="I72" s="51">
        <v>6.09</v>
      </c>
    </row>
    <row r="73" spans="2:20">
      <c r="B73" s="44"/>
      <c r="C73" s="44" t="s">
        <v>121</v>
      </c>
      <c r="D73" s="51">
        <v>10.26</v>
      </c>
      <c r="E73" s="51">
        <v>6.01</v>
      </c>
      <c r="F73" s="51">
        <v>4.09</v>
      </c>
      <c r="G73" s="51">
        <v>3.92</v>
      </c>
      <c r="H73" s="51">
        <v>6.29</v>
      </c>
      <c r="I73" s="51">
        <v>6.05</v>
      </c>
    </row>
    <row r="74" spans="2:20">
      <c r="B74" s="44"/>
      <c r="C74" s="44" t="s">
        <v>122</v>
      </c>
      <c r="D74" s="51">
        <v>10.17</v>
      </c>
      <c r="E74" s="51">
        <v>5.97</v>
      </c>
      <c r="F74" s="51">
        <v>4.1399999999999997</v>
      </c>
      <c r="G74" s="51">
        <v>3.89</v>
      </c>
      <c r="H74" s="51">
        <v>6.37</v>
      </c>
      <c r="I74" s="51">
        <v>6.02</v>
      </c>
    </row>
    <row r="75" spans="2:20">
      <c r="B75" s="44"/>
      <c r="C75" s="44" t="s">
        <v>123</v>
      </c>
      <c r="D75" s="51">
        <v>10.16</v>
      </c>
      <c r="E75" s="51">
        <v>5.92</v>
      </c>
      <c r="F75" s="51">
        <v>4.1100000000000003</v>
      </c>
      <c r="G75" s="51">
        <v>3.87</v>
      </c>
      <c r="H75" s="51">
        <v>6.3</v>
      </c>
      <c r="I75" s="51">
        <v>5.98</v>
      </c>
    </row>
    <row r="76" spans="2:20">
      <c r="B76" s="44">
        <v>2026</v>
      </c>
      <c r="C76" s="44" t="s">
        <v>112</v>
      </c>
      <c r="D76" s="51">
        <v>9.6199999999999992</v>
      </c>
      <c r="E76" s="51">
        <v>6.11</v>
      </c>
      <c r="F76" s="51">
        <v>4.2</v>
      </c>
      <c r="G76" s="51">
        <v>4.25</v>
      </c>
      <c r="H76" s="51">
        <v>6.75</v>
      </c>
      <c r="I76" s="51">
        <v>6.09</v>
      </c>
    </row>
    <row r="77" spans="2:20">
      <c r="B77" s="44"/>
      <c r="C77" s="44" t="s">
        <v>113</v>
      </c>
      <c r="D77" s="51">
        <v>9.51</v>
      </c>
      <c r="E77" s="51">
        <v>6.12</v>
      </c>
      <c r="F77" s="51">
        <v>4.0999999999999996</v>
      </c>
      <c r="G77" s="51">
        <v>4.08</v>
      </c>
      <c r="H77" s="51">
        <v>6.5</v>
      </c>
      <c r="I77" s="51">
        <v>6.07</v>
      </c>
    </row>
    <row r="78" spans="2:20">
      <c r="B78" s="44"/>
      <c r="C78" s="44" t="s">
        <v>114</v>
      </c>
      <c r="D78" s="51">
        <v>9.25</v>
      </c>
      <c r="E78" s="51">
        <v>6.12</v>
      </c>
      <c r="F78" s="51">
        <v>4.07</v>
      </c>
      <c r="G78" s="51">
        <v>3.94</v>
      </c>
      <c r="H78" s="51">
        <v>6.47</v>
      </c>
      <c r="I78" s="51">
        <v>6.04</v>
      </c>
    </row>
    <row r="79" spans="2:20">
      <c r="B79" s="44"/>
      <c r="C79" s="44" t="s">
        <v>115</v>
      </c>
      <c r="D79" s="51">
        <v>8.6300000000000008</v>
      </c>
      <c r="E79" s="51">
        <v>6.24</v>
      </c>
      <c r="F79" s="51">
        <v>4.0599999999999996</v>
      </c>
      <c r="G79" s="51">
        <v>3.93</v>
      </c>
      <c r="H79" s="51">
        <v>6.39</v>
      </c>
      <c r="I79" s="51">
        <v>6.07</v>
      </c>
      <c r="O79" s="202"/>
      <c r="P79" s="202"/>
      <c r="Q79" s="202"/>
      <c r="R79" s="202"/>
      <c r="S79" s="202"/>
      <c r="T79" s="202"/>
    </row>
    <row r="80" spans="2:20">
      <c r="B80" s="44"/>
      <c r="C80" s="44" t="s">
        <v>116</v>
      </c>
      <c r="D80" s="51">
        <v>7.63</v>
      </c>
      <c r="E80" s="51">
        <v>6.46</v>
      </c>
      <c r="F80" s="51">
        <v>4.1399999999999997</v>
      </c>
      <c r="G80" s="51">
        <v>3.94</v>
      </c>
      <c r="H80" s="51">
        <v>6.26</v>
      </c>
      <c r="I80" s="51">
        <v>6.16</v>
      </c>
    </row>
    <row r="81" spans="2:10">
      <c r="B81" s="44"/>
      <c r="C81" s="44" t="s">
        <v>117</v>
      </c>
      <c r="D81" s="51">
        <v>7.24</v>
      </c>
      <c r="E81" s="51">
        <v>6.5</v>
      </c>
      <c r="F81" s="51">
        <v>4.12</v>
      </c>
      <c r="G81" s="51">
        <v>3.9</v>
      </c>
      <c r="H81" s="51">
        <v>6.21</v>
      </c>
      <c r="I81" s="51">
        <v>6.15</v>
      </c>
      <c r="J81" s="51"/>
    </row>
    <row r="82" spans="2:10">
      <c r="B82" s="44"/>
      <c r="C82" s="54" t="s">
        <v>118</v>
      </c>
      <c r="D82" s="55">
        <v>6.82</v>
      </c>
      <c r="E82" s="55">
        <v>6.62</v>
      </c>
      <c r="F82" s="55">
        <v>4.1500000000000004</v>
      </c>
      <c r="G82" s="55">
        <v>3.9</v>
      </c>
      <c r="H82" s="55">
        <v>6.15</v>
      </c>
      <c r="I82" s="55">
        <v>6.2</v>
      </c>
      <c r="J82" s="51"/>
    </row>
    <row r="83" spans="2:10">
      <c r="B83" s="44"/>
      <c r="C83" s="44" t="s">
        <v>119</v>
      </c>
      <c r="D83" s="51"/>
      <c r="E83" s="51"/>
      <c r="F83" s="51"/>
      <c r="G83" s="51"/>
      <c r="H83" s="51"/>
      <c r="I83" s="51"/>
    </row>
    <row r="84" spans="2:10">
      <c r="B84" s="44"/>
      <c r="C84" s="44" t="s">
        <v>120</v>
      </c>
      <c r="D84" s="51"/>
      <c r="E84" s="51"/>
      <c r="F84" s="51"/>
      <c r="G84" s="51"/>
      <c r="H84" s="51"/>
      <c r="I84" s="51"/>
    </row>
    <row r="85" spans="2:10">
      <c r="B85" s="44"/>
      <c r="C85" s="44" t="s">
        <v>121</v>
      </c>
      <c r="D85" s="51"/>
      <c r="E85" s="51"/>
      <c r="F85" s="51"/>
      <c r="G85" s="51"/>
      <c r="H85" s="51"/>
      <c r="I85" s="51"/>
    </row>
    <row r="86" spans="2:10">
      <c r="B86" s="44"/>
      <c r="C86" s="44" t="s">
        <v>122</v>
      </c>
      <c r="D86" s="51"/>
      <c r="E86" s="51"/>
      <c r="F86" s="51"/>
      <c r="G86" s="51"/>
      <c r="H86" s="51"/>
      <c r="I86" s="51"/>
    </row>
    <row r="87" spans="2:10">
      <c r="B87" s="44"/>
      <c r="C87" s="44" t="s">
        <v>123</v>
      </c>
      <c r="D87" s="51"/>
      <c r="E87" s="51"/>
      <c r="F87" s="51"/>
      <c r="G87" s="51"/>
      <c r="H87" s="51"/>
      <c r="I87" s="51"/>
    </row>
    <row r="88" spans="2:10">
      <c r="B88" s="44"/>
      <c r="C88" s="44"/>
      <c r="D88" s="51"/>
      <c r="E88" s="51"/>
      <c r="F88" s="51"/>
      <c r="G88" s="51"/>
      <c r="H88" s="51"/>
      <c r="I88" s="51"/>
    </row>
    <row r="89" spans="2:10" ht="18">
      <c r="B89" s="26" t="s">
        <v>211</v>
      </c>
    </row>
    <row r="90" spans="2:10" ht="21">
      <c r="B90" s="58"/>
      <c r="C90" s="546"/>
      <c r="D90" s="547"/>
      <c r="E90" s="547"/>
      <c r="F90" s="547"/>
      <c r="G90" s="547"/>
      <c r="H90" s="547"/>
      <c r="I90" s="547"/>
    </row>
    <row r="91" spans="2:10">
      <c r="C91" s="546"/>
      <c r="D91" s="546"/>
      <c r="E91" s="546"/>
      <c r="F91" s="546"/>
      <c r="G91" s="546"/>
      <c r="H91" s="546"/>
      <c r="I91" s="546"/>
    </row>
    <row r="92" spans="2:10" ht="18.75">
      <c r="B92" s="41"/>
      <c r="C92" s="42"/>
      <c r="D92" s="42"/>
      <c r="E92" s="42"/>
      <c r="F92" s="42"/>
      <c r="G92" s="42"/>
      <c r="H92" s="42"/>
      <c r="I92" s="42"/>
    </row>
    <row r="93" spans="2:10" ht="18.75">
      <c r="B93" s="41"/>
      <c r="C93" s="42"/>
      <c r="D93" s="42"/>
      <c r="E93" s="42"/>
      <c r="F93" s="42"/>
      <c r="G93" s="42"/>
      <c r="H93" s="42"/>
      <c r="I93" s="42"/>
    </row>
    <row r="98" spans="2:9" ht="15.75" customHeight="1">
      <c r="B98" s="44"/>
      <c r="C98" s="44"/>
      <c r="D98" s="45"/>
      <c r="E98" s="45"/>
      <c r="F98" s="45"/>
      <c r="G98" s="45"/>
      <c r="H98" s="45"/>
      <c r="I98" s="45"/>
    </row>
    <row r="99" spans="2:9">
      <c r="B99" s="44"/>
      <c r="C99" s="44"/>
      <c r="D99" s="45"/>
      <c r="E99" s="45"/>
      <c r="F99" s="45"/>
      <c r="G99" s="45"/>
      <c r="H99" s="45"/>
      <c r="I99" s="45"/>
    </row>
    <row r="100" spans="2:9">
      <c r="B100" s="44"/>
      <c r="C100" s="44"/>
      <c r="D100" s="45"/>
      <c r="E100" s="45"/>
      <c r="F100" s="45"/>
      <c r="G100" s="45"/>
      <c r="H100" s="45"/>
      <c r="I100" s="45"/>
    </row>
    <row r="101" spans="2:9">
      <c r="B101" s="44"/>
      <c r="C101" s="44"/>
      <c r="D101" s="45"/>
      <c r="E101" s="45"/>
      <c r="F101" s="45"/>
      <c r="G101" s="45"/>
      <c r="H101" s="45"/>
      <c r="I101" s="45"/>
    </row>
  </sheetData>
  <mergeCells count="3">
    <mergeCell ref="C90:I90"/>
    <mergeCell ref="C91:I91"/>
    <mergeCell ref="B4:C4"/>
  </mergeCells>
  <hyperlinks>
    <hyperlink ref="R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91"/>
  <sheetViews>
    <sheetView showGridLines="0" showRowColHeaders="0" showZeros="0" showOutlineSymbols="0" zoomScaleNormal="100" workbookViewId="0">
      <pane ySplit="4" topLeftCell="A5" activePane="bottomLeft" state="frozen"/>
      <selection activeCell="R48" sqref="R48"/>
      <selection pane="bottomLeft" activeCell="G89" sqref="G89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2" style="26" customWidth="1"/>
    <col min="11" max="12" width="12" style="26" hidden="1" customWidth="1"/>
    <col min="13" max="17" width="11.5703125" style="26" hidden="1" customWidth="1"/>
    <col min="18" max="16384" width="11.5703125" style="26"/>
  </cols>
  <sheetData>
    <row r="1" spans="2:18" ht="18.75">
      <c r="B1" s="41" t="s">
        <v>127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167</v>
      </c>
    </row>
    <row r="4" spans="2:18" ht="32.1" customHeight="1">
      <c r="B4" s="246" t="s">
        <v>213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2:18">
      <c r="B5" s="33"/>
      <c r="D5" s="30"/>
    </row>
    <row r="6" spans="2:18">
      <c r="B6" s="44">
        <v>2010</v>
      </c>
      <c r="C6" s="44" t="s">
        <v>123</v>
      </c>
      <c r="D6" s="51">
        <v>854.01</v>
      </c>
      <c r="E6" s="51">
        <v>892.38</v>
      </c>
      <c r="F6" s="51">
        <v>574.13</v>
      </c>
      <c r="G6" s="51">
        <v>351.09</v>
      </c>
      <c r="H6" s="51">
        <v>462.09</v>
      </c>
      <c r="I6" s="51">
        <v>785.83</v>
      </c>
      <c r="K6" s="31"/>
      <c r="L6" s="31"/>
      <c r="M6" s="31"/>
      <c r="N6" s="31"/>
      <c r="O6" s="31"/>
      <c r="P6" s="31"/>
    </row>
    <row r="7" spans="2:18">
      <c r="B7" s="44">
        <v>2011</v>
      </c>
      <c r="C7" s="44" t="s">
        <v>123</v>
      </c>
      <c r="D7" s="51">
        <v>873.21</v>
      </c>
      <c r="E7" s="51">
        <v>923.06</v>
      </c>
      <c r="F7" s="51">
        <v>588.72</v>
      </c>
      <c r="G7" s="51">
        <v>360.34</v>
      </c>
      <c r="H7" s="51">
        <v>473.68</v>
      </c>
      <c r="I7" s="51">
        <v>810.85</v>
      </c>
      <c r="K7" s="31"/>
      <c r="L7" s="31"/>
      <c r="M7" s="31"/>
      <c r="N7" s="31"/>
      <c r="O7" s="31"/>
      <c r="P7" s="31"/>
    </row>
    <row r="8" spans="2:18">
      <c r="B8" s="44">
        <v>2012</v>
      </c>
      <c r="C8" s="44" t="s">
        <v>123</v>
      </c>
      <c r="D8" s="51">
        <v>890.96</v>
      </c>
      <c r="E8" s="51">
        <v>955.41</v>
      </c>
      <c r="F8" s="51">
        <v>603.87</v>
      </c>
      <c r="G8" s="51">
        <v>365.3</v>
      </c>
      <c r="H8" s="51">
        <v>488.24</v>
      </c>
      <c r="I8" s="51">
        <v>836.27</v>
      </c>
      <c r="K8" s="31"/>
      <c r="L8" s="31"/>
      <c r="M8" s="31"/>
      <c r="N8" s="31"/>
      <c r="O8" s="31"/>
      <c r="P8" s="31"/>
    </row>
    <row r="9" spans="2:18">
      <c r="B9" s="44">
        <v>2013</v>
      </c>
      <c r="C9" s="44" t="s">
        <v>123</v>
      </c>
      <c r="D9" s="51">
        <v>910.37</v>
      </c>
      <c r="E9" s="51">
        <v>987.48</v>
      </c>
      <c r="F9" s="51">
        <v>619.76</v>
      </c>
      <c r="G9" s="51">
        <v>369.68</v>
      </c>
      <c r="H9" s="51">
        <v>503.83</v>
      </c>
      <c r="I9" s="51">
        <v>862</v>
      </c>
      <c r="K9" s="31"/>
      <c r="L9" s="31"/>
      <c r="M9" s="31"/>
      <c r="N9" s="31"/>
      <c r="O9" s="31"/>
      <c r="P9" s="31"/>
    </row>
    <row r="10" spans="2:18">
      <c r="B10" s="44">
        <v>2014</v>
      </c>
      <c r="C10" s="44" t="s">
        <v>123</v>
      </c>
      <c r="D10" s="51">
        <v>918.29</v>
      </c>
      <c r="E10" s="51">
        <v>1007.69</v>
      </c>
      <c r="F10" s="51">
        <v>626.12</v>
      </c>
      <c r="G10" s="51">
        <v>368.01</v>
      </c>
      <c r="H10" s="51">
        <v>510.91</v>
      </c>
      <c r="I10" s="51">
        <v>876.53</v>
      </c>
      <c r="K10" s="31"/>
      <c r="L10" s="31"/>
      <c r="M10" s="31"/>
      <c r="N10" s="31"/>
      <c r="O10" s="31"/>
      <c r="P10" s="31"/>
    </row>
    <row r="11" spans="2:18">
      <c r="B11" s="44">
        <v>2015</v>
      </c>
      <c r="C11" s="44" t="s">
        <v>123</v>
      </c>
      <c r="D11" s="51">
        <v>925.16</v>
      </c>
      <c r="E11" s="51">
        <v>1029.53</v>
      </c>
      <c r="F11" s="51">
        <v>632.74</v>
      </c>
      <c r="G11" s="51">
        <v>371.93</v>
      </c>
      <c r="H11" s="51">
        <v>520.6</v>
      </c>
      <c r="I11" s="51">
        <v>893.13</v>
      </c>
      <c r="K11" s="31"/>
      <c r="L11" s="31"/>
      <c r="M11" s="31"/>
      <c r="N11" s="31"/>
      <c r="O11" s="31"/>
      <c r="P11" s="31"/>
    </row>
    <row r="12" spans="2:18">
      <c r="B12" s="44">
        <v>2016</v>
      </c>
      <c r="C12" s="44" t="s">
        <v>123</v>
      </c>
      <c r="D12" s="52">
        <v>931.65</v>
      </c>
      <c r="E12" s="52">
        <v>1050.82</v>
      </c>
      <c r="F12" s="52">
        <v>640.89</v>
      </c>
      <c r="G12" s="52">
        <v>376.42</v>
      </c>
      <c r="H12" s="52">
        <v>528.64</v>
      </c>
      <c r="I12" s="51">
        <v>910.24</v>
      </c>
      <c r="K12" s="31"/>
      <c r="L12" s="31"/>
      <c r="M12" s="31"/>
      <c r="N12" s="31"/>
      <c r="O12" s="31"/>
      <c r="P12" s="31"/>
    </row>
    <row r="13" spans="2:18">
      <c r="B13" s="44">
        <v>2017</v>
      </c>
      <c r="C13" s="44" t="s">
        <v>123</v>
      </c>
      <c r="D13" s="51">
        <v>937.14</v>
      </c>
      <c r="E13" s="51">
        <v>1071.01</v>
      </c>
      <c r="F13" s="51">
        <v>649.19000000000005</v>
      </c>
      <c r="G13" s="51">
        <v>381.06</v>
      </c>
      <c r="H13" s="51">
        <v>538.4</v>
      </c>
      <c r="I13" s="51">
        <v>926.87</v>
      </c>
      <c r="K13" s="31"/>
      <c r="L13" s="31"/>
      <c r="M13" s="31"/>
      <c r="N13" s="31"/>
      <c r="O13" s="31"/>
      <c r="P13" s="31"/>
    </row>
    <row r="14" spans="2:18">
      <c r="B14" s="44">
        <v>2018</v>
      </c>
      <c r="C14" s="44" t="s">
        <v>123</v>
      </c>
      <c r="D14" s="51">
        <v>953.92</v>
      </c>
      <c r="E14" s="51">
        <v>1107.49</v>
      </c>
      <c r="F14" s="51">
        <v>680.96</v>
      </c>
      <c r="G14" s="51">
        <v>393.4</v>
      </c>
      <c r="H14" s="51">
        <v>558.41</v>
      </c>
      <c r="I14" s="51">
        <v>960.98</v>
      </c>
      <c r="K14" s="31"/>
      <c r="L14" s="31"/>
      <c r="M14" s="31"/>
      <c r="N14" s="31"/>
      <c r="O14" s="31"/>
      <c r="P14" s="31"/>
    </row>
    <row r="15" spans="2:18">
      <c r="B15" s="44">
        <v>2019</v>
      </c>
      <c r="C15" s="44" t="s">
        <v>123</v>
      </c>
      <c r="D15" s="51">
        <v>978.4</v>
      </c>
      <c r="E15" s="51">
        <v>1143.55</v>
      </c>
      <c r="F15" s="51">
        <v>714.98</v>
      </c>
      <c r="G15" s="51">
        <v>405.54</v>
      </c>
      <c r="H15" s="51">
        <v>579.25</v>
      </c>
      <c r="I15" s="51">
        <v>995.76</v>
      </c>
      <c r="K15" s="31"/>
      <c r="L15" s="31"/>
      <c r="M15" s="31"/>
      <c r="N15" s="31"/>
      <c r="O15" s="31"/>
      <c r="P15" s="31"/>
    </row>
    <row r="16" spans="2:18">
      <c r="B16" s="44">
        <v>2020</v>
      </c>
      <c r="C16" s="44" t="s">
        <v>123</v>
      </c>
      <c r="D16" s="51">
        <v>985.16</v>
      </c>
      <c r="E16" s="51">
        <v>1170.26</v>
      </c>
      <c r="F16" s="51">
        <v>729.62</v>
      </c>
      <c r="G16" s="51">
        <v>412.01</v>
      </c>
      <c r="H16" s="51">
        <v>594.59</v>
      </c>
      <c r="I16" s="51">
        <v>1017.97</v>
      </c>
      <c r="K16" s="31"/>
      <c r="L16" s="31"/>
      <c r="M16" s="31"/>
      <c r="N16" s="31"/>
      <c r="O16" s="31"/>
      <c r="P16" s="31"/>
    </row>
    <row r="17" spans="2:16">
      <c r="B17" s="44">
        <v>2021</v>
      </c>
      <c r="C17" s="44" t="s">
        <v>123</v>
      </c>
      <c r="D17" s="51">
        <v>994.49</v>
      </c>
      <c r="E17" s="51">
        <v>1196.17</v>
      </c>
      <c r="F17" s="51">
        <v>743.03</v>
      </c>
      <c r="G17" s="51">
        <v>418.4</v>
      </c>
      <c r="H17" s="51">
        <v>605.74</v>
      </c>
      <c r="I17" s="51">
        <v>1039.54</v>
      </c>
      <c r="K17" s="31"/>
      <c r="L17" s="31"/>
      <c r="M17" s="31"/>
      <c r="N17" s="31"/>
      <c r="O17" s="31"/>
      <c r="P17" s="31"/>
    </row>
    <row r="18" spans="2:16">
      <c r="B18" s="44">
        <v>2022</v>
      </c>
      <c r="C18" s="44" t="s">
        <v>123</v>
      </c>
      <c r="D18" s="51">
        <v>1034.52</v>
      </c>
      <c r="E18" s="51">
        <v>1259.79</v>
      </c>
      <c r="F18" s="51">
        <v>781.67</v>
      </c>
      <c r="G18" s="51">
        <v>439.43</v>
      </c>
      <c r="H18" s="51">
        <v>641.53</v>
      </c>
      <c r="I18" s="51">
        <v>1094.8699999999999</v>
      </c>
      <c r="K18" s="31"/>
      <c r="L18" s="31"/>
      <c r="M18" s="31"/>
      <c r="N18" s="31"/>
      <c r="O18" s="31"/>
      <c r="P18" s="31"/>
    </row>
    <row r="19" spans="2:16">
      <c r="B19" s="44">
        <v>2023</v>
      </c>
      <c r="C19" s="44" t="s">
        <v>123</v>
      </c>
      <c r="D19" s="51">
        <v>1117.01</v>
      </c>
      <c r="E19" s="51">
        <v>1378.39</v>
      </c>
      <c r="F19" s="51">
        <v>854.68</v>
      </c>
      <c r="G19" s="51">
        <v>479.59</v>
      </c>
      <c r="H19" s="51">
        <v>705.93</v>
      </c>
      <c r="I19" s="51">
        <v>1198.6500000000001</v>
      </c>
      <c r="K19" s="31"/>
      <c r="L19" s="31"/>
      <c r="M19" s="31"/>
      <c r="N19" s="31"/>
      <c r="O19" s="31"/>
      <c r="P19" s="31"/>
    </row>
    <row r="20" spans="2:16">
      <c r="B20" s="44">
        <v>2024</v>
      </c>
      <c r="C20" s="44" t="s">
        <v>123</v>
      </c>
      <c r="D20" s="51">
        <v>1166</v>
      </c>
      <c r="E20" s="51">
        <v>1449.86</v>
      </c>
      <c r="F20" s="51">
        <v>899.25</v>
      </c>
      <c r="G20" s="51">
        <v>503.32</v>
      </c>
      <c r="H20" s="51">
        <v>745.92</v>
      </c>
      <c r="I20" s="51">
        <v>1261.9000000000001</v>
      </c>
      <c r="K20" s="31"/>
      <c r="L20" s="31"/>
      <c r="M20" s="31"/>
      <c r="N20" s="31"/>
      <c r="O20" s="31"/>
      <c r="P20" s="31"/>
    </row>
    <row r="21" spans="2:16">
      <c r="B21" s="44"/>
      <c r="C21" s="44"/>
      <c r="D21" s="51"/>
      <c r="E21" s="51"/>
      <c r="F21" s="51"/>
      <c r="G21" s="51"/>
      <c r="H21" s="51"/>
      <c r="I21" s="51"/>
      <c r="K21" s="31"/>
      <c r="L21" s="31"/>
      <c r="M21" s="31"/>
      <c r="N21" s="31"/>
      <c r="O21" s="31"/>
      <c r="P21" s="31"/>
    </row>
    <row r="22" spans="2:16">
      <c r="B22" s="44">
        <v>2025</v>
      </c>
      <c r="C22" s="44" t="s">
        <v>112</v>
      </c>
      <c r="D22" s="51">
        <v>1204.96</v>
      </c>
      <c r="E22" s="51">
        <v>1497.95</v>
      </c>
      <c r="F22" s="51">
        <v>931.53</v>
      </c>
      <c r="G22" s="51">
        <v>523.63</v>
      </c>
      <c r="H22" s="51">
        <v>775.7</v>
      </c>
      <c r="I22" s="51">
        <v>1304.78</v>
      </c>
      <c r="K22" s="31"/>
      <c r="L22" s="31"/>
      <c r="M22" s="31"/>
      <c r="N22" s="31"/>
      <c r="O22" s="31"/>
      <c r="P22" s="31"/>
    </row>
    <row r="23" spans="2:16">
      <c r="B23" s="44"/>
      <c r="C23" s="44" t="s">
        <v>113</v>
      </c>
      <c r="D23" s="51">
        <v>1205.52</v>
      </c>
      <c r="E23" s="51">
        <v>1500.67</v>
      </c>
      <c r="F23" s="51">
        <v>932.41</v>
      </c>
      <c r="G23" s="51">
        <v>523.94000000000005</v>
      </c>
      <c r="H23" s="51">
        <v>777.4</v>
      </c>
      <c r="I23" s="51">
        <v>1307.18</v>
      </c>
      <c r="K23" s="31"/>
      <c r="L23" s="31"/>
      <c r="M23" s="31"/>
      <c r="N23" s="31"/>
      <c r="O23" s="31"/>
      <c r="P23" s="31"/>
    </row>
    <row r="24" spans="2:16">
      <c r="B24" s="44"/>
      <c r="C24" s="44" t="s">
        <v>114</v>
      </c>
      <c r="D24" s="51">
        <v>1206.31</v>
      </c>
      <c r="E24" s="51">
        <v>1502.16</v>
      </c>
      <c r="F24" s="51">
        <v>933.03</v>
      </c>
      <c r="G24" s="51">
        <v>524.04999999999995</v>
      </c>
      <c r="H24" s="51">
        <v>778.31</v>
      </c>
      <c r="I24" s="51">
        <v>1308.22</v>
      </c>
      <c r="K24" s="31"/>
      <c r="L24" s="31"/>
      <c r="M24" s="31"/>
      <c r="N24" s="31"/>
      <c r="O24" s="31"/>
      <c r="P24" s="31"/>
    </row>
    <row r="25" spans="2:16">
      <c r="B25" s="44"/>
      <c r="C25" s="44" t="s">
        <v>115</v>
      </c>
      <c r="D25" s="51">
        <v>1207.21</v>
      </c>
      <c r="E25" s="51">
        <v>1503.31</v>
      </c>
      <c r="F25" s="51">
        <v>933.48</v>
      </c>
      <c r="G25" s="51">
        <v>524.32000000000005</v>
      </c>
      <c r="H25" s="51">
        <v>779.28</v>
      </c>
      <c r="I25" s="51">
        <v>1309.07</v>
      </c>
      <c r="K25" s="31" cm="1">
        <f t="array" ref="K25">LOOKUP(2,1/(D20:D33&lt;&gt;""),D20:D33)</f>
        <v>1212.07</v>
      </c>
      <c r="L25" s="31" cm="1">
        <f t="array" ref="L25">LOOKUP(2,1/(E20:E33&lt;&gt;""),E20:E33)</f>
        <v>1512.73</v>
      </c>
      <c r="M25" s="31" cm="1">
        <f t="array" ref="M25">LOOKUP(2,1/(F20:F33&lt;&gt;""),F20:F33)</f>
        <v>937.56</v>
      </c>
      <c r="N25" s="31" cm="1">
        <f t="array" ref="N25">LOOKUP(2,1/(G20:G33&lt;&gt;""),G20:G33)</f>
        <v>526.92999999999995</v>
      </c>
      <c r="O25" s="31" cm="1">
        <f t="array" ref="O25">LOOKUP(2,1/(H20:H33&lt;&gt;""),H20:H33)</f>
        <v>784.95</v>
      </c>
      <c r="P25" s="31" cm="1">
        <f t="array" ref="P25">LOOKUP(2,1/(I20:I33&lt;&gt;""),I20:I33)</f>
        <v>1317.71</v>
      </c>
    </row>
    <row r="26" spans="2:16">
      <c r="B26" s="44"/>
      <c r="C26" s="44" t="s">
        <v>116</v>
      </c>
      <c r="D26" s="51">
        <v>1208.26</v>
      </c>
      <c r="E26" s="51">
        <v>1505.55</v>
      </c>
      <c r="F26" s="51">
        <v>934.65</v>
      </c>
      <c r="G26" s="51">
        <v>525.72</v>
      </c>
      <c r="H26" s="51">
        <v>780.27</v>
      </c>
      <c r="I26" s="51">
        <v>1311.04</v>
      </c>
      <c r="K26" s="31"/>
      <c r="L26" s="31"/>
      <c r="M26" s="31"/>
      <c r="N26" s="31"/>
      <c r="O26" s="31"/>
      <c r="P26" s="31"/>
    </row>
    <row r="27" spans="2:16">
      <c r="B27" s="44"/>
      <c r="C27" s="44" t="s">
        <v>117</v>
      </c>
      <c r="D27" s="51">
        <v>1208.57</v>
      </c>
      <c r="E27" s="51">
        <v>1505.91</v>
      </c>
      <c r="F27" s="51">
        <v>934.99</v>
      </c>
      <c r="G27" s="51">
        <v>525.73</v>
      </c>
      <c r="H27" s="51">
        <v>781.11</v>
      </c>
      <c r="I27" s="51">
        <v>1311.41</v>
      </c>
      <c r="K27" s="31"/>
      <c r="L27" s="31"/>
      <c r="M27" s="31"/>
      <c r="N27" s="31"/>
      <c r="O27" s="31"/>
      <c r="P27" s="31"/>
    </row>
    <row r="28" spans="2:16">
      <c r="B28" s="44"/>
      <c r="C28" s="44" t="s">
        <v>118</v>
      </c>
      <c r="D28" s="51">
        <v>1208.9000000000001</v>
      </c>
      <c r="E28" s="51">
        <v>1506.46</v>
      </c>
      <c r="F28" s="51">
        <v>935.35</v>
      </c>
      <c r="G28" s="51">
        <v>525.66</v>
      </c>
      <c r="H28" s="51">
        <v>781.98</v>
      </c>
      <c r="I28" s="51">
        <v>1311.93</v>
      </c>
      <c r="K28" s="31"/>
      <c r="L28" s="31"/>
      <c r="M28" s="31"/>
      <c r="N28" s="31"/>
      <c r="O28" s="31"/>
      <c r="P28" s="31"/>
    </row>
    <row r="29" spans="2:16">
      <c r="B29" s="44"/>
      <c r="C29" s="44" t="s">
        <v>119</v>
      </c>
      <c r="D29" s="51">
        <v>1209.68</v>
      </c>
      <c r="E29" s="51">
        <v>1507.55</v>
      </c>
      <c r="F29" s="51">
        <v>935.83</v>
      </c>
      <c r="G29" s="51">
        <v>525.80999999999995</v>
      </c>
      <c r="H29" s="51">
        <v>782.54</v>
      </c>
      <c r="I29" s="51">
        <v>1312.95</v>
      </c>
      <c r="K29" s="31"/>
      <c r="L29" s="31"/>
      <c r="M29" s="31"/>
      <c r="N29" s="31"/>
      <c r="O29" s="31"/>
      <c r="P29" s="31"/>
    </row>
    <row r="30" spans="2:16">
      <c r="B30" s="44"/>
      <c r="C30" s="44" t="s">
        <v>120</v>
      </c>
      <c r="D30" s="51">
        <v>1209.95</v>
      </c>
      <c r="E30" s="51">
        <v>1508.7</v>
      </c>
      <c r="F30" s="51">
        <v>936.28</v>
      </c>
      <c r="G30" s="51">
        <v>526.03</v>
      </c>
      <c r="H30" s="51">
        <v>782.94</v>
      </c>
      <c r="I30" s="51">
        <v>1313.97</v>
      </c>
      <c r="K30" s="31"/>
      <c r="L30" s="31"/>
      <c r="M30" s="31"/>
      <c r="N30" s="31"/>
      <c r="O30" s="31"/>
      <c r="P30" s="31"/>
    </row>
    <row r="31" spans="2:16">
      <c r="B31" s="44"/>
      <c r="C31" s="44" t="s">
        <v>121</v>
      </c>
      <c r="D31" s="51">
        <v>1210.3499999999999</v>
      </c>
      <c r="E31" s="51">
        <v>1510.07</v>
      </c>
      <c r="F31" s="51">
        <v>936.68</v>
      </c>
      <c r="G31" s="51">
        <v>526.62</v>
      </c>
      <c r="H31" s="51">
        <v>783.25</v>
      </c>
      <c r="I31" s="51">
        <v>1315.31</v>
      </c>
      <c r="K31" s="31"/>
      <c r="L31" s="31"/>
      <c r="M31" s="31"/>
      <c r="N31" s="31"/>
      <c r="O31" s="31"/>
      <c r="P31" s="31"/>
    </row>
    <row r="32" spans="2:16">
      <c r="B32" s="44"/>
      <c r="C32" s="44" t="s">
        <v>122</v>
      </c>
      <c r="D32" s="51">
        <v>1211.48</v>
      </c>
      <c r="E32" s="51">
        <v>1511.51</v>
      </c>
      <c r="F32" s="51">
        <v>937.18</v>
      </c>
      <c r="G32" s="51">
        <v>527.02</v>
      </c>
      <c r="H32" s="51">
        <v>784.25</v>
      </c>
      <c r="I32" s="51">
        <v>1316.69</v>
      </c>
      <c r="K32" s="31"/>
      <c r="L32" s="31"/>
      <c r="M32" s="31"/>
      <c r="N32" s="31"/>
      <c r="O32" s="31"/>
      <c r="P32" s="31"/>
    </row>
    <row r="33" spans="2:17">
      <c r="B33" s="50"/>
      <c r="C33" s="44" t="s">
        <v>123</v>
      </c>
      <c r="D33" s="51">
        <v>1212.07</v>
      </c>
      <c r="E33" s="51">
        <v>1512.73</v>
      </c>
      <c r="F33" s="51">
        <v>937.56</v>
      </c>
      <c r="G33" s="51">
        <v>526.92999999999995</v>
      </c>
      <c r="H33" s="51">
        <v>784.95</v>
      </c>
      <c r="I33" s="51">
        <v>1317.71</v>
      </c>
      <c r="K33" s="31"/>
      <c r="L33" s="202"/>
      <c r="M33" s="202"/>
      <c r="N33" s="202"/>
      <c r="O33" s="202"/>
      <c r="P33" s="202"/>
      <c r="Q33" s="202"/>
    </row>
    <row r="34" spans="2:17">
      <c r="B34" s="44">
        <v>2026</v>
      </c>
      <c r="C34" s="44" t="s">
        <v>112</v>
      </c>
      <c r="D34" s="51">
        <v>1253.18</v>
      </c>
      <c r="E34" s="51">
        <v>1563.56</v>
      </c>
      <c r="F34" s="51">
        <v>971.91</v>
      </c>
      <c r="G34" s="51">
        <v>549.89</v>
      </c>
      <c r="H34" s="51">
        <v>818.29</v>
      </c>
      <c r="I34" s="51">
        <v>1363.36</v>
      </c>
      <c r="K34" s="31"/>
      <c r="L34" s="31"/>
      <c r="M34" s="31"/>
      <c r="N34" s="31"/>
      <c r="O34" s="31"/>
      <c r="P34" s="31"/>
    </row>
    <row r="35" spans="2:17">
      <c r="B35" s="44"/>
      <c r="C35" s="44" t="s">
        <v>113</v>
      </c>
      <c r="D35" s="51">
        <v>1253.57</v>
      </c>
      <c r="E35" s="51">
        <v>1566.81</v>
      </c>
      <c r="F35" s="51">
        <v>972.79</v>
      </c>
      <c r="G35" s="51">
        <v>550.14</v>
      </c>
      <c r="H35" s="51">
        <v>819.46</v>
      </c>
      <c r="I35" s="51">
        <v>1366.2</v>
      </c>
      <c r="K35" s="31"/>
      <c r="L35" s="31"/>
      <c r="M35" s="31"/>
      <c r="N35" s="31"/>
      <c r="O35" s="31"/>
      <c r="P35" s="31"/>
    </row>
    <row r="36" spans="2:17">
      <c r="B36" s="44"/>
      <c r="C36" s="44" t="s">
        <v>114</v>
      </c>
      <c r="D36" s="51">
        <v>1254.31</v>
      </c>
      <c r="E36" s="51">
        <v>1568.46</v>
      </c>
      <c r="F36" s="51">
        <v>973.37</v>
      </c>
      <c r="G36" s="51">
        <v>550.22</v>
      </c>
      <c r="H36" s="51">
        <v>820.63</v>
      </c>
      <c r="I36" s="51">
        <v>1367.38</v>
      </c>
      <c r="K36" s="31"/>
      <c r="L36" s="31"/>
      <c r="M36" s="31"/>
      <c r="N36" s="31"/>
      <c r="O36" s="31"/>
      <c r="P36" s="31"/>
    </row>
    <row r="37" spans="2:17">
      <c r="B37" s="44"/>
      <c r="C37" s="44" t="s">
        <v>115</v>
      </c>
      <c r="D37" s="51">
        <v>1254.4100000000001</v>
      </c>
      <c r="E37" s="51">
        <v>1569.7</v>
      </c>
      <c r="F37" s="51">
        <v>973.85</v>
      </c>
      <c r="G37" s="51">
        <v>550.46</v>
      </c>
      <c r="H37" s="51">
        <v>821.87</v>
      </c>
      <c r="I37" s="51">
        <v>1368.44</v>
      </c>
      <c r="K37" s="31" cm="1">
        <f t="array" ref="K37">LOOKUP(2,1/(D32:D45&lt;&gt;""),D32:D45)</f>
        <v>1254.6199999999999</v>
      </c>
      <c r="L37" s="31" cm="1">
        <f t="array" ref="L37">LOOKUP(2,1/(E32:E45&lt;&gt;""),E32:E45)</f>
        <v>1573.65</v>
      </c>
      <c r="M37" s="31" cm="1">
        <f t="array" ref="M37">LOOKUP(2,1/(F32:F45&lt;&gt;""),F32:F45)</f>
        <v>975.66</v>
      </c>
      <c r="N37" s="31" cm="1">
        <f t="array" ref="N37">LOOKUP(2,1/(G32:G45&lt;&gt;""),G32:G45)</f>
        <v>552.09</v>
      </c>
      <c r="O37" s="31" cm="1">
        <f t="array" ref="O37">LOOKUP(2,1/(H32:H45&lt;&gt;""),H32:H45)</f>
        <v>824.51</v>
      </c>
      <c r="P37" s="31" cm="1">
        <f t="array" ref="P37">LOOKUP(2,1/(I32:I45&lt;&gt;""),I32:I45)</f>
        <v>1372.16</v>
      </c>
    </row>
    <row r="38" spans="2:17">
      <c r="B38" s="44"/>
      <c r="C38" s="44" t="s">
        <v>116</v>
      </c>
      <c r="D38" s="51">
        <v>1254.73</v>
      </c>
      <c r="E38" s="51">
        <v>1572.01</v>
      </c>
      <c r="F38" s="51">
        <v>975.12</v>
      </c>
      <c r="G38" s="51">
        <v>552.11</v>
      </c>
      <c r="H38" s="51">
        <v>822.88</v>
      </c>
      <c r="I38" s="51">
        <v>1370.71</v>
      </c>
      <c r="K38" s="31"/>
      <c r="L38" s="31"/>
      <c r="M38" s="31"/>
      <c r="N38" s="31"/>
      <c r="O38" s="31"/>
      <c r="P38" s="31"/>
    </row>
    <row r="39" spans="2:17">
      <c r="B39" s="44"/>
      <c r="C39" s="44" t="s">
        <v>117</v>
      </c>
      <c r="D39" s="51">
        <v>1254.73</v>
      </c>
      <c r="E39" s="51">
        <v>1572.77</v>
      </c>
      <c r="F39" s="51">
        <v>975.36</v>
      </c>
      <c r="G39" s="51">
        <v>552.05999999999995</v>
      </c>
      <c r="H39" s="51">
        <v>823.61</v>
      </c>
      <c r="I39" s="51">
        <v>1371.35</v>
      </c>
      <c r="K39" s="31"/>
      <c r="L39" s="31"/>
      <c r="M39" s="31"/>
      <c r="N39" s="31"/>
      <c r="O39" s="31"/>
      <c r="P39" s="31"/>
    </row>
    <row r="40" spans="2:17">
      <c r="B40" s="44"/>
      <c r="C40" s="47" t="s">
        <v>118</v>
      </c>
      <c r="D40" s="55">
        <v>1254.6199999999999</v>
      </c>
      <c r="E40" s="55">
        <v>1573.65</v>
      </c>
      <c r="F40" s="55">
        <v>975.66</v>
      </c>
      <c r="G40" s="55">
        <v>552.09</v>
      </c>
      <c r="H40" s="55">
        <v>824.51</v>
      </c>
      <c r="I40" s="55">
        <v>1372.16</v>
      </c>
      <c r="K40" s="31"/>
      <c r="L40" s="31"/>
      <c r="M40" s="31"/>
      <c r="N40" s="31"/>
      <c r="O40" s="31"/>
      <c r="P40" s="31"/>
    </row>
    <row r="41" spans="2:17">
      <c r="B41" s="44"/>
      <c r="C41" s="44" t="s">
        <v>119</v>
      </c>
      <c r="D41" s="51"/>
      <c r="E41" s="51"/>
      <c r="F41" s="51"/>
      <c r="G41" s="51"/>
      <c r="H41" s="51"/>
      <c r="I41" s="51"/>
      <c r="K41" s="31"/>
      <c r="L41" s="31"/>
      <c r="M41" s="31"/>
      <c r="N41" s="31"/>
      <c r="O41" s="31"/>
      <c r="P41" s="31"/>
    </row>
    <row r="42" spans="2:17">
      <c r="B42" s="44"/>
      <c r="C42" s="44" t="s">
        <v>120</v>
      </c>
      <c r="D42" s="51"/>
      <c r="E42" s="51"/>
      <c r="F42" s="51"/>
      <c r="G42" s="51"/>
      <c r="H42" s="51"/>
      <c r="I42" s="51"/>
      <c r="K42" s="31"/>
      <c r="L42" s="31"/>
      <c r="M42" s="31"/>
      <c r="N42" s="31"/>
      <c r="O42" s="31"/>
      <c r="P42" s="31"/>
    </row>
    <row r="43" spans="2:17">
      <c r="B43" s="44"/>
      <c r="C43" s="44" t="s">
        <v>121</v>
      </c>
      <c r="D43" s="51"/>
      <c r="E43" s="51"/>
      <c r="F43" s="51"/>
      <c r="G43" s="51"/>
      <c r="H43" s="51"/>
      <c r="I43" s="51"/>
      <c r="K43" s="31"/>
      <c r="L43" s="31"/>
      <c r="M43" s="31"/>
      <c r="N43" s="31"/>
      <c r="O43" s="31"/>
      <c r="P43" s="31"/>
    </row>
    <row r="44" spans="2:17">
      <c r="B44" s="44"/>
      <c r="C44" s="44" t="s">
        <v>122</v>
      </c>
      <c r="D44" s="51"/>
      <c r="E44" s="51"/>
      <c r="F44" s="51"/>
      <c r="G44" s="51"/>
      <c r="H44" s="51"/>
      <c r="I44" s="51"/>
      <c r="K44" s="31"/>
      <c r="L44" s="31"/>
      <c r="M44" s="31"/>
      <c r="N44" s="31"/>
      <c r="O44" s="31"/>
      <c r="P44" s="31"/>
    </row>
    <row r="45" spans="2:17">
      <c r="B45" s="50"/>
      <c r="C45" s="44" t="s">
        <v>123</v>
      </c>
      <c r="D45" s="51"/>
      <c r="E45" s="51"/>
      <c r="F45" s="51"/>
      <c r="G45" s="51"/>
      <c r="H45" s="51"/>
      <c r="I45" s="51"/>
      <c r="K45" s="31"/>
      <c r="L45" s="202"/>
      <c r="M45" s="202"/>
      <c r="N45" s="202"/>
      <c r="O45" s="202"/>
      <c r="P45" s="202"/>
      <c r="Q45" s="202"/>
    </row>
    <row r="46" spans="2:17">
      <c r="B46" s="50"/>
      <c r="C46" s="44"/>
      <c r="D46" s="57"/>
      <c r="E46" s="57"/>
      <c r="F46" s="57"/>
      <c r="G46" s="57"/>
      <c r="H46" s="57"/>
      <c r="I46" s="57"/>
      <c r="K46" s="31"/>
      <c r="L46" s="31"/>
      <c r="M46" s="31"/>
      <c r="N46" s="31"/>
      <c r="O46" s="31"/>
      <c r="P46" s="31"/>
    </row>
    <row r="47" spans="2:17">
      <c r="B47" s="44"/>
      <c r="C47" s="44"/>
      <c r="D47" s="414" t="s">
        <v>125</v>
      </c>
      <c r="E47" s="414"/>
      <c r="F47" s="414"/>
      <c r="G47" s="414"/>
      <c r="H47" s="414"/>
      <c r="I47" s="414"/>
      <c r="K47" s="31"/>
      <c r="L47" s="31"/>
      <c r="M47" s="31"/>
      <c r="N47" s="31"/>
      <c r="O47" s="31"/>
      <c r="P47" s="31"/>
    </row>
    <row r="48" spans="2:17">
      <c r="B48" s="44">
        <v>2010</v>
      </c>
      <c r="C48" s="44" t="s">
        <v>123</v>
      </c>
      <c r="D48" s="51">
        <v>2.17</v>
      </c>
      <c r="E48" s="51">
        <v>3.59</v>
      </c>
      <c r="F48" s="51">
        <v>3.21</v>
      </c>
      <c r="G48" s="51">
        <v>2.9</v>
      </c>
      <c r="H48" s="51">
        <v>2.82</v>
      </c>
      <c r="I48" s="51">
        <v>3.42</v>
      </c>
      <c r="K48" s="31"/>
      <c r="L48" s="31"/>
      <c r="M48" s="31"/>
      <c r="N48" s="31"/>
      <c r="O48" s="31"/>
      <c r="P48" s="31"/>
    </row>
    <row r="49" spans="2:42">
      <c r="B49" s="44">
        <v>2011</v>
      </c>
      <c r="C49" s="44" t="s">
        <v>123</v>
      </c>
      <c r="D49" s="51">
        <v>2.25</v>
      </c>
      <c r="E49" s="51">
        <v>3.44</v>
      </c>
      <c r="F49" s="51">
        <v>2.54</v>
      </c>
      <c r="G49" s="51">
        <v>2.64</v>
      </c>
      <c r="H49" s="51">
        <v>2.5099999999999998</v>
      </c>
      <c r="I49" s="51">
        <v>3.18</v>
      </c>
      <c r="K49" s="31"/>
      <c r="L49" s="31"/>
      <c r="M49" s="31"/>
      <c r="N49" s="31"/>
      <c r="O49" s="31"/>
      <c r="P49" s="31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</row>
    <row r="50" spans="2:42">
      <c r="B50" s="44">
        <v>2012</v>
      </c>
      <c r="C50" s="44" t="s">
        <v>123</v>
      </c>
      <c r="D50" s="52">
        <v>2.0299999999999998</v>
      </c>
      <c r="E50" s="52">
        <v>3.5</v>
      </c>
      <c r="F50" s="52">
        <v>2.57</v>
      </c>
      <c r="G50" s="52">
        <v>1.38</v>
      </c>
      <c r="H50" s="52">
        <v>3.07</v>
      </c>
      <c r="I50" s="52">
        <v>3.13</v>
      </c>
      <c r="K50" s="31"/>
      <c r="L50" s="31"/>
      <c r="M50" s="31"/>
      <c r="N50" s="31"/>
      <c r="O50" s="31"/>
      <c r="P50" s="31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</row>
    <row r="51" spans="2:42">
      <c r="B51" s="44">
        <v>2013</v>
      </c>
      <c r="C51" s="44" t="s">
        <v>123</v>
      </c>
      <c r="D51" s="51">
        <v>2.1800000000000002</v>
      </c>
      <c r="E51" s="51">
        <v>3.36</v>
      </c>
      <c r="F51" s="51">
        <v>2.63</v>
      </c>
      <c r="G51" s="51">
        <v>1.2</v>
      </c>
      <c r="H51" s="51">
        <v>3.19</v>
      </c>
      <c r="I51" s="51">
        <v>3.08</v>
      </c>
      <c r="K51" s="31"/>
      <c r="L51" s="31"/>
      <c r="M51" s="31"/>
      <c r="N51" s="31"/>
      <c r="O51" s="31"/>
      <c r="P51" s="31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</row>
    <row r="52" spans="2:42">
      <c r="B52" s="44">
        <v>2014</v>
      </c>
      <c r="C52" s="44" t="s">
        <v>123</v>
      </c>
      <c r="D52" s="51">
        <v>0.87</v>
      </c>
      <c r="E52" s="51">
        <v>2.0499999999999998</v>
      </c>
      <c r="F52" s="51">
        <v>1.03</v>
      </c>
      <c r="G52" s="51">
        <v>-0.45</v>
      </c>
      <c r="H52" s="51">
        <v>1.41</v>
      </c>
      <c r="I52" s="51">
        <v>1.69</v>
      </c>
      <c r="K52" s="31"/>
      <c r="L52" s="31"/>
      <c r="M52" s="31"/>
      <c r="N52" s="31"/>
      <c r="O52" s="31"/>
      <c r="P52" s="31"/>
    </row>
    <row r="53" spans="2:42">
      <c r="B53" s="44">
        <v>2015</v>
      </c>
      <c r="C53" s="44" t="s">
        <v>123</v>
      </c>
      <c r="D53" s="51">
        <v>0.75</v>
      </c>
      <c r="E53" s="51">
        <v>2.17</v>
      </c>
      <c r="F53" s="51">
        <v>1.06</v>
      </c>
      <c r="G53" s="51">
        <v>1.07</v>
      </c>
      <c r="H53" s="51">
        <v>1.9</v>
      </c>
      <c r="I53" s="51">
        <v>1.89</v>
      </c>
      <c r="K53" s="31"/>
      <c r="L53" s="31"/>
      <c r="M53" s="31"/>
      <c r="N53" s="31"/>
      <c r="O53" s="31"/>
      <c r="P53" s="31"/>
    </row>
    <row r="54" spans="2:42">
      <c r="B54" s="44">
        <v>2016</v>
      </c>
      <c r="C54" s="44" t="s">
        <v>123</v>
      </c>
      <c r="D54" s="51">
        <v>0.7</v>
      </c>
      <c r="E54" s="51">
        <v>2.0699999999999998</v>
      </c>
      <c r="F54" s="51">
        <v>1.29</v>
      </c>
      <c r="G54" s="51">
        <v>1.21</v>
      </c>
      <c r="H54" s="51">
        <v>1.54</v>
      </c>
      <c r="I54" s="51">
        <v>1.92</v>
      </c>
      <c r="K54" s="31"/>
      <c r="L54" s="31"/>
      <c r="M54" s="31"/>
      <c r="N54" s="31"/>
      <c r="O54" s="31"/>
      <c r="P54" s="31"/>
    </row>
    <row r="55" spans="2:42">
      <c r="B55" s="44">
        <v>2017</v>
      </c>
      <c r="C55" s="44" t="s">
        <v>123</v>
      </c>
      <c r="D55" s="51">
        <v>0.59</v>
      </c>
      <c r="E55" s="51">
        <v>1.92</v>
      </c>
      <c r="F55" s="51">
        <v>1.29</v>
      </c>
      <c r="G55" s="51">
        <v>1.23</v>
      </c>
      <c r="H55" s="51">
        <v>1.85</v>
      </c>
      <c r="I55" s="51">
        <v>1.83</v>
      </c>
      <c r="K55" s="31"/>
      <c r="L55" s="31"/>
      <c r="M55" s="31"/>
      <c r="N55" s="31"/>
      <c r="O55" s="31"/>
      <c r="P55" s="31"/>
    </row>
    <row r="56" spans="2:42">
      <c r="B56" s="44">
        <v>2018</v>
      </c>
      <c r="C56" s="44" t="s">
        <v>123</v>
      </c>
      <c r="D56" s="51">
        <v>1.79</v>
      </c>
      <c r="E56" s="51">
        <v>3.41</v>
      </c>
      <c r="F56" s="51">
        <v>4.8899999999999997</v>
      </c>
      <c r="G56" s="51">
        <v>3.24</v>
      </c>
      <c r="H56" s="51">
        <v>3.72</v>
      </c>
      <c r="I56" s="51">
        <v>3.68</v>
      </c>
      <c r="K56" s="31"/>
      <c r="L56" s="31"/>
      <c r="M56" s="31"/>
      <c r="N56" s="31"/>
      <c r="O56" s="31"/>
      <c r="P56" s="31"/>
    </row>
    <row r="57" spans="2:42">
      <c r="B57" s="44">
        <v>2019</v>
      </c>
      <c r="C57" s="44" t="s">
        <v>123</v>
      </c>
      <c r="D57" s="51">
        <v>2.57</v>
      </c>
      <c r="E57" s="51">
        <v>3.26</v>
      </c>
      <c r="F57" s="51">
        <v>5</v>
      </c>
      <c r="G57" s="51">
        <v>3.09</v>
      </c>
      <c r="H57" s="51">
        <v>3.73</v>
      </c>
      <c r="I57" s="51">
        <v>3.62</v>
      </c>
      <c r="K57" s="31"/>
      <c r="L57" s="31"/>
      <c r="M57" s="31"/>
      <c r="N57" s="31"/>
      <c r="O57" s="31"/>
      <c r="P57" s="31"/>
    </row>
    <row r="58" spans="2:42">
      <c r="B58" s="44">
        <v>2020</v>
      </c>
      <c r="C58" s="44" t="s">
        <v>123</v>
      </c>
      <c r="D58" s="51">
        <v>0.69</v>
      </c>
      <c r="E58" s="51">
        <v>2.34</v>
      </c>
      <c r="F58" s="51">
        <v>2.0499999999999998</v>
      </c>
      <c r="G58" s="51">
        <v>1.59</v>
      </c>
      <c r="H58" s="51">
        <v>2.65</v>
      </c>
      <c r="I58" s="51">
        <v>2.23</v>
      </c>
      <c r="K58" s="31"/>
      <c r="L58" s="31"/>
      <c r="M58" s="31"/>
      <c r="N58" s="31"/>
      <c r="O58" s="31"/>
      <c r="P58" s="31"/>
    </row>
    <row r="59" spans="2:42">
      <c r="B59" s="44">
        <v>2021</v>
      </c>
      <c r="C59" s="44" t="s">
        <v>123</v>
      </c>
      <c r="D59" s="51">
        <v>0.95</v>
      </c>
      <c r="E59" s="51">
        <v>2.21</v>
      </c>
      <c r="F59" s="51">
        <v>1.84</v>
      </c>
      <c r="G59" s="51">
        <v>1.55</v>
      </c>
      <c r="H59" s="51">
        <v>1.88</v>
      </c>
      <c r="I59" s="51">
        <v>2.12</v>
      </c>
      <c r="K59" s="31"/>
      <c r="L59" s="31"/>
      <c r="M59" s="31"/>
      <c r="N59" s="31"/>
      <c r="O59" s="31"/>
      <c r="P59" s="31"/>
    </row>
    <row r="60" spans="2:42">
      <c r="B60" s="44">
        <v>2022</v>
      </c>
      <c r="C60" s="44" t="s">
        <v>123</v>
      </c>
      <c r="D60" s="51">
        <v>4.03</v>
      </c>
      <c r="E60" s="51">
        <v>5.32</v>
      </c>
      <c r="F60" s="51">
        <v>5.2</v>
      </c>
      <c r="G60" s="51">
        <v>5.03</v>
      </c>
      <c r="H60" s="51">
        <v>5.91</v>
      </c>
      <c r="I60" s="51">
        <v>5.32</v>
      </c>
      <c r="K60" s="31"/>
      <c r="L60" s="31"/>
      <c r="M60" s="31"/>
      <c r="N60" s="31"/>
      <c r="O60" s="31"/>
      <c r="P60" s="31"/>
    </row>
    <row r="61" spans="2:42">
      <c r="B61" s="44">
        <v>2023</v>
      </c>
      <c r="C61" s="44" t="s">
        <v>123</v>
      </c>
      <c r="D61" s="51">
        <v>7.97</v>
      </c>
      <c r="E61" s="51">
        <v>9.41</v>
      </c>
      <c r="F61" s="51">
        <v>9.34</v>
      </c>
      <c r="G61" s="51">
        <v>9.14</v>
      </c>
      <c r="H61" s="51">
        <v>10.039999999999999</v>
      </c>
      <c r="I61" s="51">
        <v>9.48</v>
      </c>
      <c r="K61" s="31"/>
      <c r="L61" s="31"/>
      <c r="M61" s="31"/>
      <c r="N61" s="31"/>
      <c r="O61" s="31"/>
      <c r="P61" s="31"/>
    </row>
    <row r="62" spans="2:42">
      <c r="B62" s="44">
        <v>2024</v>
      </c>
      <c r="C62" s="44" t="s">
        <v>123</v>
      </c>
      <c r="D62" s="51">
        <v>4.3899999999999997</v>
      </c>
      <c r="E62" s="51">
        <v>5.19</v>
      </c>
      <c r="F62" s="51">
        <v>5.21</v>
      </c>
      <c r="G62" s="51">
        <v>4.95</v>
      </c>
      <c r="H62" s="51">
        <v>5.67</v>
      </c>
      <c r="I62" s="51">
        <v>5.28</v>
      </c>
      <c r="K62" s="31"/>
      <c r="L62" s="31"/>
      <c r="M62" s="31"/>
      <c r="N62" s="31"/>
      <c r="O62" s="31"/>
      <c r="P62" s="31"/>
    </row>
    <row r="63" spans="2:42">
      <c r="B63" s="44"/>
      <c r="C63" s="44"/>
      <c r="D63" s="51"/>
      <c r="E63" s="51"/>
      <c r="F63" s="51"/>
      <c r="G63" s="51"/>
      <c r="H63" s="51"/>
      <c r="I63" s="51"/>
      <c r="K63" s="31"/>
      <c r="L63" s="31"/>
      <c r="M63" s="31"/>
      <c r="N63" s="31"/>
      <c r="O63" s="31"/>
      <c r="P63" s="31"/>
    </row>
    <row r="64" spans="2:42">
      <c r="B64" s="44">
        <v>2025</v>
      </c>
      <c r="C64" s="44" t="s">
        <v>112</v>
      </c>
      <c r="D64" s="51">
        <v>3.75</v>
      </c>
      <c r="E64" s="51">
        <v>4.3899999999999997</v>
      </c>
      <c r="F64" s="51">
        <v>4.46</v>
      </c>
      <c r="G64" s="51">
        <v>4.5999999999999996</v>
      </c>
      <c r="H64" s="51">
        <v>5.27</v>
      </c>
      <c r="I64" s="51">
        <v>4.5</v>
      </c>
      <c r="K64" s="31"/>
      <c r="L64" s="31"/>
      <c r="M64" s="31"/>
      <c r="N64" s="31"/>
      <c r="O64" s="31"/>
      <c r="P64" s="31"/>
    </row>
    <row r="65" spans="2:16">
      <c r="B65" s="44"/>
      <c r="C65" s="44" t="s">
        <v>113</v>
      </c>
      <c r="D65" s="51">
        <v>3.79</v>
      </c>
      <c r="E65" s="51">
        <v>4.42</v>
      </c>
      <c r="F65" s="51">
        <v>4.4000000000000004</v>
      </c>
      <c r="G65" s="51">
        <v>4.62</v>
      </c>
      <c r="H65" s="51">
        <v>5.31</v>
      </c>
      <c r="I65" s="51">
        <v>4.51</v>
      </c>
      <c r="K65" s="31"/>
      <c r="L65" s="31"/>
      <c r="M65" s="31"/>
      <c r="N65" s="31"/>
      <c r="O65" s="31"/>
      <c r="P65" s="31"/>
    </row>
    <row r="66" spans="2:16">
      <c r="B66" s="44"/>
      <c r="C66" s="44" t="s">
        <v>114</v>
      </c>
      <c r="D66" s="51">
        <v>3.86</v>
      </c>
      <c r="E66" s="51">
        <v>4.45</v>
      </c>
      <c r="F66" s="51">
        <v>4.3600000000000003</v>
      </c>
      <c r="G66" s="51">
        <v>4.6399999999999997</v>
      </c>
      <c r="H66" s="51">
        <v>5.36</v>
      </c>
      <c r="I66" s="51">
        <v>4.53</v>
      </c>
      <c r="K66" s="31"/>
      <c r="L66" s="31"/>
      <c r="M66" s="31"/>
      <c r="N66" s="31"/>
      <c r="O66" s="31"/>
      <c r="P66" s="31"/>
    </row>
    <row r="67" spans="2:16">
      <c r="B67" s="44"/>
      <c r="C67" s="44" t="s">
        <v>115</v>
      </c>
      <c r="D67" s="51">
        <v>3.99</v>
      </c>
      <c r="E67" s="51">
        <v>4.46</v>
      </c>
      <c r="F67" s="51">
        <v>4.32</v>
      </c>
      <c r="G67" s="51">
        <v>4.63</v>
      </c>
      <c r="H67" s="51">
        <v>5.39</v>
      </c>
      <c r="I67" s="51">
        <v>4.53</v>
      </c>
      <c r="K67" s="31"/>
      <c r="L67" s="31"/>
      <c r="M67" s="31"/>
      <c r="N67" s="31"/>
      <c r="O67" s="31"/>
      <c r="P67" s="31"/>
    </row>
    <row r="68" spans="2:16">
      <c r="B68" s="44"/>
      <c r="C68" s="44" t="s">
        <v>116</v>
      </c>
      <c r="D68" s="51">
        <v>3.99</v>
      </c>
      <c r="E68" s="51">
        <v>4.4400000000000004</v>
      </c>
      <c r="F68" s="51">
        <v>4.29</v>
      </c>
      <c r="G68" s="51">
        <v>4.6399999999999997</v>
      </c>
      <c r="H68" s="51">
        <v>5.44</v>
      </c>
      <c r="I68" s="51">
        <v>4.5199999999999996</v>
      </c>
      <c r="K68" s="31"/>
      <c r="L68" s="31"/>
      <c r="M68" s="31"/>
      <c r="N68" s="31"/>
      <c r="O68" s="31"/>
      <c r="P68" s="31"/>
    </row>
    <row r="69" spans="2:16">
      <c r="B69" s="44"/>
      <c r="C69" s="44" t="s">
        <v>117</v>
      </c>
      <c r="D69" s="51">
        <v>3.96</v>
      </c>
      <c r="E69" s="51">
        <v>4.45</v>
      </c>
      <c r="F69" s="51">
        <v>4.29</v>
      </c>
      <c r="G69" s="51">
        <v>4.63</v>
      </c>
      <c r="H69" s="51">
        <v>5.42</v>
      </c>
      <c r="I69" s="51">
        <v>4.53</v>
      </c>
      <c r="K69" s="31"/>
      <c r="L69" s="31"/>
      <c r="M69" s="31"/>
      <c r="N69" s="31"/>
      <c r="O69" s="31"/>
      <c r="P69" s="31"/>
    </row>
    <row r="70" spans="2:16">
      <c r="B70" s="44"/>
      <c r="C70" s="44" t="s">
        <v>118</v>
      </c>
      <c r="D70" s="51">
        <v>3.96</v>
      </c>
      <c r="E70" s="51">
        <v>4.3899999999999997</v>
      </c>
      <c r="F70" s="51">
        <v>4.29</v>
      </c>
      <c r="G70" s="51">
        <v>4.63</v>
      </c>
      <c r="H70" s="51">
        <v>5.48</v>
      </c>
      <c r="I70" s="51">
        <v>4.4800000000000004</v>
      </c>
      <c r="K70" s="31"/>
      <c r="L70" s="31"/>
      <c r="M70" s="31"/>
      <c r="N70" s="31"/>
      <c r="O70" s="31"/>
      <c r="P70" s="31"/>
    </row>
    <row r="71" spans="2:16">
      <c r="B71" s="44"/>
      <c r="C71" s="44" t="s">
        <v>119</v>
      </c>
      <c r="D71" s="51">
        <v>3.99</v>
      </c>
      <c r="E71" s="51">
        <v>4.38</v>
      </c>
      <c r="F71" s="51">
        <v>4.29</v>
      </c>
      <c r="G71" s="51">
        <v>4.6500000000000004</v>
      </c>
      <c r="H71" s="51">
        <v>5.46</v>
      </c>
      <c r="I71" s="51">
        <v>4.4800000000000004</v>
      </c>
      <c r="K71" s="202"/>
      <c r="L71" s="202"/>
      <c r="M71" s="202"/>
      <c r="N71" s="202"/>
      <c r="O71" s="202"/>
      <c r="P71" s="202"/>
    </row>
    <row r="72" spans="2:16">
      <c r="B72" s="44"/>
      <c r="C72" s="44" t="s">
        <v>120</v>
      </c>
      <c r="D72" s="51">
        <v>3.94</v>
      </c>
      <c r="E72" s="51">
        <v>4.3499999999999996</v>
      </c>
      <c r="F72" s="51">
        <v>4.28</v>
      </c>
      <c r="G72" s="51">
        <v>4.66</v>
      </c>
      <c r="H72" s="51">
        <v>5.35</v>
      </c>
      <c r="I72" s="51">
        <v>4.45</v>
      </c>
      <c r="K72" s="202"/>
      <c r="L72" s="202"/>
      <c r="M72" s="202"/>
      <c r="N72" s="202"/>
      <c r="O72" s="202"/>
      <c r="P72" s="202"/>
    </row>
    <row r="73" spans="2:16">
      <c r="B73" s="44"/>
      <c r="C73" s="44" t="s">
        <v>121</v>
      </c>
      <c r="D73" s="51">
        <v>3.91</v>
      </c>
      <c r="E73" s="51">
        <v>4.33</v>
      </c>
      <c r="F73" s="51">
        <v>4.2699999999999996</v>
      </c>
      <c r="G73" s="51">
        <v>4.7</v>
      </c>
      <c r="H73" s="51">
        <v>5.27</v>
      </c>
      <c r="I73" s="51">
        <v>4.43</v>
      </c>
      <c r="K73" s="31"/>
      <c r="L73" s="31"/>
      <c r="M73" s="31"/>
      <c r="N73" s="31"/>
      <c r="O73" s="31"/>
      <c r="P73" s="31"/>
    </row>
    <row r="74" spans="2:16">
      <c r="B74" s="44"/>
      <c r="C74" s="44" t="s">
        <v>122</v>
      </c>
      <c r="D74" s="51">
        <v>3.94</v>
      </c>
      <c r="E74" s="51">
        <v>4.33</v>
      </c>
      <c r="F74" s="51">
        <v>4.2699999999999996</v>
      </c>
      <c r="G74" s="51">
        <v>4.71</v>
      </c>
      <c r="H74" s="51">
        <v>5.28</v>
      </c>
      <c r="I74" s="51">
        <v>4.42</v>
      </c>
      <c r="K74" s="31"/>
      <c r="L74" s="31"/>
      <c r="M74" s="31"/>
      <c r="N74" s="31"/>
      <c r="O74" s="31"/>
      <c r="P74" s="31"/>
    </row>
    <row r="75" spans="2:16">
      <c r="B75" s="44"/>
      <c r="C75" s="44" t="s">
        <v>123</v>
      </c>
      <c r="D75" s="51">
        <v>3.95</v>
      </c>
      <c r="E75" s="51">
        <v>4.34</v>
      </c>
      <c r="F75" s="51">
        <v>4.26</v>
      </c>
      <c r="G75" s="51">
        <v>4.6900000000000004</v>
      </c>
      <c r="H75" s="51">
        <v>5.23</v>
      </c>
      <c r="I75" s="51">
        <v>4.42</v>
      </c>
      <c r="K75" s="31"/>
      <c r="L75" s="31"/>
      <c r="M75" s="31"/>
      <c r="N75" s="31"/>
      <c r="O75" s="31"/>
      <c r="P75" s="31"/>
    </row>
    <row r="76" spans="2:16">
      <c r="B76" s="44">
        <v>2026</v>
      </c>
      <c r="C76" s="44" t="s">
        <v>112</v>
      </c>
      <c r="D76" s="51">
        <v>4</v>
      </c>
      <c r="E76" s="51">
        <v>4.38</v>
      </c>
      <c r="F76" s="51">
        <v>4.33</v>
      </c>
      <c r="G76" s="51">
        <v>5.01</v>
      </c>
      <c r="H76" s="51">
        <v>5.49</v>
      </c>
      <c r="I76" s="51">
        <v>4.49</v>
      </c>
      <c r="K76" s="31"/>
      <c r="L76" s="31"/>
      <c r="M76" s="31"/>
      <c r="N76" s="31"/>
      <c r="O76" s="31"/>
      <c r="P76" s="31"/>
    </row>
    <row r="77" spans="2:16">
      <c r="B77" s="44"/>
      <c r="C77" s="44" t="s">
        <v>113</v>
      </c>
      <c r="D77" s="51">
        <v>3.99</v>
      </c>
      <c r="E77" s="51">
        <v>4.41</v>
      </c>
      <c r="F77" s="51">
        <v>4.33</v>
      </c>
      <c r="G77" s="51">
        <v>5</v>
      </c>
      <c r="H77" s="51">
        <v>5.41</v>
      </c>
      <c r="I77" s="51">
        <v>4.51</v>
      </c>
      <c r="K77" s="31"/>
      <c r="L77" s="31"/>
      <c r="M77" s="31"/>
      <c r="N77" s="31"/>
      <c r="O77" s="31"/>
      <c r="P77" s="31"/>
    </row>
    <row r="78" spans="2:16">
      <c r="B78" s="44"/>
      <c r="C78" s="44" t="s">
        <v>114</v>
      </c>
      <c r="D78" s="51">
        <v>3.98</v>
      </c>
      <c r="E78" s="51">
        <v>4.41</v>
      </c>
      <c r="F78" s="51">
        <v>4.32</v>
      </c>
      <c r="G78" s="51">
        <v>5</v>
      </c>
      <c r="H78" s="51">
        <v>5.44</v>
      </c>
      <c r="I78" s="51">
        <v>4.5199999999999996</v>
      </c>
      <c r="K78" s="31"/>
      <c r="L78" s="31"/>
      <c r="M78" s="31"/>
      <c r="N78" s="31"/>
      <c r="O78" s="31"/>
      <c r="P78" s="31"/>
    </row>
    <row r="79" spans="2:16">
      <c r="B79" s="44"/>
      <c r="C79" s="44" t="s">
        <v>115</v>
      </c>
      <c r="D79" s="51">
        <v>3.91</v>
      </c>
      <c r="E79" s="51">
        <v>4.42</v>
      </c>
      <c r="F79" s="51">
        <v>4.32</v>
      </c>
      <c r="G79" s="51">
        <v>4.9800000000000004</v>
      </c>
      <c r="H79" s="51">
        <v>5.47</v>
      </c>
      <c r="I79" s="51">
        <v>4.53</v>
      </c>
      <c r="K79" s="31"/>
      <c r="L79" s="31"/>
      <c r="M79" s="31"/>
      <c r="N79" s="31"/>
      <c r="O79" s="31"/>
      <c r="P79" s="31"/>
    </row>
    <row r="80" spans="2:16">
      <c r="B80" s="44"/>
      <c r="C80" s="44" t="s">
        <v>116</v>
      </c>
      <c r="D80" s="51">
        <v>3.85</v>
      </c>
      <c r="E80" s="51">
        <v>4.41</v>
      </c>
      <c r="F80" s="51">
        <v>4.33</v>
      </c>
      <c r="G80" s="51">
        <v>5.0199999999999996</v>
      </c>
      <c r="H80" s="51">
        <v>5.46</v>
      </c>
      <c r="I80" s="51">
        <v>4.55</v>
      </c>
      <c r="K80" s="31"/>
      <c r="L80" s="31"/>
      <c r="M80" s="31"/>
      <c r="N80" s="31"/>
      <c r="O80" s="31"/>
      <c r="P80" s="31"/>
    </row>
    <row r="81" spans="2:16">
      <c r="B81" s="44"/>
      <c r="C81" s="44" t="s">
        <v>117</v>
      </c>
      <c r="D81" s="51">
        <v>3.82</v>
      </c>
      <c r="E81" s="51">
        <v>4.4400000000000004</v>
      </c>
      <c r="F81" s="51">
        <v>4.32</v>
      </c>
      <c r="G81" s="51">
        <v>5.01</v>
      </c>
      <c r="H81" s="51">
        <v>5.44</v>
      </c>
      <c r="I81" s="51">
        <v>4.57</v>
      </c>
      <c r="K81" s="31"/>
      <c r="L81" s="31"/>
      <c r="M81" s="31"/>
      <c r="N81" s="31"/>
      <c r="O81" s="31"/>
      <c r="P81" s="31"/>
    </row>
    <row r="82" spans="2:16">
      <c r="B82" s="44"/>
      <c r="C82" s="47" t="s">
        <v>118</v>
      </c>
      <c r="D82" s="55">
        <v>3.78</v>
      </c>
      <c r="E82" s="55">
        <v>4.46</v>
      </c>
      <c r="F82" s="55">
        <v>4.3099999999999996</v>
      </c>
      <c r="G82" s="55">
        <v>5.03</v>
      </c>
      <c r="H82" s="55">
        <v>5.44</v>
      </c>
      <c r="I82" s="55">
        <v>4.59</v>
      </c>
      <c r="K82" s="31"/>
      <c r="L82" s="31"/>
      <c r="M82" s="31"/>
      <c r="N82" s="31"/>
      <c r="O82" s="31"/>
      <c r="P82" s="31"/>
    </row>
    <row r="83" spans="2:16">
      <c r="B83" s="44"/>
      <c r="C83" s="44" t="s">
        <v>119</v>
      </c>
      <c r="D83" s="51"/>
      <c r="E83" s="51"/>
      <c r="F83" s="51"/>
      <c r="G83" s="51"/>
      <c r="H83" s="51"/>
      <c r="I83" s="51"/>
      <c r="K83" s="202"/>
      <c r="L83" s="202"/>
      <c r="M83" s="202"/>
      <c r="N83" s="202"/>
      <c r="O83" s="202"/>
      <c r="P83" s="202"/>
    </row>
    <row r="84" spans="2:16">
      <c r="B84" s="44"/>
      <c r="C84" s="44" t="s">
        <v>120</v>
      </c>
      <c r="D84" s="51"/>
      <c r="E84" s="51"/>
      <c r="F84" s="51"/>
      <c r="G84" s="51"/>
      <c r="H84" s="51"/>
      <c r="I84" s="51"/>
      <c r="K84" s="202"/>
      <c r="L84" s="202"/>
      <c r="M84" s="202"/>
      <c r="N84" s="202"/>
      <c r="O84" s="202"/>
      <c r="P84" s="202"/>
    </row>
    <row r="85" spans="2:16">
      <c r="B85" s="44"/>
      <c r="C85" s="44" t="s">
        <v>121</v>
      </c>
      <c r="D85" s="51"/>
      <c r="E85" s="51"/>
      <c r="F85" s="51"/>
      <c r="G85" s="51"/>
      <c r="H85" s="51"/>
      <c r="I85" s="51"/>
      <c r="K85" s="31"/>
      <c r="L85" s="31"/>
      <c r="M85" s="31"/>
      <c r="N85" s="31"/>
      <c r="O85" s="31"/>
      <c r="P85" s="31"/>
    </row>
    <row r="86" spans="2:16">
      <c r="B86" s="44"/>
      <c r="C86" s="44" t="s">
        <v>122</v>
      </c>
      <c r="D86" s="51"/>
      <c r="E86" s="51"/>
      <c r="F86" s="51"/>
      <c r="G86" s="51"/>
      <c r="H86" s="51"/>
      <c r="I86" s="51"/>
      <c r="K86" s="31"/>
      <c r="L86" s="31"/>
      <c r="M86" s="31"/>
      <c r="N86" s="31"/>
      <c r="O86" s="31"/>
      <c r="P86" s="31"/>
    </row>
    <row r="87" spans="2:16">
      <c r="B87" s="44"/>
      <c r="C87" s="44" t="s">
        <v>123</v>
      </c>
      <c r="D87" s="51"/>
      <c r="E87" s="51"/>
      <c r="F87" s="51"/>
      <c r="G87" s="51"/>
      <c r="H87" s="51"/>
      <c r="I87" s="51"/>
      <c r="K87" s="31"/>
      <c r="L87" s="31"/>
      <c r="M87" s="31"/>
      <c r="N87" s="31"/>
      <c r="O87" s="31"/>
      <c r="P87" s="31"/>
    </row>
    <row r="88" spans="2:16">
      <c r="B88" s="44"/>
      <c r="C88" s="44"/>
      <c r="D88" s="52"/>
      <c r="E88" s="52"/>
      <c r="F88" s="52"/>
      <c r="G88" s="52"/>
      <c r="H88" s="52"/>
      <c r="I88" s="52"/>
      <c r="K88" s="34"/>
      <c r="L88" s="34"/>
      <c r="M88" s="34"/>
      <c r="N88" s="34"/>
      <c r="O88" s="34"/>
      <c r="P88" s="34"/>
    </row>
    <row r="89" spans="2:16" ht="18">
      <c r="B89" s="26" t="s">
        <v>211</v>
      </c>
      <c r="D89" s="31"/>
      <c r="E89" s="31"/>
      <c r="F89" s="31"/>
      <c r="G89" s="31"/>
      <c r="H89" s="31"/>
      <c r="I89" s="31"/>
    </row>
    <row r="90" spans="2:16">
      <c r="C90" s="546"/>
      <c r="D90" s="533"/>
      <c r="E90" s="533"/>
      <c r="F90" s="533"/>
      <c r="G90" s="533"/>
      <c r="H90" s="533"/>
      <c r="I90" s="533"/>
    </row>
    <row r="91" spans="2:16" ht="18.75">
      <c r="B91" s="41"/>
      <c r="C91" s="42"/>
      <c r="D91" s="42"/>
      <c r="E91" s="42"/>
      <c r="F91" s="42"/>
      <c r="G91" s="42"/>
      <c r="H91" s="42"/>
      <c r="I91" s="42"/>
    </row>
  </sheetData>
  <mergeCells count="1">
    <mergeCell ref="C90:I90"/>
  </mergeCells>
  <hyperlinks>
    <hyperlink ref="R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I18" sqref="I18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553" t="s">
        <v>33</v>
      </c>
      <c r="C1" s="554"/>
      <c r="D1" s="554"/>
      <c r="E1" s="554"/>
      <c r="F1" s="554"/>
      <c r="G1" s="554"/>
    </row>
    <row r="3" spans="1:138" ht="18.75">
      <c r="B3" s="248" t="s">
        <v>220</v>
      </c>
      <c r="C3" s="249"/>
      <c r="D3" s="249"/>
      <c r="E3" s="249"/>
      <c r="F3" s="249"/>
      <c r="G3" s="249"/>
      <c r="K3" s="7" t="s">
        <v>167</v>
      </c>
    </row>
    <row r="4" spans="1:138" ht="23.65" customHeight="1">
      <c r="A4" s="250"/>
      <c r="B4" s="555" t="s">
        <v>41</v>
      </c>
      <c r="C4" s="557" t="s">
        <v>40</v>
      </c>
      <c r="D4" s="558"/>
      <c r="E4" s="251" t="s">
        <v>34</v>
      </c>
      <c r="F4" s="251"/>
      <c r="G4" s="251"/>
    </row>
    <row r="5" spans="1:138" ht="18.600000000000001" customHeight="1">
      <c r="A5" s="250"/>
      <c r="B5" s="556"/>
      <c r="C5" s="252" t="s">
        <v>7</v>
      </c>
      <c r="D5" s="252" t="s">
        <v>32</v>
      </c>
      <c r="E5" s="448" t="s">
        <v>4</v>
      </c>
      <c r="F5" s="449" t="s">
        <v>3</v>
      </c>
      <c r="G5" s="253" t="s">
        <v>6</v>
      </c>
      <c r="J5" s="59"/>
      <c r="K5" s="60"/>
      <c r="L5" s="59"/>
      <c r="M5" s="61"/>
      <c r="N5" s="59"/>
    </row>
    <row r="6" spans="1:138" s="64" customFormat="1" ht="27.6" customHeight="1">
      <c r="A6" s="254"/>
      <c r="B6" s="452" t="s">
        <v>29</v>
      </c>
      <c r="C6" s="453">
        <v>992348</v>
      </c>
      <c r="D6" s="454">
        <f>C6/$C$12</f>
        <v>0.46910000000000002</v>
      </c>
      <c r="E6" s="450">
        <v>0.26200000000000001</v>
      </c>
      <c r="F6" s="451">
        <v>0.1133</v>
      </c>
      <c r="G6" s="456">
        <v>0.17319999999999999</v>
      </c>
      <c r="H6" s="3"/>
      <c r="I6" s="3"/>
      <c r="J6" s="62"/>
      <c r="K6" s="63"/>
      <c r="L6" s="62"/>
      <c r="M6" s="63"/>
      <c r="N6" s="6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4" customFormat="1" ht="27.6" customHeight="1">
      <c r="A7" s="254"/>
      <c r="B7" s="455" t="s">
        <v>28</v>
      </c>
      <c r="C7" s="453">
        <v>168167</v>
      </c>
      <c r="D7" s="454">
        <f t="shared" ref="D7:D11" si="0">C7/$C$12</f>
        <v>7.9500000000000001E-2</v>
      </c>
      <c r="E7" s="450">
        <v>0.20469999999999999</v>
      </c>
      <c r="F7" s="451">
        <v>0.12989999999999999</v>
      </c>
      <c r="G7" s="456">
        <v>0.1588</v>
      </c>
      <c r="H7" s="3"/>
      <c r="I7" s="3"/>
      <c r="J7" s="45"/>
      <c r="K7" s="4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42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4" customFormat="1" ht="27.6" customHeight="1">
      <c r="A8" s="254"/>
      <c r="B8" s="452" t="s">
        <v>35</v>
      </c>
      <c r="C8" s="453">
        <v>239392</v>
      </c>
      <c r="D8" s="454">
        <f t="shared" si="0"/>
        <v>0.1132</v>
      </c>
      <c r="E8" s="450">
        <v>0.33779999999999999</v>
      </c>
      <c r="F8" s="451">
        <v>0.2447</v>
      </c>
      <c r="G8" s="456">
        <v>0.28560000000000002</v>
      </c>
      <c r="H8" s="3"/>
      <c r="I8" s="3"/>
      <c r="J8" s="551"/>
      <c r="K8" s="551"/>
      <c r="L8" s="551"/>
      <c r="M8" s="551"/>
      <c r="N8" s="551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61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4" customFormat="1" ht="27.6" customHeight="1">
      <c r="A9" s="254"/>
      <c r="B9" s="452" t="s">
        <v>30</v>
      </c>
      <c r="C9" s="453">
        <v>551755</v>
      </c>
      <c r="D9" s="454">
        <f t="shared" si="0"/>
        <v>0.26079999999999998</v>
      </c>
      <c r="E9" s="450">
        <v>0.25509999999999999</v>
      </c>
      <c r="F9" s="451">
        <v>6.0199999999999997E-2</v>
      </c>
      <c r="G9" s="456">
        <v>0.23680000000000001</v>
      </c>
      <c r="H9" s="3"/>
      <c r="I9" s="3"/>
      <c r="J9" s="141"/>
      <c r="K9" s="165"/>
      <c r="L9" s="141"/>
      <c r="M9" s="166"/>
      <c r="N9" s="141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42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4" customFormat="1" ht="27.6" customHeight="1">
      <c r="A10" s="254"/>
      <c r="B10" s="452" t="s">
        <v>31</v>
      </c>
      <c r="C10" s="453">
        <v>141369</v>
      </c>
      <c r="D10" s="454">
        <f t="shared" si="0"/>
        <v>6.6799999999999998E-2</v>
      </c>
      <c r="E10" s="450">
        <v>0.42430000000000001</v>
      </c>
      <c r="F10" s="451">
        <v>0.4168</v>
      </c>
      <c r="G10" s="456">
        <v>0.4204</v>
      </c>
      <c r="H10" s="3"/>
      <c r="I10" s="3"/>
      <c r="J10" s="154"/>
      <c r="K10" s="149"/>
      <c r="L10" s="154"/>
      <c r="M10" s="149"/>
      <c r="N10" s="154"/>
      <c r="O10" s="136"/>
      <c r="P10" s="136"/>
      <c r="Q10" s="136"/>
      <c r="R10" s="136"/>
      <c r="S10" s="136"/>
      <c r="T10" s="136"/>
      <c r="U10" s="162"/>
      <c r="V10" s="136"/>
      <c r="W10" s="163"/>
      <c r="X10" s="136"/>
      <c r="Y10" s="136"/>
      <c r="Z10" s="136"/>
      <c r="AA10" s="136"/>
      <c r="AB10" s="142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4" customFormat="1" ht="27.6" customHeight="1">
      <c r="A11" s="254"/>
      <c r="B11" s="452" t="s">
        <v>37</v>
      </c>
      <c r="C11" s="453">
        <v>22602</v>
      </c>
      <c r="D11" s="454">
        <f t="shared" si="0"/>
        <v>1.0699999999999999E-2</v>
      </c>
      <c r="E11" s="450">
        <v>0.47910000000000003</v>
      </c>
      <c r="F11" s="451">
        <v>0.48720000000000002</v>
      </c>
      <c r="G11" s="456">
        <v>0.48199999999999998</v>
      </c>
      <c r="H11" s="3"/>
      <c r="I11" s="3"/>
      <c r="J11" s="154"/>
      <c r="K11" s="149"/>
      <c r="L11" s="154"/>
      <c r="M11" s="149"/>
      <c r="N11" s="154"/>
      <c r="O11" s="175"/>
      <c r="P11" s="175"/>
      <c r="Q11" s="175"/>
      <c r="R11" s="175"/>
      <c r="S11" s="175"/>
      <c r="T11" s="175"/>
      <c r="U11" s="175"/>
      <c r="V11" s="136"/>
      <c r="W11" s="175"/>
      <c r="X11" s="175"/>
      <c r="Y11" s="175"/>
      <c r="Z11" s="175"/>
      <c r="AA11" s="175"/>
      <c r="AB11" s="14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4" customFormat="1" ht="27.6" customHeight="1">
      <c r="A12" s="254"/>
      <c r="B12" s="255" t="s">
        <v>36</v>
      </c>
      <c r="C12" s="256">
        <f>SUM(C6:C11)</f>
        <v>2115633</v>
      </c>
      <c r="D12" s="257">
        <f>SUM(D6:D11)</f>
        <v>1.0001</v>
      </c>
      <c r="E12" s="457">
        <v>0.26619999999999999</v>
      </c>
      <c r="F12" s="458">
        <v>0.13769999999999999</v>
      </c>
      <c r="G12" s="258">
        <v>0.2046</v>
      </c>
      <c r="H12" s="3"/>
      <c r="I12" s="3"/>
      <c r="J12" s="154"/>
      <c r="K12" s="149"/>
      <c r="L12" s="154"/>
      <c r="M12" s="149"/>
      <c r="N12" s="154"/>
      <c r="O12" s="164"/>
      <c r="P12" s="139"/>
      <c r="Q12" s="164"/>
      <c r="R12" s="139"/>
      <c r="S12" s="164"/>
      <c r="T12" s="139"/>
      <c r="U12" s="164"/>
      <c r="V12" s="140"/>
      <c r="W12" s="141"/>
      <c r="X12" s="165"/>
      <c r="Y12" s="141"/>
      <c r="Z12" s="166"/>
      <c r="AA12" s="141"/>
      <c r="AB12" s="142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4" customFormat="1" ht="27.6" customHeight="1">
      <c r="A13" s="254"/>
      <c r="B13" s="452" t="s">
        <v>38</v>
      </c>
      <c r="C13" s="453">
        <v>400</v>
      </c>
      <c r="D13" s="454">
        <f>C13/C14</f>
        <v>2.0000000000000001E-4</v>
      </c>
      <c r="E13" s="450">
        <v>2.0999999999999999E-3</v>
      </c>
      <c r="F13" s="451">
        <v>3.5000000000000001E-3</v>
      </c>
      <c r="G13" s="456">
        <v>2.2000000000000001E-3</v>
      </c>
      <c r="H13" s="3"/>
      <c r="I13" s="3"/>
      <c r="J13" s="154"/>
      <c r="K13" s="149"/>
      <c r="L13" s="154"/>
      <c r="M13" s="149"/>
      <c r="N13" s="154"/>
      <c r="O13" s="138"/>
      <c r="P13" s="139"/>
      <c r="Q13" s="138"/>
      <c r="R13" s="139"/>
      <c r="S13" s="138"/>
      <c r="T13" s="139"/>
      <c r="U13" s="138"/>
      <c r="V13" s="140"/>
      <c r="W13" s="141"/>
      <c r="X13" s="142"/>
      <c r="Y13" s="141"/>
      <c r="Z13" s="142"/>
      <c r="AA13" s="141"/>
      <c r="AB13" s="142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4" customFormat="1" ht="32.1" customHeight="1">
      <c r="A14" s="254"/>
      <c r="B14" s="259" t="s">
        <v>39</v>
      </c>
      <c r="C14" s="260">
        <f>SUM(C12:C13)</f>
        <v>2116033</v>
      </c>
      <c r="D14" s="261">
        <v>1</v>
      </c>
      <c r="E14" s="457">
        <v>0.25819999999999999</v>
      </c>
      <c r="F14" s="458">
        <v>0.13739999999999999</v>
      </c>
      <c r="G14" s="261">
        <v>0.20119999999999999</v>
      </c>
      <c r="H14" s="3"/>
      <c r="I14" s="3"/>
      <c r="J14" s="154"/>
      <c r="K14" s="149"/>
      <c r="L14" s="154"/>
      <c r="M14" s="149"/>
      <c r="N14" s="154"/>
      <c r="O14" s="138"/>
      <c r="P14" s="139"/>
      <c r="Q14" s="138"/>
      <c r="R14" s="139"/>
      <c r="S14" s="138"/>
      <c r="T14" s="139"/>
      <c r="U14" s="138"/>
      <c r="V14" s="140"/>
      <c r="W14" s="167"/>
      <c r="X14" s="142"/>
      <c r="Y14" s="167"/>
      <c r="Z14" s="142"/>
      <c r="AA14" s="167"/>
      <c r="AB14" s="142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5"/>
      <c r="C15" s="66"/>
      <c r="D15" s="66"/>
      <c r="H15" s="4"/>
      <c r="I15" s="4"/>
      <c r="J15" s="154"/>
      <c r="K15" s="149"/>
      <c r="L15" s="154"/>
      <c r="M15" s="149"/>
      <c r="N15" s="154"/>
      <c r="O15" s="146"/>
      <c r="P15" s="147"/>
      <c r="Q15" s="146"/>
      <c r="R15" s="147"/>
      <c r="S15" s="146"/>
      <c r="T15" s="147"/>
      <c r="U15" s="146"/>
      <c r="V15" s="148"/>
      <c r="W15" s="146"/>
      <c r="X15" s="149"/>
      <c r="Y15" s="146"/>
      <c r="Z15" s="149"/>
      <c r="AA15" s="150"/>
      <c r="AB15" s="142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7" t="s">
        <v>44</v>
      </c>
      <c r="C16" s="68"/>
      <c r="D16" s="68"/>
      <c r="E16" s="68"/>
      <c r="F16" s="68"/>
      <c r="G16" s="68"/>
      <c r="H16" s="4"/>
      <c r="I16" s="4"/>
      <c r="J16" s="154"/>
      <c r="K16" s="149"/>
      <c r="L16" s="154"/>
      <c r="M16" s="149"/>
      <c r="N16" s="154"/>
      <c r="O16" s="146"/>
      <c r="P16" s="147"/>
      <c r="Q16" s="146"/>
      <c r="R16" s="147"/>
      <c r="S16" s="146"/>
      <c r="T16" s="147"/>
      <c r="U16" s="146"/>
      <c r="V16" s="148"/>
      <c r="W16" s="146"/>
      <c r="X16" s="149"/>
      <c r="Y16" s="146"/>
      <c r="Z16" s="149"/>
      <c r="AA16" s="150"/>
      <c r="AB16" s="142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0"/>
      <c r="K17" s="149"/>
      <c r="L17" s="150"/>
      <c r="M17" s="149"/>
      <c r="N17" s="150"/>
      <c r="O17" s="153"/>
      <c r="P17" s="147"/>
      <c r="Q17" s="153"/>
      <c r="R17" s="147"/>
      <c r="S17" s="153"/>
      <c r="T17" s="147"/>
      <c r="U17" s="153"/>
      <c r="V17" s="148"/>
      <c r="W17" s="154"/>
      <c r="X17" s="149"/>
      <c r="Y17" s="154"/>
      <c r="Z17" s="149"/>
      <c r="AA17" s="154"/>
      <c r="AB17" s="142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0"/>
      <c r="K18" s="149"/>
      <c r="L18" s="150"/>
      <c r="M18" s="149"/>
      <c r="N18" s="150"/>
      <c r="O18" s="146"/>
      <c r="P18" s="147"/>
      <c r="Q18" s="146"/>
      <c r="R18" s="147"/>
      <c r="S18" s="146"/>
      <c r="T18" s="147"/>
      <c r="U18" s="146"/>
      <c r="V18" s="148"/>
      <c r="W18" s="150"/>
      <c r="X18" s="149"/>
      <c r="Y18" s="150"/>
      <c r="Z18" s="149"/>
      <c r="AA18" s="150"/>
      <c r="AB18" s="142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0"/>
      <c r="K19" s="149"/>
      <c r="L19" s="150"/>
      <c r="M19" s="149"/>
      <c r="N19" s="150"/>
      <c r="O19" s="138"/>
      <c r="P19" s="139"/>
      <c r="Q19" s="138"/>
      <c r="R19" s="139"/>
      <c r="S19" s="138"/>
      <c r="T19" s="159"/>
      <c r="U19" s="169"/>
      <c r="V19" s="148"/>
      <c r="W19" s="167"/>
      <c r="X19" s="142"/>
      <c r="Y19" s="167"/>
      <c r="Z19" s="142"/>
      <c r="AA19" s="167"/>
      <c r="AB19" s="142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0"/>
      <c r="K20" s="149"/>
      <c r="L20" s="150"/>
      <c r="M20" s="149"/>
      <c r="N20" s="150"/>
      <c r="O20" s="146"/>
      <c r="P20" s="147"/>
      <c r="Q20" s="146"/>
      <c r="R20" s="147"/>
      <c r="S20" s="146"/>
      <c r="T20" s="147"/>
      <c r="U20" s="146"/>
      <c r="V20" s="148"/>
      <c r="W20" s="150"/>
      <c r="X20" s="149"/>
      <c r="Y20" s="150"/>
      <c r="Z20" s="149"/>
      <c r="AA20" s="150"/>
      <c r="AB20" s="142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0"/>
      <c r="K21" s="149"/>
      <c r="L21" s="150"/>
      <c r="M21" s="149"/>
      <c r="N21" s="150"/>
      <c r="O21" s="146"/>
      <c r="P21" s="147"/>
      <c r="Q21" s="146"/>
      <c r="R21" s="147"/>
      <c r="S21" s="146"/>
      <c r="T21" s="147"/>
      <c r="U21" s="146"/>
      <c r="V21" s="148"/>
      <c r="W21" s="150"/>
      <c r="X21" s="149"/>
      <c r="Y21" s="150"/>
      <c r="Z21" s="149"/>
      <c r="AA21" s="150"/>
      <c r="AB21" s="142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0"/>
      <c r="K22" s="149"/>
      <c r="L22" s="150"/>
      <c r="M22" s="149"/>
      <c r="N22" s="150"/>
      <c r="O22" s="146"/>
      <c r="P22" s="147"/>
      <c r="Q22" s="146"/>
      <c r="R22" s="147"/>
      <c r="S22" s="146"/>
      <c r="T22" s="147"/>
      <c r="U22" s="146"/>
      <c r="V22" s="148"/>
      <c r="W22" s="150"/>
      <c r="X22" s="149"/>
      <c r="Y22" s="150"/>
      <c r="Z22" s="149"/>
      <c r="AA22" s="150"/>
      <c r="AB22" s="142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0"/>
      <c r="K23" s="149"/>
      <c r="L23" s="150"/>
      <c r="M23" s="149"/>
      <c r="N23" s="150"/>
      <c r="O23" s="146"/>
      <c r="P23" s="147"/>
      <c r="Q23" s="146"/>
      <c r="R23" s="147"/>
      <c r="S23" s="146"/>
      <c r="T23" s="147"/>
      <c r="U23" s="146"/>
      <c r="V23" s="148"/>
      <c r="W23" s="150"/>
      <c r="X23" s="149"/>
      <c r="Y23" s="150"/>
      <c r="Z23" s="149"/>
      <c r="AA23" s="150"/>
      <c r="AB23" s="142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4"/>
      <c r="K24" s="149"/>
      <c r="L24" s="154"/>
      <c r="M24" s="149"/>
      <c r="N24" s="154"/>
      <c r="O24" s="146"/>
      <c r="P24" s="147"/>
      <c r="Q24" s="146"/>
      <c r="R24" s="147"/>
      <c r="S24" s="146"/>
      <c r="T24" s="147"/>
      <c r="U24" s="146"/>
      <c r="V24" s="148"/>
      <c r="W24" s="150"/>
      <c r="X24" s="149"/>
      <c r="Y24" s="150"/>
      <c r="Z24" s="149"/>
      <c r="AA24" s="150"/>
      <c r="AB24" s="142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0"/>
      <c r="K25" s="149"/>
      <c r="L25" s="150"/>
      <c r="M25" s="149"/>
      <c r="N25" s="150"/>
      <c r="O25" s="146"/>
      <c r="P25" s="147"/>
      <c r="Q25" s="146"/>
      <c r="R25" s="147"/>
      <c r="S25" s="146"/>
      <c r="T25" s="147"/>
      <c r="U25" s="146"/>
      <c r="V25" s="148"/>
      <c r="W25" s="150"/>
      <c r="X25" s="149"/>
      <c r="Y25" s="150"/>
      <c r="Z25" s="149"/>
      <c r="AA25" s="150"/>
      <c r="AB25" s="142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46"/>
      <c r="P26" s="147"/>
      <c r="Q26" s="146"/>
      <c r="R26" s="147"/>
      <c r="S26" s="146"/>
      <c r="T26" s="147"/>
      <c r="U26" s="146"/>
      <c r="V26" s="148"/>
      <c r="W26" s="150"/>
      <c r="X26" s="149"/>
      <c r="Y26" s="150"/>
      <c r="Z26" s="149"/>
      <c r="AA26" s="150"/>
      <c r="AB26" s="142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69"/>
      <c r="H27" s="4"/>
      <c r="I27" s="4"/>
      <c r="O27" s="153"/>
      <c r="P27" s="147"/>
      <c r="Q27" s="153"/>
      <c r="R27" s="147"/>
      <c r="S27" s="153"/>
      <c r="T27" s="147"/>
      <c r="U27" s="153"/>
      <c r="V27" s="148"/>
      <c r="W27" s="154"/>
      <c r="X27" s="149"/>
      <c r="Y27" s="154"/>
      <c r="Z27" s="149"/>
      <c r="AA27" s="154"/>
      <c r="AB27" s="142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46"/>
      <c r="P28" s="147"/>
      <c r="Q28" s="146"/>
      <c r="R28" s="147"/>
      <c r="S28" s="146"/>
      <c r="T28" s="147"/>
      <c r="U28" s="146"/>
      <c r="V28" s="148"/>
      <c r="W28" s="150"/>
      <c r="X28" s="149"/>
      <c r="Y28" s="150"/>
      <c r="Z28" s="149"/>
      <c r="AA28" s="150"/>
      <c r="AB28" s="142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38"/>
      <c r="P29" s="139"/>
      <c r="Q29" s="138"/>
      <c r="R29" s="139"/>
      <c r="S29" s="138"/>
      <c r="T29" s="159"/>
      <c r="U29" s="138"/>
      <c r="V29" s="148"/>
      <c r="W29" s="167"/>
      <c r="X29" s="142"/>
      <c r="Y29" s="167"/>
      <c r="Z29" s="142"/>
      <c r="AA29" s="167"/>
      <c r="AB29" s="142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46"/>
      <c r="P30" s="147"/>
      <c r="Q30" s="146"/>
      <c r="R30" s="147"/>
      <c r="S30" s="146"/>
      <c r="T30" s="147"/>
      <c r="U30" s="146"/>
      <c r="V30" s="148"/>
      <c r="W30" s="150"/>
      <c r="X30" s="149"/>
      <c r="Y30" s="150"/>
      <c r="Z30" s="149"/>
      <c r="AA30" s="150"/>
      <c r="AB30" s="142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46"/>
      <c r="P31" s="147"/>
      <c r="Q31" s="146"/>
      <c r="R31" s="147"/>
      <c r="S31" s="146"/>
      <c r="T31" s="147"/>
      <c r="U31" s="146"/>
      <c r="V31" s="148"/>
      <c r="W31" s="150"/>
      <c r="X31" s="149"/>
      <c r="Y31" s="150"/>
      <c r="Z31" s="149"/>
      <c r="AA31" s="150"/>
      <c r="AB31" s="142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77"/>
      <c r="P32" s="147"/>
      <c r="Q32" s="146"/>
      <c r="R32" s="147"/>
      <c r="S32" s="146"/>
      <c r="T32" s="147"/>
      <c r="U32" s="146"/>
      <c r="V32" s="148"/>
      <c r="W32" s="150"/>
      <c r="X32" s="149"/>
      <c r="Y32" s="150"/>
      <c r="Z32" s="149"/>
      <c r="AA32" s="150"/>
      <c r="AB32" s="142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78"/>
      <c r="K33" s="179"/>
      <c r="L33" s="178"/>
      <c r="M33" s="179"/>
      <c r="N33" s="178"/>
      <c r="O33" s="177"/>
      <c r="P33" s="147"/>
      <c r="Q33" s="146"/>
      <c r="R33" s="147"/>
      <c r="S33" s="146"/>
      <c r="T33" s="147"/>
      <c r="U33" s="146"/>
      <c r="V33" s="148"/>
      <c r="W33" s="150"/>
      <c r="X33" s="149"/>
      <c r="Y33" s="150"/>
      <c r="Z33" s="149"/>
      <c r="AA33" s="150"/>
      <c r="AB33" s="142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0"/>
      <c r="K34" s="179"/>
      <c r="L34" s="180"/>
      <c r="M34" s="179"/>
      <c r="N34" s="180"/>
      <c r="O34" s="177"/>
      <c r="P34" s="147"/>
      <c r="Q34" s="146"/>
      <c r="R34" s="147"/>
      <c r="S34" s="146"/>
      <c r="T34" s="147"/>
      <c r="U34" s="146"/>
      <c r="V34" s="148"/>
      <c r="W34" s="150"/>
      <c r="X34" s="149"/>
      <c r="Y34" s="150"/>
      <c r="Z34" s="149"/>
      <c r="AA34" s="150"/>
      <c r="AB34" s="142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1"/>
      <c r="M35" s="182"/>
      <c r="N35" s="183"/>
      <c r="O35" s="177"/>
      <c r="P35" s="147"/>
      <c r="Q35" s="146"/>
      <c r="R35" s="147"/>
      <c r="S35" s="146"/>
      <c r="T35" s="147"/>
      <c r="U35" s="146"/>
      <c r="V35" s="148"/>
      <c r="W35" s="150"/>
      <c r="X35" s="149"/>
      <c r="Y35" s="150"/>
      <c r="Z35" s="149"/>
      <c r="AA35" s="150"/>
      <c r="AB35" s="142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1"/>
      <c r="M36" s="182"/>
      <c r="N36" s="183"/>
      <c r="O36" s="177"/>
      <c r="P36" s="147"/>
      <c r="Q36" s="146"/>
      <c r="R36" s="147"/>
      <c r="S36" s="146"/>
      <c r="T36" s="147"/>
      <c r="U36" s="146"/>
      <c r="V36" s="148"/>
      <c r="W36" s="150"/>
      <c r="X36" s="149"/>
      <c r="Y36" s="150"/>
      <c r="Z36" s="149"/>
      <c r="AA36" s="150"/>
      <c r="AB36" s="142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4"/>
      <c r="M37" s="185"/>
      <c r="N37" s="183"/>
      <c r="O37" s="186"/>
      <c r="P37" s="147"/>
      <c r="Q37" s="153"/>
      <c r="R37" s="147"/>
      <c r="S37" s="153"/>
      <c r="T37" s="147"/>
      <c r="U37" s="153"/>
      <c r="V37" s="148"/>
      <c r="W37" s="154"/>
      <c r="X37" s="149"/>
      <c r="Y37" s="154"/>
      <c r="Z37" s="149"/>
      <c r="AA37" s="154"/>
      <c r="AB37" s="142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1"/>
      <c r="M38" s="182"/>
      <c r="N38" s="187"/>
      <c r="O38" s="177"/>
      <c r="P38" s="147"/>
      <c r="Q38" s="146"/>
      <c r="R38" s="147"/>
      <c r="S38" s="146"/>
      <c r="T38" s="147"/>
      <c r="U38" s="146"/>
      <c r="V38" s="148"/>
      <c r="W38" s="150"/>
      <c r="X38" s="149"/>
      <c r="Y38" s="150"/>
      <c r="Z38" s="149"/>
      <c r="AA38" s="150"/>
      <c r="AB38" s="142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1"/>
      <c r="M39" s="160"/>
      <c r="N39" s="168"/>
      <c r="O39" s="138"/>
      <c r="P39" s="139"/>
      <c r="Q39" s="138"/>
      <c r="R39" s="139"/>
      <c r="S39" s="138"/>
      <c r="T39" s="159"/>
      <c r="U39" s="138"/>
      <c r="V39" s="148"/>
      <c r="W39" s="167"/>
      <c r="X39" s="142"/>
      <c r="Y39" s="167"/>
      <c r="Z39" s="142"/>
      <c r="AA39" s="167"/>
      <c r="AB39" s="142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3"/>
      <c r="M40" s="144"/>
      <c r="N40" s="145"/>
      <c r="O40" s="146"/>
      <c r="P40" s="147"/>
      <c r="Q40" s="146"/>
      <c r="R40" s="147"/>
      <c r="S40" s="146"/>
      <c r="T40" s="147"/>
      <c r="U40" s="146"/>
      <c r="V40" s="148"/>
      <c r="W40" s="150"/>
      <c r="X40" s="149"/>
      <c r="Y40" s="150"/>
      <c r="Z40" s="149"/>
      <c r="AA40" s="150"/>
      <c r="AB40" s="142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0" t="s">
        <v>29</v>
      </c>
      <c r="C41" s="71">
        <f>D6</f>
        <v>0.46910000000000002</v>
      </c>
      <c r="D41" s="5"/>
      <c r="E41" s="5"/>
      <c r="F41" s="5"/>
      <c r="G41" s="4"/>
      <c r="H41" s="4"/>
      <c r="I41" s="4"/>
      <c r="J41" s="4"/>
      <c r="K41" s="4"/>
      <c r="L41" s="143"/>
      <c r="M41" s="144"/>
      <c r="N41" s="145"/>
      <c r="O41" s="146"/>
      <c r="P41" s="147"/>
      <c r="Q41" s="146"/>
      <c r="R41" s="147"/>
      <c r="S41" s="146"/>
      <c r="T41" s="147"/>
      <c r="U41" s="146"/>
      <c r="V41" s="148"/>
      <c r="W41" s="150"/>
      <c r="X41" s="149"/>
      <c r="Y41" s="150"/>
      <c r="Z41" s="149"/>
      <c r="AA41" s="150"/>
      <c r="AB41" s="142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0" t="s">
        <v>35</v>
      </c>
      <c r="C42" s="71">
        <f>D8</f>
        <v>0.1132</v>
      </c>
      <c r="D42" s="5"/>
      <c r="E42" s="5"/>
      <c r="F42" s="5"/>
      <c r="G42" s="4"/>
      <c r="H42" s="4"/>
      <c r="I42" s="4"/>
      <c r="J42" s="4"/>
      <c r="K42" s="4"/>
      <c r="L42" s="143"/>
      <c r="M42" s="144"/>
      <c r="N42" s="145"/>
      <c r="O42" s="146"/>
      <c r="P42" s="147"/>
      <c r="Q42" s="146"/>
      <c r="R42" s="147"/>
      <c r="S42" s="146"/>
      <c r="T42" s="147"/>
      <c r="U42" s="146"/>
      <c r="V42" s="148"/>
      <c r="W42" s="150"/>
      <c r="X42" s="149"/>
      <c r="Y42" s="150"/>
      <c r="Z42" s="149"/>
      <c r="AA42" s="150"/>
      <c r="AB42" s="142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0" t="s">
        <v>30</v>
      </c>
      <c r="C43" s="71">
        <f>D9</f>
        <v>0.26079999999999998</v>
      </c>
      <c r="D43" s="5"/>
      <c r="E43" s="5"/>
      <c r="F43" s="5"/>
      <c r="G43" s="4"/>
      <c r="H43" s="4"/>
      <c r="I43" s="4"/>
      <c r="J43" s="4"/>
      <c r="K43" s="4"/>
      <c r="L43" s="151"/>
      <c r="M43" s="144"/>
      <c r="N43" s="145"/>
      <c r="O43" s="146"/>
      <c r="P43" s="147"/>
      <c r="Q43" s="146"/>
      <c r="R43" s="147"/>
      <c r="S43" s="146"/>
      <c r="T43" s="147"/>
      <c r="U43" s="146"/>
      <c r="V43" s="148"/>
      <c r="W43" s="150"/>
      <c r="X43" s="149"/>
      <c r="Y43" s="150"/>
      <c r="Z43" s="149"/>
      <c r="AA43" s="150"/>
      <c r="AB43" s="142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0" t="s">
        <v>43</v>
      </c>
      <c r="C44" s="71">
        <f>SUM(C45:C48)</f>
        <v>0.157</v>
      </c>
      <c r="D44" s="5"/>
      <c r="E44" s="5"/>
      <c r="F44" s="5"/>
      <c r="G44" s="4"/>
      <c r="H44" s="4"/>
      <c r="I44" s="4"/>
      <c r="J44" s="4"/>
      <c r="K44" s="4"/>
      <c r="L44" s="151"/>
      <c r="M44" s="152"/>
      <c r="N44" s="145"/>
      <c r="O44" s="146"/>
      <c r="P44" s="147"/>
      <c r="Q44" s="153"/>
      <c r="R44" s="147"/>
      <c r="S44" s="146"/>
      <c r="T44" s="147"/>
      <c r="U44" s="153"/>
      <c r="V44" s="148"/>
      <c r="W44" s="154"/>
      <c r="X44" s="149"/>
      <c r="Y44" s="154"/>
      <c r="Z44" s="149"/>
      <c r="AA44" s="154"/>
      <c r="AB44" s="170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0" t="s">
        <v>31</v>
      </c>
      <c r="C45" s="71">
        <f>D10</f>
        <v>6.6799999999999998E-2</v>
      </c>
      <c r="D45" s="71">
        <f>SUM(C41:C44)</f>
        <v>1.0001</v>
      </c>
      <c r="E45" s="71">
        <f>SUM(C41:C44)</f>
        <v>1.0001</v>
      </c>
      <c r="F45" s="5"/>
      <c r="G45" s="4"/>
      <c r="H45" s="4"/>
      <c r="I45" s="4"/>
      <c r="J45" s="4"/>
      <c r="K45" s="4"/>
      <c r="L45" s="143"/>
      <c r="M45" s="144"/>
      <c r="N45" s="148"/>
      <c r="O45" s="146"/>
      <c r="P45" s="147"/>
      <c r="Q45" s="146"/>
      <c r="R45" s="147"/>
      <c r="S45" s="146"/>
      <c r="T45" s="147"/>
      <c r="U45" s="146"/>
      <c r="V45" s="148"/>
      <c r="W45" s="150"/>
      <c r="X45" s="149"/>
      <c r="Y45" s="150"/>
      <c r="Z45" s="149"/>
      <c r="AA45" s="150"/>
      <c r="AB45" s="142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0" t="s">
        <v>37</v>
      </c>
      <c r="C46" s="71">
        <f>D11</f>
        <v>1.0699999999999999E-2</v>
      </c>
      <c r="D46" s="5"/>
      <c r="E46" s="5"/>
      <c r="F46" s="5"/>
      <c r="G46" s="4"/>
      <c r="H46" s="4"/>
      <c r="I46" s="4"/>
      <c r="J46" s="4"/>
      <c r="K46" s="4"/>
      <c r="L46" s="151"/>
      <c r="M46" s="160"/>
      <c r="N46" s="168"/>
      <c r="O46" s="138"/>
      <c r="P46" s="139"/>
      <c r="Q46" s="138"/>
      <c r="R46" s="139"/>
      <c r="S46" s="138"/>
      <c r="T46" s="159"/>
      <c r="U46" s="169"/>
      <c r="V46" s="148"/>
      <c r="W46" s="167"/>
      <c r="X46" s="142"/>
      <c r="Y46" s="167"/>
      <c r="Z46" s="142"/>
      <c r="AA46" s="167"/>
      <c r="AB46" s="142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2" t="s">
        <v>28</v>
      </c>
      <c r="C47" s="71">
        <f>D7</f>
        <v>7.9500000000000001E-2</v>
      </c>
      <c r="D47" s="5"/>
      <c r="E47" s="5"/>
      <c r="F47" s="5"/>
      <c r="G47" s="4"/>
      <c r="H47" s="4"/>
      <c r="I47" s="4"/>
      <c r="J47" s="4"/>
      <c r="K47" s="4"/>
      <c r="L47" s="143"/>
      <c r="M47" s="144"/>
      <c r="N47" s="145"/>
      <c r="O47" s="146"/>
      <c r="P47" s="147"/>
      <c r="Q47" s="146"/>
      <c r="R47" s="147"/>
      <c r="S47" s="146"/>
      <c r="T47" s="147"/>
      <c r="U47" s="146"/>
      <c r="V47" s="148"/>
      <c r="W47" s="150"/>
      <c r="X47" s="149"/>
      <c r="Y47" s="150"/>
      <c r="Z47" s="149"/>
      <c r="AA47" s="150"/>
      <c r="AB47" s="142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3">
        <f>D13</f>
        <v>0</v>
      </c>
      <c r="D48" s="5"/>
      <c r="E48" s="5"/>
      <c r="F48" s="5"/>
      <c r="G48" s="4"/>
      <c r="H48" s="4"/>
      <c r="I48" s="4"/>
      <c r="J48" s="4"/>
      <c r="K48" s="4"/>
      <c r="L48" s="143"/>
      <c r="M48" s="144"/>
      <c r="N48" s="145"/>
      <c r="O48" s="146"/>
      <c r="P48" s="147"/>
      <c r="Q48" s="146"/>
      <c r="R48" s="147"/>
      <c r="S48" s="146"/>
      <c r="T48" s="147"/>
      <c r="U48" s="146"/>
      <c r="V48" s="148"/>
      <c r="W48" s="150"/>
      <c r="X48" s="149"/>
      <c r="Y48" s="150"/>
      <c r="Z48" s="149"/>
      <c r="AA48" s="150"/>
      <c r="AB48" s="142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1">
        <f>SUM(C44:C48)</f>
        <v>0.314</v>
      </c>
      <c r="D49" s="5"/>
      <c r="E49" s="5"/>
      <c r="F49" s="5"/>
      <c r="G49" s="4"/>
      <c r="H49" s="4"/>
      <c r="I49" s="4"/>
      <c r="J49" s="4"/>
      <c r="K49" s="4"/>
      <c r="L49" s="151"/>
      <c r="M49" s="144"/>
      <c r="N49" s="145"/>
      <c r="O49" s="146"/>
      <c r="P49" s="147"/>
      <c r="Q49" s="146"/>
      <c r="R49" s="147"/>
      <c r="S49" s="146"/>
      <c r="T49" s="147"/>
      <c r="U49" s="146"/>
      <c r="V49" s="148"/>
      <c r="W49" s="150"/>
      <c r="X49" s="149"/>
      <c r="Y49" s="150"/>
      <c r="Z49" s="149"/>
      <c r="AA49" s="150"/>
      <c r="AB49" s="142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1">
        <f>SUM(C41:C44)</f>
        <v>1.0001</v>
      </c>
      <c r="D50" s="5"/>
      <c r="E50" s="5"/>
      <c r="F50" s="5"/>
      <c r="G50" s="4"/>
      <c r="H50" s="4"/>
      <c r="I50" s="4"/>
      <c r="J50" s="4"/>
      <c r="K50" s="4"/>
      <c r="L50" s="151"/>
      <c r="M50" s="152"/>
      <c r="N50" s="145"/>
      <c r="O50" s="146"/>
      <c r="P50" s="147"/>
      <c r="Q50" s="153"/>
      <c r="R50" s="147"/>
      <c r="S50" s="146"/>
      <c r="T50" s="147"/>
      <c r="U50" s="153"/>
      <c r="V50" s="148"/>
      <c r="W50" s="154"/>
      <c r="X50" s="149"/>
      <c r="Y50" s="154"/>
      <c r="Z50" s="149"/>
      <c r="AA50" s="154"/>
      <c r="AB50" s="142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3"/>
      <c r="M51" s="144"/>
      <c r="N51" s="148"/>
      <c r="O51" s="146"/>
      <c r="P51" s="147"/>
      <c r="Q51" s="146"/>
      <c r="R51" s="147"/>
      <c r="S51" s="146"/>
      <c r="T51" s="147"/>
      <c r="U51" s="146"/>
      <c r="V51" s="148"/>
      <c r="W51" s="150"/>
      <c r="X51" s="149"/>
      <c r="Y51" s="150"/>
      <c r="Z51" s="149"/>
      <c r="AA51" s="150"/>
      <c r="AB51" s="142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1"/>
      <c r="M52" s="160"/>
      <c r="N52" s="145"/>
      <c r="O52" s="146"/>
      <c r="P52" s="147"/>
      <c r="Q52" s="153"/>
      <c r="R52" s="147"/>
      <c r="S52" s="146"/>
      <c r="T52" s="147"/>
      <c r="U52" s="153"/>
      <c r="V52" s="148"/>
      <c r="W52" s="154"/>
      <c r="X52" s="149"/>
      <c r="Y52" s="154"/>
      <c r="Z52" s="149"/>
      <c r="AA52" s="154"/>
      <c r="AB52" s="142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55"/>
      <c r="M53" s="156"/>
      <c r="N53" s="157"/>
      <c r="O53" s="138"/>
      <c r="P53" s="158"/>
      <c r="Q53" s="138"/>
      <c r="R53" s="158"/>
      <c r="S53" s="138"/>
      <c r="T53" s="159"/>
      <c r="U53" s="138"/>
      <c r="V53" s="148"/>
      <c r="W53" s="150"/>
      <c r="X53" s="149"/>
      <c r="Y53" s="150"/>
      <c r="Z53" s="149"/>
      <c r="AA53" s="150"/>
      <c r="AB53" s="142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52"/>
      <c r="M54" s="552"/>
      <c r="N54" s="155"/>
      <c r="O54" s="153"/>
      <c r="P54" s="147"/>
      <c r="Q54" s="153"/>
      <c r="R54" s="147"/>
      <c r="S54" s="153"/>
      <c r="T54" s="147"/>
      <c r="U54" s="153"/>
      <c r="V54" s="159"/>
      <c r="W54" s="154"/>
      <c r="X54" s="149"/>
      <c r="Y54" s="154"/>
      <c r="Z54" s="149"/>
      <c r="AA54" s="154"/>
      <c r="AB54" s="142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0"/>
      <c r="M55" s="160"/>
      <c r="N55" s="155"/>
      <c r="O55" s="153"/>
      <c r="P55" s="147"/>
      <c r="Q55" s="153"/>
      <c r="R55" s="147"/>
      <c r="S55" s="153"/>
      <c r="T55" s="147"/>
      <c r="U55" s="153"/>
      <c r="V55" s="159"/>
      <c r="W55" s="154"/>
      <c r="X55" s="149"/>
      <c r="Y55" s="154"/>
      <c r="Z55" s="149"/>
      <c r="AA55" s="154"/>
      <c r="AB55" s="142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52"/>
      <c r="M56" s="552"/>
      <c r="N56" s="155"/>
      <c r="O56" s="153"/>
      <c r="P56" s="147"/>
      <c r="Q56" s="153"/>
      <c r="R56" s="147"/>
      <c r="S56" s="153"/>
      <c r="T56" s="147"/>
      <c r="U56" s="146"/>
      <c r="V56" s="159"/>
      <c r="W56" s="154"/>
      <c r="X56" s="149"/>
      <c r="Y56" s="154"/>
      <c r="Z56" s="149"/>
      <c r="AA56" s="154"/>
      <c r="AB56" s="142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3"/>
      <c r="M57" s="144"/>
      <c r="N57" s="145"/>
      <c r="O57" s="146"/>
      <c r="P57" s="147"/>
      <c r="Q57" s="146"/>
      <c r="R57" s="147"/>
      <c r="S57" s="146"/>
      <c r="T57" s="147"/>
      <c r="U57" s="146"/>
      <c r="V57" s="148"/>
      <c r="W57" s="150"/>
      <c r="X57" s="149"/>
      <c r="Y57" s="150"/>
      <c r="Z57" s="149"/>
      <c r="AA57" s="150"/>
      <c r="AB57" s="142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3"/>
      <c r="M58" s="144"/>
      <c r="N58" s="145"/>
      <c r="O58" s="146"/>
      <c r="P58" s="147"/>
      <c r="Q58" s="146"/>
      <c r="R58" s="147"/>
      <c r="S58" s="146"/>
      <c r="T58" s="147"/>
      <c r="U58" s="146"/>
      <c r="V58" s="148"/>
      <c r="W58" s="150"/>
      <c r="X58" s="149"/>
      <c r="Y58" s="150"/>
      <c r="Z58" s="149"/>
      <c r="AA58" s="150"/>
      <c r="AB58" s="142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3"/>
      <c r="M59" s="144"/>
      <c r="N59" s="145"/>
      <c r="O59" s="146"/>
      <c r="P59" s="147"/>
      <c r="Q59" s="146"/>
      <c r="R59" s="147"/>
      <c r="S59" s="146"/>
      <c r="T59" s="147"/>
      <c r="U59" s="146"/>
      <c r="V59" s="148"/>
      <c r="W59" s="150"/>
      <c r="X59" s="149"/>
      <c r="Y59" s="150"/>
      <c r="Z59" s="149"/>
      <c r="AA59" s="150"/>
      <c r="AB59" s="142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3"/>
      <c r="M60" s="152"/>
      <c r="N60" s="145"/>
      <c r="O60" s="146"/>
      <c r="P60" s="147"/>
      <c r="Q60" s="146"/>
      <c r="R60" s="147"/>
      <c r="S60" s="146"/>
      <c r="T60" s="147"/>
      <c r="U60" s="153"/>
      <c r="V60" s="148"/>
      <c r="W60" s="154"/>
      <c r="X60" s="149"/>
      <c r="Y60" s="154"/>
      <c r="Z60" s="149"/>
      <c r="AA60" s="154"/>
      <c r="AB60" s="142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3"/>
      <c r="M61" s="152"/>
      <c r="N61" s="145"/>
      <c r="O61" s="146"/>
      <c r="P61" s="147"/>
      <c r="Q61" s="146"/>
      <c r="R61" s="147"/>
      <c r="S61" s="146"/>
      <c r="T61" s="147"/>
      <c r="U61" s="153"/>
      <c r="V61" s="148"/>
      <c r="W61" s="150"/>
      <c r="X61" s="149"/>
      <c r="Y61" s="150"/>
      <c r="Z61" s="149"/>
      <c r="AA61" s="150"/>
      <c r="AB61" s="142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52"/>
      <c r="M62" s="552"/>
      <c r="N62" s="155"/>
      <c r="O62" s="153"/>
      <c r="P62" s="147"/>
      <c r="Q62" s="153"/>
      <c r="R62" s="147"/>
      <c r="S62" s="153"/>
      <c r="T62" s="147"/>
      <c r="U62" s="153"/>
      <c r="V62" s="159"/>
      <c r="W62" s="154"/>
      <c r="X62" s="149"/>
      <c r="Y62" s="154"/>
      <c r="Z62" s="149"/>
      <c r="AA62" s="154"/>
      <c r="AB62" s="1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50"/>
      <c r="M63" s="550"/>
      <c r="N63" s="550"/>
      <c r="O63" s="550"/>
      <c r="P63" s="550"/>
      <c r="Q63" s="550"/>
      <c r="R63" s="550"/>
      <c r="S63" s="550"/>
      <c r="T63" s="550"/>
      <c r="U63" s="550"/>
      <c r="V63" s="550"/>
      <c r="W63" s="550"/>
      <c r="X63" s="550"/>
      <c r="Y63" s="550"/>
      <c r="Z63" s="550"/>
      <c r="AA63" s="550"/>
      <c r="AB63" s="142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2"/>
      <c r="M64" s="137"/>
      <c r="N64" s="137"/>
      <c r="O64" s="142"/>
      <c r="P64" s="142"/>
      <c r="Q64" s="142"/>
      <c r="R64" s="142"/>
      <c r="S64" s="142"/>
      <c r="T64" s="142"/>
      <c r="U64" s="170"/>
      <c r="V64" s="170"/>
      <c r="W64" s="171"/>
      <c r="X64" s="142"/>
      <c r="Y64" s="171"/>
      <c r="Z64" s="142"/>
      <c r="AA64" s="142"/>
      <c r="AB64" s="142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2"/>
      <c r="M65" s="137"/>
      <c r="N65" s="137"/>
      <c r="O65" s="170"/>
      <c r="P65" s="170"/>
      <c r="Q65" s="170"/>
      <c r="R65" s="170"/>
      <c r="S65" s="170"/>
      <c r="T65" s="170"/>
      <c r="U65" s="170"/>
      <c r="V65" s="170"/>
      <c r="W65" s="171"/>
      <c r="X65" s="142"/>
      <c r="Y65" s="171"/>
      <c r="Z65" s="142"/>
      <c r="AA65" s="142"/>
      <c r="AB65" s="142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COMPROBACIONES</vt:lpstr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'Número pensiones (IP-J-V)'!Área_de_impresión</vt:lpstr>
      <vt:lpstr>'Número pensiones (O-FM)'!Área_de_impresión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2026-05-21T07:38:23Z</cp:lastPrinted>
  <dcterms:created xsi:type="dcterms:W3CDTF">2016-11-17T11:36:14Z</dcterms:created>
  <dcterms:modified xsi:type="dcterms:W3CDTF">2026-07-23T08:50:52Z</dcterms:modified>
</cp:coreProperties>
</file>