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6\Junio\"/>
    </mc:Choice>
  </mc:AlternateContent>
  <xr:revisionPtr revIDLastSave="0" documentId="13_ncr:1_{0C3693F3-2C72-4B68-8D27-2484B81DCD04}" xr6:coauthVersionLast="47" xr6:coauthVersionMax="47" xr10:uidLastSave="{00000000-0000-0000-0000-000000000000}"/>
  <bookViews>
    <workbookView xWindow="-120" yWindow="-120" windowWidth="19440" windowHeight="103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51" r:id="rId11"/>
    <sheet name="Número pensiones (O-FM)" sheetId="52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P68">'[1]%'!$B$2:$Z$17</definedName>
    <definedName name="_2P68">#REF!</definedName>
    <definedName name="_xlnm._FilterDatabase" localSheetId="11" hidden="1">'Número pensiones (O-FM)'!$P$11:$P$37</definedName>
    <definedName name="_xlnm._FilterDatabase" localSheetId="15" hidden="1">Pensionistas!$M$30:$N$30</definedName>
    <definedName name="a" localSheetId="10">#REF!</definedName>
    <definedName name="a" localSheetId="11">#REF!</definedName>
    <definedName name="a">#REF!</definedName>
    <definedName name="aaa">#REF!</definedName>
    <definedName name="AAAAAAAAAAAAAAAAAAAAAAA">#REF!</definedName>
    <definedName name="ACA">#REF!</definedName>
    <definedName name="ACP">#REF!</definedName>
    <definedName name="alt">#REF!</definedName>
    <definedName name="_xlnm.Print_Area" localSheetId="10">'Número pensiones (IP-J-V)'!$B$2:$K$90</definedName>
    <definedName name="_xlnm.Print_Area" localSheetId="11">'Número pensiones (O-FM)'!$B$2:$K$90</definedName>
    <definedName name="_xlnm.Print_Area">#REF!</definedName>
    <definedName name="AT">#REF!</definedName>
    <definedName name="_xlnm.Auto_Open">#REF!</definedName>
    <definedName name="Auto_Open">#REF!</definedName>
    <definedName name="bbb">#REF!</definedName>
    <definedName name="CARBON">#REF!</definedName>
    <definedName name="cb">#REF!</definedName>
    <definedName name="CCAA">'[2]CC.AA'!$H$3:$H$3000</definedName>
    <definedName name="CCCCCCCCCCCCC">#REF!</definedName>
    <definedName name="cm">#REF!</definedName>
    <definedName name="COMPROBACIÓN">#REF!</definedName>
    <definedName name="Contribuciones_CCAA">[3]Gráficos!$B$75:$K$93</definedName>
    <definedName name="d">#REF!</definedName>
    <definedName name="Datos">[4]graf!$A$6:$R$1505</definedName>
    <definedName name="dddd">#REF!</definedName>
    <definedName name="de">#REF!</definedName>
    <definedName name="deee">#REF!</definedName>
    <definedName name="DISTRIBUCIÓN_IMPORTES">#REF!</definedName>
    <definedName name="DISTRIBUCIÓN_PORCENTUAL_IMPORTES">#REF!</definedName>
    <definedName name="dv">#REF!</definedName>
    <definedName name="ed">#REF!</definedName>
    <definedName name="edades">#REF!</definedName>
    <definedName name="EF_FAMI">#REF!</definedName>
    <definedName name="EIP">#REF!</definedName>
    <definedName name="EJUBI">#REF!</definedName>
    <definedName name="EORFANDAD">#REF!</definedName>
    <definedName name="EP">#REF!</definedName>
    <definedName name="ETSIS">#REF!</definedName>
    <definedName name="EVIUDEDAD">#REF!</definedName>
    <definedName name="evo">#REF!</definedName>
    <definedName name="FFAMILI_TOTAL" localSheetId="10">#REF!</definedName>
    <definedName name="FFAMILI_TOTAL" localSheetId="11">#REF!</definedName>
    <definedName name="FFAMILI_TOTAL">#REF!</definedName>
    <definedName name="fff">#REF!</definedName>
    <definedName name="FREEFORM97">#REF!</definedName>
    <definedName name="HOGAR">#REF!</definedName>
    <definedName name="impor">#REF!</definedName>
    <definedName name="importe">#REF!</definedName>
    <definedName name="IMPORTE_P67">'[1]IMPORTE POR CONCEPTOS'!$B$2:$Z$18</definedName>
    <definedName name="INCP_JUBILA">#REF!</definedName>
    <definedName name="ip">#REF!</definedName>
    <definedName name="IP__CCAA">[5]Total!$A$1:$AA$80</definedName>
    <definedName name="Macro1" localSheetId="10">#REF!</definedName>
    <definedName name="Macro1" localSheetId="11">#REF!</definedName>
    <definedName name="Macro1">#REF!</definedName>
    <definedName name="Macro10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cro9">#REF!</definedName>
    <definedName name="Media_CCAA">[6]Gráficos!$A$49:$E$67</definedName>
    <definedName name="NombreTabla">"Dummy"</definedName>
    <definedName name="Nómina_CCAA">[6]Gráficos!$A$3:$E$21</definedName>
    <definedName name="Número_CCAA">[6]Gráficos!$A$26:$E$44</definedName>
    <definedName name="ooo">#REF!</definedName>
    <definedName name="ppp" localSheetId="10">#REF!</definedName>
    <definedName name="ppp" localSheetId="11">#REF!</definedName>
    <definedName name="ppp">#REF!</definedName>
    <definedName name="PROVINCIA">[2]PROVINCIAS!$R$3:$R$3000</definedName>
    <definedName name="PUBLICA">[6]Avance!$P$52:$Q$63</definedName>
    <definedName name="qq">#REF!</definedName>
    <definedName name="rank_contr_nóm">[3]Gráficos!$M$75:$M$93</definedName>
    <definedName name="rank_contr_núm">[3]Gráficos!$N$75:$N$93</definedName>
    <definedName name="rank_contr_pm">[3]Gráficos!$O$75:$O$93</definedName>
    <definedName name="Recover">#REF!</definedName>
    <definedName name="REGIMENES">[2]PROVINCIAS!$P$3:$P$3000</definedName>
    <definedName name="REGIMENESCCAA">'[2]CC.AA'!$F$3:$F$3000</definedName>
    <definedName name="REM">#REF!</definedName>
    <definedName name="RETA">#REF!</definedName>
    <definedName name="RG">#REF!</definedName>
    <definedName name="serieb">[2]PROVINCIAS!$P$3:$P$3000</definedName>
    <definedName name="SEXO">[2]PROVINCIAS!$S$3:$S$3000</definedName>
    <definedName name="SEXOCCAA">'[2]CC.AA'!$I$3:$I$3000</definedName>
    <definedName name="SOVI">#REF!</definedName>
    <definedName name="ss">#REF!</definedName>
    <definedName name="_xlnm.Print_Titles">#N/A</definedName>
    <definedName name="TOTAL">#REF!</definedName>
    <definedName name="Tramos_2009">[7]Rango!$Q$2:$S$32</definedName>
    <definedName name="Tramos_2015">[7]Rango!$AO$2:$AP$32</definedName>
    <definedName name="TRAMOS_CUANTÍA">#REF!</definedName>
    <definedName name="VIUDE_ORFAN" localSheetId="10">#REF!</definedName>
    <definedName name="VIUDE_ORFAN" localSheetId="11">#REF!</definedName>
    <definedName name="VIUDE_ORFAN">#REF!</definedName>
    <definedName name="Z_095303A4_F530_4C5F_9C72_91CCE7168F23_.wvu.Cols" localSheetId="11" hidden="1">'Número pensiones (O-FM)'!$F:$G,'Número pensiones (O-FM)'!$J:$K,'Número pensiones (O-FM)'!$N:$O</definedName>
    <definedName name="Z_095303A4_F530_4C5F_9C72_91CCE7168F23_.wvu.FilterData" localSheetId="11" hidden="1">'Número pensiones (O-FM)'!$G$10:$O$10</definedName>
    <definedName name="Z_095303A4_F530_4C5F_9C72_91CCE7168F23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095303A4_F530_4C5F_9C72_91CCE7168F23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  <definedName name="Z_C90E6D43_8625_4133_AC85_82C4D77BFFB6_.wvu.FilterData" localSheetId="11" hidden="1">'Número pensiones (O-FM)'!$G$10:$O$10</definedName>
    <definedName name="Z_C90E6D43_8625_4133_AC85_82C4D77BFFB6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C90E6D43_8625_4133_AC85_82C4D77BFFB6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27" l="1"/>
  <c r="C45" i="25"/>
  <c r="D45" i="25"/>
  <c r="E45" i="25"/>
  <c r="F45" i="25"/>
  <c r="K8" i="46"/>
  <c r="H28" i="46" s="1"/>
  <c r="N9" i="46"/>
  <c r="N10" i="46"/>
  <c r="N11" i="46"/>
  <c r="N12" i="46"/>
  <c r="G51" i="30"/>
  <c r="I51" i="30"/>
  <c r="E51" i="30"/>
  <c r="L37" i="17" a="1"/>
  <c r="L37" i="17" s="1"/>
  <c r="M37" i="17" a="1"/>
  <c r="M37" i="17" s="1"/>
  <c r="N37" i="17" a="1"/>
  <c r="N37" i="17" s="1"/>
  <c r="O37" i="17" a="1"/>
  <c r="O37" i="17" s="1"/>
  <c r="P37" i="17" a="1"/>
  <c r="P37" i="17" s="1"/>
  <c r="Q37" i="17" a="1"/>
  <c r="Q37" i="17" s="1"/>
  <c r="K37" i="17" a="1"/>
  <c r="K37" i="17" s="1"/>
  <c r="P37" i="18" a="1"/>
  <c r="P37" i="18" s="1"/>
  <c r="J12" i="46" s="1"/>
  <c r="O37" i="18" a="1"/>
  <c r="O37" i="18" s="1"/>
  <c r="J11" i="46" s="1"/>
  <c r="N37" i="18" a="1"/>
  <c r="N37" i="18" s="1"/>
  <c r="J10" i="46" s="1"/>
  <c r="M37" i="18" a="1"/>
  <c r="M37" i="18" s="1"/>
  <c r="J9" i="46" s="1"/>
  <c r="L37" i="18" a="1"/>
  <c r="L37" i="18" s="1"/>
  <c r="J8" i="46" s="1"/>
  <c r="K37" i="18" a="1"/>
  <c r="K37" i="18" s="1"/>
  <c r="J7" i="46" s="1"/>
  <c r="S37" i="17" l="1" a="1"/>
  <c r="S37" i="17" s="1"/>
  <c r="F8" i="46"/>
  <c r="T37" i="17" a="1"/>
  <c r="T37" i="17" s="1"/>
  <c r="F9" i="46"/>
  <c r="U37" i="17" a="1"/>
  <c r="U37" i="17" s="1"/>
  <c r="F10" i="46"/>
  <c r="F11" i="46"/>
  <c r="V37" i="17" a="1"/>
  <c r="V37" i="17" s="1"/>
  <c r="W37" i="17" a="1"/>
  <c r="W37" i="17" s="1"/>
  <c r="F12" i="46"/>
  <c r="F7" i="46"/>
  <c r="R37" i="17" a="1"/>
  <c r="R37" i="17" s="1"/>
  <c r="P37" i="19" a="1"/>
  <c r="P37" i="19" s="1"/>
  <c r="M12" i="46" s="1"/>
  <c r="O37" i="19" a="1"/>
  <c r="O37" i="19" s="1"/>
  <c r="M11" i="46" s="1"/>
  <c r="N37" i="19" a="1"/>
  <c r="N37" i="19" s="1"/>
  <c r="M10" i="46" s="1"/>
  <c r="M37" i="19" a="1"/>
  <c r="M37" i="19" s="1"/>
  <c r="M9" i="46" s="1"/>
  <c r="L37" i="19" a="1"/>
  <c r="L37" i="19" s="1"/>
  <c r="M8" i="46" s="1"/>
  <c r="K37" i="19" a="1"/>
  <c r="K37" i="19" s="1"/>
  <c r="M7" i="46" s="1"/>
  <c r="N8" i="46"/>
  <c r="N7" i="46"/>
  <c r="G12" i="46"/>
  <c r="G11" i="46"/>
  <c r="G10" i="46"/>
  <c r="G9" i="46"/>
  <c r="G8" i="46"/>
  <c r="G7" i="46"/>
  <c r="L10" i="46" l="1"/>
  <c r="I7" i="46"/>
  <c r="H17" i="46" s="1"/>
  <c r="I8" i="46"/>
  <c r="H18" i="46" s="1"/>
  <c r="I9" i="46"/>
  <c r="H19" i="46" s="1"/>
  <c r="I10" i="46"/>
  <c r="H20" i="46" s="1"/>
  <c r="I11" i="46"/>
  <c r="H21" i="46" s="1"/>
  <c r="I12" i="46"/>
  <c r="H22" i="46" s="1"/>
  <c r="D8" i="46"/>
  <c r="H8" i="46" s="1"/>
  <c r="E8" i="46"/>
  <c r="D9" i="46"/>
  <c r="H9" i="46" s="1"/>
  <c r="E9" i="46"/>
  <c r="D10" i="46"/>
  <c r="H10" i="46" s="1"/>
  <c r="E10" i="46"/>
  <c r="D11" i="46"/>
  <c r="H11" i="46" s="1"/>
  <c r="E11" i="46"/>
  <c r="D12" i="46"/>
  <c r="H12" i="46" s="1"/>
  <c r="E12" i="46"/>
  <c r="L25" i="19" a="1"/>
  <c r="L25" i="19" s="1"/>
  <c r="M25" i="19" a="1"/>
  <c r="M25" i="19" s="1"/>
  <c r="N25" i="19" a="1"/>
  <c r="N25" i="19" s="1"/>
  <c r="O25" i="19" a="1"/>
  <c r="O25" i="19" s="1"/>
  <c r="P25" i="19" a="1"/>
  <c r="P25" i="19" s="1"/>
  <c r="K25" i="19" a="1"/>
  <c r="K25" i="19" s="1"/>
  <c r="L11" i="46"/>
  <c r="L9" i="46"/>
  <c r="L8" i="46"/>
  <c r="L7" i="46"/>
  <c r="E7" i="46"/>
  <c r="L12" i="46"/>
  <c r="K12" i="46"/>
  <c r="H32" i="46" s="1"/>
  <c r="K11" i="46"/>
  <c r="H31" i="46" s="1"/>
  <c r="K10" i="46"/>
  <c r="H30" i="46" s="1"/>
  <c r="K9" i="46"/>
  <c r="H29" i="46" s="1"/>
  <c r="K7" i="46"/>
  <c r="H27" i="46" s="1"/>
  <c r="D7" i="46"/>
  <c r="H7" i="46" s="1"/>
  <c r="D8" i="27" l="1"/>
  <c r="E44" i="25"/>
  <c r="F44" i="25"/>
  <c r="D44" i="25"/>
  <c r="C44" i="25"/>
  <c r="E68" i="23"/>
  <c r="F68" i="23"/>
  <c r="G68" i="23"/>
  <c r="D9" i="27" l="1"/>
  <c r="D11" i="27"/>
  <c r="D10" i="27"/>
  <c r="D7" i="27"/>
  <c r="D6" i="27"/>
  <c r="F43" i="25"/>
  <c r="E43" i="25"/>
  <c r="D43" i="25"/>
  <c r="C43" i="25"/>
  <c r="C4" i="23"/>
  <c r="B5" i="16"/>
  <c r="F75" i="29" l="1"/>
  <c r="L4" i="30"/>
  <c r="C42" i="25"/>
  <c r="D42" i="25"/>
  <c r="E42" i="25"/>
  <c r="F42" i="25"/>
  <c r="C25" i="25" l="1"/>
  <c r="C46" i="25" s="1"/>
  <c r="S52" i="30"/>
  <c r="E25" i="30"/>
  <c r="G25" i="30"/>
  <c r="H25" i="30"/>
  <c r="I25" i="30"/>
  <c r="D25" i="25"/>
  <c r="E25" i="25"/>
  <c r="F25" i="25"/>
  <c r="D40" i="25"/>
  <c r="E40" i="25"/>
  <c r="F40" i="25"/>
  <c r="D41" i="25"/>
  <c r="E41" i="25"/>
  <c r="F41" i="25"/>
  <c r="C40" i="25"/>
  <c r="C41" i="25"/>
  <c r="C14" i="27" l="1"/>
  <c r="D68" i="23" s="1"/>
  <c r="C47" i="27" l="1"/>
  <c r="C43" i="27"/>
  <c r="C45" i="27"/>
  <c r="C46" i="27"/>
  <c r="C42" i="27"/>
  <c r="D13" i="27"/>
  <c r="C48" i="27" s="1"/>
  <c r="D12" i="27" l="1"/>
  <c r="C41" i="27"/>
  <c r="C44" i="27"/>
  <c r="C49" i="27" s="1"/>
  <c r="E45" i="27" l="1"/>
  <c r="C50" i="27"/>
  <c r="D45" i="27"/>
  <c r="F46" i="25"/>
  <c r="E46" i="25"/>
  <c r="D46" i="25"/>
  <c r="F39" i="25"/>
  <c r="E39" i="25"/>
  <c r="D39" i="25"/>
  <c r="C39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<sst xmlns="http://schemas.openxmlformats.org/spreadsheetml/2006/main" count="1003" uniqueCount="231">
  <si>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</si>
  <si>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</si>
  <si>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</si>
  <si>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</si>
  <si>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</si>
  <si>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</si>
  <si>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</si>
  <si>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</si>
  <si>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</si>
  <si>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</si>
  <si>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</si>
  <si>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</si>
  <si>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</si>
  <si>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</si>
  <si>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</si>
  <si>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</si>
  <si>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</si>
  <si>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</si>
  <si>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</si>
  <si>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</si>
  <si>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</si>
  <si>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</si>
  <si>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</si>
  <si>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</si>
  <si>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</si>
  <si>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</si>
  <si>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</si>
  <si>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</si>
  <si>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</si>
  <si>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</si>
  <si>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</si>
  <si>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</si>
  <si>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</si>
  <si>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</si>
  <si>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</si>
  <si>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</si>
  <si>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</si>
  <si>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</si>
  <si>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</si>
  <si>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</si>
  <si>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</si>
  <si>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</si>
  <si>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</si>
  <si>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</si>
  <si>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</si>
  <si>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</si>
  <si>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</si>
  <si>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</si>
  <si>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</si>
  <si>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</si>
  <si>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</si>
  <si>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</si>
  <si>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</si>
  <si>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</si>
  <si>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</si>
  <si>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</si>
  <si>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</si>
  <si>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</si>
  <si>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</si>
  <si>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</si>
  <si>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</si>
  <si>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</si>
  <si>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</si>
  <si>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</si>
  <si>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</si>
  <si>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</si>
  <si>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</si>
  <si>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</si>
  <si>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</si>
  <si>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</si>
  <si>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</si>
  <si>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</si>
  <si>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</si>
  <si>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</si>
  <si>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</si>
  <si>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</si>
  <si>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</si>
  <si>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</si>
  <si>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</si>
  <si>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</si>
  <si>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</si>
  <si>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</si>
  <si>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</si>
  <si>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</si>
  <si>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</si>
  <si>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</si>
  <si>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</si>
  <si>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</si>
  <si>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</si>
  <si>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</si>
  <si>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</si>
  <si>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</si>
  <si>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</si>
  <si>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</si>
  <si>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</si>
  <si>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</si>
  <si>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</si>
  <si>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</si>
  <si>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</si>
  <si>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</si>
  <si>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</si>
  <si>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</si>
  <si>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</si>
  <si>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</si>
  <si>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</si>
  <si>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</si>
  <si>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</si>
  <si>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</si>
  <si>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</si>
  <si>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</si>
  <si>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</si>
  <si>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</si>
  <si>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</si>
  <si>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</si>
  <si>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</si>
  <si>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</si>
  <si>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</si>
  <si>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</si>
  <si>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</si>
  <si>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</si>
  <si>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</si>
  <si>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</si>
  <si>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</si>
  <si>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</si>
  <si>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</si>
  <si>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</si>
  <si>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</si>
  <si>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</si>
  <si>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</si>
  <si>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</si>
  <si>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</si>
  <si>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</si>
  <si>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</si>
  <si>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</si>
  <si>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</si>
  <si>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</si>
  <si>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</si>
  <si>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</si>
  <si>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</si>
  <si>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</si>
  <si>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</si>
  <si>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</si>
  <si>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</si>
  <si>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</si>
  <si>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</si>
  <si>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</si>
  <si>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</si>
  <si>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</si>
  <si>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</si>
  <si>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</si>
  <si>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</si>
  <si>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</si>
  <si>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</si>
  <si>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</si>
  <si>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</si>
  <si>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</si>
  <si>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</si>
  <si>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</si>
  <si>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</si>
  <si>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</si>
  <si>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</si>
  <si>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</si>
  <si>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</si>
  <si>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</si>
  <si>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</si>
  <si>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</si>
  <si>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</si>
  <si>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</si>
  <si>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</si>
  <si>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</si>
  <si>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</si>
  <si>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</si>
  <si>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</si>
  <si>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</si>
  <si>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</si>
  <si>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</si>
  <si>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</si>
  <si>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</si>
  <si>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</si>
  <si>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</si>
  <si>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</si>
  <si>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</si>
  <si>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</si>
  <si>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</si>
  <si>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</si>
  <si>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</si>
  <si>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</si>
  <si>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</si>
  <si>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</si>
  <si>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</si>
  <si>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</si>
  <si>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</si>
  <si>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</si>
  <si>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</si>
  <si>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</si>
  <si>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</si>
  <si>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</si>
  <si>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</si>
  <si>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</si>
  <si>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</si>
  <si>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</si>
  <si>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</si>
  <si>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</si>
  <si>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</si>
  <si>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</si>
  <si>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</si>
  <si>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</si>
  <si>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</si>
  <si>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</si>
  <si>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</si>
  <si>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</si>
  <si>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</si>
  <si>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</si>
  <si>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</si>
  <si>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</si>
  <si>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 xml:space="preserve"> </t>
  </si>
  <si>
    <r>
      <rPr>
        <vertAlign val="superscript"/>
        <sz val="11"/>
        <color theme="1"/>
        <rFont val="Calibri"/>
        <family val="2"/>
        <scheme val="minor"/>
      </rPr>
      <t xml:space="preserve">(1) </t>
    </r>
    <r>
      <rPr>
        <sz val="11"/>
        <color theme="1"/>
        <rFont val="Calibri"/>
        <family val="2"/>
        <scheme val="minor"/>
      </rPr>
      <t>2008-2025 Pensión media de las altas acumuladas de cada año</t>
    </r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</si>
  <si>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44 pensiones de las que no consta el género</t>
    </r>
  </si>
  <si>
    <t>1 de Junio</t>
  </si>
  <si>
    <t>Paga extraordinaria Junio</t>
  </si>
  <si>
    <t>PENSIONES CONTRIBUTIVAS EN VIGOR A 1 DE JUNIO DE 2026</t>
  </si>
  <si>
    <t>MAYO 2026</t>
  </si>
  <si>
    <t>Datos a 1 de Junio de 2026</t>
  </si>
  <si>
    <t xml:space="preserve">  1 de junio de 2026</t>
  </si>
  <si>
    <r>
      <t xml:space="preserve">Mayo 2026 </t>
    </r>
    <r>
      <rPr>
        <vertAlign val="superscript"/>
        <sz val="11"/>
        <color theme="1"/>
        <rFont val="Calibri"/>
        <family val="2"/>
        <scheme val="minor"/>
      </rPr>
      <t>(2)</t>
    </r>
  </si>
  <si>
    <r>
      <rPr>
        <vertAlign val="superscript"/>
        <sz val="11"/>
        <color theme="1"/>
        <rFont val="Calibri"/>
        <family val="2"/>
        <scheme val="minor"/>
      </rPr>
      <t>(2)</t>
    </r>
    <r>
      <rPr>
        <sz val="11"/>
        <color theme="1"/>
        <rFont val="Calibri"/>
        <family val="2"/>
        <scheme val="minor"/>
      </rPr>
      <t xml:space="preserve"> Incremento sobre Mayo 2025</t>
    </r>
  </si>
  <si>
    <t>Mayo 2026</t>
  </si>
  <si>
    <t>1 de  Junio de 2026</t>
  </si>
  <si>
    <t>Datos a 01 de junio de 2026</t>
  </si>
  <si>
    <t>PENSIONISTAS DEL SISTEMA DE SEGURIDAD SOCIAL  A 1 DE JUNIO DE 2026</t>
  </si>
  <si>
    <t>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</si>
</sst>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  <numFmt numFmtId="175" formatCode="_-* #,##0_-;\-* #,##0_-;_-* &quot;-&quot;??_-;_-@_-"/>
  </numFmts>
  <fonts count="154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8"/>
      <name val="Arial"/>
      <family val="2"/>
    </font>
    <font>
      <sz val="14"/>
      <color rgb="FF943634"/>
      <name val="Calibri"/>
      <family val="2"/>
      <scheme val="minor"/>
    </font>
  </fonts>
  <fills count="12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5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" fillId="0" borderId="0"/>
    <xf numFmtId="0" fontId="115" fillId="0" borderId="0" applyNumberFormat="0" applyFill="0" applyBorder="0" applyAlignment="0" applyProtection="0"/>
  </cellStyleXfs>
  <cellXfs count="596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43" fillId="0" borderId="0" xfId="239" applyNumberFormat="1" applyFont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4" fontId="0" fillId="0" borderId="0" xfId="0" applyNumberFormat="1"/>
    <xf numFmtId="0" fontId="150" fillId="0" borderId="0" xfId="0" applyFont="1"/>
    <xf numFmtId="3" fontId="0" fillId="0" borderId="18" xfId="0" applyNumberFormat="1" applyBorder="1"/>
    <xf numFmtId="3" fontId="138" fillId="124" borderId="18" xfId="0" applyNumberFormat="1" applyFont="1" applyFill="1" applyBorder="1"/>
    <xf numFmtId="4" fontId="138" fillId="124" borderId="18" xfId="0" applyNumberFormat="1" applyFont="1" applyFill="1" applyBorder="1"/>
    <xf numFmtId="0" fontId="55" fillId="31" borderId="18" xfId="7" applyFont="1" applyFill="1" applyBorder="1" applyAlignment="1">
      <alignment horizontal="center" vertical="center"/>
    </xf>
    <xf numFmtId="0" fontId="150" fillId="0" borderId="26" xfId="0" applyFont="1" applyBorder="1" applyAlignment="1">
      <alignment horizontal="center" vertical="center"/>
    </xf>
    <xf numFmtId="0" fontId="81" fillId="0" borderId="18" xfId="0" applyFont="1" applyBorder="1" applyAlignment="1">
      <alignment horizontal="center" vertical="center" wrapText="1"/>
    </xf>
    <xf numFmtId="3" fontId="81" fillId="0" borderId="18" xfId="0" applyNumberFormat="1" applyFont="1" applyBorder="1" applyAlignment="1">
      <alignment horizontal="center" vertical="center" wrapText="1"/>
    </xf>
    <xf numFmtId="3" fontId="81" fillId="0" borderId="18" xfId="0" applyNumberFormat="1" applyFont="1" applyBorder="1" applyAlignment="1">
      <alignment horizontal="center" vertical="center"/>
    </xf>
    <xf numFmtId="0" fontId="150" fillId="0" borderId="30" xfId="0" applyFont="1" applyBorder="1" applyAlignment="1">
      <alignment horizontal="center" vertical="center"/>
    </xf>
    <xf numFmtId="3" fontId="53" fillId="0" borderId="0" xfId="17" applyNumberFormat="1" applyFont="1"/>
    <xf numFmtId="8" fontId="0" fillId="0" borderId="0" xfId="0" applyNumberFormat="1"/>
    <xf numFmtId="3" fontId="152" fillId="0" borderId="0" xfId="1" applyNumberFormat="1" applyFont="1"/>
    <xf numFmtId="175" fontId="52" fillId="0" borderId="0" xfId="239" applyNumberFormat="1" applyFont="1"/>
    <xf numFmtId="2" fontId="43" fillId="0" borderId="0" xfId="239" applyNumberFormat="1" applyFont="1" applyFill="1"/>
    <xf numFmtId="2" fontId="0" fillId="0" borderId="0" xfId="239" applyNumberFormat="1" applyFont="1"/>
    <xf numFmtId="0" fontId="153" fillId="0" borderId="0" xfId="242" applyFont="1" applyAlignment="1">
      <alignment horizontal="right" indent="2"/>
    </xf>
    <xf numFmtId="0" fontId="68" fillId="29" borderId="18" xfId="242" applyFont="1" applyFill="1" applyBorder="1" applyAlignment="1">
      <alignment horizontal="center" vertical="center" wrapText="1"/>
    </xf>
    <xf numFmtId="0" fontId="68" fillId="115" borderId="18" xfId="242" applyFont="1" applyFill="1" applyBorder="1" applyAlignment="1">
      <alignment horizontal="centerContinuous" vertical="center" wrapText="1"/>
    </xf>
    <xf numFmtId="4" fontId="68" fillId="115" borderId="18" xfId="242" applyNumberFormat="1" applyFont="1" applyFill="1" applyBorder="1" applyAlignment="1">
      <alignment horizontal="centerContinuous" vertical="center" wrapText="1"/>
    </xf>
    <xf numFmtId="4" fontId="68" fillId="29" borderId="18" xfId="242" applyNumberFormat="1" applyFont="1" applyFill="1" applyBorder="1" applyAlignment="1">
      <alignment horizontal="center" vertical="center" wrapText="1"/>
    </xf>
    <xf numFmtId="0" fontId="68" fillId="125" borderId="18" xfId="242" applyFont="1" applyFill="1" applyBorder="1" applyAlignment="1">
      <alignment horizontal="center" vertical="center" wrapText="1"/>
    </xf>
    <xf numFmtId="4" fontId="68" fillId="125" borderId="18" xfId="242" applyNumberFormat="1" applyFont="1" applyFill="1" applyBorder="1" applyAlignment="1">
      <alignment horizontal="center" vertical="center" wrapText="1"/>
    </xf>
    <xf numFmtId="0" fontId="68" fillId="126" borderId="18" xfId="242" applyFont="1" applyFill="1" applyBorder="1" applyAlignment="1">
      <alignment horizontal="center" vertical="center" wrapText="1"/>
    </xf>
    <xf numFmtId="4" fontId="68" fillId="126" borderId="18" xfId="242" applyNumberFormat="1" applyFont="1" applyFill="1" applyBorder="1" applyAlignment="1">
      <alignment horizontal="center" vertical="center" wrapText="1"/>
    </xf>
    <xf numFmtId="0" fontId="68" fillId="121" borderId="18" xfId="242" applyFont="1" applyFill="1" applyBorder="1" applyAlignment="1">
      <alignment horizontal="center" vertical="center" wrapText="1"/>
    </xf>
    <xf numFmtId="4" fontId="68" fillId="121" borderId="18" xfId="242" applyNumberFormat="1" applyFont="1" applyFill="1" applyBorder="1" applyAlignment="1">
      <alignment horizontal="center" vertical="center" wrapText="1"/>
    </xf>
    <xf numFmtId="3" fontId="68" fillId="127" borderId="0" xfId="242" applyNumberFormat="1" applyFont="1" applyFill="1" applyAlignment="1">
      <alignment horizontal="right" indent="1"/>
    </xf>
    <xf numFmtId="4" fontId="68" fillId="127" borderId="0" xfId="242" applyNumberFormat="1" applyFont="1" applyFill="1" applyAlignment="1">
      <alignment horizontal="right" indent="1"/>
    </xf>
    <xf numFmtId="3" fontId="52" fillId="3" borderId="0" xfId="242" applyNumberFormat="1" applyFont="1" applyFill="1" applyAlignment="1">
      <alignment horizontal="right" indent="1"/>
    </xf>
    <xf numFmtId="4" fontId="52" fillId="3" borderId="0" xfId="242" applyNumberFormat="1" applyFont="1" applyFill="1" applyAlignment="1">
      <alignment horizontal="right" indent="1"/>
    </xf>
    <xf numFmtId="3" fontId="68" fillId="125" borderId="18" xfId="242" applyNumberFormat="1" applyFont="1" applyFill="1" applyBorder="1" applyAlignment="1">
      <alignment horizontal="right" vertical="center" indent="1"/>
    </xf>
    <xf numFmtId="4" fontId="68" fillId="125" borderId="18" xfId="242" applyNumberFormat="1" applyFont="1" applyFill="1" applyBorder="1" applyAlignment="1">
      <alignment horizontal="right" vertical="center" indent="1"/>
    </xf>
    <xf numFmtId="0" fontId="62" fillId="0" borderId="0" xfId="242" applyFont="1"/>
    <xf numFmtId="0" fontId="90" fillId="0" borderId="0" xfId="242" applyFont="1"/>
    <xf numFmtId="43" fontId="43" fillId="0" borderId="0" xfId="239" applyFont="1" applyFill="1" applyBorder="1"/>
    <xf numFmtId="43" fontId="43" fillId="0" borderId="0" xfId="239" applyFont="1" applyFill="1"/>
    <xf numFmtId="43" fontId="136" fillId="0" borderId="0" xfId="239" applyFont="1" applyAlignment="1">
      <alignment horizontal="right" indent="2"/>
    </xf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49" fontId="55" fillId="29" borderId="0" xfId="17" applyNumberFormat="1" applyFont="1" applyFill="1" applyAlignment="1">
      <alignment horizontal="center" vertical="center" wrapText="1"/>
    </xf>
    <xf numFmtId="0" fontId="70" fillId="0" borderId="0" xfId="7" applyFont="1" applyAlignment="1">
      <alignment horizontal="center" vertical="top"/>
    </xf>
    <xf numFmtId="0" fontId="55" fillId="31" borderId="0" xfId="7" applyFont="1" applyFill="1" applyAlignment="1">
      <alignment horizontal="right" vertical="center"/>
    </xf>
    <xf numFmtId="0" fontId="55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68" fillId="29" borderId="24" xfId="242" applyFont="1" applyFill="1" applyBorder="1" applyAlignment="1">
      <alignment horizontal="center" vertical="center" wrapText="1"/>
    </xf>
    <xf numFmtId="0" fontId="68" fillId="29" borderId="25" xfId="242" applyFont="1" applyFill="1" applyBorder="1" applyAlignment="1">
      <alignment horizontal="center" vertical="center" wrapText="1"/>
    </xf>
    <xf numFmtId="0" fontId="68" fillId="121" borderId="24" xfId="242" applyFont="1" applyFill="1" applyBorder="1" applyAlignment="1">
      <alignment horizontal="center" vertical="center" wrapText="1"/>
    </xf>
    <xf numFmtId="0" fontId="68" fillId="121" borderId="25" xfId="242" applyFont="1" applyFill="1" applyBorder="1" applyAlignment="1">
      <alignment horizontal="center" vertical="center" wrapText="1"/>
    </xf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29" borderId="18" xfId="242" applyFont="1" applyFill="1" applyBorder="1" applyAlignment="1">
      <alignment horizontal="center" vertical="center" wrapText="1"/>
    </xf>
    <xf numFmtId="0" fontId="52" fillId="29" borderId="18" xfId="242" applyFont="1" applyFill="1" applyBorder="1" applyAlignment="1">
      <alignment horizontal="center" vertical="center" wrapText="1"/>
    </xf>
    <xf numFmtId="0" fontId="68" fillId="125" borderId="24" xfId="242" applyFont="1" applyFill="1" applyBorder="1" applyAlignment="1">
      <alignment horizontal="center" vertical="center" wrapText="1"/>
    </xf>
    <xf numFmtId="0" fontId="68" fillId="125" borderId="25" xfId="242" applyFont="1" applyFill="1" applyBorder="1" applyAlignment="1">
      <alignment horizontal="center" vertical="center" wrapText="1"/>
    </xf>
    <xf numFmtId="0" fontId="68" fillId="126" borderId="24" xfId="242" applyFont="1" applyFill="1" applyBorder="1" applyAlignment="1">
      <alignment horizontal="center" vertical="center" wrapText="1"/>
    </xf>
    <xf numFmtId="0" fontId="68" fillId="126" borderId="25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</cellXfs>
  <cellStyles count="255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Hipervínculo 2 2" xfId="254" xr:uid="{FE0F3020-2E5A-4CB8-BB4F-A3E29528C5E8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Moneda 3" xfId="252" xr:uid="{E12B57CC-D524-4B3D-BD56-289A63A1B005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2 2" xfId="253" xr:uid="{383C46BA-9487-448C-892D-A54333D34397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FFE389"/>
      <color rgb="FFECD05A"/>
      <color rgb="FFCF7977"/>
      <color rgb="FFD3E2F5"/>
      <color rgb="FFBB4643"/>
      <color rgb="FF003300"/>
      <color rgb="FFC6D9F1"/>
      <color rgb="FFC76361"/>
      <color rgb="FFA3171E"/>
      <color rgb="FFD996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eetMetadata" Target="metadata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0.46860000000000002</c:v>
                </c:pt>
                <c:pt idx="1">
                  <c:v>0.11310000000000001</c:v>
                </c:pt>
                <c:pt idx="2">
                  <c:v>0.26140000000000002</c:v>
                </c:pt>
                <c:pt idx="3">
                  <c:v>0.15690000000000001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66762650778749"/>
                  <c:y val="-0.139296135618876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7.0229318739219976E-2"/>
                  <c:y val="9.34417832956122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1133263</c:v>
                </c:pt>
                <c:pt idx="1">
                  <c:v>440883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6608097</c:v>
                </c:pt>
                <c:pt idx="1">
                  <c:v>1467488</c:v>
                </c:pt>
                <c:pt idx="2">
                  <c:v>1055142</c:v>
                </c:pt>
                <c:pt idx="3">
                  <c:v>317313</c:v>
                </c:pt>
                <c:pt idx="4">
                  <c:v>46368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4716913</c:v>
                </c:pt>
                <c:pt idx="1" formatCode="#,##0">
                  <c:v>4777452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1572291</c:v>
                </c:pt>
                <c:pt idx="1">
                  <c:v>291528</c:v>
                </c:pt>
                <c:pt idx="2">
                  <c:v>274071</c:v>
                </c:pt>
                <c:pt idx="3">
                  <c:v>192396</c:v>
                </c:pt>
                <c:pt idx="4">
                  <c:v>354386</c:v>
                </c:pt>
                <c:pt idx="5">
                  <c:v>135704</c:v>
                </c:pt>
                <c:pt idx="6">
                  <c:v>585914</c:v>
                </c:pt>
                <c:pt idx="7">
                  <c:v>386570</c:v>
                </c:pt>
                <c:pt idx="8">
                  <c:v>1603262</c:v>
                </c:pt>
                <c:pt idx="9">
                  <c:v>973993</c:v>
                </c:pt>
                <c:pt idx="10">
                  <c:v>230895</c:v>
                </c:pt>
                <c:pt idx="11">
                  <c:v>700049</c:v>
                </c:pt>
                <c:pt idx="12">
                  <c:v>1190067</c:v>
                </c:pt>
                <c:pt idx="13">
                  <c:v>247278</c:v>
                </c:pt>
                <c:pt idx="14">
                  <c:v>136697</c:v>
                </c:pt>
                <c:pt idx="15">
                  <c:v>532396</c:v>
                </c:pt>
                <c:pt idx="16">
                  <c:v>69069</c:v>
                </c:pt>
                <c:pt idx="17">
                  <c:v>9088</c:v>
                </c:pt>
                <c:pt idx="18">
                  <c:v>8754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209550</xdr:colOff>
      <xdr:row>4</xdr:row>
      <xdr:rowOff>76202</xdr:rowOff>
    </xdr:from>
    <xdr:to>
      <xdr:col>3</xdr:col>
      <xdr:colOff>1217550</xdr:colOff>
      <xdr:row>4</xdr:row>
      <xdr:rowOff>616202</xdr:rowOff>
    </xdr:to>
    <xdr:sp macro="" textlink="">
      <xdr:nvSpPr>
        <xdr:cNvPr id="4" name="Diagrama de flujo: documento 3">
          <a:extLst>
            <a:ext uri="{FF2B5EF4-FFF2-40B4-BE49-F238E27FC236}">
              <a16:creationId xmlns:a16="http://schemas.microsoft.com/office/drawing/2014/main" id="{1F25ED25-B815-46C9-83A7-C796E3625A2C}"/>
            </a:ext>
          </a:extLst>
        </xdr:cNvPr>
        <xdr:cNvSpPr/>
      </xdr:nvSpPr>
      <xdr:spPr>
        <a:xfrm>
          <a:off x="3790950" y="838202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Distrib - regím.</a:t>
          </a:r>
        </a:p>
        <a:p>
          <a:pPr algn="ctr"/>
          <a:r>
            <a:rPr lang="es-ES" sz="900"/>
            <a:t> Altas nuevas</a:t>
          </a:r>
        </a:p>
      </xdr:txBody>
    </xdr:sp>
    <xdr:clientData/>
  </xdr:twoCellAnchor>
  <xdr:twoCellAnchor editAs="absolute">
    <xdr:from>
      <xdr:col>4</xdr:col>
      <xdr:colOff>117475</xdr:colOff>
      <xdr:row>4</xdr:row>
      <xdr:rowOff>66677</xdr:rowOff>
    </xdr:from>
    <xdr:to>
      <xdr:col>4</xdr:col>
      <xdr:colOff>1125475</xdr:colOff>
      <xdr:row>4</xdr:row>
      <xdr:rowOff>606677</xdr:rowOff>
    </xdr:to>
    <xdr:sp macro="" textlink="">
      <xdr:nvSpPr>
        <xdr:cNvPr id="5" name="Diagrama de flujo: documento 4">
          <a:extLst>
            <a:ext uri="{FF2B5EF4-FFF2-40B4-BE49-F238E27FC236}">
              <a16:creationId xmlns:a16="http://schemas.microsoft.com/office/drawing/2014/main" id="{137CBB88-0D3F-445C-9798-4BF207C33526}"/>
            </a:ext>
          </a:extLst>
        </xdr:cNvPr>
        <xdr:cNvSpPr/>
      </xdr:nvSpPr>
      <xdr:spPr>
        <a:xfrm>
          <a:off x="5080000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Clase, género </a:t>
          </a:r>
        </a:p>
        <a:p>
          <a:pPr algn="ctr"/>
          <a:r>
            <a:rPr lang="es-ES" sz="900"/>
            <a:t>y edad</a:t>
          </a:r>
        </a:p>
      </xdr:txBody>
    </xdr:sp>
    <xdr:clientData/>
  </xdr:twoCellAnchor>
  <xdr:twoCellAnchor editAs="absolute">
    <xdr:from>
      <xdr:col>5</xdr:col>
      <xdr:colOff>111125</xdr:colOff>
      <xdr:row>4</xdr:row>
      <xdr:rowOff>66677</xdr:rowOff>
    </xdr:from>
    <xdr:to>
      <xdr:col>5</xdr:col>
      <xdr:colOff>1119125</xdr:colOff>
      <xdr:row>4</xdr:row>
      <xdr:rowOff>606677</xdr:rowOff>
    </xdr:to>
    <xdr:sp macro="" textlink="">
      <xdr:nvSpPr>
        <xdr:cNvPr id="6" name="Diagrama de flujo: documento 5">
          <a:extLst>
            <a:ext uri="{FF2B5EF4-FFF2-40B4-BE49-F238E27FC236}">
              <a16:creationId xmlns:a16="http://schemas.microsoft.com/office/drawing/2014/main" id="{98E69B6C-A7D7-43B3-A325-A80E1D0E5522}"/>
            </a:ext>
          </a:extLst>
        </xdr:cNvPr>
        <xdr:cNvSpPr/>
      </xdr:nvSpPr>
      <xdr:spPr>
        <a:xfrm>
          <a:off x="6454775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Nº pens.</a:t>
          </a:r>
        </a:p>
        <a:p>
          <a:pPr algn="ctr"/>
          <a:r>
            <a:rPr lang="es-ES" sz="900"/>
            <a:t> por clases</a:t>
          </a:r>
        </a:p>
      </xdr:txBody>
    </xdr:sp>
    <xdr:clientData/>
  </xdr:twoCellAnchor>
  <xdr:twoCellAnchor editAs="absolute">
    <xdr:from>
      <xdr:col>6</xdr:col>
      <xdr:colOff>104775</xdr:colOff>
      <xdr:row>4</xdr:row>
      <xdr:rowOff>66677</xdr:rowOff>
    </xdr:from>
    <xdr:to>
      <xdr:col>6</xdr:col>
      <xdr:colOff>1112775</xdr:colOff>
      <xdr:row>4</xdr:row>
      <xdr:rowOff>606677</xdr:rowOff>
    </xdr:to>
    <xdr:sp macro="" textlink="">
      <xdr:nvSpPr>
        <xdr:cNvPr id="7" name="Diagrama de flujo: documento 6">
          <a:extLst>
            <a:ext uri="{FF2B5EF4-FFF2-40B4-BE49-F238E27FC236}">
              <a16:creationId xmlns:a16="http://schemas.microsoft.com/office/drawing/2014/main" id="{5D91F112-51A6-4A54-88D8-F9FF306AA282}"/>
            </a:ext>
          </a:extLst>
        </xdr:cNvPr>
        <xdr:cNvSpPr/>
      </xdr:nvSpPr>
      <xdr:spPr>
        <a:xfrm>
          <a:off x="7829550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Número</a:t>
          </a:r>
        </a:p>
        <a:p>
          <a:pPr algn="ctr"/>
          <a:r>
            <a:rPr lang="es-ES" sz="900"/>
            <a:t> pensiones</a:t>
          </a:r>
        </a:p>
      </xdr:txBody>
    </xdr:sp>
    <xdr:clientData/>
  </xdr:twoCellAnchor>
  <xdr:twoCellAnchor editAs="absolute">
    <xdr:from>
      <xdr:col>8</xdr:col>
      <xdr:colOff>190500</xdr:colOff>
      <xdr:row>4</xdr:row>
      <xdr:rowOff>95250</xdr:rowOff>
    </xdr:from>
    <xdr:to>
      <xdr:col>8</xdr:col>
      <xdr:colOff>1198500</xdr:colOff>
      <xdr:row>4</xdr:row>
      <xdr:rowOff>635250</xdr:rowOff>
    </xdr:to>
    <xdr:sp macro="" textlink="">
      <xdr:nvSpPr>
        <xdr:cNvPr id="8" name="Diagrama de flujo: documento 7">
          <a:extLst>
            <a:ext uri="{FF2B5EF4-FFF2-40B4-BE49-F238E27FC236}">
              <a16:creationId xmlns:a16="http://schemas.microsoft.com/office/drawing/2014/main" id="{69E4A368-8D43-477D-96D0-C0A992F2C8DC}"/>
            </a:ext>
          </a:extLst>
        </xdr:cNvPr>
        <xdr:cNvSpPr/>
      </xdr:nvSpPr>
      <xdr:spPr>
        <a:xfrm>
          <a:off x="9296400" y="857250"/>
          <a:ext cx="1008000" cy="540000"/>
        </a:xfrm>
        <a:prstGeom prst="flowChartDocumen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Distrib - regím. </a:t>
          </a:r>
        </a:p>
        <a:p>
          <a:pPr algn="ctr"/>
          <a:r>
            <a:rPr lang="es-ES" sz="900"/>
            <a:t>Altas nuevas</a:t>
          </a:r>
        </a:p>
      </xdr:txBody>
    </xdr:sp>
    <xdr:clientData/>
  </xdr:twoCellAnchor>
  <xdr:twoCellAnchor editAs="absolute">
    <xdr:from>
      <xdr:col>9</xdr:col>
      <xdr:colOff>184150</xdr:colOff>
      <xdr:row>4</xdr:row>
      <xdr:rowOff>95250</xdr:rowOff>
    </xdr:from>
    <xdr:to>
      <xdr:col>9</xdr:col>
      <xdr:colOff>1192150</xdr:colOff>
      <xdr:row>4</xdr:row>
      <xdr:rowOff>635250</xdr:rowOff>
    </xdr:to>
    <xdr:sp macro="" textlink="">
      <xdr:nvSpPr>
        <xdr:cNvPr id="9" name="Diagrama de flujo: documento 8">
          <a:extLst>
            <a:ext uri="{FF2B5EF4-FFF2-40B4-BE49-F238E27FC236}">
              <a16:creationId xmlns:a16="http://schemas.microsoft.com/office/drawing/2014/main" id="{6CAE9AF2-F387-45AE-B6C2-65BC309B0E1E}"/>
            </a:ext>
          </a:extLst>
        </xdr:cNvPr>
        <xdr:cNvSpPr/>
      </xdr:nvSpPr>
      <xdr:spPr>
        <a:xfrm>
          <a:off x="10671175" y="857250"/>
          <a:ext cx="1008000" cy="540000"/>
        </a:xfrm>
        <a:prstGeom prst="flowChartDocumen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Importe €</a:t>
          </a:r>
        </a:p>
      </xdr:txBody>
    </xdr:sp>
    <xdr:clientData/>
  </xdr:twoCellAnchor>
  <xdr:twoCellAnchor editAs="absolute">
    <xdr:from>
      <xdr:col>10</xdr:col>
      <xdr:colOff>295275</xdr:colOff>
      <xdr:row>4</xdr:row>
      <xdr:rowOff>85725</xdr:rowOff>
    </xdr:from>
    <xdr:to>
      <xdr:col>10</xdr:col>
      <xdr:colOff>1303275</xdr:colOff>
      <xdr:row>4</xdr:row>
      <xdr:rowOff>625725</xdr:rowOff>
    </xdr:to>
    <xdr:sp macro="" textlink="">
      <xdr:nvSpPr>
        <xdr:cNvPr id="10" name="Diagrama de flujo: documento 9">
          <a:extLst>
            <a:ext uri="{FF2B5EF4-FFF2-40B4-BE49-F238E27FC236}">
              <a16:creationId xmlns:a16="http://schemas.microsoft.com/office/drawing/2014/main" id="{7C25ABC2-42A9-49B7-B2F1-30B56F69D690}"/>
            </a:ext>
          </a:extLst>
        </xdr:cNvPr>
        <xdr:cNvSpPr/>
      </xdr:nvSpPr>
      <xdr:spPr>
        <a:xfrm>
          <a:off x="12163425" y="847725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800"/>
            <a:t>Distrib - regím. </a:t>
          </a:r>
        </a:p>
        <a:p>
          <a:pPr algn="ctr"/>
          <a:r>
            <a:rPr lang="es-ES" sz="800"/>
            <a:t>Altas nuevas</a:t>
          </a:r>
          <a:endParaRPr lang="es-ES" sz="900"/>
        </a:p>
      </xdr:txBody>
    </xdr:sp>
    <xdr:clientData/>
  </xdr:twoCellAnchor>
  <xdr:twoCellAnchor editAs="absolute">
    <xdr:from>
      <xdr:col>11</xdr:col>
      <xdr:colOff>203200</xdr:colOff>
      <xdr:row>4</xdr:row>
      <xdr:rowOff>76200</xdr:rowOff>
    </xdr:from>
    <xdr:to>
      <xdr:col>11</xdr:col>
      <xdr:colOff>1211200</xdr:colOff>
      <xdr:row>4</xdr:row>
      <xdr:rowOff>616200</xdr:rowOff>
    </xdr:to>
    <xdr:sp macro="" textlink="">
      <xdr:nvSpPr>
        <xdr:cNvPr id="11" name="Diagrama de flujo: documento 10">
          <a:extLst>
            <a:ext uri="{FF2B5EF4-FFF2-40B4-BE49-F238E27FC236}">
              <a16:creationId xmlns:a16="http://schemas.microsoft.com/office/drawing/2014/main" id="{58676ED3-C8F5-4FEE-84E3-B87613CD3B68}"/>
            </a:ext>
          </a:extLst>
        </xdr:cNvPr>
        <xdr:cNvSpPr/>
      </xdr:nvSpPr>
      <xdr:spPr>
        <a:xfrm>
          <a:off x="13452475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Clase, género </a:t>
          </a:r>
        </a:p>
        <a:p>
          <a:pPr algn="ctr"/>
          <a:r>
            <a:rPr lang="es-ES" sz="900"/>
            <a:t>y edad</a:t>
          </a:r>
        </a:p>
      </xdr:txBody>
    </xdr:sp>
    <xdr:clientData/>
  </xdr:twoCellAnchor>
  <xdr:twoCellAnchor editAs="absolute">
    <xdr:from>
      <xdr:col>12</xdr:col>
      <xdr:colOff>196850</xdr:colOff>
      <xdr:row>4</xdr:row>
      <xdr:rowOff>76200</xdr:rowOff>
    </xdr:from>
    <xdr:to>
      <xdr:col>12</xdr:col>
      <xdr:colOff>1204850</xdr:colOff>
      <xdr:row>4</xdr:row>
      <xdr:rowOff>616200</xdr:rowOff>
    </xdr:to>
    <xdr:sp macro="" textlink="">
      <xdr:nvSpPr>
        <xdr:cNvPr id="12" name="Diagrama de flujo: documento 11">
          <a:extLst>
            <a:ext uri="{FF2B5EF4-FFF2-40B4-BE49-F238E27FC236}">
              <a16:creationId xmlns:a16="http://schemas.microsoft.com/office/drawing/2014/main" id="{86D29B23-9BCD-41B9-A056-F2FEC20C839C}"/>
            </a:ext>
          </a:extLst>
        </xdr:cNvPr>
        <xdr:cNvSpPr/>
      </xdr:nvSpPr>
      <xdr:spPr>
        <a:xfrm>
          <a:off x="14827250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P. Media €</a:t>
          </a:r>
        </a:p>
      </xdr:txBody>
    </xdr:sp>
    <xdr:clientData/>
  </xdr:twoCellAnchor>
  <xdr:twoCellAnchor editAs="absolute">
    <xdr:from>
      <xdr:col>13</xdr:col>
      <xdr:colOff>190500</xdr:colOff>
      <xdr:row>4</xdr:row>
      <xdr:rowOff>76200</xdr:rowOff>
    </xdr:from>
    <xdr:to>
      <xdr:col>13</xdr:col>
      <xdr:colOff>1198500</xdr:colOff>
      <xdr:row>4</xdr:row>
      <xdr:rowOff>616200</xdr:rowOff>
    </xdr:to>
    <xdr:sp macro="" textlink="">
      <xdr:nvSpPr>
        <xdr:cNvPr id="13" name="Diagrama de flujo: documento 12">
          <a:extLst>
            <a:ext uri="{FF2B5EF4-FFF2-40B4-BE49-F238E27FC236}">
              <a16:creationId xmlns:a16="http://schemas.microsoft.com/office/drawing/2014/main" id="{BC6A5E23-AEF1-43DC-972B-D40BEB7CA0D3}"/>
            </a:ext>
          </a:extLst>
        </xdr:cNvPr>
        <xdr:cNvSpPr/>
      </xdr:nvSpPr>
      <xdr:spPr>
        <a:xfrm>
          <a:off x="16202025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Número</a:t>
          </a:r>
        </a:p>
        <a:p>
          <a:pPr algn="ctr"/>
          <a:r>
            <a:rPr lang="es-ES" sz="900"/>
            <a:t> pensiones</a:t>
          </a:r>
        </a:p>
      </xdr:txBody>
    </xdr:sp>
    <xdr:clientData/>
  </xdr:twoCellAnchor>
  <xdr:twoCellAnchor>
    <xdr:from>
      <xdr:col>8</xdr:col>
      <xdr:colOff>161925</xdr:colOff>
      <xdr:row>5</xdr:row>
      <xdr:rowOff>47625</xdr:rowOff>
    </xdr:from>
    <xdr:to>
      <xdr:col>9</xdr:col>
      <xdr:colOff>1238250</xdr:colOff>
      <xdr:row>5</xdr:row>
      <xdr:rowOff>581025</xdr:rowOff>
    </xdr:to>
    <xdr:sp macro="" textlink="">
      <xdr:nvSpPr>
        <xdr:cNvPr id="14" name="Diagrama de flujo: conector fuera de página 13">
          <a:extLst>
            <a:ext uri="{FF2B5EF4-FFF2-40B4-BE49-F238E27FC236}">
              <a16:creationId xmlns:a16="http://schemas.microsoft.com/office/drawing/2014/main" id="{23301283-E092-79CA-6825-3B3E975F2916}"/>
            </a:ext>
          </a:extLst>
        </xdr:cNvPr>
        <xdr:cNvSpPr/>
      </xdr:nvSpPr>
      <xdr:spPr>
        <a:xfrm>
          <a:off x="9267825" y="1514475"/>
          <a:ext cx="2457450" cy="533400"/>
        </a:xfrm>
        <a:prstGeom prst="flowChartOffpageConnector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IMPORTE DE PENSIONES</a:t>
          </a:r>
        </a:p>
      </xdr:txBody>
    </xdr:sp>
    <xdr:clientData/>
  </xdr:twoCellAnchor>
  <xdr:twoCellAnchor>
    <xdr:from>
      <xdr:col>10</xdr:col>
      <xdr:colOff>314324</xdr:colOff>
      <xdr:row>5</xdr:row>
      <xdr:rowOff>76200</xdr:rowOff>
    </xdr:from>
    <xdr:to>
      <xdr:col>13</xdr:col>
      <xdr:colOff>1209674</xdr:colOff>
      <xdr:row>5</xdr:row>
      <xdr:rowOff>609600</xdr:rowOff>
    </xdr:to>
    <xdr:sp macro="" textlink="">
      <xdr:nvSpPr>
        <xdr:cNvPr id="15" name="Diagrama de flujo: conector fuera de página 14">
          <a:extLst>
            <a:ext uri="{FF2B5EF4-FFF2-40B4-BE49-F238E27FC236}">
              <a16:creationId xmlns:a16="http://schemas.microsoft.com/office/drawing/2014/main" id="{6372680C-68BC-4B94-88D5-5EAAEA322093}"/>
            </a:ext>
          </a:extLst>
        </xdr:cNvPr>
        <xdr:cNvSpPr/>
      </xdr:nvSpPr>
      <xdr:spPr>
        <a:xfrm>
          <a:off x="12182474" y="1543050"/>
          <a:ext cx="5038725" cy="533400"/>
        </a:xfrm>
        <a:prstGeom prst="flowChartOffpageConnector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PENSION</a:t>
          </a:r>
          <a:r>
            <a:rPr lang="es-ES" sz="1400" baseline="0"/>
            <a:t> MEDIA</a:t>
          </a:r>
          <a:endParaRPr lang="es-ES" sz="1400"/>
        </a:p>
      </xdr:txBody>
    </xdr:sp>
    <xdr:clientData/>
  </xdr:twoCellAnchor>
  <xdr:twoCellAnchor>
    <xdr:from>
      <xdr:col>3</xdr:col>
      <xdr:colOff>219074</xdr:colOff>
      <xdr:row>5</xdr:row>
      <xdr:rowOff>66675</xdr:rowOff>
    </xdr:from>
    <xdr:to>
      <xdr:col>6</xdr:col>
      <xdr:colOff>1114424</xdr:colOff>
      <xdr:row>5</xdr:row>
      <xdr:rowOff>600075</xdr:rowOff>
    </xdr:to>
    <xdr:sp macro="" textlink="">
      <xdr:nvSpPr>
        <xdr:cNvPr id="16" name="Diagrama de flujo: conector fuera de página 15">
          <a:extLst>
            <a:ext uri="{FF2B5EF4-FFF2-40B4-BE49-F238E27FC236}">
              <a16:creationId xmlns:a16="http://schemas.microsoft.com/office/drawing/2014/main" id="{A8CD598D-AB70-409E-B52F-573AB31C37D1}"/>
            </a:ext>
          </a:extLst>
        </xdr:cNvPr>
        <xdr:cNvSpPr/>
      </xdr:nvSpPr>
      <xdr:spPr>
        <a:xfrm>
          <a:off x="3800474" y="1533525"/>
          <a:ext cx="5038725" cy="533400"/>
        </a:xfrm>
        <a:prstGeom prst="flowChartOffpageConnector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NUMERO DE PENSIONES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Junio 2026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10.498.828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+ 1,51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(*)98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14.397.519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+ 6,15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1.371,35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+ 4,57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1.572,77 €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+ 4,44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9.494.408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+ 1,46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JUNIO 2026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190499</xdr:colOff>
      <xdr:row>28</xdr:row>
      <xdr:rowOff>26986</xdr:rowOff>
    </xdr:from>
    <xdr:to>
      <xdr:col>20</xdr:col>
      <xdr:colOff>142874</xdr:colOff>
      <xdr:row>49</xdr:row>
      <xdr:rowOff>120650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EXCELL/CUADERN/2008/cuadern%20MAYO%202008/I.8.1.y%202%20mayo%202008.xls" TargetMode="External"/><Relationship Id="rId1" Type="http://schemas.openxmlformats.org/officeDocument/2006/relationships/externalLinkPath" Target="/EXCELL/CUADERN/2008/cuadern%20MAYO%202008/I.8.1.y%202%20mayo%20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DATOS%20VARIOS/afiliaultimo.xls" TargetMode="External"/><Relationship Id="rId1" Type="http://schemas.openxmlformats.org/officeDocument/2006/relationships/externalLinkPath" Target="/GESTION/DATOS/DATOS%20VARIOS/afiliaultim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ublicaci&#243;n\Archivos%20Excel\VigototaCCAA.xls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SGGEPEE/AR_ECO/EASE/INF_MENSUAL/Avances/AVANCE%20MENSUAL.xlsx" TargetMode="External"/><Relationship Id="rId2" Type="http://schemas.openxmlformats.org/officeDocument/2006/relationships/externalLinkPath" Target="file:///I:\SGGEPEE\AR_ECO\EASE\INF_MENSUAL\Avances\AVANCE%20MENSUAL.xlsx" TargetMode="External"/><Relationship Id="rId1" Type="http://schemas.openxmlformats.org/officeDocument/2006/relationships/externalLinkPath" Target="/SGGEPEE/AR_ECO/EASE/INF_MENSUAL/Avances/AVANCE%20MENSU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RPETA%20DE%20TRABAJO\ACCESS\codigos%20tramos\Cod_tramos_cuant&#237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MPORTE POR CONCEPTOS"/>
      <sheetName val="%"/>
    </sheetNames>
    <sheetDataSet>
      <sheetData sheetId="0">
        <row r="2">
          <cell r="B2" t="str">
            <v>I.8.1. Importe mensual de las pensiones en vigor por clases, conceptos y regímenes (en millones de euros)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392.50082245000004</v>
          </cell>
          <cell r="D7">
            <v>102.73029134000001</v>
          </cell>
          <cell r="E7">
            <v>2.87915915</v>
          </cell>
          <cell r="F7">
            <v>498.11027294000007</v>
          </cell>
          <cell r="G7">
            <v>1947.98846604</v>
          </cell>
          <cell r="H7">
            <v>749.79793097999982</v>
          </cell>
          <cell r="I7">
            <v>97.63837307999998</v>
          </cell>
          <cell r="J7">
            <v>2795.4247700999995</v>
          </cell>
          <cell r="K7">
            <v>369.66127552000006</v>
          </cell>
          <cell r="L7">
            <v>369.37393005000001</v>
          </cell>
          <cell r="M7">
            <v>65.915574129999996</v>
          </cell>
          <cell r="N7">
            <v>804.9507797</v>
          </cell>
          <cell r="O7">
            <v>28.396202589999994</v>
          </cell>
          <cell r="P7">
            <v>19.913073430000004</v>
          </cell>
          <cell r="Q7">
            <v>5.1928229899999998</v>
          </cell>
          <cell r="R7">
            <v>53.502099009999995</v>
          </cell>
          <cell r="S7">
            <v>3.4049483899999999</v>
          </cell>
          <cell r="T7">
            <v>5.538848419999999</v>
          </cell>
          <cell r="U7">
            <v>0.94007638000000004</v>
          </cell>
          <cell r="V7">
            <v>9.8838731899999992</v>
          </cell>
          <cell r="W7">
            <v>2741.9517149899998</v>
          </cell>
          <cell r="X7">
            <v>1247.3540742199998</v>
          </cell>
          <cell r="Y7">
            <v>172.56600572999997</v>
          </cell>
          <cell r="Z7">
            <v>4161.8717949399988</v>
          </cell>
        </row>
        <row r="8">
          <cell r="B8" t="str">
            <v>Trabajadores autónomos(*)</v>
          </cell>
          <cell r="C8">
            <v>57.075683760000018</v>
          </cell>
          <cell r="D8">
            <v>12.181733689999996</v>
          </cell>
          <cell r="E8">
            <v>1.6298857600000001</v>
          </cell>
          <cell r="F8">
            <v>70.887303210000013</v>
          </cell>
          <cell r="G8">
            <v>364.84071086000006</v>
          </cell>
          <cell r="H8">
            <v>175.01875304999999</v>
          </cell>
          <cell r="I8">
            <v>92.879433570000003</v>
          </cell>
          <cell r="J8">
            <v>632.73889748000011</v>
          </cell>
          <cell r="K8">
            <v>66.169675309999988</v>
          </cell>
          <cell r="L8">
            <v>74.304881480000006</v>
          </cell>
          <cell r="M8">
            <v>46.235971079999999</v>
          </cell>
          <cell r="N8">
            <v>186.71052786999999</v>
          </cell>
          <cell r="O8">
            <v>5.21187135</v>
          </cell>
          <cell r="P8">
            <v>5.2475017600000005</v>
          </cell>
          <cell r="Q8">
            <v>3.9289853700000004</v>
          </cell>
          <cell r="R8">
            <v>14.388358480000001</v>
          </cell>
          <cell r="S8">
            <v>0.54514458999999993</v>
          </cell>
          <cell r="T8">
            <v>1.8764152700000001</v>
          </cell>
          <cell r="U8">
            <v>0.67528633999999998</v>
          </cell>
          <cell r="V8">
            <v>3.0968461999999999</v>
          </cell>
          <cell r="W8">
            <v>493.8430858700001</v>
          </cell>
          <cell r="X8">
            <v>268.62928525000001</v>
          </cell>
          <cell r="Y8">
            <v>145.34956212</v>
          </cell>
          <cell r="Z8">
            <v>907.82193324000013</v>
          </cell>
        </row>
        <row r="9">
          <cell r="B9" t="str">
            <v xml:space="preserve">Agrario </v>
          </cell>
          <cell r="C9">
            <v>21.934655300000003</v>
          </cell>
          <cell r="D9">
            <v>7.2960895900000002</v>
          </cell>
          <cell r="E9">
            <v>1.55051966</v>
          </cell>
          <cell r="F9">
            <v>30.781264550000003</v>
          </cell>
          <cell r="G9">
            <v>97.52539345000001</v>
          </cell>
          <cell r="H9">
            <v>60.508569050000013</v>
          </cell>
          <cell r="I9">
            <v>30.017236430000008</v>
          </cell>
          <cell r="J9">
            <v>188.05119893000003</v>
          </cell>
          <cell r="K9">
            <v>19.798805720000011</v>
          </cell>
          <cell r="L9">
            <v>34.881032900000008</v>
          </cell>
          <cell r="M9">
            <v>32.024476019999994</v>
          </cell>
          <cell r="N9">
            <v>86.704314640000007</v>
          </cell>
          <cell r="O9">
            <v>1.6859543700000001</v>
          </cell>
          <cell r="P9">
            <v>3.3029241699999998</v>
          </cell>
          <cell r="Q9">
            <v>2.4937005299999999</v>
          </cell>
          <cell r="R9">
            <v>7.4825790699999999</v>
          </cell>
          <cell r="S9">
            <v>0.18139898999999998</v>
          </cell>
          <cell r="T9">
            <v>0.71443946999999997</v>
          </cell>
          <cell r="U9">
            <v>0.22765007999999998</v>
          </cell>
          <cell r="V9">
            <v>1.1234885399999999</v>
          </cell>
          <cell r="W9">
            <v>141.12620783</v>
          </cell>
          <cell r="X9">
            <v>106.70305518000002</v>
          </cell>
          <cell r="Y9">
            <v>66.313582719999999</v>
          </cell>
          <cell r="Z9">
            <v>314.14284572999998</v>
          </cell>
        </row>
        <row r="10">
          <cell r="B10" t="str">
            <v>Trabajadores del mar</v>
          </cell>
          <cell r="C10">
            <v>5.2125813799999996</v>
          </cell>
          <cell r="D10">
            <v>1.84250823</v>
          </cell>
          <cell r="E10">
            <v>5.2782000000000003E-2</v>
          </cell>
          <cell r="F10">
            <v>7.1078716099999992</v>
          </cell>
          <cell r="G10">
            <v>45.875123469999991</v>
          </cell>
          <cell r="H10">
            <v>21.891778719999994</v>
          </cell>
          <cell r="I10">
            <v>2.2505095499999999</v>
          </cell>
          <cell r="J10">
            <v>70.017411739999986</v>
          </cell>
          <cell r="K10">
            <v>8.7887594700000005</v>
          </cell>
          <cell r="L10">
            <v>11.768412110000002</v>
          </cell>
          <cell r="M10">
            <v>3.3490957400000001</v>
          </cell>
          <cell r="N10">
            <v>23.906267320000001</v>
          </cell>
          <cell r="O10">
            <v>0.64587008000000001</v>
          </cell>
          <cell r="P10">
            <v>0.76455097999999999</v>
          </cell>
          <cell r="Q10">
            <v>0.28445908000000003</v>
          </cell>
          <cell r="R10">
            <v>1.69488014</v>
          </cell>
          <cell r="S10">
            <v>0.11437414000000001</v>
          </cell>
          <cell r="T10">
            <v>0.25176014000000002</v>
          </cell>
          <cell r="U10">
            <v>4.3932430000000001E-2</v>
          </cell>
          <cell r="V10">
            <v>0.41006671000000006</v>
          </cell>
          <cell r="W10">
            <v>60.636708540000001</v>
          </cell>
          <cell r="X10">
            <v>36.519010180000002</v>
          </cell>
          <cell r="Y10">
            <v>5.9807788000000004</v>
          </cell>
          <cell r="Z10">
            <v>103.13649751999998</v>
          </cell>
        </row>
        <row r="11">
          <cell r="B11" t="str">
            <v>Minería del carbón</v>
          </cell>
          <cell r="C11">
            <v>3.3101390799999999</v>
          </cell>
          <cell r="D11">
            <v>1.96515376</v>
          </cell>
          <cell r="E11">
            <v>3.3306899999999999E-3</v>
          </cell>
          <cell r="F11">
            <v>5.27862353</v>
          </cell>
          <cell r="G11">
            <v>43.118485230000012</v>
          </cell>
          <cell r="H11">
            <v>22.203359460000001</v>
          </cell>
          <cell r="I11">
            <v>0.17828994000000001</v>
          </cell>
          <cell r="J11">
            <v>65.500134630000005</v>
          </cell>
          <cell r="K11">
            <v>6.2388595100000011</v>
          </cell>
          <cell r="L11">
            <v>9.0643156400000038</v>
          </cell>
          <cell r="M11">
            <v>0.78197069999999991</v>
          </cell>
          <cell r="N11">
            <v>16.085145850000004</v>
          </cell>
          <cell r="O11">
            <v>0.39560142000000004</v>
          </cell>
          <cell r="P11">
            <v>0.54448101000000004</v>
          </cell>
          <cell r="Q11">
            <v>6.9922129999999999E-2</v>
          </cell>
          <cell r="R11">
            <v>1.0100045600000001</v>
          </cell>
          <cell r="S11">
            <v>0.11116330000000001</v>
          </cell>
          <cell r="T11">
            <v>0.22433507</v>
          </cell>
          <cell r="U11">
            <v>6.9689799999999996E-3</v>
          </cell>
          <cell r="V11">
            <v>0.34246735</v>
          </cell>
          <cell r="W11">
            <v>53.174248540000015</v>
          </cell>
          <cell r="X11">
            <v>34.001644940000006</v>
          </cell>
          <cell r="Y11">
            <v>1.0404824399999997</v>
          </cell>
          <cell r="Z11">
            <v>88.216375920000019</v>
          </cell>
        </row>
        <row r="12">
          <cell r="B12" t="str">
            <v>Empleados de hogar</v>
          </cell>
          <cell r="C12">
            <v>3.79842419</v>
          </cell>
          <cell r="D12">
            <v>1.56072641</v>
          </cell>
          <cell r="E12">
            <v>0.83235690000000007</v>
          </cell>
          <cell r="F12">
            <v>6.1915074999999993</v>
          </cell>
          <cell r="G12">
            <v>30.60824646</v>
          </cell>
          <cell r="H12">
            <v>23.143798399999998</v>
          </cell>
          <cell r="I12">
            <v>21.011307780000003</v>
          </cell>
          <cell r="J12">
            <v>74.763352639999994</v>
          </cell>
          <cell r="K12">
            <v>1.2743595999999999</v>
          </cell>
          <cell r="L12">
            <v>1.22662246</v>
          </cell>
          <cell r="M12">
            <v>0.18263989000000003</v>
          </cell>
          <cell r="N12">
            <v>2.68362195</v>
          </cell>
          <cell r="O12">
            <v>0.18780441</v>
          </cell>
          <cell r="P12">
            <v>0.25150211</v>
          </cell>
          <cell r="Q12">
            <v>0.18796188</v>
          </cell>
          <cell r="R12">
            <v>0.62726840000000006</v>
          </cell>
          <cell r="S12">
            <v>5.6447730000000002E-2</v>
          </cell>
          <cell r="T12">
            <v>0.11839431</v>
          </cell>
          <cell r="U12">
            <v>3.0480520000000001E-2</v>
          </cell>
          <cell r="V12">
            <v>0.20532256000000002</v>
          </cell>
          <cell r="W12">
            <v>35.92528239</v>
          </cell>
          <cell r="X12">
            <v>26.30104369</v>
          </cell>
          <cell r="Y12">
            <v>22.244746970000005</v>
          </cell>
          <cell r="Z12">
            <v>84.471073050000001</v>
          </cell>
        </row>
        <row r="13">
          <cell r="B13" t="str">
            <v>Accidentes de trabajo</v>
          </cell>
          <cell r="C13">
            <v>57.976023539999993</v>
          </cell>
          <cell r="D13">
            <v>20.376518180000005</v>
          </cell>
          <cell r="E13">
            <v>0.19334613</v>
          </cell>
          <cell r="F13">
            <v>78.54588785</v>
          </cell>
          <cell r="G13">
            <v>16.712386089999999</v>
          </cell>
          <cell r="H13">
            <v>15.951013780000004</v>
          </cell>
          <cell r="I13">
            <v>1.7784886100000001</v>
          </cell>
          <cell r="J13">
            <v>34.441888480000003</v>
          </cell>
          <cell r="K13">
            <v>19.429830030000005</v>
          </cell>
          <cell r="L13">
            <v>18.449205589999998</v>
          </cell>
          <cell r="M13">
            <v>3.6933397100000001</v>
          </cell>
          <cell r="N13">
            <v>41.57237533</v>
          </cell>
          <cell r="O13">
            <v>3.3047803999999998</v>
          </cell>
          <cell r="P13">
            <v>1.29378215</v>
          </cell>
          <cell r="Q13">
            <v>0.20668194000000001</v>
          </cell>
          <cell r="R13">
            <v>4.8052444899999998</v>
          </cell>
          <cell r="S13">
            <v>0.49201876</v>
          </cell>
          <cell r="T13">
            <v>0.39633384999999999</v>
          </cell>
          <cell r="U13">
            <v>1.2589649999999999E-2</v>
          </cell>
          <cell r="V13">
            <v>0.90094225999999999</v>
          </cell>
          <cell r="W13">
            <v>97.915038819999992</v>
          </cell>
          <cell r="X13">
            <v>56.466853550000003</v>
          </cell>
          <cell r="Y13">
            <v>5.8844460400000003</v>
          </cell>
          <cell r="Z13">
            <v>160.26633841</v>
          </cell>
        </row>
        <row r="14">
          <cell r="B14" t="str">
            <v>Enfermedades profesionales</v>
          </cell>
          <cell r="C14">
            <v>10.755577389999999</v>
          </cell>
          <cell r="D14">
            <v>3.5858723299999999</v>
          </cell>
          <cell r="E14">
            <v>8.5962699999999996E-3</v>
          </cell>
          <cell r="F14">
            <v>14.35004599</v>
          </cell>
          <cell r="G14">
            <v>11.481745999999998</v>
          </cell>
          <cell r="H14">
            <v>6.5740671999999991</v>
          </cell>
          <cell r="I14">
            <v>0.17898502999999999</v>
          </cell>
          <cell r="J14">
            <v>18.234798229999996</v>
          </cell>
          <cell r="K14">
            <v>4.4045927499999999</v>
          </cell>
          <cell r="L14">
            <v>6.3109830800000006</v>
          </cell>
          <cell r="M14">
            <v>1.0810623100000001</v>
          </cell>
          <cell r="N14">
            <v>11.796638140000001</v>
          </cell>
          <cell r="O14">
            <v>0.17026107000000001</v>
          </cell>
          <cell r="P14">
            <v>0.3227776</v>
          </cell>
          <cell r="Q14">
            <v>7.0656979999999994E-2</v>
          </cell>
          <cell r="R14">
            <v>0.56369564999999999</v>
          </cell>
          <cell r="S14">
            <v>7.4361869999999997E-2</v>
          </cell>
          <cell r="T14">
            <v>0.11536262</v>
          </cell>
          <cell r="U14">
            <v>2.2427800000000002E-3</v>
          </cell>
          <cell r="V14">
            <v>0.19196727</v>
          </cell>
          <cell r="W14">
            <v>26.886539079999995</v>
          </cell>
          <cell r="X14">
            <v>16.909062829999996</v>
          </cell>
          <cell r="Y14">
            <v>1.3415433700000001</v>
          </cell>
          <cell r="Z14">
            <v>45.137145279999991</v>
          </cell>
        </row>
        <row r="15">
          <cell r="B15" t="str">
            <v>Sovi</v>
          </cell>
          <cell r="C15">
            <v>0.19217394000000002</v>
          </cell>
          <cell r="D15">
            <v>10.258715040000002</v>
          </cell>
          <cell r="E15">
            <v>0</v>
          </cell>
          <cell r="F15">
            <v>10.450888980000002</v>
          </cell>
          <cell r="G15">
            <v>2.3560147300000001</v>
          </cell>
          <cell r="H15">
            <v>119.24713989000001</v>
          </cell>
          <cell r="I15">
            <v>0</v>
          </cell>
          <cell r="J15">
            <v>121.60315462000001</v>
          </cell>
          <cell r="K15">
            <v>0.16128255</v>
          </cell>
          <cell r="L15">
            <v>11.667249580000002</v>
          </cell>
          <cell r="M15">
            <v>0</v>
          </cell>
          <cell r="N15">
            <v>11.828532130000001</v>
          </cell>
          <cell r="W15">
            <v>2.7094712200000002</v>
          </cell>
          <cell r="X15">
            <v>141.17310451000003</v>
          </cell>
          <cell r="Y15">
            <v>0</v>
          </cell>
          <cell r="Z15">
            <v>143.88257573000001</v>
          </cell>
        </row>
        <row r="17">
          <cell r="B17" t="str">
            <v>Total sistema</v>
          </cell>
          <cell r="C17">
            <v>552.75608103000002</v>
          </cell>
          <cell r="D17">
            <v>161.79760857000002</v>
          </cell>
          <cell r="E17">
            <v>7.1499765599999998</v>
          </cell>
          <cell r="F17">
            <v>721.70366616000001</v>
          </cell>
          <cell r="G17">
            <v>2560.5065723299999</v>
          </cell>
          <cell r="H17">
            <v>1194.3364105299997</v>
          </cell>
          <cell r="I17">
            <v>245.93262399000002</v>
          </cell>
          <cell r="J17">
            <v>4000.7756068499998</v>
          </cell>
          <cell r="K17">
            <v>495.92744046000013</v>
          </cell>
          <cell r="L17">
            <v>537.04663288999996</v>
          </cell>
          <cell r="M17">
            <v>153.26412957999997</v>
          </cell>
          <cell r="N17">
            <v>1186.2382029299999</v>
          </cell>
          <cell r="O17">
            <v>39.998345689999994</v>
          </cell>
          <cell r="P17">
            <v>31.640593209999999</v>
          </cell>
          <cell r="Q17">
            <v>12.435190899999998</v>
          </cell>
          <cell r="R17">
            <v>84.07412979999998</v>
          </cell>
          <cell r="S17">
            <v>4.9798577699999997</v>
          </cell>
          <cell r="T17">
            <v>9.2358891499999984</v>
          </cell>
          <cell r="U17">
            <v>1.9392271599999997</v>
          </cell>
          <cell r="V17">
            <v>16.154974080000002</v>
          </cell>
          <cell r="W17">
            <v>3654.1682972799999</v>
          </cell>
          <cell r="X17">
            <v>1934.0571343499996</v>
          </cell>
          <cell r="Y17">
            <v>420.72114818999995</v>
          </cell>
          <cell r="Z17">
            <v>6008.9465798199999</v>
          </cell>
        </row>
        <row r="18">
          <cell r="B18" t="str">
            <v xml:space="preserve">(*) Con motivo de la entrada en vigor de la Ley 18/2007, de 4 de julio, los trabajadores por cuenta propia del Régimen Especial Agrario quedan integrados en el Régimen Especial de Trabajadores Autónomos </v>
          </cell>
        </row>
      </sheetData>
      <sheetData sheetId="1">
        <row r="2">
          <cell r="B2" t="str">
            <v>I.8.2. Distribución porcentual del importe mensual de las pensiones en vigor por clases, conceptos y regímenes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78.797977831964687</v>
          </cell>
          <cell r="D7">
            <v>20.624005751508442</v>
          </cell>
          <cell r="E7">
            <v>0.57801641652686997</v>
          </cell>
          <cell r="F7">
            <v>99.999999999999986</v>
          </cell>
          <cell r="G7">
            <v>69.684882486403509</v>
          </cell>
          <cell r="H7">
            <v>26.822325501293228</v>
          </cell>
          <cell r="I7">
            <v>3.4927920123032754</v>
          </cell>
          <cell r="J7">
            <v>100.00000000000001</v>
          </cell>
          <cell r="K7">
            <v>45.923463252966904</v>
          </cell>
          <cell r="L7">
            <v>45.887765980879387</v>
          </cell>
          <cell r="M7">
            <v>8.1887707661537146</v>
          </cell>
          <cell r="N7">
            <v>100</v>
          </cell>
          <cell r="O7">
            <v>53.074931853968017</v>
          </cell>
          <cell r="P7">
            <v>37.21923774668744</v>
          </cell>
          <cell r="Q7">
            <v>9.7058303993445509</v>
          </cell>
          <cell r="R7">
            <v>100.00000000000001</v>
          </cell>
          <cell r="S7">
            <v>34.449535364789526</v>
          </cell>
          <cell r="T7">
            <v>56.039250135300449</v>
          </cell>
          <cell r="U7">
            <v>9.5112144999100305</v>
          </cell>
          <cell r="V7">
            <v>100</v>
          </cell>
          <cell r="W7">
            <v>65.882656893075449</v>
          </cell>
          <cell r="X7">
            <v>29.970987470986781</v>
          </cell>
          <cell r="Y7">
            <v>4.1463556359377911</v>
          </cell>
          <cell r="Z7">
            <v>100.00000000000003</v>
          </cell>
        </row>
        <row r="8">
          <cell r="B8" t="str">
            <v>Trabajadores autónomos(*)</v>
          </cell>
          <cell r="C8">
            <v>80.516088460744825</v>
          </cell>
          <cell r="D8">
            <v>17.184648221011077</v>
          </cell>
          <cell r="E8">
            <v>2.2992633182440962</v>
          </cell>
          <cell r="F8">
            <v>100</v>
          </cell>
          <cell r="G8">
            <v>57.660547235683751</v>
          </cell>
          <cell r="H8">
            <v>27.660501629826236</v>
          </cell>
          <cell r="I8">
            <v>14.678951134490001</v>
          </cell>
          <cell r="J8">
            <v>100</v>
          </cell>
          <cell r="K8">
            <v>35.439713049320716</v>
          </cell>
          <cell r="L8">
            <v>39.796835415588291</v>
          </cell>
          <cell r="M8">
            <v>24.763451535090987</v>
          </cell>
          <cell r="N8">
            <v>100</v>
          </cell>
          <cell r="O8">
            <v>36.222834990138502</v>
          </cell>
          <cell r="P8">
            <v>36.470468589548233</v>
          </cell>
          <cell r="Q8">
            <v>27.306696420313266</v>
          </cell>
          <cell r="R8">
            <v>100</v>
          </cell>
          <cell r="S8">
            <v>17.603218073923077</v>
          </cell>
          <cell r="T8">
            <v>60.591167556206052</v>
          </cell>
          <cell r="U8">
            <v>21.80561436987087</v>
          </cell>
          <cell r="V8">
            <v>100</v>
          </cell>
          <cell r="W8">
            <v>54.398673108445728</v>
          </cell>
          <cell r="X8">
            <v>29.590526006710029</v>
          </cell>
          <cell r="Y8">
            <v>16.010800884844237</v>
          </cell>
          <cell r="Z8">
            <v>100</v>
          </cell>
        </row>
        <row r="9">
          <cell r="B9" t="str">
            <v xml:space="preserve">Agrario </v>
          </cell>
          <cell r="C9">
            <v>71.259760184218948</v>
          </cell>
          <cell r="D9">
            <v>23.703020966368971</v>
          </cell>
          <cell r="E9">
            <v>5.037218849412084</v>
          </cell>
          <cell r="F9">
            <v>100</v>
          </cell>
          <cell r="G9">
            <v>51.861085706931739</v>
          </cell>
          <cell r="H9">
            <v>32.176646250749862</v>
          </cell>
          <cell r="I9">
            <v>15.962268042318406</v>
          </cell>
          <cell r="J9">
            <v>100</v>
          </cell>
          <cell r="K9">
            <v>22.834856376185538</v>
          </cell>
          <cell r="L9">
            <v>40.22986981077878</v>
          </cell>
          <cell r="M9">
            <v>36.935273813035693</v>
          </cell>
          <cell r="N9">
            <v>100.00000000000001</v>
          </cell>
          <cell r="O9">
            <v>22.531728087705996</v>
          </cell>
          <cell r="P9">
            <v>44.141520445035539</v>
          </cell>
          <cell r="Q9">
            <v>33.326751467258468</v>
          </cell>
          <cell r="R9">
            <v>100</v>
          </cell>
          <cell r="S9">
            <v>16.146047204006194</v>
          </cell>
          <cell r="T9">
            <v>63.591166670912372</v>
          </cell>
          <cell r="U9">
            <v>20.262786125081437</v>
          </cell>
          <cell r="V9">
            <v>100</v>
          </cell>
          <cell r="W9">
            <v>44.924215129602345</v>
          </cell>
          <cell r="X9">
            <v>33.966412614632439</v>
          </cell>
          <cell r="Y9">
            <v>21.109372255765233</v>
          </cell>
          <cell r="Z9">
            <v>100.00000000000003</v>
          </cell>
        </row>
        <row r="10">
          <cell r="B10" t="str">
            <v>Trabajadores del mar</v>
          </cell>
        </row>
        <row r="11">
          <cell r="B11" t="str">
            <v>Minería del carbón</v>
          </cell>
          <cell r="C11">
            <v>73.335333922836568</v>
          </cell>
          <cell r="D11">
            <v>25.922080913895407</v>
          </cell>
          <cell r="E11">
            <v>0.74258516326802371</v>
          </cell>
          <cell r="F11">
            <v>100</v>
          </cell>
          <cell r="G11">
            <v>65.519593383929902</v>
          </cell>
          <cell r="H11">
            <v>31.266192474083585</v>
          </cell>
          <cell r="I11">
            <v>3.2142141419865062</v>
          </cell>
          <cell r="J11">
            <v>99.999999999999986</v>
          </cell>
          <cell r="K11">
            <v>36.763411670910735</v>
          </cell>
          <cell r="L11">
            <v>49.227309108831641</v>
          </cell>
          <cell r="M11">
            <v>14.009279220257627</v>
          </cell>
          <cell r="N11">
            <v>100</v>
          </cell>
          <cell r="O11">
            <v>38.107124200534912</v>
          </cell>
          <cell r="P11">
            <v>45.109442370361357</v>
          </cell>
          <cell r="Q11">
            <v>16.783433429103727</v>
          </cell>
          <cell r="R11">
            <v>100</v>
          </cell>
          <cell r="S11">
            <v>27.891593540963125</v>
          </cell>
          <cell r="T11">
            <v>61.394922791952553</v>
          </cell>
          <cell r="U11">
            <v>10.713483667084313</v>
          </cell>
          <cell r="V11">
            <v>100</v>
          </cell>
          <cell r="W11">
            <v>58.792677663153604</v>
          </cell>
          <cell r="X11">
            <v>35.408425783431632</v>
          </cell>
          <cell r="Y11">
            <v>5.7988965534147816</v>
          </cell>
          <cell r="Z11">
            <v>100.00000000000001</v>
          </cell>
        </row>
        <row r="12">
          <cell r="B12" t="str">
            <v>Empleados de hogar</v>
          </cell>
          <cell r="C12">
            <v>62.708375795081565</v>
          </cell>
          <cell r="D12">
            <v>37.228526505658948</v>
          </cell>
          <cell r="E12">
            <v>6.3097699259488577E-2</v>
          </cell>
          <cell r="F12">
            <v>100</v>
          </cell>
          <cell r="G12">
            <v>65.829613135254732</v>
          </cell>
          <cell r="H12">
            <v>33.898189042546704</v>
          </cell>
          <cell r="I12">
            <v>0.27219782219858318</v>
          </cell>
          <cell r="J12">
            <v>100.00000000000001</v>
          </cell>
          <cell r="K12">
            <v>38.786465277838929</v>
          </cell>
          <cell r="L12">
            <v>56.352088594832374</v>
          </cell>
          <cell r="M12">
            <v>4.8614461273287102</v>
          </cell>
          <cell r="N12">
            <v>100.00000000000001</v>
          </cell>
          <cell r="O12">
            <v>39.168280586772802</v>
          </cell>
          <cell r="P12">
            <v>53.90876750101009</v>
          </cell>
          <cell r="Q12">
            <v>6.9229519122171084</v>
          </cell>
          <cell r="R12">
            <v>100</v>
          </cell>
          <cell r="S12">
            <v>32.459532273660543</v>
          </cell>
          <cell r="T12">
            <v>65.505535053195572</v>
          </cell>
          <cell r="U12">
            <v>2.0349326731438779</v>
          </cell>
          <cell r="V12">
            <v>100</v>
          </cell>
          <cell r="W12">
            <v>60.277072125726022</v>
          </cell>
          <cell r="X12">
            <v>38.54346155733576</v>
          </cell>
          <cell r="Y12">
            <v>1.1794663169382207</v>
          </cell>
          <cell r="Z12">
            <v>100</v>
          </cell>
        </row>
        <row r="13">
          <cell r="B13" t="str">
            <v>Accidentes de trabajo</v>
          </cell>
          <cell r="C13">
            <v>61.348939494945306</v>
          </cell>
          <cell r="D13">
            <v>25.207534837032828</v>
          </cell>
          <cell r="E13">
            <v>13.443525668021886</v>
          </cell>
          <cell r="F13">
            <v>100.00000000000003</v>
          </cell>
          <cell r="G13">
            <v>40.940173733760481</v>
          </cell>
          <cell r="H13">
            <v>30.956073507620587</v>
          </cell>
          <cell r="I13">
            <v>28.103752758618938</v>
          </cell>
          <cell r="J13">
            <v>100.00000000000001</v>
          </cell>
          <cell r="K13">
            <v>47.48655450519027</v>
          </cell>
          <cell r="L13">
            <v>45.707721983716816</v>
          </cell>
          <cell r="M13">
            <v>6.8057235110929097</v>
          </cell>
          <cell r="N13">
            <v>100</v>
          </cell>
          <cell r="O13">
            <v>29.940040021145649</v>
          </cell>
          <cell r="P13">
            <v>40.094815871483398</v>
          </cell>
          <cell r="Q13">
            <v>29.965144107370943</v>
          </cell>
          <cell r="R13">
            <v>100</v>
          </cell>
          <cell r="S13">
            <v>27.492220046350482</v>
          </cell>
          <cell r="T13">
            <v>57.66259197235803</v>
          </cell>
          <cell r="U13">
            <v>14.845187981291486</v>
          </cell>
          <cell r="V13">
            <v>100</v>
          </cell>
          <cell r="W13">
            <v>42.52968630898669</v>
          </cell>
          <cell r="X13">
            <v>31.136154354795426</v>
          </cell>
          <cell r="Y13">
            <v>26.334159336217887</v>
          </cell>
          <cell r="Z13">
            <v>100</v>
          </cell>
        </row>
        <row r="14">
          <cell r="B14" t="str">
            <v>Enfermedades profesionales</v>
          </cell>
          <cell r="C14">
            <v>73.811659816892629</v>
          </cell>
          <cell r="D14">
            <v>25.942183273697637</v>
          </cell>
          <cell r="E14">
            <v>0.24615690940973942</v>
          </cell>
          <cell r="F14">
            <v>100</v>
          </cell>
          <cell r="G14">
            <v>48.523431285438036</v>
          </cell>
          <cell r="H14">
            <v>46.312831508244876</v>
          </cell>
          <cell r="I14">
            <v>5.1637372063170908</v>
          </cell>
          <cell r="J14">
            <v>100.00000000000001</v>
          </cell>
          <cell r="K14">
            <v>46.737358343772094</v>
          </cell>
          <cell r="L14">
            <v>44.378521659036508</v>
          </cell>
          <cell r="M14">
            <v>8.884119997191414</v>
          </cell>
          <cell r="N14">
            <v>100.00000000000003</v>
          </cell>
          <cell r="O14">
            <v>68.774448560888928</v>
          </cell>
          <cell r="P14">
            <v>26.924377161088007</v>
          </cell>
          <cell r="Q14">
            <v>4.3011742780230522</v>
          </cell>
          <cell r="R14">
            <v>99.999999999999986</v>
          </cell>
          <cell r="S14">
            <v>54.611575219037896</v>
          </cell>
          <cell r="T14">
            <v>43.991037783042827</v>
          </cell>
          <cell r="U14">
            <v>1.3973869979192672</v>
          </cell>
          <cell r="V14">
            <v>99.999999999999986</v>
          </cell>
          <cell r="W14">
            <v>61.095199273542818</v>
          </cell>
          <cell r="X14">
            <v>35.23313386342187</v>
          </cell>
          <cell r="Y14">
            <v>3.6716668630353095</v>
          </cell>
          <cell r="Z14">
            <v>100</v>
          </cell>
        </row>
        <row r="15">
          <cell r="B15" t="str">
            <v>Sovi</v>
          </cell>
          <cell r="C15">
            <v>74.9515186048543</v>
          </cell>
          <cell r="D15">
            <v>24.988577266573621</v>
          </cell>
          <cell r="E15">
            <v>5.9904128572064591E-2</v>
          </cell>
          <cell r="F15">
            <v>100</v>
          </cell>
          <cell r="G15">
            <v>62.966125839057341</v>
          </cell>
          <cell r="H15">
            <v>36.052316658948854</v>
          </cell>
          <cell r="I15">
            <v>0.98155750199381298</v>
          </cell>
          <cell r="J15">
            <v>100.00000000000001</v>
          </cell>
          <cell r="K15">
            <v>37.337694839217981</v>
          </cell>
          <cell r="L15">
            <v>53.498149261701442</v>
          </cell>
          <cell r="M15">
            <v>9.1641558990805834</v>
          </cell>
          <cell r="N15">
            <v>100</v>
          </cell>
          <cell r="O15">
            <v>30.204432125740201</v>
          </cell>
          <cell r="P15">
            <v>57.260970525495452</v>
          </cell>
          <cell r="Q15">
            <v>12.534597348764354</v>
          </cell>
          <cell r="R15">
            <v>100</v>
          </cell>
          <cell r="S15">
            <v>38.736744029333749</v>
          </cell>
          <cell r="T15">
            <v>60.094942226349318</v>
          </cell>
          <cell r="U15">
            <v>1.1683137443169351</v>
          </cell>
          <cell r="V15">
            <v>100</v>
          </cell>
          <cell r="W15">
            <v>59.566325945547256</v>
          </cell>
          <cell r="X15">
            <v>37.461524704559245</v>
          </cell>
          <cell r="Y15">
            <v>2.9721493498934901</v>
          </cell>
          <cell r="Z15">
            <v>99.999999999999986</v>
          </cell>
        </row>
        <row r="17">
          <cell r="B17" t="str">
            <v>Total sistema</v>
          </cell>
          <cell r="C17">
            <v>76.590449369763249</v>
          </cell>
          <cell r="D17">
            <v>22.418842546676199</v>
          </cell>
          <cell r="E17">
            <v>0.99070808356055473</v>
          </cell>
          <cell r="F17">
            <v>100</v>
          </cell>
          <cell r="G17">
            <v>64.000254549292464</v>
          </cell>
          <cell r="H17">
            <v>29.852621788762537</v>
          </cell>
          <cell r="I17">
            <v>6.1471236619450007</v>
          </cell>
          <cell r="J17">
            <v>100</v>
          </cell>
          <cell r="K17">
            <v>41.806733186898121</v>
          </cell>
          <cell r="L17">
            <v>45.273085250795212</v>
          </cell>
          <cell r="M17">
            <v>12.920181562306682</v>
          </cell>
          <cell r="N17">
            <v>100.00000000000001</v>
          </cell>
          <cell r="O17">
            <v>47.575093295821425</v>
          </cell>
          <cell r="P17">
            <v>37.634160811736415</v>
          </cell>
          <cell r="Q17">
            <v>14.790745892442173</v>
          </cell>
          <cell r="R17">
            <v>100.00000000000001</v>
          </cell>
          <cell r="S17">
            <v>30.825538594736013</v>
          </cell>
          <cell r="T17">
            <v>57.17056000377066</v>
          </cell>
          <cell r="U17">
            <v>12.003901401493302</v>
          </cell>
          <cell r="V17">
            <v>99.999999999999972</v>
          </cell>
          <cell r="W17">
            <v>60.812128194846785</v>
          </cell>
          <cell r="X17">
            <v>32.186292699708687</v>
          </cell>
          <cell r="Y17">
            <v>7.0015791054445158</v>
          </cell>
          <cell r="Z17">
            <v>99.999999999999986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"/>
      <sheetName val="Gráficos"/>
      <sheetName val="Ranking"/>
      <sheetName val="ESPAÑA"/>
      <sheetName val="Gráficos1"/>
      <sheetName val="Datos_Gráficos1"/>
    </sheetNames>
    <sheetDataSet>
      <sheetData sheetId="0">
        <row r="50">
          <cell r="O50">
            <v>1</v>
          </cell>
        </row>
      </sheetData>
      <sheetData sheetId="1">
        <row r="1">
          <cell r="A1" t="str">
            <v>PAÍS VASCO</v>
          </cell>
        </row>
        <row r="75">
          <cell r="B75" t="str">
            <v>PAÍS VASCO</v>
          </cell>
          <cell r="C75">
            <v>659.17534185000079</v>
          </cell>
          <cell r="D75">
            <v>692.27284647999954</v>
          </cell>
          <cell r="E75">
            <v>3.5755029977999073E-3</v>
          </cell>
          <cell r="F75">
            <v>553.12699999999995</v>
          </cell>
          <cell r="G75">
            <v>560.13300000000004</v>
          </cell>
          <cell r="H75">
            <v>7.2548846208251455E-4</v>
          </cell>
          <cell r="I75">
            <v>1191.7251225306318</v>
          </cell>
          <cell r="J75">
            <v>1235.9079834253641</v>
          </cell>
          <cell r="K75">
            <v>2.7191578091304309E-3</v>
          </cell>
          <cell r="M75">
            <v>15</v>
          </cell>
          <cell r="N75">
            <v>14</v>
          </cell>
          <cell r="O75">
            <v>15</v>
          </cell>
        </row>
        <row r="76">
          <cell r="B76" t="str">
            <v>CATALUÑA</v>
          </cell>
          <cell r="C76">
            <v>1713.1268787099998</v>
          </cell>
          <cell r="D76">
            <v>1791.2920384899999</v>
          </cell>
          <cell r="E76">
            <v>8.4441339684438125E-3</v>
          </cell>
          <cell r="F76">
            <v>1722.059</v>
          </cell>
          <cell r="G76">
            <v>1738.4670000000001</v>
          </cell>
          <cell r="H76">
            <v>1.6990885934698792E-3</v>
          </cell>
          <cell r="I76">
            <v>994.81311541009904</v>
          </cell>
          <cell r="J76">
            <v>1030.3859886267614</v>
          </cell>
          <cell r="K76">
            <v>6.2282962009182451E-3</v>
          </cell>
          <cell r="M76">
            <v>19</v>
          </cell>
          <cell r="N76">
            <v>17</v>
          </cell>
          <cell r="O76">
            <v>19</v>
          </cell>
        </row>
        <row r="77">
          <cell r="B77" t="str">
            <v>GALICIA</v>
          </cell>
          <cell r="C77">
            <v>619.60137154000051</v>
          </cell>
          <cell r="D77">
            <v>646.78519283000014</v>
          </cell>
          <cell r="E77">
            <v>2.9366514364335141E-3</v>
          </cell>
          <cell r="F77">
            <v>763.19799999999998</v>
          </cell>
          <cell r="G77">
            <v>766.30899999999997</v>
          </cell>
          <cell r="H77">
            <v>3.2215167078770307E-4</v>
          </cell>
          <cell r="I77">
            <v>811.84878830919445</v>
          </cell>
          <cell r="J77">
            <v>844.02661697826875</v>
          </cell>
          <cell r="K77">
            <v>2.1365747169739646E-3</v>
          </cell>
          <cell r="M77">
            <v>14</v>
          </cell>
          <cell r="N77">
            <v>11</v>
          </cell>
          <cell r="O77">
            <v>14</v>
          </cell>
        </row>
        <row r="78">
          <cell r="B78" t="str">
            <v>ANDALUCÍA</v>
          </cell>
          <cell r="C78">
            <v>1333.6727502099984</v>
          </cell>
          <cell r="D78">
            <v>1402.5007565000014</v>
          </cell>
          <cell r="E78">
            <v>7.4354470396974237E-3</v>
          </cell>
          <cell r="F78">
            <v>1552.9590000000001</v>
          </cell>
          <cell r="G78">
            <v>1574.6030000000001</v>
          </cell>
          <cell r="H78">
            <v>2.2412892197136518E-3</v>
          </cell>
          <cell r="I78">
            <v>858.79456586426193</v>
          </cell>
          <cell r="J78">
            <v>890.70118404448704</v>
          </cell>
          <cell r="K78">
            <v>5.7005461533764755E-3</v>
          </cell>
          <cell r="M78">
            <v>18</v>
          </cell>
          <cell r="N78">
            <v>19</v>
          </cell>
          <cell r="O78">
            <v>18</v>
          </cell>
        </row>
        <row r="79">
          <cell r="B79" t="str">
            <v>ASTURIAS</v>
          </cell>
          <cell r="C79">
            <v>341.35166653999983</v>
          </cell>
          <cell r="D79">
            <v>354.25112758999995</v>
          </cell>
          <cell r="E79">
            <v>1.3935208158404367E-3</v>
          </cell>
          <cell r="F79">
            <v>301.94</v>
          </cell>
          <cell r="G79">
            <v>302.24299999999999</v>
          </cell>
          <cell r="H79">
            <v>3.1376392236794171E-5</v>
          </cell>
          <cell r="I79">
            <v>1130.5281398291047</v>
          </cell>
          <cell r="J79">
            <v>1172.0738862107639</v>
          </cell>
          <cell r="K79">
            <v>9.5531028911684354E-4</v>
          </cell>
          <cell r="M79">
            <v>9</v>
          </cell>
          <cell r="N79">
            <v>3</v>
          </cell>
          <cell r="O79">
            <v>9</v>
          </cell>
        </row>
        <row r="80">
          <cell r="B80" t="str">
            <v>CANTABRIA</v>
          </cell>
          <cell r="C80">
            <v>141.46988003000007</v>
          </cell>
          <cell r="D80">
            <v>148.37875238000004</v>
          </cell>
          <cell r="E80">
            <v>7.4636121589818547E-4</v>
          </cell>
          <cell r="F80">
            <v>140.142</v>
          </cell>
          <cell r="G80">
            <v>141.566</v>
          </cell>
          <cell r="H80">
            <v>1.4745868826798375E-4</v>
          </cell>
          <cell r="I80">
            <v>1009.4752467497257</v>
          </cell>
          <cell r="J80">
            <v>1048.1242132998041</v>
          </cell>
          <cell r="K80">
            <v>5.6281591096896957E-4</v>
          </cell>
          <cell r="M80">
            <v>4</v>
          </cell>
          <cell r="N80">
            <v>5</v>
          </cell>
          <cell r="O80">
            <v>4</v>
          </cell>
        </row>
        <row r="81">
          <cell r="B81" t="str">
            <v>RIOJA (LA)</v>
          </cell>
          <cell r="C81">
            <v>64.653247779999987</v>
          </cell>
          <cell r="D81">
            <v>68.05951881999998</v>
          </cell>
          <cell r="E81">
            <v>3.6797735814198175E-4</v>
          </cell>
          <cell r="F81">
            <v>69.119</v>
          </cell>
          <cell r="G81">
            <v>70.001999999999995</v>
          </cell>
          <cell r="H81">
            <v>9.1436813020104606E-5</v>
          </cell>
          <cell r="I81">
            <v>935.39038151593616</v>
          </cell>
          <cell r="J81">
            <v>972.25106168395155</v>
          </cell>
          <cell r="K81">
            <v>2.837873718078127E-4</v>
          </cell>
          <cell r="M81">
            <v>3</v>
          </cell>
          <cell r="N81">
            <v>4</v>
          </cell>
          <cell r="O81">
            <v>3</v>
          </cell>
        </row>
        <row r="82">
          <cell r="B82" t="str">
            <v>MURCIA</v>
          </cell>
          <cell r="C82">
            <v>207.28461228999993</v>
          </cell>
          <cell r="D82">
            <v>218.02140475999994</v>
          </cell>
          <cell r="E82">
            <v>1.1598890639158707E-3</v>
          </cell>
          <cell r="F82">
            <v>246.05699999999999</v>
          </cell>
          <cell r="G82">
            <v>248.83600000000001</v>
          </cell>
          <cell r="H82">
            <v>2.8777225751174814E-4</v>
          </cell>
          <cell r="I82">
            <v>842.42517908452078</v>
          </cell>
          <cell r="J82">
            <v>876.16504348245417</v>
          </cell>
          <cell r="K82">
            <v>8.9019542802865287E-4</v>
          </cell>
          <cell r="M82">
            <v>8</v>
          </cell>
          <cell r="N82">
            <v>10</v>
          </cell>
          <cell r="O82">
            <v>8</v>
          </cell>
        </row>
        <row r="83">
          <cell r="B83" t="str">
            <v>C. VALENCIANA</v>
          </cell>
          <cell r="C83">
            <v>868.00701503999971</v>
          </cell>
          <cell r="D83">
            <v>911.83680596000045</v>
          </cell>
          <cell r="E83">
            <v>4.734905261871738E-3</v>
          </cell>
          <cell r="F83">
            <v>983.42700000000002</v>
          </cell>
          <cell r="G83">
            <v>995.97500000000002</v>
          </cell>
          <cell r="H83">
            <v>1.2993761379119866E-3</v>
          </cell>
          <cell r="I83">
            <v>882.63492362930822</v>
          </cell>
          <cell r="J83">
            <v>915.52178112904494</v>
          </cell>
          <cell r="K83">
            <v>3.606958288931884E-3</v>
          </cell>
          <cell r="M83">
            <v>16</v>
          </cell>
          <cell r="N83">
            <v>16</v>
          </cell>
          <cell r="O83">
            <v>16</v>
          </cell>
        </row>
        <row r="84">
          <cell r="B84" t="str">
            <v>ARAGÓN</v>
          </cell>
          <cell r="C84">
            <v>305.64620670999994</v>
          </cell>
          <cell r="D84">
            <v>319.28298206999983</v>
          </cell>
          <cell r="E84">
            <v>1.4731724256882536E-3</v>
          </cell>
          <cell r="F84">
            <v>302.52699999999999</v>
          </cell>
          <cell r="G84">
            <v>304.77999999999997</v>
          </cell>
          <cell r="H84">
            <v>2.3330366900826529E-4</v>
          </cell>
          <cell r="I84">
            <v>1010.3105068638499</v>
          </cell>
          <cell r="J84">
            <v>1047.5850845527918</v>
          </cell>
          <cell r="K84">
            <v>1.0782176807348325E-3</v>
          </cell>
          <cell r="M84">
            <v>10</v>
          </cell>
          <cell r="N84">
            <v>7</v>
          </cell>
          <cell r="O84">
            <v>10</v>
          </cell>
        </row>
        <row r="85">
          <cell r="B85" t="str">
            <v>CASTILLA - LA MANCHA</v>
          </cell>
          <cell r="C85">
            <v>328.17221261999998</v>
          </cell>
          <cell r="D85">
            <v>344.14711903000006</v>
          </cell>
          <cell r="E85">
            <v>1.7257592799536181E-3</v>
          </cell>
          <cell r="F85">
            <v>371.35899999999998</v>
          </cell>
          <cell r="G85">
            <v>374.98700000000002</v>
          </cell>
          <cell r="H85">
            <v>3.7568828724455448E-4</v>
          </cell>
          <cell r="I85">
            <v>883.70609738824157</v>
          </cell>
          <cell r="J85">
            <v>917.75746633883318</v>
          </cell>
          <cell r="K85">
            <v>1.3000474654944593E-3</v>
          </cell>
          <cell r="M85">
            <v>11</v>
          </cell>
          <cell r="N85">
            <v>13</v>
          </cell>
          <cell r="O85">
            <v>11</v>
          </cell>
        </row>
        <row r="86">
          <cell r="B86" t="str">
            <v>CANARIAS</v>
          </cell>
          <cell r="C86">
            <v>280.4332487599998</v>
          </cell>
          <cell r="D86">
            <v>298.93725841999992</v>
          </cell>
          <cell r="E86">
            <v>1.9989767431192406E-3</v>
          </cell>
          <cell r="F86">
            <v>318.78899999999999</v>
          </cell>
          <cell r="G86">
            <v>327.90699999999998</v>
          </cell>
          <cell r="H86">
            <v>9.4419123569345199E-4</v>
          </cell>
          <cell r="I86">
            <v>879.68295254855036</v>
          </cell>
          <cell r="J86">
            <v>911.65256740478219</v>
          </cell>
          <cell r="K86">
            <v>1.6291897664038244E-3</v>
          </cell>
          <cell r="M86">
            <v>12</v>
          </cell>
          <cell r="N86">
            <v>15</v>
          </cell>
          <cell r="O86">
            <v>12</v>
          </cell>
        </row>
        <row r="87">
          <cell r="B87" t="str">
            <v>NAVARRA</v>
          </cell>
          <cell r="C87">
            <v>149.38864190999996</v>
          </cell>
          <cell r="D87">
            <v>156.74695079999995</v>
          </cell>
          <cell r="E87">
            <v>7.9491356792760106E-4</v>
          </cell>
          <cell r="F87">
            <v>135.49299999999999</v>
          </cell>
          <cell r="G87">
            <v>137.215</v>
          </cell>
          <cell r="H87">
            <v>1.783173182566509E-4</v>
          </cell>
          <cell r="I87">
            <v>1102.5561609086812</v>
          </cell>
          <cell r="J87">
            <v>1142.3455948693652</v>
          </cell>
          <cell r="K87">
            <v>6.0101675709830972E-4</v>
          </cell>
          <cell r="M87">
            <v>5</v>
          </cell>
          <cell r="N87">
            <v>6</v>
          </cell>
          <cell r="O87">
            <v>5</v>
          </cell>
        </row>
        <row r="88">
          <cell r="B88" t="str">
            <v>EXTREMADURA</v>
          </cell>
          <cell r="C88">
            <v>180.45130676999997</v>
          </cell>
          <cell r="D88">
            <v>189.52589720999987</v>
          </cell>
          <cell r="E88">
            <v>9.8032240450591493E-4</v>
          </cell>
          <cell r="F88">
            <v>226.489</v>
          </cell>
          <cell r="G88">
            <v>228.89</v>
          </cell>
          <cell r="H88">
            <v>2.48629431552968E-4</v>
          </cell>
          <cell r="I88">
            <v>796.73320457064131</v>
          </cell>
          <cell r="J88">
            <v>828.02174498667432</v>
          </cell>
          <cell r="K88">
            <v>7.4587786283524947E-4</v>
          </cell>
          <cell r="M88">
            <v>6</v>
          </cell>
          <cell r="N88">
            <v>8</v>
          </cell>
          <cell r="O88">
            <v>6</v>
          </cell>
        </row>
        <row r="89">
          <cell r="B89" t="str">
            <v>ILLES BALEARS</v>
          </cell>
          <cell r="C89">
            <v>168.17285493999998</v>
          </cell>
          <cell r="D89">
            <v>177.4475644499999</v>
          </cell>
          <cell r="E89">
            <v>1.0019411441269518E-3</v>
          </cell>
          <cell r="F89">
            <v>189.55500000000001</v>
          </cell>
          <cell r="G89">
            <v>192.93700000000001</v>
          </cell>
          <cell r="H89">
            <v>3.5021438463646157E-4</v>
          </cell>
          <cell r="I89">
            <v>887.1982007332964</v>
          </cell>
          <cell r="J89">
            <v>919.71765109854459</v>
          </cell>
          <cell r="K89">
            <v>7.8243756424434805E-4</v>
          </cell>
          <cell r="M89">
            <v>7</v>
          </cell>
          <cell r="N89">
            <v>12</v>
          </cell>
          <cell r="O89">
            <v>7</v>
          </cell>
        </row>
        <row r="90">
          <cell r="B90" t="str">
            <v>MADRID</v>
          </cell>
          <cell r="C90">
            <v>1301.9799653499999</v>
          </cell>
          <cell r="D90">
            <v>1370.0547302899995</v>
          </cell>
          <cell r="E90">
            <v>7.3540748415480061E-3</v>
          </cell>
          <cell r="F90">
            <v>1151.8779999999999</v>
          </cell>
          <cell r="G90">
            <v>1172.1300000000001</v>
          </cell>
          <cell r="H90">
            <v>2.0971442098337385E-3</v>
          </cell>
          <cell r="I90">
            <v>1130.3106451811736</v>
          </cell>
          <cell r="J90">
            <v>1168.8590261233817</v>
          </cell>
          <cell r="K90">
            <v>5.6593098620124063E-3</v>
          </cell>
          <cell r="M90">
            <v>17</v>
          </cell>
          <cell r="N90">
            <v>18</v>
          </cell>
          <cell r="O90">
            <v>17</v>
          </cell>
        </row>
        <row r="91">
          <cell r="B91" t="str">
            <v>CASTILLA Y LEÓN</v>
          </cell>
          <cell r="C91">
            <v>578.70334654999965</v>
          </cell>
          <cell r="D91">
            <v>604.50932230000012</v>
          </cell>
          <cell r="E91">
            <v>2.7878036331369679E-3</v>
          </cell>
          <cell r="F91">
            <v>612.31600000000003</v>
          </cell>
          <cell r="G91">
            <v>615.04600000000005</v>
          </cell>
          <cell r="H91">
            <v>2.826981874800571E-4</v>
          </cell>
          <cell r="I91">
            <v>945.10570775547217</v>
          </cell>
          <cell r="J91">
            <v>982.86847211428096</v>
          </cell>
          <cell r="K91">
            <v>2.0400223901059309E-3</v>
          </cell>
          <cell r="M91">
            <v>13</v>
          </cell>
          <cell r="N91">
            <v>9</v>
          </cell>
          <cell r="O91">
            <v>13</v>
          </cell>
        </row>
        <row r="92">
          <cell r="B92" t="str">
            <v>CEUTA</v>
          </cell>
          <cell r="C92">
            <v>8.2838594200000024</v>
          </cell>
          <cell r="D92">
            <v>8.7729535399999996</v>
          </cell>
          <cell r="E92">
            <v>5.2836535920634517E-5</v>
          </cell>
          <cell r="F92">
            <v>8.5690000000000008</v>
          </cell>
          <cell r="G92">
            <v>8.7230000000000008</v>
          </cell>
          <cell r="H92">
            <v>1.5947077242464515E-5</v>
          </cell>
          <cell r="I92">
            <v>966.72417084840731</v>
          </cell>
          <cell r="J92">
            <v>1005.7266467958273</v>
          </cell>
          <cell r="K92">
            <v>4.1984345786932938E-5</v>
          </cell>
          <cell r="M92">
            <v>2</v>
          </cell>
          <cell r="N92">
            <v>2</v>
          </cell>
          <cell r="O92">
            <v>2</v>
          </cell>
        </row>
        <row r="93">
          <cell r="B93" t="str">
            <v>MELILLA</v>
          </cell>
          <cell r="C93">
            <v>7.1664348600000007</v>
          </cell>
          <cell r="D93">
            <v>7.5677674000000001</v>
          </cell>
          <cell r="E93">
            <v>4.3355706598618694E-5</v>
          </cell>
          <cell r="F93">
            <v>7.9390000000000001</v>
          </cell>
          <cell r="G93">
            <v>8.0519999999999996</v>
          </cell>
          <cell r="H93">
            <v>1.1701426807782458E-5</v>
          </cell>
          <cell r="I93">
            <v>902.6873485325608</v>
          </cell>
          <cell r="J93">
            <v>939.86182314952805</v>
          </cell>
          <cell r="K93">
            <v>3.3994338122429368E-5</v>
          </cell>
          <cell r="M93">
            <v>1</v>
          </cell>
          <cell r="N93">
            <v>1</v>
          </cell>
          <cell r="O93">
            <v>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bla evolución prov"/>
      <sheetName val="Cuadro evolución prov"/>
      <sheetName val="Cuadro evolución prov MEDIA"/>
      <sheetName val="Tabla evolución CA"/>
      <sheetName val="Cuadro evolución CA"/>
      <sheetName val="Tabla cuadro"/>
      <sheetName val="Total"/>
      <sheetName val="RG"/>
      <sheetName val="RETA"/>
      <sheetName val="ACA"/>
      <sheetName val="MAR"/>
      <sheetName val="CARBÓN"/>
      <sheetName val="HOGAR"/>
      <sheetName val="AT"/>
      <sheetName val="EP"/>
      <sheetName val="SOVI"/>
      <sheetName val="Control"/>
      <sheetName val="ACP"/>
      <sheetName val="Tabla evolución"/>
      <sheetName val="Cuadro evolución CCAA"/>
      <sheetName val="Cuadro evolución CCAA MEDIA"/>
    </sheetNames>
    <sheetDataSet>
      <sheetData sheetId="0">
        <row r="2">
          <cell r="A2" t="str">
            <v>Cod_CA</v>
          </cell>
        </row>
      </sheetData>
      <sheetData sheetId="1">
        <row r="3">
          <cell r="A3" t="str">
            <v>Cod_prestación</v>
          </cell>
        </row>
      </sheetData>
      <sheetData sheetId="2">
        <row r="1">
          <cell r="B1" t="str">
            <v>PENSIONES EN VIGOR POR CCAA</v>
          </cell>
        </row>
      </sheetData>
      <sheetData sheetId="3">
        <row r="1">
          <cell r="A1" t="str">
            <v>EVOLUCIÓN DE LA PENSIÓN MEDIA POR CCAA</v>
          </cell>
        </row>
      </sheetData>
      <sheetData sheetId="4">
        <row r="1">
          <cell r="A1" t="str">
            <v>Cod_CA</v>
          </cell>
        </row>
      </sheetData>
      <sheetData sheetId="5">
        <row r="1">
          <cell r="A1">
            <v>40148</v>
          </cell>
        </row>
      </sheetData>
      <sheetData sheetId="6">
        <row r="3">
          <cell r="A3" t="str">
            <v>Fecha_fichero</v>
          </cell>
        </row>
      </sheetData>
      <sheetData sheetId="7">
        <row r="1">
          <cell r="B1" t="str">
            <v>PENSIONES EN VIGOR A 1 DE ENERO DE 2006</v>
          </cell>
        </row>
        <row r="2">
          <cell r="A2" t="str">
            <v>TOTAL SISTEMA</v>
          </cell>
          <cell r="B2" t="str">
            <v>TOTAL SISTEMA</v>
          </cell>
        </row>
        <row r="4">
          <cell r="B4" t="str">
            <v>COMUNIDADES AUTÓNOMAS</v>
          </cell>
          <cell r="D4" t="str">
            <v>INC. PERMANENTE</v>
          </cell>
          <cell r="G4" t="str">
            <v>JUBILACIÓN</v>
          </cell>
          <cell r="J4" t="str">
            <v>VIUDEDAD</v>
          </cell>
          <cell r="M4" t="str">
            <v>ORFANDAD</v>
          </cell>
          <cell r="P4" t="str">
            <v>FAVOR DE FAMILIARES</v>
          </cell>
          <cell r="S4" t="str">
            <v>TOTAL PENSIONES</v>
          </cell>
          <cell r="W4" t="str">
            <v>CONTROL</v>
          </cell>
        </row>
        <row r="5">
          <cell r="D5" t="str">
            <v>Número</v>
          </cell>
          <cell r="E5" t="str">
            <v>Nómina</v>
          </cell>
          <cell r="F5" t="str">
            <v>P.media</v>
          </cell>
          <cell r="G5" t="str">
            <v>Número</v>
          </cell>
          <cell r="H5" t="str">
            <v>Nómina</v>
          </cell>
          <cell r="I5" t="str">
            <v>P.media</v>
          </cell>
          <cell r="J5" t="str">
            <v>Número</v>
          </cell>
          <cell r="K5" t="str">
            <v>Nómina</v>
          </cell>
          <cell r="L5" t="str">
            <v>P.media</v>
          </cell>
          <cell r="M5" t="str">
            <v>Número</v>
          </cell>
          <cell r="N5" t="str">
            <v>Nómina</v>
          </cell>
          <cell r="O5" t="str">
            <v>P.media</v>
          </cell>
          <cell r="P5" t="str">
            <v>Número</v>
          </cell>
          <cell r="Q5" t="str">
            <v>Nómina</v>
          </cell>
          <cell r="R5" t="str">
            <v>P.media</v>
          </cell>
          <cell r="S5" t="str">
            <v>Número</v>
          </cell>
          <cell r="T5" t="str">
            <v>Nómina</v>
          </cell>
          <cell r="U5" t="str">
            <v>P.media</v>
          </cell>
          <cell r="W5" t="str">
            <v>Número</v>
          </cell>
          <cell r="X5" t="str">
            <v>Nómina</v>
          </cell>
        </row>
        <row r="6">
          <cell r="A6">
            <v>4</v>
          </cell>
          <cell r="B6" t="str">
            <v xml:space="preserve">ANDALUCÍA           </v>
          </cell>
          <cell r="D6">
            <v>187693</v>
          </cell>
          <cell r="E6">
            <v>128937333.67000002</v>
          </cell>
          <cell r="F6">
            <v>686.95867011556118</v>
          </cell>
          <cell r="G6">
            <v>685768</v>
          </cell>
          <cell r="H6">
            <v>451864760.75</v>
          </cell>
          <cell r="I6">
            <v>658.9178275305934</v>
          </cell>
          <cell r="J6">
            <v>351893</v>
          </cell>
          <cell r="K6">
            <v>160015754.15000004</v>
          </cell>
          <cell r="L6">
            <v>454.72843776375214</v>
          </cell>
          <cell r="M6">
            <v>53914</v>
          </cell>
          <cell r="N6">
            <v>14225752.18</v>
          </cell>
          <cell r="O6">
            <v>263.86007678896021</v>
          </cell>
          <cell r="P6">
            <v>7810</v>
          </cell>
          <cell r="Q6">
            <v>2725954.81</v>
          </cell>
          <cell r="R6">
            <v>349.03390653008961</v>
          </cell>
          <cell r="S6">
            <v>1287078</v>
          </cell>
          <cell r="T6">
            <v>757769555.55999994</v>
          </cell>
          <cell r="U6">
            <v>588.75185152725783</v>
          </cell>
          <cell r="W6" t="str">
            <v>Bien</v>
          </cell>
          <cell r="X6" t="str">
            <v>Bien</v>
          </cell>
        </row>
        <row r="7">
          <cell r="A7">
            <v>4</v>
          </cell>
          <cell r="C7" t="str">
            <v>Almería</v>
          </cell>
          <cell r="D7">
            <v>8264</v>
          </cell>
          <cell r="E7">
            <v>5036304.38</v>
          </cell>
          <cell r="F7">
            <v>609.42695788964181</v>
          </cell>
          <cell r="G7">
            <v>49945</v>
          </cell>
          <cell r="H7">
            <v>28669679.849999998</v>
          </cell>
          <cell r="I7">
            <v>574.02502452697968</v>
          </cell>
          <cell r="J7">
            <v>24514</v>
          </cell>
          <cell r="K7">
            <v>9863052.75</v>
          </cell>
          <cell r="L7">
            <v>402.34367096353105</v>
          </cell>
          <cell r="M7">
            <v>3649</v>
          </cell>
          <cell r="N7">
            <v>907299.6</v>
          </cell>
          <cell r="O7">
            <v>248.6433543436558</v>
          </cell>
          <cell r="P7">
            <v>338</v>
          </cell>
          <cell r="Q7">
            <v>106926.95</v>
          </cell>
          <cell r="R7">
            <v>316.35192307692307</v>
          </cell>
          <cell r="S7">
            <v>86710</v>
          </cell>
          <cell r="T7">
            <v>44583263.530000001</v>
          </cell>
          <cell r="U7">
            <v>514.16518890554721</v>
          </cell>
          <cell r="W7" t="str">
            <v>Bien</v>
          </cell>
          <cell r="X7" t="str">
            <v>Bien</v>
          </cell>
        </row>
        <row r="8">
          <cell r="A8">
            <v>11</v>
          </cell>
          <cell r="C8" t="str">
            <v>Cádiz</v>
          </cell>
          <cell r="D8">
            <v>25899</v>
          </cell>
          <cell r="E8">
            <v>20766386.829999998</v>
          </cell>
          <cell r="F8">
            <v>801.82195567396423</v>
          </cell>
          <cell r="G8">
            <v>81415</v>
          </cell>
          <cell r="H8">
            <v>61376501.339999989</v>
          </cell>
          <cell r="I8">
            <v>753.87215304305084</v>
          </cell>
          <cell r="J8">
            <v>49714</v>
          </cell>
          <cell r="K8">
            <v>24665154.010000005</v>
          </cell>
          <cell r="L8">
            <v>496.14100675865961</v>
          </cell>
          <cell r="M8">
            <v>8444</v>
          </cell>
          <cell r="N8">
            <v>2290415.88</v>
          </cell>
          <cell r="O8">
            <v>271.24773567029843</v>
          </cell>
          <cell r="P8">
            <v>1581</v>
          </cell>
          <cell r="Q8">
            <v>540151.99</v>
          </cell>
          <cell r="R8">
            <v>341.65211258697025</v>
          </cell>
          <cell r="S8">
            <v>167053</v>
          </cell>
          <cell r="T8">
            <v>109638610.05000001</v>
          </cell>
          <cell r="U8">
            <v>656.31033294822612</v>
          </cell>
          <cell r="W8" t="str">
            <v>Bien</v>
          </cell>
          <cell r="X8" t="str">
            <v>Bien</v>
          </cell>
        </row>
        <row r="9">
          <cell r="A9">
            <v>14</v>
          </cell>
          <cell r="C9" t="str">
            <v>Córdoba</v>
          </cell>
          <cell r="D9">
            <v>13843</v>
          </cell>
          <cell r="E9">
            <v>8558474.4600000009</v>
          </cell>
          <cell r="F9">
            <v>618.2528685978474</v>
          </cell>
          <cell r="G9">
            <v>92402</v>
          </cell>
          <cell r="H9">
            <v>55895543.74000001</v>
          </cell>
          <cell r="I9">
            <v>604.91703361399118</v>
          </cell>
          <cell r="J9">
            <v>41000</v>
          </cell>
          <cell r="K9">
            <v>17357521.120000001</v>
          </cell>
          <cell r="L9">
            <v>423.35417365853664</v>
          </cell>
          <cell r="M9">
            <v>5698</v>
          </cell>
          <cell r="N9">
            <v>1500562.76</v>
          </cell>
          <cell r="O9">
            <v>263.34902772902774</v>
          </cell>
          <cell r="P9">
            <v>972</v>
          </cell>
          <cell r="Q9">
            <v>332003.26</v>
          </cell>
          <cell r="R9">
            <v>341.5671399176955</v>
          </cell>
          <cell r="S9">
            <v>153915</v>
          </cell>
          <cell r="T9">
            <v>83644105.339999974</v>
          </cell>
          <cell r="U9">
            <v>543.44349374654826</v>
          </cell>
          <cell r="W9" t="str">
            <v>Bien</v>
          </cell>
          <cell r="X9" t="str">
            <v>Bien</v>
          </cell>
        </row>
        <row r="10">
          <cell r="A10">
            <v>18</v>
          </cell>
          <cell r="C10" t="str">
            <v>Granada</v>
          </cell>
          <cell r="D10">
            <v>24244</v>
          </cell>
          <cell r="E10">
            <v>15858469.699999999</v>
          </cell>
          <cell r="F10">
            <v>654.11935736677117</v>
          </cell>
          <cell r="G10">
            <v>91015</v>
          </cell>
          <cell r="H10">
            <v>55713133.619999997</v>
          </cell>
          <cell r="I10">
            <v>612.13133681261331</v>
          </cell>
          <cell r="J10">
            <v>41508</v>
          </cell>
          <cell r="K10">
            <v>17655072.120000001</v>
          </cell>
          <cell r="L10">
            <v>425.34143104943627</v>
          </cell>
          <cell r="M10">
            <v>5843</v>
          </cell>
          <cell r="N10">
            <v>1508673.71</v>
          </cell>
          <cell r="O10">
            <v>258.20190142050313</v>
          </cell>
          <cell r="P10">
            <v>805</v>
          </cell>
          <cell r="Q10">
            <v>278460.08</v>
          </cell>
          <cell r="R10">
            <v>345.91314285714287</v>
          </cell>
          <cell r="S10">
            <v>163415</v>
          </cell>
          <cell r="T10">
            <v>91013809.230000004</v>
          </cell>
          <cell r="U10">
            <v>556.94892898448734</v>
          </cell>
          <cell r="W10" t="str">
            <v>Bien</v>
          </cell>
          <cell r="X10" t="str">
            <v>Bien</v>
          </cell>
        </row>
        <row r="11">
          <cell r="A11">
            <v>21</v>
          </cell>
          <cell r="C11" t="str">
            <v>Huelva</v>
          </cell>
          <cell r="D11">
            <v>12899</v>
          </cell>
          <cell r="E11">
            <v>8424577.25</v>
          </cell>
          <cell r="F11">
            <v>653.11863322738202</v>
          </cell>
          <cell r="G11">
            <v>42215</v>
          </cell>
          <cell r="H11">
            <v>29857389.329999998</v>
          </cell>
          <cell r="I11">
            <v>707.26967499703892</v>
          </cell>
          <cell r="J11">
            <v>23775</v>
          </cell>
          <cell r="K11">
            <v>11276813.32</v>
          </cell>
          <cell r="L11">
            <v>474.31391461619347</v>
          </cell>
          <cell r="M11">
            <v>3494</v>
          </cell>
          <cell r="N11">
            <v>926940.15</v>
          </cell>
          <cell r="O11">
            <v>265.29483400114481</v>
          </cell>
          <cell r="P11">
            <v>571</v>
          </cell>
          <cell r="Q11">
            <v>202695.04000000001</v>
          </cell>
          <cell r="R11">
            <v>354.98255691768827</v>
          </cell>
          <cell r="S11">
            <v>82954</v>
          </cell>
          <cell r="T11">
            <v>50688415.089999996</v>
          </cell>
          <cell r="U11">
            <v>611.04244629553727</v>
          </cell>
          <cell r="W11" t="str">
            <v>Bien</v>
          </cell>
          <cell r="X11" t="str">
            <v>Bien</v>
          </cell>
        </row>
        <row r="12">
          <cell r="A12">
            <v>23</v>
          </cell>
          <cell r="C12" t="str">
            <v>Jaén</v>
          </cell>
          <cell r="D12">
            <v>15112</v>
          </cell>
          <cell r="E12">
            <v>9609629.8200000003</v>
          </cell>
          <cell r="F12">
            <v>635.89397961884595</v>
          </cell>
          <cell r="G12">
            <v>69609</v>
          </cell>
          <cell r="H12">
            <v>42513825.849999994</v>
          </cell>
          <cell r="I12">
            <v>610.75185464523258</v>
          </cell>
          <cell r="J12">
            <v>35167</v>
          </cell>
          <cell r="K12">
            <v>15555047.5</v>
          </cell>
          <cell r="L12">
            <v>442.31943299115648</v>
          </cell>
          <cell r="M12">
            <v>4932</v>
          </cell>
          <cell r="N12">
            <v>1265075.6499999999</v>
          </cell>
          <cell r="O12">
            <v>256.50357866991078</v>
          </cell>
          <cell r="P12">
            <v>599</v>
          </cell>
          <cell r="Q12">
            <v>202524.64</v>
          </cell>
          <cell r="R12">
            <v>338.10457429048415</v>
          </cell>
          <cell r="S12">
            <v>125419</v>
          </cell>
          <cell r="T12">
            <v>69146103.459999979</v>
          </cell>
          <cell r="U12">
            <v>551.32080035720253</v>
          </cell>
          <cell r="W12" t="str">
            <v>Bien</v>
          </cell>
          <cell r="X12" t="str">
            <v>Bien</v>
          </cell>
        </row>
        <row r="13">
          <cell r="A13">
            <v>29</v>
          </cell>
          <cell r="C13" t="str">
            <v>Málaga</v>
          </cell>
          <cell r="D13">
            <v>33026</v>
          </cell>
          <cell r="E13">
            <v>24854085.370000005</v>
          </cell>
          <cell r="F13">
            <v>752.56117513474248</v>
          </cell>
          <cell r="G13">
            <v>105645</v>
          </cell>
          <cell r="H13">
            <v>70509328.049999997</v>
          </cell>
          <cell r="I13">
            <v>667.41755927871645</v>
          </cell>
          <cell r="J13">
            <v>55407</v>
          </cell>
          <cell r="K13">
            <v>25140469.940000005</v>
          </cell>
          <cell r="L13">
            <v>453.74176439800033</v>
          </cell>
          <cell r="M13">
            <v>8825</v>
          </cell>
          <cell r="N13">
            <v>2317590.04</v>
          </cell>
          <cell r="O13">
            <v>262.61643512747878</v>
          </cell>
          <cell r="P13">
            <v>1091</v>
          </cell>
          <cell r="Q13">
            <v>388542.58</v>
          </cell>
          <cell r="R13">
            <v>356.13435380384971</v>
          </cell>
          <cell r="S13">
            <v>203994</v>
          </cell>
          <cell r="T13">
            <v>123210015.98</v>
          </cell>
          <cell r="U13">
            <v>603.98843093424318</v>
          </cell>
          <cell r="W13" t="str">
            <v>Bien</v>
          </cell>
          <cell r="X13" t="str">
            <v>Bien</v>
          </cell>
        </row>
        <row r="14">
          <cell r="A14">
            <v>41</v>
          </cell>
          <cell r="C14" t="str">
            <v>Sevilla</v>
          </cell>
          <cell r="D14">
            <v>54406</v>
          </cell>
          <cell r="E14">
            <v>35829405.860000007</v>
          </cell>
          <cell r="F14">
            <v>658.55614932176616</v>
          </cell>
          <cell r="G14">
            <v>153522</v>
          </cell>
          <cell r="H14">
            <v>107329358.97</v>
          </cell>
          <cell r="I14">
            <v>699.11386622112786</v>
          </cell>
          <cell r="J14">
            <v>80808</v>
          </cell>
          <cell r="K14">
            <v>38502623.390000001</v>
          </cell>
          <cell r="L14">
            <v>476.47044092169091</v>
          </cell>
          <cell r="M14">
            <v>13029</v>
          </cell>
          <cell r="N14">
            <v>3509194.39</v>
          </cell>
          <cell r="O14">
            <v>269.33720085962085</v>
          </cell>
          <cell r="P14">
            <v>1853</v>
          </cell>
          <cell r="Q14">
            <v>674650.27</v>
          </cell>
          <cell r="R14">
            <v>364.08541284403668</v>
          </cell>
          <cell r="S14">
            <v>303618</v>
          </cell>
          <cell r="T14">
            <v>185845232.88</v>
          </cell>
          <cell r="U14">
            <v>612.10215757959008</v>
          </cell>
          <cell r="W14" t="str">
            <v>Bien</v>
          </cell>
          <cell r="X14" t="str">
            <v>Bien</v>
          </cell>
        </row>
        <row r="15">
          <cell r="A15">
            <v>10</v>
          </cell>
          <cell r="B15" t="str">
            <v xml:space="preserve">ARAGÓN              </v>
          </cell>
          <cell r="D15">
            <v>22075</v>
          </cell>
          <cell r="E15">
            <v>17727001.73</v>
          </cell>
          <cell r="F15">
            <v>803.03518595696494</v>
          </cell>
          <cell r="G15">
            <v>165498</v>
          </cell>
          <cell r="H15">
            <v>120179179.53999999</v>
          </cell>
          <cell r="I15">
            <v>726.16695996326234</v>
          </cell>
          <cell r="J15">
            <v>72967</v>
          </cell>
          <cell r="K15">
            <v>35421023.57</v>
          </cell>
          <cell r="L15">
            <v>485.43894596187317</v>
          </cell>
          <cell r="M15">
            <v>6819</v>
          </cell>
          <cell r="N15">
            <v>2074516</v>
          </cell>
          <cell r="O15">
            <v>304.22583956591876</v>
          </cell>
          <cell r="P15">
            <v>1209</v>
          </cell>
          <cell r="Q15">
            <v>479179.43999999994</v>
          </cell>
          <cell r="R15">
            <v>396.34362282878408</v>
          </cell>
          <cell r="S15">
            <v>268568</v>
          </cell>
          <cell r="T15">
            <v>175880900.28000003</v>
          </cell>
          <cell r="U15">
            <v>654.88405275386503</v>
          </cell>
          <cell r="W15" t="str">
            <v>Bien</v>
          </cell>
          <cell r="X15" t="str">
            <v>Bien</v>
          </cell>
        </row>
        <row r="16">
          <cell r="A16">
            <v>22</v>
          </cell>
          <cell r="C16" t="str">
            <v>Huesca</v>
          </cell>
          <cell r="D16">
            <v>3649</v>
          </cell>
          <cell r="E16">
            <v>2625339.9</v>
          </cell>
          <cell r="F16">
            <v>719.46832008769525</v>
          </cell>
          <cell r="G16">
            <v>28711</v>
          </cell>
          <cell r="H16">
            <v>19224171.709999997</v>
          </cell>
          <cell r="I16">
            <v>669.57513531399104</v>
          </cell>
          <cell r="J16">
            <v>13616</v>
          </cell>
          <cell r="K16">
            <v>6305778.7000000002</v>
          </cell>
          <cell r="L16">
            <v>463.11535693302</v>
          </cell>
          <cell r="M16">
            <v>1168</v>
          </cell>
          <cell r="N16">
            <v>343425.13</v>
          </cell>
          <cell r="O16">
            <v>294.02836472602741</v>
          </cell>
          <cell r="P16">
            <v>161</v>
          </cell>
          <cell r="Q16">
            <v>62001.07</v>
          </cell>
          <cell r="R16">
            <v>385.0998136645963</v>
          </cell>
          <cell r="S16">
            <v>47305</v>
          </cell>
          <cell r="T16">
            <v>28560716.50999999</v>
          </cell>
          <cell r="U16">
            <v>603.75682295740387</v>
          </cell>
          <cell r="W16" t="str">
            <v>Bien</v>
          </cell>
          <cell r="X16" t="str">
            <v>Bien</v>
          </cell>
        </row>
        <row r="17">
          <cell r="A17">
            <v>44</v>
          </cell>
          <cell r="C17" t="str">
            <v>Teruel</v>
          </cell>
          <cell r="D17">
            <v>2267</v>
          </cell>
          <cell r="E17">
            <v>1615503.06</v>
          </cell>
          <cell r="F17">
            <v>712.61714159682401</v>
          </cell>
          <cell r="G17">
            <v>24658</v>
          </cell>
          <cell r="H17">
            <v>16387221.640000001</v>
          </cell>
          <cell r="I17">
            <v>664.58032443831621</v>
          </cell>
          <cell r="J17">
            <v>9166</v>
          </cell>
          <cell r="K17">
            <v>3921022.45</v>
          </cell>
          <cell r="L17">
            <v>427.77901483744273</v>
          </cell>
          <cell r="M17">
            <v>805</v>
          </cell>
          <cell r="N17">
            <v>244150.29</v>
          </cell>
          <cell r="O17">
            <v>303.2922857142857</v>
          </cell>
          <cell r="P17">
            <v>108</v>
          </cell>
          <cell r="Q17">
            <v>37833.4</v>
          </cell>
          <cell r="R17">
            <v>350.30925925925925</v>
          </cell>
          <cell r="S17">
            <v>37004</v>
          </cell>
          <cell r="T17">
            <v>22205730.840000004</v>
          </cell>
          <cell r="U17">
            <v>600.09001297157079</v>
          </cell>
          <cell r="W17" t="str">
            <v>Bien</v>
          </cell>
          <cell r="X17" t="str">
            <v>Bien</v>
          </cell>
        </row>
        <row r="18">
          <cell r="A18">
            <v>50</v>
          </cell>
          <cell r="C18" t="str">
            <v>Zaragoza</v>
          </cell>
          <cell r="D18">
            <v>16159</v>
          </cell>
          <cell r="E18">
            <v>13486158.770000001</v>
          </cell>
          <cell r="F18">
            <v>834.59117333993447</v>
          </cell>
          <cell r="G18">
            <v>112129</v>
          </cell>
          <cell r="H18">
            <v>84567786.189999998</v>
          </cell>
          <cell r="I18">
            <v>754.20084179828586</v>
          </cell>
          <cell r="J18">
            <v>50185</v>
          </cell>
          <cell r="K18">
            <v>25194222.420000002</v>
          </cell>
          <cell r="L18">
            <v>502.02694868984759</v>
          </cell>
          <cell r="M18">
            <v>4846</v>
          </cell>
          <cell r="N18">
            <v>1486940.58</v>
          </cell>
          <cell r="O18">
            <v>306.83874948411062</v>
          </cell>
          <cell r="P18">
            <v>940</v>
          </cell>
          <cell r="Q18">
            <v>379344.97</v>
          </cell>
          <cell r="R18">
            <v>403.55847872340422</v>
          </cell>
          <cell r="S18">
            <v>184259</v>
          </cell>
          <cell r="T18">
            <v>125114452.93000002</v>
          </cell>
          <cell r="U18">
            <v>679.01406677557145</v>
          </cell>
          <cell r="W18" t="str">
            <v>Bien</v>
          </cell>
          <cell r="X18" t="str">
            <v>Bien</v>
          </cell>
        </row>
        <row r="19">
          <cell r="A19">
            <v>5</v>
          </cell>
          <cell r="B19" t="str">
            <v xml:space="preserve">ASTURIAS            </v>
          </cell>
          <cell r="D19">
            <v>33719</v>
          </cell>
          <cell r="E19">
            <v>30846109.069999997</v>
          </cell>
          <cell r="F19">
            <v>914.79904712476639</v>
          </cell>
          <cell r="G19">
            <v>161025</v>
          </cell>
          <cell r="H19">
            <v>143949315.5</v>
          </cell>
          <cell r="I19">
            <v>893.95631423691975</v>
          </cell>
          <cell r="J19">
            <v>82766</v>
          </cell>
          <cell r="K19">
            <v>43071307.07</v>
          </cell>
          <cell r="L19">
            <v>520.39855822439165</v>
          </cell>
          <cell r="M19">
            <v>7894</v>
          </cell>
          <cell r="N19">
            <v>2666867.9900000002</v>
          </cell>
          <cell r="O19">
            <v>337.83480998226503</v>
          </cell>
          <cell r="P19">
            <v>1660</v>
          </cell>
          <cell r="Q19">
            <v>796124.57</v>
          </cell>
          <cell r="R19">
            <v>479.59311445783129</v>
          </cell>
          <cell r="S19">
            <v>287064</v>
          </cell>
          <cell r="T19">
            <v>221329724.19999999</v>
          </cell>
          <cell r="U19">
            <v>771.01177507454781</v>
          </cell>
          <cell r="W19" t="str">
            <v>Bien</v>
          </cell>
          <cell r="X19" t="str">
            <v>Bien</v>
          </cell>
        </row>
        <row r="20">
          <cell r="A20">
            <v>33</v>
          </cell>
          <cell r="C20" t="str">
            <v>Asturias</v>
          </cell>
          <cell r="D20">
            <v>33719</v>
          </cell>
          <cell r="E20">
            <v>30846109.069999997</v>
          </cell>
          <cell r="F20">
            <v>914.79904712476639</v>
          </cell>
          <cell r="G20">
            <v>161025</v>
          </cell>
          <cell r="H20">
            <v>143949315.5</v>
          </cell>
          <cell r="I20">
            <v>893.95631423691975</v>
          </cell>
          <cell r="J20">
            <v>82766</v>
          </cell>
          <cell r="K20">
            <v>43071307.07</v>
          </cell>
          <cell r="L20">
            <v>520.39855822439165</v>
          </cell>
          <cell r="M20">
            <v>7894</v>
          </cell>
          <cell r="N20">
            <v>2666867.9900000002</v>
          </cell>
          <cell r="O20">
            <v>337.83480998226503</v>
          </cell>
          <cell r="P20">
            <v>1660</v>
          </cell>
          <cell r="Q20">
            <v>796124.57</v>
          </cell>
          <cell r="R20">
            <v>479.59311445783129</v>
          </cell>
          <cell r="S20">
            <v>287064</v>
          </cell>
          <cell r="T20">
            <v>221329724.19999999</v>
          </cell>
          <cell r="U20">
            <v>771.01177507454781</v>
          </cell>
          <cell r="W20" t="str">
            <v>Bien</v>
          </cell>
          <cell r="X20" t="str">
            <v>Bien</v>
          </cell>
        </row>
        <row r="21">
          <cell r="A21">
            <v>15</v>
          </cell>
          <cell r="B21" t="str">
            <v xml:space="preserve">ISLAS BALEARES      </v>
          </cell>
          <cell r="D21">
            <v>18868</v>
          </cell>
          <cell r="E21">
            <v>12539520.719999997</v>
          </cell>
          <cell r="F21">
            <v>664.59193979224062</v>
          </cell>
          <cell r="G21">
            <v>90923</v>
          </cell>
          <cell r="H21">
            <v>58284823.690000005</v>
          </cell>
          <cell r="I21">
            <v>641.03498223771771</v>
          </cell>
          <cell r="J21">
            <v>40855</v>
          </cell>
          <cell r="K21">
            <v>17409956.029999997</v>
          </cell>
          <cell r="L21">
            <v>426.14015493819602</v>
          </cell>
          <cell r="M21">
            <v>4674</v>
          </cell>
          <cell r="N21">
            <v>1168139.3799999999</v>
          </cell>
          <cell r="O21">
            <v>249.92284552845527</v>
          </cell>
          <cell r="P21">
            <v>167</v>
          </cell>
          <cell r="Q21">
            <v>45961.67</v>
          </cell>
          <cell r="R21">
            <v>275.21958083832334</v>
          </cell>
          <cell r="S21">
            <v>155487</v>
          </cell>
          <cell r="T21">
            <v>89448401.489999995</v>
          </cell>
          <cell r="U21">
            <v>575.27897181114815</v>
          </cell>
          <cell r="W21" t="str">
            <v>Bien</v>
          </cell>
          <cell r="X21" t="str">
            <v>Bien</v>
          </cell>
        </row>
        <row r="22">
          <cell r="A22">
            <v>7</v>
          </cell>
          <cell r="C22" t="str">
            <v>Illes Balears</v>
          </cell>
          <cell r="D22">
            <v>18868</v>
          </cell>
          <cell r="E22">
            <v>12539520.719999997</v>
          </cell>
          <cell r="F22">
            <v>664.59193979224062</v>
          </cell>
          <cell r="G22">
            <v>90923</v>
          </cell>
          <cell r="H22">
            <v>58284823.690000005</v>
          </cell>
          <cell r="I22">
            <v>641.03498223771771</v>
          </cell>
          <cell r="J22">
            <v>40855</v>
          </cell>
          <cell r="K22">
            <v>17409956.029999997</v>
          </cell>
          <cell r="L22">
            <v>426.14015493819602</v>
          </cell>
          <cell r="M22">
            <v>4674</v>
          </cell>
          <cell r="N22">
            <v>1168139.3799999999</v>
          </cell>
          <cell r="O22">
            <v>249.92284552845527</v>
          </cell>
          <cell r="P22">
            <v>167</v>
          </cell>
          <cell r="Q22">
            <v>45961.67</v>
          </cell>
          <cell r="R22">
            <v>275.21958083832334</v>
          </cell>
          <cell r="S22">
            <v>155487</v>
          </cell>
          <cell r="T22">
            <v>89448401.489999995</v>
          </cell>
          <cell r="U22">
            <v>575.27897181114815</v>
          </cell>
          <cell r="W22" t="str">
            <v>Bien</v>
          </cell>
          <cell r="X22" t="str">
            <v>Bien</v>
          </cell>
        </row>
        <row r="23">
          <cell r="A23">
            <v>12</v>
          </cell>
          <cell r="B23" t="str">
            <v xml:space="preserve">CANARIAS            </v>
          </cell>
          <cell r="D23">
            <v>26815</v>
          </cell>
          <cell r="E23">
            <v>17283818.589999996</v>
          </cell>
          <cell r="F23">
            <v>644.55784411709851</v>
          </cell>
          <cell r="G23">
            <v>119086</v>
          </cell>
          <cell r="H23">
            <v>83192837.640000015</v>
          </cell>
          <cell r="I23">
            <v>698.59460927397015</v>
          </cell>
          <cell r="J23">
            <v>65385</v>
          </cell>
          <cell r="K23">
            <v>30664562.260000002</v>
          </cell>
          <cell r="L23">
            <v>468.984664066682</v>
          </cell>
          <cell r="M23">
            <v>12702</v>
          </cell>
          <cell r="N23">
            <v>3309733.63</v>
          </cell>
          <cell r="O23">
            <v>260.56791292709806</v>
          </cell>
          <cell r="P23">
            <v>1561</v>
          </cell>
          <cell r="Q23">
            <v>590864.91</v>
          </cell>
          <cell r="R23">
            <v>378.51691864189627</v>
          </cell>
          <cell r="S23">
            <v>225549</v>
          </cell>
          <cell r="T23">
            <v>135041817.03</v>
          </cell>
          <cell r="U23">
            <v>598.72496455315695</v>
          </cell>
          <cell r="W23" t="str">
            <v>Bien</v>
          </cell>
          <cell r="X23" t="str">
            <v>Bien</v>
          </cell>
        </row>
        <row r="24">
          <cell r="A24">
            <v>35</v>
          </cell>
          <cell r="C24" t="str">
            <v>Las Palmas</v>
          </cell>
          <cell r="D24">
            <v>16175</v>
          </cell>
          <cell r="E24">
            <v>10394451.469999997</v>
          </cell>
          <cell r="F24">
            <v>642.62451128284374</v>
          </cell>
          <cell r="G24">
            <v>60402</v>
          </cell>
          <cell r="H24">
            <v>43187594.650000006</v>
          </cell>
          <cell r="I24">
            <v>715.0027259031159</v>
          </cell>
          <cell r="J24">
            <v>33509</v>
          </cell>
          <cell r="K24">
            <v>15804424.110000001</v>
          </cell>
          <cell r="L24">
            <v>471.64714285714291</v>
          </cell>
          <cell r="M24">
            <v>7075</v>
          </cell>
          <cell r="N24">
            <v>1872659.19</v>
          </cell>
          <cell r="O24">
            <v>264.6868113074205</v>
          </cell>
          <cell r="P24">
            <v>842</v>
          </cell>
          <cell r="Q24">
            <v>320414.78000000003</v>
          </cell>
          <cell r="R24">
            <v>380.54011876484566</v>
          </cell>
          <cell r="S24">
            <v>118003</v>
          </cell>
          <cell r="T24">
            <v>71579544.199999988</v>
          </cell>
          <cell r="U24">
            <v>606.59088497750042</v>
          </cell>
          <cell r="W24" t="str">
            <v>Bien</v>
          </cell>
          <cell r="X24" t="str">
            <v>Bien</v>
          </cell>
        </row>
        <row r="25">
          <cell r="A25">
            <v>38</v>
          </cell>
          <cell r="C25" t="str">
            <v>S. C. De Tenerife</v>
          </cell>
          <cell r="D25">
            <v>10640</v>
          </cell>
          <cell r="E25">
            <v>6889367.1199999992</v>
          </cell>
          <cell r="F25">
            <v>647.49690977443606</v>
          </cell>
          <cell r="G25">
            <v>58684</v>
          </cell>
          <cell r="H25">
            <v>40005242.990000002</v>
          </cell>
          <cell r="I25">
            <v>681.70613778883512</v>
          </cell>
          <cell r="J25">
            <v>31876</v>
          </cell>
          <cell r="K25">
            <v>14860138.15</v>
          </cell>
          <cell r="L25">
            <v>466.18578711256117</v>
          </cell>
          <cell r="M25">
            <v>5627</v>
          </cell>
          <cell r="N25">
            <v>1437074.44</v>
          </cell>
          <cell r="O25">
            <v>255.38909543273502</v>
          </cell>
          <cell r="P25">
            <v>719</v>
          </cell>
          <cell r="Q25">
            <v>270450.13</v>
          </cell>
          <cell r="R25">
            <v>376.14760778859528</v>
          </cell>
          <cell r="S25">
            <v>107546</v>
          </cell>
          <cell r="T25">
            <v>63462272.830000013</v>
          </cell>
          <cell r="U25">
            <v>590.09421856693893</v>
          </cell>
          <cell r="W25" t="str">
            <v>Bien</v>
          </cell>
          <cell r="X25" t="str">
            <v>Bien</v>
          </cell>
        </row>
        <row r="26">
          <cell r="A26">
            <v>6</v>
          </cell>
          <cell r="B26" t="str">
            <v xml:space="preserve">CANTABRIA           </v>
          </cell>
          <cell r="D26">
            <v>12656</v>
          </cell>
          <cell r="E26">
            <v>9797794</v>
          </cell>
          <cell r="F26">
            <v>774.16197850821743</v>
          </cell>
          <cell r="G26">
            <v>73783</v>
          </cell>
          <cell r="H26">
            <v>55041721.829999991</v>
          </cell>
          <cell r="I26">
            <v>745.99463060596599</v>
          </cell>
          <cell r="J26">
            <v>33705</v>
          </cell>
          <cell r="K26">
            <v>16066860.949999999</v>
          </cell>
          <cell r="L26">
            <v>476.69072689511938</v>
          </cell>
          <cell r="M26">
            <v>3746</v>
          </cell>
          <cell r="N26">
            <v>1137268.69</v>
          </cell>
          <cell r="O26">
            <v>303.59548585157501</v>
          </cell>
          <cell r="P26">
            <v>960</v>
          </cell>
          <cell r="Q26">
            <v>380536.57</v>
          </cell>
          <cell r="R26">
            <v>396.39226041666666</v>
          </cell>
          <cell r="S26">
            <v>124850</v>
          </cell>
          <cell r="T26">
            <v>82424182.040000007</v>
          </cell>
          <cell r="U26">
            <v>660.18567913496202</v>
          </cell>
          <cell r="W26" t="str">
            <v>Bien</v>
          </cell>
          <cell r="X26" t="str">
            <v>Bien</v>
          </cell>
        </row>
        <row r="27">
          <cell r="A27">
            <v>39</v>
          </cell>
          <cell r="C27" t="str">
            <v>Cantabria</v>
          </cell>
          <cell r="D27">
            <v>12656</v>
          </cell>
          <cell r="E27">
            <v>9797794</v>
          </cell>
          <cell r="F27">
            <v>774.16197850821743</v>
          </cell>
          <cell r="G27">
            <v>73783</v>
          </cell>
          <cell r="H27">
            <v>55041721.829999991</v>
          </cell>
          <cell r="I27">
            <v>745.99463060596599</v>
          </cell>
          <cell r="J27">
            <v>33705</v>
          </cell>
          <cell r="K27">
            <v>16066860.949999999</v>
          </cell>
          <cell r="L27">
            <v>476.69072689511938</v>
          </cell>
          <cell r="M27">
            <v>3746</v>
          </cell>
          <cell r="N27">
            <v>1137268.69</v>
          </cell>
          <cell r="O27">
            <v>303.59548585157501</v>
          </cell>
          <cell r="P27">
            <v>960</v>
          </cell>
          <cell r="Q27">
            <v>380536.57</v>
          </cell>
          <cell r="R27">
            <v>396.39226041666666</v>
          </cell>
          <cell r="S27">
            <v>124850</v>
          </cell>
          <cell r="T27">
            <v>82424182.040000007</v>
          </cell>
          <cell r="U27">
            <v>660.18567913496202</v>
          </cell>
          <cell r="W27" t="str">
            <v>Bien</v>
          </cell>
          <cell r="X27" t="str">
            <v>Bien</v>
          </cell>
        </row>
        <row r="28">
          <cell r="A28">
            <v>17</v>
          </cell>
          <cell r="B28" t="str">
            <v xml:space="preserve">CASTILLA-LEÓN     </v>
          </cell>
          <cell r="D28">
            <v>42400</v>
          </cell>
          <cell r="E28">
            <v>31899669.799999997</v>
          </cell>
          <cell r="F28">
            <v>752.35070283018865</v>
          </cell>
          <cell r="G28">
            <v>355091</v>
          </cell>
          <cell r="H28">
            <v>242900005.71000004</v>
          </cell>
          <cell r="I28">
            <v>684.05002016384549</v>
          </cell>
          <cell r="J28">
            <v>153770</v>
          </cell>
          <cell r="K28">
            <v>70639822.359999999</v>
          </cell>
          <cell r="L28">
            <v>459.38624152955714</v>
          </cell>
          <cell r="M28">
            <v>16908</v>
          </cell>
          <cell r="N28">
            <v>5065362.2300000004</v>
          </cell>
          <cell r="O28">
            <v>299.58376094156614</v>
          </cell>
          <cell r="P28">
            <v>3926</v>
          </cell>
          <cell r="Q28">
            <v>1485888.4599999997</v>
          </cell>
          <cell r="R28">
            <v>378.47388181355063</v>
          </cell>
          <cell r="S28">
            <v>572095</v>
          </cell>
          <cell r="T28">
            <v>351990748.56</v>
          </cell>
          <cell r="U28">
            <v>615.26625570927911</v>
          </cell>
          <cell r="W28" t="str">
            <v>Bien</v>
          </cell>
          <cell r="X28" t="str">
            <v>Bien</v>
          </cell>
        </row>
        <row r="29">
          <cell r="A29">
            <v>5</v>
          </cell>
          <cell r="C29" t="str">
            <v>Ávila</v>
          </cell>
          <cell r="D29">
            <v>2465</v>
          </cell>
          <cell r="E29">
            <v>1502503.11</v>
          </cell>
          <cell r="F29">
            <v>609.5347302231238</v>
          </cell>
          <cell r="G29">
            <v>23482</v>
          </cell>
          <cell r="H29">
            <v>14155660.290000003</v>
          </cell>
          <cell r="I29">
            <v>602.83026530959899</v>
          </cell>
          <cell r="J29">
            <v>10926</v>
          </cell>
          <cell r="K29">
            <v>4832923.76</v>
          </cell>
          <cell r="L29">
            <v>442.33239611934835</v>
          </cell>
          <cell r="M29">
            <v>1186</v>
          </cell>
          <cell r="N29">
            <v>351251.63</v>
          </cell>
          <cell r="O29">
            <v>296.16494940978077</v>
          </cell>
          <cell r="P29">
            <v>250</v>
          </cell>
          <cell r="Q29">
            <v>87172.68</v>
          </cell>
          <cell r="R29">
            <v>348.69072</v>
          </cell>
          <cell r="S29">
            <v>38309</v>
          </cell>
          <cell r="T29">
            <v>20929511.469999999</v>
          </cell>
          <cell r="U29">
            <v>546.33405909838416</v>
          </cell>
          <cell r="W29" t="str">
            <v>Bien</v>
          </cell>
          <cell r="X29" t="str">
            <v>Bien</v>
          </cell>
        </row>
        <row r="30">
          <cell r="A30">
            <v>9</v>
          </cell>
          <cell r="C30" t="str">
            <v>Burgos</v>
          </cell>
          <cell r="D30">
            <v>4453</v>
          </cell>
          <cell r="E30">
            <v>3468311.98</v>
          </cell>
          <cell r="F30">
            <v>778.87086907702667</v>
          </cell>
          <cell r="G30">
            <v>51649</v>
          </cell>
          <cell r="H30">
            <v>36299769.020000011</v>
          </cell>
          <cell r="I30">
            <v>702.81649247807331</v>
          </cell>
          <cell r="J30">
            <v>21045</v>
          </cell>
          <cell r="K30">
            <v>9608863.9799999986</v>
          </cell>
          <cell r="L30">
            <v>456.5865516749821</v>
          </cell>
          <cell r="M30">
            <v>2465</v>
          </cell>
          <cell r="N30">
            <v>754246.23</v>
          </cell>
          <cell r="O30">
            <v>305.98224340770793</v>
          </cell>
          <cell r="P30">
            <v>397</v>
          </cell>
          <cell r="Q30">
            <v>163304.42000000001</v>
          </cell>
          <cell r="R30">
            <v>411.34614609571793</v>
          </cell>
          <cell r="S30">
            <v>80009</v>
          </cell>
          <cell r="T30">
            <v>50294495.629999995</v>
          </cell>
          <cell r="U30">
            <v>628.61047669637162</v>
          </cell>
          <cell r="W30" t="str">
            <v>Bien</v>
          </cell>
          <cell r="X30" t="str">
            <v>Bien</v>
          </cell>
        </row>
        <row r="31">
          <cell r="A31">
            <v>24</v>
          </cell>
          <cell r="C31" t="str">
            <v>León</v>
          </cell>
          <cell r="D31">
            <v>12185</v>
          </cell>
          <cell r="E31">
            <v>9685194.2400000002</v>
          </cell>
          <cell r="F31">
            <v>794.84564956914244</v>
          </cell>
          <cell r="G31">
            <v>87876</v>
          </cell>
          <cell r="H31">
            <v>60955677.530000001</v>
          </cell>
          <cell r="I31">
            <v>693.65557751832125</v>
          </cell>
          <cell r="J31">
            <v>36050</v>
          </cell>
          <cell r="K31">
            <v>16033303.48</v>
          </cell>
          <cell r="L31">
            <v>444.75183023578364</v>
          </cell>
          <cell r="M31">
            <v>3814</v>
          </cell>
          <cell r="N31">
            <v>1155462.07</v>
          </cell>
          <cell r="O31">
            <v>302.95282380702679</v>
          </cell>
          <cell r="P31">
            <v>904</v>
          </cell>
          <cell r="Q31">
            <v>391262.89</v>
          </cell>
          <cell r="R31">
            <v>432.8129314159292</v>
          </cell>
          <cell r="S31">
            <v>140829</v>
          </cell>
          <cell r="T31">
            <v>88220900.209999993</v>
          </cell>
          <cell r="U31">
            <v>626.43986827997071</v>
          </cell>
          <cell r="W31" t="str">
            <v>Bien</v>
          </cell>
          <cell r="X31" t="str">
            <v>Bien</v>
          </cell>
        </row>
        <row r="32">
          <cell r="A32">
            <v>34</v>
          </cell>
          <cell r="C32" t="str">
            <v>Palencia</v>
          </cell>
          <cell r="D32">
            <v>3420</v>
          </cell>
          <cell r="E32">
            <v>2559831.0099999998</v>
          </cell>
          <cell r="F32">
            <v>748.48859941520459</v>
          </cell>
          <cell r="G32">
            <v>23242</v>
          </cell>
          <cell r="H32">
            <v>16327963.799999999</v>
          </cell>
          <cell r="I32">
            <v>702.5197401256346</v>
          </cell>
          <cell r="J32">
            <v>11461</v>
          </cell>
          <cell r="K32">
            <v>5502331.1100000003</v>
          </cell>
          <cell r="L32">
            <v>480.09171189250503</v>
          </cell>
          <cell r="M32">
            <v>1294</v>
          </cell>
          <cell r="N32">
            <v>398403.89</v>
          </cell>
          <cell r="O32">
            <v>307.88554095826896</v>
          </cell>
          <cell r="P32">
            <v>377</v>
          </cell>
          <cell r="Q32">
            <v>142079.12</v>
          </cell>
          <cell r="R32">
            <v>376.86769230769232</v>
          </cell>
          <cell r="S32">
            <v>39794</v>
          </cell>
          <cell r="T32">
            <v>24930608.93</v>
          </cell>
          <cell r="U32">
            <v>626.49165527466448</v>
          </cell>
          <cell r="W32" t="str">
            <v>Bien</v>
          </cell>
          <cell r="X32" t="str">
            <v>Bien</v>
          </cell>
        </row>
        <row r="33">
          <cell r="A33">
            <v>37</v>
          </cell>
          <cell r="C33" t="str">
            <v>Salamanca</v>
          </cell>
          <cell r="D33">
            <v>4019</v>
          </cell>
          <cell r="E33">
            <v>2656843.9</v>
          </cell>
          <cell r="F33">
            <v>661.07088828066685</v>
          </cell>
          <cell r="G33">
            <v>46309</v>
          </cell>
          <cell r="H33">
            <v>29609489.519999996</v>
          </cell>
          <cell r="I33">
            <v>639.38952514629977</v>
          </cell>
          <cell r="J33">
            <v>20264</v>
          </cell>
          <cell r="K33">
            <v>9303674.8299999982</v>
          </cell>
          <cell r="L33">
            <v>459.1233137583892</v>
          </cell>
          <cell r="M33">
            <v>2347</v>
          </cell>
          <cell r="N33">
            <v>683633.97</v>
          </cell>
          <cell r="O33">
            <v>291.27991904559008</v>
          </cell>
          <cell r="P33">
            <v>637</v>
          </cell>
          <cell r="Q33">
            <v>215392.68</v>
          </cell>
          <cell r="R33">
            <v>338.13607535321819</v>
          </cell>
          <cell r="S33">
            <v>73576</v>
          </cell>
          <cell r="T33">
            <v>42469034.899999991</v>
          </cell>
          <cell r="U33">
            <v>577.21315238664772</v>
          </cell>
          <cell r="W33" t="str">
            <v>Bien</v>
          </cell>
          <cell r="X33" t="str">
            <v>Bien</v>
          </cell>
        </row>
        <row r="34">
          <cell r="A34">
            <v>40</v>
          </cell>
          <cell r="C34" t="str">
            <v>Segovia</v>
          </cell>
          <cell r="D34">
            <v>2122</v>
          </cell>
          <cell r="E34">
            <v>1403122.8</v>
          </cell>
          <cell r="F34">
            <v>661.22657869934028</v>
          </cell>
          <cell r="G34">
            <v>19509</v>
          </cell>
          <cell r="H34">
            <v>12950501.9</v>
          </cell>
          <cell r="I34">
            <v>663.82192321492641</v>
          </cell>
          <cell r="J34">
            <v>8956</v>
          </cell>
          <cell r="K34">
            <v>4089063.53</v>
          </cell>
          <cell r="L34">
            <v>456.57252456453773</v>
          </cell>
          <cell r="M34">
            <v>957</v>
          </cell>
          <cell r="N34">
            <v>289034.40999999997</v>
          </cell>
          <cell r="O34">
            <v>302.02132706374084</v>
          </cell>
          <cell r="P34">
            <v>208</v>
          </cell>
          <cell r="Q34">
            <v>70194.39</v>
          </cell>
          <cell r="R34">
            <v>337.47302884615385</v>
          </cell>
          <cell r="S34">
            <v>31752</v>
          </cell>
          <cell r="T34">
            <v>18801917.030000001</v>
          </cell>
          <cell r="U34">
            <v>592.14906242126483</v>
          </cell>
          <cell r="W34" t="str">
            <v>Bien</v>
          </cell>
          <cell r="X34" t="str">
            <v>Bien</v>
          </cell>
        </row>
        <row r="35">
          <cell r="A35">
            <v>42</v>
          </cell>
          <cell r="C35" t="str">
            <v>Soria</v>
          </cell>
          <cell r="D35">
            <v>1227</v>
          </cell>
          <cell r="E35">
            <v>792777.52</v>
          </cell>
          <cell r="F35">
            <v>646.11044824775877</v>
          </cell>
          <cell r="G35">
            <v>14935</v>
          </cell>
          <cell r="H35">
            <v>9600383.0800000019</v>
          </cell>
          <cell r="I35">
            <v>642.8110532306664</v>
          </cell>
          <cell r="J35">
            <v>5738</v>
          </cell>
          <cell r="K35">
            <v>2486449.36</v>
          </cell>
          <cell r="L35">
            <v>433.33031718368767</v>
          </cell>
          <cell r="M35">
            <v>579</v>
          </cell>
          <cell r="N35">
            <v>176248.53</v>
          </cell>
          <cell r="O35">
            <v>304.40160621761657</v>
          </cell>
          <cell r="P35">
            <v>150</v>
          </cell>
          <cell r="Q35">
            <v>50847.75</v>
          </cell>
          <cell r="R35">
            <v>338.98500000000001</v>
          </cell>
          <cell r="S35">
            <v>22629</v>
          </cell>
          <cell r="T35">
            <v>13106706.24</v>
          </cell>
          <cell r="U35">
            <v>579.19953334217155</v>
          </cell>
          <cell r="W35" t="str">
            <v>Bien</v>
          </cell>
          <cell r="X35" t="str">
            <v>Bien</v>
          </cell>
        </row>
        <row r="36">
          <cell r="A36">
            <v>47</v>
          </cell>
          <cell r="C36" t="str">
            <v>Valladolid</v>
          </cell>
          <cell r="D36">
            <v>9096</v>
          </cell>
          <cell r="E36">
            <v>7689144.0999999996</v>
          </cell>
          <cell r="F36">
            <v>845.33246481970093</v>
          </cell>
          <cell r="G36">
            <v>54718</v>
          </cell>
          <cell r="H36">
            <v>43664476.939999983</v>
          </cell>
          <cell r="I36">
            <v>797.99109872436827</v>
          </cell>
          <cell r="J36">
            <v>25095</v>
          </cell>
          <cell r="K36">
            <v>12799610.1</v>
          </cell>
          <cell r="L36">
            <v>510.04622833233708</v>
          </cell>
          <cell r="M36">
            <v>2725</v>
          </cell>
          <cell r="N36">
            <v>819924.43</v>
          </cell>
          <cell r="O36">
            <v>300.88969908256882</v>
          </cell>
          <cell r="P36">
            <v>615</v>
          </cell>
          <cell r="Q36">
            <v>236667.14</v>
          </cell>
          <cell r="R36">
            <v>384.82461788617888</v>
          </cell>
          <cell r="S36">
            <v>92249</v>
          </cell>
          <cell r="T36">
            <v>65209822.709999993</v>
          </cell>
          <cell r="U36">
            <v>706.88920974753103</v>
          </cell>
          <cell r="W36" t="str">
            <v>Bien</v>
          </cell>
          <cell r="X36" t="str">
            <v>Bien</v>
          </cell>
        </row>
        <row r="37">
          <cell r="A37">
            <v>49</v>
          </cell>
          <cell r="C37" t="str">
            <v>Zamora</v>
          </cell>
          <cell r="D37">
            <v>3413</v>
          </cell>
          <cell r="E37">
            <v>2141941.14</v>
          </cell>
          <cell r="F37">
            <v>627.58310577204804</v>
          </cell>
          <cell r="G37">
            <v>33371</v>
          </cell>
          <cell r="H37">
            <v>19336083.630000003</v>
          </cell>
          <cell r="I37">
            <v>579.42775553624415</v>
          </cell>
          <cell r="J37">
            <v>14235</v>
          </cell>
          <cell r="K37">
            <v>5983602.209999999</v>
          </cell>
          <cell r="L37">
            <v>420.3443772391991</v>
          </cell>
          <cell r="M37">
            <v>1541</v>
          </cell>
          <cell r="N37">
            <v>437157.07</v>
          </cell>
          <cell r="O37">
            <v>283.68401687216095</v>
          </cell>
          <cell r="P37">
            <v>388</v>
          </cell>
          <cell r="Q37">
            <v>128967.39</v>
          </cell>
          <cell r="R37">
            <v>332.39018041237114</v>
          </cell>
          <cell r="S37">
            <v>52948</v>
          </cell>
          <cell r="T37">
            <v>28027751.440000005</v>
          </cell>
          <cell r="U37">
            <v>529.34485608521572</v>
          </cell>
          <cell r="W37" t="str">
            <v>Bien</v>
          </cell>
          <cell r="X37" t="str">
            <v>Bien</v>
          </cell>
        </row>
        <row r="38">
          <cell r="A38">
            <v>11</v>
          </cell>
          <cell r="B38" t="str">
            <v>CASTILLA-LA MANCHA</v>
          </cell>
          <cell r="D38">
            <v>30212</v>
          </cell>
          <cell r="E38">
            <v>19813050.350000001</v>
          </cell>
          <cell r="F38">
            <v>655.80068681318687</v>
          </cell>
          <cell r="G38">
            <v>189639</v>
          </cell>
          <cell r="H38">
            <v>123826630.54999998</v>
          </cell>
          <cell r="I38">
            <v>652.95973164802592</v>
          </cell>
          <cell r="J38">
            <v>90703</v>
          </cell>
          <cell r="K38">
            <v>42330680.590000004</v>
          </cell>
          <cell r="L38">
            <v>466.6954851548461</v>
          </cell>
          <cell r="M38">
            <v>11284</v>
          </cell>
          <cell r="N38">
            <v>3159994.9</v>
          </cell>
          <cell r="O38">
            <v>280.04208613966676</v>
          </cell>
          <cell r="P38">
            <v>2259</v>
          </cell>
          <cell r="Q38">
            <v>764395.49</v>
          </cell>
          <cell r="R38">
            <v>338.37781761841524</v>
          </cell>
          <cell r="S38">
            <v>324097</v>
          </cell>
          <cell r="T38">
            <v>189894751.88000003</v>
          </cell>
          <cell r="U38">
            <v>585.91949903886803</v>
          </cell>
          <cell r="W38" t="str">
            <v>Bien</v>
          </cell>
          <cell r="X38" t="str">
            <v>Bien</v>
          </cell>
        </row>
        <row r="39">
          <cell r="A39">
            <v>2</v>
          </cell>
          <cell r="C39" t="str">
            <v>Albacete</v>
          </cell>
          <cell r="D39">
            <v>5493</v>
          </cell>
          <cell r="E39">
            <v>3293960.83</v>
          </cell>
          <cell r="F39">
            <v>599.66517931913347</v>
          </cell>
          <cell r="G39">
            <v>38175</v>
          </cell>
          <cell r="H39">
            <v>23809316.490000002</v>
          </cell>
          <cell r="I39">
            <v>623.68870962671906</v>
          </cell>
          <cell r="J39">
            <v>18134</v>
          </cell>
          <cell r="K39">
            <v>8279130.8699999992</v>
          </cell>
          <cell r="L39">
            <v>456.55293206132126</v>
          </cell>
          <cell r="M39">
            <v>2218</v>
          </cell>
          <cell r="N39">
            <v>599298.78</v>
          </cell>
          <cell r="O39">
            <v>270.19782687105504</v>
          </cell>
          <cell r="P39">
            <v>541</v>
          </cell>
          <cell r="Q39">
            <v>176755.36</v>
          </cell>
          <cell r="R39">
            <v>326.7197042513863</v>
          </cell>
          <cell r="S39">
            <v>64561</v>
          </cell>
          <cell r="T39">
            <v>36158462.329999998</v>
          </cell>
          <cell r="U39">
            <v>560.06663976704203</v>
          </cell>
          <cell r="W39" t="str">
            <v>Bien</v>
          </cell>
          <cell r="X39" t="str">
            <v>Bien</v>
          </cell>
        </row>
        <row r="40">
          <cell r="A40">
            <v>13</v>
          </cell>
          <cell r="C40" t="str">
            <v>Ciudad Real</v>
          </cell>
          <cell r="D40">
            <v>10282</v>
          </cell>
          <cell r="E40">
            <v>6928874.6400000006</v>
          </cell>
          <cell r="F40">
            <v>673.88393697724189</v>
          </cell>
          <cell r="G40">
            <v>48702</v>
          </cell>
          <cell r="H40">
            <v>33450924.719999995</v>
          </cell>
          <cell r="I40">
            <v>686.84909695700367</v>
          </cell>
          <cell r="J40">
            <v>26394</v>
          </cell>
          <cell r="K40">
            <v>12828180.49</v>
          </cell>
          <cell r="L40">
            <v>486.0263881942866</v>
          </cell>
          <cell r="M40">
            <v>3535</v>
          </cell>
          <cell r="N40">
            <v>1009381.08</v>
          </cell>
          <cell r="O40">
            <v>285.53920226308344</v>
          </cell>
          <cell r="P40">
            <v>721</v>
          </cell>
          <cell r="Q40">
            <v>249844.23</v>
          </cell>
          <cell r="R40">
            <v>346.52459084604715</v>
          </cell>
          <cell r="S40">
            <v>89634</v>
          </cell>
          <cell r="T40">
            <v>54467205.159999996</v>
          </cell>
          <cell r="U40">
            <v>607.66232858067247</v>
          </cell>
          <cell r="W40" t="str">
            <v>Bien</v>
          </cell>
          <cell r="X40" t="str">
            <v>Bien</v>
          </cell>
        </row>
        <row r="41">
          <cell r="A41">
            <v>16</v>
          </cell>
          <cell r="C41" t="str">
            <v>Cuenca</v>
          </cell>
          <cell r="D41">
            <v>3387</v>
          </cell>
          <cell r="E41">
            <v>1975665.39</v>
          </cell>
          <cell r="F41">
            <v>583.30835252435782</v>
          </cell>
          <cell r="G41">
            <v>26257</v>
          </cell>
          <cell r="H41">
            <v>15858794.660000002</v>
          </cell>
          <cell r="I41">
            <v>603.98349621053444</v>
          </cell>
          <cell r="J41">
            <v>11602</v>
          </cell>
          <cell r="K41">
            <v>5180615.68</v>
          </cell>
          <cell r="L41">
            <v>446.52781244612993</v>
          </cell>
          <cell r="M41">
            <v>1295</v>
          </cell>
          <cell r="N41">
            <v>359529.85</v>
          </cell>
          <cell r="O41">
            <v>277.62922779922781</v>
          </cell>
          <cell r="P41">
            <v>299</v>
          </cell>
          <cell r="Q41">
            <v>100754.96</v>
          </cell>
          <cell r="R41">
            <v>336.97311036789301</v>
          </cell>
          <cell r="S41">
            <v>42840</v>
          </cell>
          <cell r="T41">
            <v>23475360.539999995</v>
          </cell>
          <cell r="U41">
            <v>547.97760364145643</v>
          </cell>
          <cell r="W41" t="str">
            <v>Bien</v>
          </cell>
          <cell r="X41" t="str">
            <v>Bien</v>
          </cell>
        </row>
        <row r="42">
          <cell r="A42">
            <v>19</v>
          </cell>
          <cell r="C42" t="str">
            <v>Guadalajara</v>
          </cell>
          <cell r="D42">
            <v>3260</v>
          </cell>
          <cell r="E42">
            <v>2599969.5499999998</v>
          </cell>
          <cell r="F42">
            <v>797.5366717791411</v>
          </cell>
          <cell r="G42">
            <v>19203</v>
          </cell>
          <cell r="H42">
            <v>14020180.58</v>
          </cell>
          <cell r="I42">
            <v>730.10365984481587</v>
          </cell>
          <cell r="J42">
            <v>8114</v>
          </cell>
          <cell r="K42">
            <v>3977048.45</v>
          </cell>
          <cell r="L42">
            <v>490.1464690658122</v>
          </cell>
          <cell r="M42">
            <v>1038</v>
          </cell>
          <cell r="N42">
            <v>319571.57</v>
          </cell>
          <cell r="O42">
            <v>307.8724181117534</v>
          </cell>
          <cell r="P42">
            <v>165</v>
          </cell>
          <cell r="Q42">
            <v>58471.5</v>
          </cell>
          <cell r="R42">
            <v>354.37272727272727</v>
          </cell>
          <cell r="S42">
            <v>31780</v>
          </cell>
          <cell r="T42">
            <v>20975241.650000006</v>
          </cell>
          <cell r="U42">
            <v>660.01389710509773</v>
          </cell>
          <cell r="W42" t="str">
            <v>Bien</v>
          </cell>
          <cell r="X42" t="str">
            <v>Bien</v>
          </cell>
        </row>
        <row r="43">
          <cell r="A43">
            <v>45</v>
          </cell>
          <cell r="C43" t="str">
            <v>Toledo</v>
          </cell>
          <cell r="D43">
            <v>7790</v>
          </cell>
          <cell r="E43">
            <v>5014579.9400000004</v>
          </cell>
          <cell r="F43">
            <v>643.72014634146342</v>
          </cell>
          <cell r="G43">
            <v>57302</v>
          </cell>
          <cell r="H43">
            <v>36687414.099999994</v>
          </cell>
          <cell r="I43">
            <v>640.24665980245004</v>
          </cell>
          <cell r="J43">
            <v>26459</v>
          </cell>
          <cell r="K43">
            <v>12065705.100000001</v>
          </cell>
          <cell r="L43">
            <v>456.01515930307272</v>
          </cell>
          <cell r="M43">
            <v>3198</v>
          </cell>
          <cell r="N43">
            <v>872213.62</v>
          </cell>
          <cell r="O43">
            <v>272.73721701063164</v>
          </cell>
          <cell r="P43">
            <v>533</v>
          </cell>
          <cell r="Q43">
            <v>178569.44</v>
          </cell>
          <cell r="R43">
            <v>335.02709193245778</v>
          </cell>
          <cell r="S43">
            <v>95282</v>
          </cell>
          <cell r="T43">
            <v>54818482.20000001</v>
          </cell>
          <cell r="U43">
            <v>575.32883650637064</v>
          </cell>
          <cell r="W43" t="str">
            <v>Bien</v>
          </cell>
          <cell r="X43" t="str">
            <v>Bien</v>
          </cell>
        </row>
        <row r="44">
          <cell r="A44">
            <v>2</v>
          </cell>
          <cell r="B44" t="str">
            <v>COMUNIDADES AUTÓNOMAS</v>
          </cell>
          <cell r="D44" t="str">
            <v>INC. PERMANENTE</v>
          </cell>
          <cell r="E44">
            <v>143548636.63999996</v>
          </cell>
          <cell r="F44">
            <v>873.51225630571673</v>
          </cell>
          <cell r="G44" t="str">
            <v>JUBILACIÓN</v>
          </cell>
          <cell r="H44">
            <v>808860463.22000015</v>
          </cell>
          <cell r="I44">
            <v>863.91149544419034</v>
          </cell>
          <cell r="J44" t="str">
            <v>VIUDEDAD</v>
          </cell>
          <cell r="K44">
            <v>211906063.54999995</v>
          </cell>
          <cell r="L44">
            <v>555.03158416515828</v>
          </cell>
          <cell r="M44" t="str">
            <v>ORFANDAD</v>
          </cell>
          <cell r="N44">
            <v>11713683.329999998</v>
          </cell>
          <cell r="O44">
            <v>336.53240239032374</v>
          </cell>
          <cell r="P44" t="str">
            <v>FAVOR DE FAMILIARES</v>
          </cell>
          <cell r="Q44">
            <v>745326.41</v>
          </cell>
          <cell r="R44">
            <v>430.82451445086707</v>
          </cell>
          <cell r="S44" t="str">
            <v>TOTAL PENSIONES</v>
          </cell>
          <cell r="T44">
            <v>1176774173.1500001</v>
          </cell>
          <cell r="U44">
            <v>774.73380986082407</v>
          </cell>
          <cell r="W44" t="str">
            <v>CONTROL</v>
          </cell>
          <cell r="X44" t="str">
            <v>Bien</v>
          </cell>
        </row>
        <row r="45">
          <cell r="A45">
            <v>8</v>
          </cell>
          <cell r="C45" t="str">
            <v>Barcelona</v>
          </cell>
          <cell r="D45" t="str">
            <v>Número</v>
          </cell>
          <cell r="E45" t="str">
            <v>Nómina</v>
          </cell>
          <cell r="F45" t="str">
            <v>P.media</v>
          </cell>
          <cell r="G45" t="str">
            <v>Número</v>
          </cell>
          <cell r="H45" t="str">
            <v>Nómina</v>
          </cell>
          <cell r="I45" t="str">
            <v>P.media</v>
          </cell>
          <cell r="J45" t="str">
            <v>Número</v>
          </cell>
          <cell r="K45" t="str">
            <v>Nómina</v>
          </cell>
          <cell r="L45" t="str">
            <v>P.media</v>
          </cell>
          <cell r="M45" t="str">
            <v>Número</v>
          </cell>
          <cell r="N45" t="str">
            <v>Nómina</v>
          </cell>
          <cell r="O45" t="str">
            <v>P.media</v>
          </cell>
          <cell r="P45" t="str">
            <v>Número</v>
          </cell>
          <cell r="Q45" t="str">
            <v>Nómina</v>
          </cell>
          <cell r="R45" t="str">
            <v>P.media</v>
          </cell>
          <cell r="S45" t="str">
            <v>Número</v>
          </cell>
          <cell r="T45" t="str">
            <v>Nómina</v>
          </cell>
          <cell r="U45" t="str">
            <v>P.media</v>
          </cell>
          <cell r="W45" t="str">
            <v>Número</v>
          </cell>
          <cell r="X45" t="str">
            <v>Nómina</v>
          </cell>
        </row>
        <row r="46">
          <cell r="A46">
            <v>2</v>
          </cell>
          <cell r="B46" t="str">
            <v xml:space="preserve">CATALUÑA            </v>
          </cell>
          <cell r="C46" t="str">
            <v>Girona</v>
          </cell>
          <cell r="D46">
            <v>11724</v>
          </cell>
          <cell r="E46">
            <v>8830484.2700000014</v>
          </cell>
          <cell r="F46">
            <v>753.19722534971015</v>
          </cell>
          <cell r="G46">
            <v>90114</v>
          </cell>
          <cell r="H46">
            <v>68582332.549999982</v>
          </cell>
          <cell r="I46">
            <v>761.06190547528661</v>
          </cell>
          <cell r="J46">
            <v>35353</v>
          </cell>
          <cell r="K46">
            <v>17287805.249999996</v>
          </cell>
          <cell r="L46">
            <v>489.00532486634785</v>
          </cell>
          <cell r="M46">
            <v>3133</v>
          </cell>
          <cell r="N46">
            <v>942676.87</v>
          </cell>
          <cell r="O46">
            <v>300.88632939674432</v>
          </cell>
          <cell r="P46">
            <v>90</v>
          </cell>
          <cell r="Q46">
            <v>43588.7</v>
          </cell>
          <cell r="R46">
            <v>484.31888888888886</v>
          </cell>
          <cell r="S46">
            <v>140414</v>
          </cell>
          <cell r="T46">
            <v>95686887.639999986</v>
          </cell>
          <cell r="U46">
            <v>681.46258663666003</v>
          </cell>
          <cell r="W46" t="str">
            <v>Bien</v>
          </cell>
          <cell r="X46" t="str">
            <v>Bien</v>
          </cell>
        </row>
        <row r="47">
          <cell r="A47">
            <v>8</v>
          </cell>
          <cell r="C47" t="str">
            <v>Barcelona</v>
          </cell>
          <cell r="D47">
            <v>121585</v>
          </cell>
          <cell r="E47">
            <v>92536880.309999987</v>
          </cell>
          <cell r="F47">
            <v>761.08796570300603</v>
          </cell>
          <cell r="G47">
            <v>661071</v>
          </cell>
          <cell r="H47">
            <v>501884891.25999993</v>
          </cell>
          <cell r="I47">
            <v>759.19967939903574</v>
          </cell>
          <cell r="J47">
            <v>275438</v>
          </cell>
          <cell r="K47">
            <v>137004767.72999999</v>
          </cell>
          <cell r="L47">
            <v>497.40692181180515</v>
          </cell>
          <cell r="M47">
            <v>25326</v>
          </cell>
          <cell r="N47">
            <v>7417883.7299999995</v>
          </cell>
          <cell r="O47">
            <v>292.89598554844821</v>
          </cell>
          <cell r="P47">
            <v>1546</v>
          </cell>
          <cell r="Q47">
            <v>553443.06999999995</v>
          </cell>
          <cell r="R47">
            <v>357.98387451487707</v>
          </cell>
          <cell r="S47">
            <v>1084966</v>
          </cell>
          <cell r="T47">
            <v>739397866.10000014</v>
          </cell>
          <cell r="U47">
            <v>681.49404322347436</v>
          </cell>
          <cell r="W47" t="str">
            <v>Bien</v>
          </cell>
          <cell r="X47" t="str">
            <v>Bien</v>
          </cell>
        </row>
        <row r="48">
          <cell r="A48">
            <v>17</v>
          </cell>
          <cell r="C48" t="str">
            <v>Girona</v>
          </cell>
          <cell r="D48">
            <v>10667</v>
          </cell>
          <cell r="E48">
            <v>6783123.5700000003</v>
          </cell>
          <cell r="F48">
            <v>635.89796287616014</v>
          </cell>
          <cell r="G48">
            <v>85414</v>
          </cell>
          <cell r="H48">
            <v>54126250.179999992</v>
          </cell>
          <cell r="I48">
            <v>633.69295642400539</v>
          </cell>
          <cell r="J48">
            <v>33474</v>
          </cell>
          <cell r="K48">
            <v>13986228.819999998</v>
          </cell>
          <cell r="L48">
            <v>417.82364880205529</v>
          </cell>
          <cell r="M48">
            <v>2795</v>
          </cell>
          <cell r="N48">
            <v>710982.63</v>
          </cell>
          <cell r="O48">
            <v>254.37661180679785</v>
          </cell>
          <cell r="P48">
            <v>108</v>
          </cell>
          <cell r="Q48">
            <v>42298.11</v>
          </cell>
          <cell r="R48">
            <v>391.64916666666664</v>
          </cell>
          <cell r="S48">
            <v>132458</v>
          </cell>
          <cell r="T48">
            <v>75648883.309999987</v>
          </cell>
          <cell r="U48">
            <v>571.11600137402036</v>
          </cell>
          <cell r="W48" t="str">
            <v>Bien</v>
          </cell>
          <cell r="X48" t="str">
            <v>Bien</v>
          </cell>
        </row>
        <row r="49">
          <cell r="A49">
            <v>25</v>
          </cell>
          <cell r="B49" t="str">
            <v xml:space="preserve">CMDAD. VALENCIANA   </v>
          </cell>
          <cell r="C49" t="str">
            <v>Lleida</v>
          </cell>
          <cell r="D49">
            <v>93842</v>
          </cell>
          <cell r="E49">
            <v>73008143.900000006</v>
          </cell>
          <cell r="F49">
            <v>777.99006734724333</v>
          </cell>
          <cell r="G49">
            <v>512682</v>
          </cell>
          <cell r="H49">
            <v>398911261.39999998</v>
          </cell>
          <cell r="I49">
            <v>778.08712106139865</v>
          </cell>
          <cell r="J49">
            <v>232554</v>
          </cell>
          <cell r="K49">
            <v>122816405.79999998</v>
          </cell>
          <cell r="L49">
            <v>528.11994547502934</v>
          </cell>
          <cell r="M49">
            <v>27714</v>
          </cell>
          <cell r="N49">
            <v>8902668.4600000009</v>
          </cell>
          <cell r="O49">
            <v>321.2336169445046</v>
          </cell>
          <cell r="P49">
            <v>2503</v>
          </cell>
          <cell r="Q49">
            <v>1038698.54</v>
          </cell>
          <cell r="R49">
            <v>414.98143827407114</v>
          </cell>
          <cell r="S49">
            <v>869295</v>
          </cell>
          <cell r="T49">
            <v>604677178.10000002</v>
          </cell>
          <cell r="U49">
            <v>695.59491093357269</v>
          </cell>
          <cell r="W49" t="str">
            <v>Bien</v>
          </cell>
          <cell r="X49" t="str">
            <v>Bien</v>
          </cell>
        </row>
        <row r="50">
          <cell r="A50">
            <v>43</v>
          </cell>
          <cell r="C50" t="str">
            <v>Tarragona</v>
          </cell>
          <cell r="D50">
            <v>12091</v>
          </cell>
          <cell r="E50">
            <v>8867989.9600000028</v>
          </cell>
          <cell r="F50">
            <v>733.43726408072143</v>
          </cell>
          <cell r="G50">
            <v>84189</v>
          </cell>
          <cell r="H50">
            <v>55693029.889999993</v>
          </cell>
          <cell r="I50">
            <v>661.52383197329812</v>
          </cell>
          <cell r="J50">
            <v>34736</v>
          </cell>
          <cell r="K50">
            <v>15461765.579999998</v>
          </cell>
          <cell r="L50">
            <v>445.12222420543526</v>
          </cell>
          <cell r="M50">
            <v>3502</v>
          </cell>
          <cell r="N50">
            <v>950714.91</v>
          </cell>
          <cell r="O50">
            <v>271.47770131353514</v>
          </cell>
          <cell r="P50">
            <v>233</v>
          </cell>
          <cell r="Q50">
            <v>82636.52</v>
          </cell>
          <cell r="R50">
            <v>354.66317596566523</v>
          </cell>
          <cell r="S50">
            <v>134751</v>
          </cell>
          <cell r="T50">
            <v>81056136.860000014</v>
          </cell>
          <cell r="U50">
            <v>601.52530860624427</v>
          </cell>
          <cell r="W50" t="str">
            <v>Bien</v>
          </cell>
          <cell r="X50" t="str">
            <v>Bien</v>
          </cell>
        </row>
        <row r="51">
          <cell r="A51">
            <v>9</v>
          </cell>
          <cell r="B51" t="str">
            <v xml:space="preserve">CMDAD. VALENCIANA   </v>
          </cell>
          <cell r="C51" t="str">
            <v>Castellón</v>
          </cell>
          <cell r="D51">
            <v>10885</v>
          </cell>
          <cell r="E51">
            <v>8515268.7700000014</v>
          </cell>
          <cell r="F51">
            <v>782.29386954524591</v>
          </cell>
          <cell r="G51">
            <v>74026</v>
          </cell>
          <cell r="H51">
            <v>53453690.719999999</v>
          </cell>
          <cell r="I51">
            <v>722.09346337773218</v>
          </cell>
          <cell r="J51">
            <v>29512</v>
          </cell>
          <cell r="K51">
            <v>14337299.280000001</v>
          </cell>
          <cell r="L51">
            <v>485.81252642992683</v>
          </cell>
          <cell r="M51">
            <v>3278</v>
          </cell>
          <cell r="N51">
            <v>1064289.28</v>
          </cell>
          <cell r="O51">
            <v>324.67641244661382</v>
          </cell>
          <cell r="P51">
            <v>240</v>
          </cell>
          <cell r="Q51">
            <v>97385.73</v>
          </cell>
          <cell r="R51">
            <v>405.77387499999998</v>
          </cell>
          <cell r="S51">
            <v>117941</v>
          </cell>
          <cell r="T51">
            <v>77467933.779999971</v>
          </cell>
          <cell r="U51">
            <v>656.83633155560813</v>
          </cell>
          <cell r="W51" t="str">
            <v>Bien</v>
          </cell>
          <cell r="X51" t="str">
            <v>Bien</v>
          </cell>
        </row>
        <row r="52">
          <cell r="A52">
            <v>3</v>
          </cell>
          <cell r="C52" t="str">
            <v>Alacant</v>
          </cell>
          <cell r="D52">
            <v>22018</v>
          </cell>
          <cell r="E52">
            <v>13294129.529999999</v>
          </cell>
          <cell r="F52">
            <v>603.78460941048229</v>
          </cell>
          <cell r="G52">
            <v>155063</v>
          </cell>
          <cell r="H52">
            <v>97358623.439999998</v>
          </cell>
          <cell r="I52">
            <v>627.8649545023635</v>
          </cell>
          <cell r="J52">
            <v>69729</v>
          </cell>
          <cell r="K52">
            <v>30657339.530000001</v>
          </cell>
          <cell r="L52">
            <v>439.66412152762842</v>
          </cell>
          <cell r="M52">
            <v>8753</v>
          </cell>
          <cell r="N52">
            <v>2196433.9900000002</v>
          </cell>
          <cell r="O52">
            <v>250.93499257397465</v>
          </cell>
          <cell r="P52">
            <v>1109</v>
          </cell>
          <cell r="Q52">
            <v>383989.43</v>
          </cell>
          <cell r="R52">
            <v>346.24835888187556</v>
          </cell>
          <cell r="S52">
            <v>256672</v>
          </cell>
          <cell r="T52">
            <v>143890515.92000002</v>
          </cell>
          <cell r="U52">
            <v>560.60075084154107</v>
          </cell>
          <cell r="W52" t="str">
            <v>Bien</v>
          </cell>
          <cell r="X52" t="str">
            <v>Bien</v>
          </cell>
        </row>
        <row r="53">
          <cell r="A53">
            <v>12</v>
          </cell>
          <cell r="B53" t="str">
            <v xml:space="preserve">EXTREMADURA         </v>
          </cell>
          <cell r="C53" t="str">
            <v>Castellón</v>
          </cell>
          <cell r="D53">
            <v>21986</v>
          </cell>
          <cell r="E53">
            <v>14956732.25</v>
          </cell>
          <cell r="F53">
            <v>680.28437414718462</v>
          </cell>
          <cell r="G53">
            <v>113138</v>
          </cell>
          <cell r="H53">
            <v>81823430.160000011</v>
          </cell>
          <cell r="I53">
            <v>723.21792996163981</v>
          </cell>
          <cell r="J53">
            <v>60531</v>
          </cell>
          <cell r="K53">
            <v>32324196.089999992</v>
          </cell>
          <cell r="L53">
            <v>534.01060762254042</v>
          </cell>
          <cell r="M53">
            <v>8386</v>
          </cell>
          <cell r="N53">
            <v>2755764.96</v>
          </cell>
          <cell r="O53">
            <v>328.61494872406394</v>
          </cell>
          <cell r="P53">
            <v>1528</v>
          </cell>
          <cell r="Q53">
            <v>645240.47</v>
          </cell>
          <cell r="R53">
            <v>422.27779450261778</v>
          </cell>
          <cell r="S53">
            <v>205569</v>
          </cell>
          <cell r="T53">
            <v>132505363.93000004</v>
          </cell>
          <cell r="U53">
            <v>644.57853046908838</v>
          </cell>
          <cell r="W53" t="str">
            <v>Bien</v>
          </cell>
          <cell r="X53" t="str">
            <v>Bien</v>
          </cell>
        </row>
        <row r="54">
          <cell r="A54">
            <v>46</v>
          </cell>
          <cell r="C54" t="str">
            <v>Valencia</v>
          </cell>
          <cell r="D54">
            <v>50293</v>
          </cell>
          <cell r="E54">
            <v>34895007.120000005</v>
          </cell>
          <cell r="F54">
            <v>693.8342735569563</v>
          </cell>
          <cell r="G54">
            <v>249388</v>
          </cell>
          <cell r="H54">
            <v>168735611.30000001</v>
          </cell>
          <cell r="I54">
            <v>676.59875896193887</v>
          </cell>
          <cell r="J54">
            <v>123763</v>
          </cell>
          <cell r="K54">
            <v>57682713.93</v>
          </cell>
          <cell r="L54">
            <v>466.07397954154311</v>
          </cell>
          <cell r="M54">
            <v>14852</v>
          </cell>
          <cell r="N54">
            <v>4118158.13</v>
          </cell>
          <cell r="O54">
            <v>277.27970172367355</v>
          </cell>
          <cell r="P54">
            <v>1308</v>
          </cell>
          <cell r="Q54">
            <v>438707.06</v>
          </cell>
          <cell r="R54">
            <v>335.40295107033637</v>
          </cell>
          <cell r="S54">
            <v>439604</v>
          </cell>
          <cell r="T54">
            <v>265870197.54000002</v>
          </cell>
          <cell r="U54">
            <v>604.79476424236361</v>
          </cell>
          <cell r="W54" t="str">
            <v>Bien</v>
          </cell>
          <cell r="X54" t="str">
            <v>Bien</v>
          </cell>
        </row>
        <row r="55">
          <cell r="A55">
            <v>14</v>
          </cell>
          <cell r="B55" t="str">
            <v xml:space="preserve">EXTREMADURA         </v>
          </cell>
          <cell r="C55" t="str">
            <v>Cáceres</v>
          </cell>
          <cell r="D55">
            <v>8771</v>
          </cell>
          <cell r="E55">
            <v>5839552.3800000008</v>
          </cell>
          <cell r="F55">
            <v>665.77954395165898</v>
          </cell>
          <cell r="G55">
            <v>50798</v>
          </cell>
          <cell r="H55">
            <v>35667796.930000015</v>
          </cell>
          <cell r="I55">
            <v>702.14963049726396</v>
          </cell>
          <cell r="J55">
            <v>24678</v>
          </cell>
          <cell r="K55">
            <v>12648729.640000001</v>
          </cell>
          <cell r="L55">
            <v>512.55084042466979</v>
          </cell>
          <cell r="M55">
            <v>3026</v>
          </cell>
          <cell r="N55">
            <v>1021463.1</v>
          </cell>
          <cell r="O55">
            <v>337.56216126900199</v>
          </cell>
          <cell r="P55">
            <v>458</v>
          </cell>
          <cell r="Q55">
            <v>199380.07</v>
          </cell>
          <cell r="R55">
            <v>435.3276637554585</v>
          </cell>
          <cell r="S55">
            <v>87731</v>
          </cell>
          <cell r="T55">
            <v>55376922.12000002</v>
          </cell>
          <cell r="U55">
            <v>631.21270839270062</v>
          </cell>
          <cell r="W55" t="str">
            <v>Bien</v>
          </cell>
          <cell r="X55" t="str">
            <v>Bien</v>
          </cell>
        </row>
        <row r="56">
          <cell r="A56">
            <v>6</v>
          </cell>
          <cell r="B56" t="str">
            <v xml:space="preserve">GALICIA             </v>
          </cell>
          <cell r="C56" t="str">
            <v>Badajoz</v>
          </cell>
          <cell r="D56">
            <v>68359</v>
          </cell>
          <cell r="E56">
            <v>49218383.709999993</v>
          </cell>
          <cell r="F56">
            <v>719.99859140712988</v>
          </cell>
          <cell r="G56">
            <v>441836</v>
          </cell>
          <cell r="H56">
            <v>311687576.24000001</v>
          </cell>
          <cell r="I56">
            <v>705.43725780606383</v>
          </cell>
          <cell r="J56">
            <v>181853</v>
          </cell>
          <cell r="K56">
            <v>84805040.770000011</v>
          </cell>
          <cell r="L56">
            <v>466.33842042748819</v>
          </cell>
          <cell r="M56">
            <v>20023</v>
          </cell>
          <cell r="N56">
            <v>6724971.3399999999</v>
          </cell>
          <cell r="O56">
            <v>335.86232532587525</v>
          </cell>
          <cell r="P56">
            <v>5475</v>
          </cell>
          <cell r="Q56">
            <v>2255294.54</v>
          </cell>
          <cell r="R56">
            <v>411.92594337899544</v>
          </cell>
          <cell r="S56">
            <v>717546</v>
          </cell>
          <cell r="T56">
            <v>454691266.60000002</v>
          </cell>
          <cell r="U56">
            <v>633.67542512953878</v>
          </cell>
          <cell r="W56" t="str">
            <v>Bien</v>
          </cell>
          <cell r="X56" t="str">
            <v>Bien</v>
          </cell>
        </row>
        <row r="57">
          <cell r="A57">
            <v>10</v>
          </cell>
          <cell r="C57" t="str">
            <v>Cáceres</v>
          </cell>
          <cell r="D57">
            <v>7550</v>
          </cell>
          <cell r="E57">
            <v>4286988.45</v>
          </cell>
          <cell r="F57">
            <v>567.81303973509932</v>
          </cell>
          <cell r="G57">
            <v>50051</v>
          </cell>
          <cell r="H57">
            <v>29362197.379999995</v>
          </cell>
          <cell r="I57">
            <v>586.64556911949796</v>
          </cell>
          <cell r="J57">
            <v>23903</v>
          </cell>
          <cell r="K57">
            <v>10380398.369999999</v>
          </cell>
          <cell r="L57">
            <v>434.27178052964058</v>
          </cell>
          <cell r="M57">
            <v>3110</v>
          </cell>
          <cell r="N57">
            <v>848383.39</v>
          </cell>
          <cell r="O57">
            <v>272.79208681672026</v>
          </cell>
          <cell r="P57">
            <v>437</v>
          </cell>
          <cell r="Q57">
            <v>158342.87</v>
          </cell>
          <cell r="R57">
            <v>362.34066361556063</v>
          </cell>
          <cell r="S57">
            <v>85051</v>
          </cell>
          <cell r="T57">
            <v>45036310.460000001</v>
          </cell>
          <cell r="U57">
            <v>529.52123384792651</v>
          </cell>
          <cell r="W57" t="str">
            <v>Bien</v>
          </cell>
          <cell r="X57" t="str">
            <v>Bien</v>
          </cell>
        </row>
        <row r="58">
          <cell r="A58">
            <v>3</v>
          </cell>
          <cell r="B58" t="str">
            <v xml:space="preserve">GALICIA             </v>
          </cell>
          <cell r="C58" t="str">
            <v>Lugo</v>
          </cell>
          <cell r="D58">
            <v>9161</v>
          </cell>
          <cell r="E58">
            <v>6403148.790000001</v>
          </cell>
          <cell r="F58">
            <v>698.95740530509784</v>
          </cell>
          <cell r="G58">
            <v>78514</v>
          </cell>
          <cell r="H58">
            <v>49014520.359999999</v>
          </cell>
          <cell r="I58">
            <v>624.27745828769389</v>
          </cell>
          <cell r="J58">
            <v>29960</v>
          </cell>
          <cell r="K58">
            <v>11881082.079999998</v>
          </cell>
          <cell r="L58">
            <v>396.56482242990649</v>
          </cell>
          <cell r="M58">
            <v>2634</v>
          </cell>
          <cell r="N58">
            <v>857699.43</v>
          </cell>
          <cell r="O58">
            <v>325.62620728929386</v>
          </cell>
          <cell r="P58">
            <v>716</v>
          </cell>
          <cell r="Q58">
            <v>276211.89</v>
          </cell>
          <cell r="R58">
            <v>385.7707960893855</v>
          </cell>
          <cell r="S58">
            <v>120985</v>
          </cell>
          <cell r="T58">
            <v>68432662.549999997</v>
          </cell>
          <cell r="U58">
            <v>565.62931396454098</v>
          </cell>
          <cell r="W58" t="str">
            <v>Bien</v>
          </cell>
          <cell r="X58" t="str">
            <v>Bien</v>
          </cell>
        </row>
        <row r="59">
          <cell r="A59">
            <v>15</v>
          </cell>
          <cell r="C59" t="str">
            <v>A Coruña</v>
          </cell>
          <cell r="D59">
            <v>24348</v>
          </cell>
          <cell r="E59">
            <v>15910180.830000002</v>
          </cell>
          <cell r="F59">
            <v>653.44918802365703</v>
          </cell>
          <cell r="G59">
            <v>157019</v>
          </cell>
          <cell r="H59">
            <v>97565131.959999979</v>
          </cell>
          <cell r="I59">
            <v>621.35876524497019</v>
          </cell>
          <cell r="J59">
            <v>67447</v>
          </cell>
          <cell r="K59">
            <v>28931881.329999994</v>
          </cell>
          <cell r="L59">
            <v>428.95727504559125</v>
          </cell>
          <cell r="M59">
            <v>8246</v>
          </cell>
          <cell r="N59">
            <v>2348499.17</v>
          </cell>
          <cell r="O59">
            <v>284.80465316517098</v>
          </cell>
          <cell r="P59">
            <v>1925</v>
          </cell>
          <cell r="Q59">
            <v>684241.8</v>
          </cell>
          <cell r="R59">
            <v>355.45028571428571</v>
          </cell>
          <cell r="S59">
            <v>258985</v>
          </cell>
          <cell r="T59">
            <v>145439935.09</v>
          </cell>
          <cell r="U59">
            <v>561.57667467227839</v>
          </cell>
          <cell r="W59" t="str">
            <v>Bien</v>
          </cell>
          <cell r="X59" t="str">
            <v>Bien</v>
          </cell>
        </row>
        <row r="60">
          <cell r="A60">
            <v>27</v>
          </cell>
          <cell r="C60" t="str">
            <v>Lugo</v>
          </cell>
          <cell r="D60">
            <v>8916</v>
          </cell>
          <cell r="E60">
            <v>5110265.59</v>
          </cell>
          <cell r="F60">
            <v>573.15675078510537</v>
          </cell>
          <cell r="G60">
            <v>80694</v>
          </cell>
          <cell r="H60">
            <v>42482655.999999993</v>
          </cell>
          <cell r="I60">
            <v>526.46610652588788</v>
          </cell>
          <cell r="J60">
            <v>29503</v>
          </cell>
          <cell r="K60">
            <v>9962543.040000001</v>
          </cell>
          <cell r="L60">
            <v>337.67898315425555</v>
          </cell>
          <cell r="M60">
            <v>2674</v>
          </cell>
          <cell r="N60">
            <v>706255.92</v>
          </cell>
          <cell r="O60">
            <v>264.11964098728498</v>
          </cell>
          <cell r="P60">
            <v>653</v>
          </cell>
          <cell r="Q60">
            <v>211439.25</v>
          </cell>
          <cell r="R60">
            <v>323.79670750382849</v>
          </cell>
          <cell r="S60">
            <v>122440</v>
          </cell>
          <cell r="T60">
            <v>58473159.799999997</v>
          </cell>
          <cell r="U60">
            <v>477.56582652727866</v>
          </cell>
          <cell r="W60" t="str">
            <v>Bien</v>
          </cell>
          <cell r="X60" t="str">
            <v>Bien</v>
          </cell>
        </row>
        <row r="61">
          <cell r="A61">
            <v>32</v>
          </cell>
          <cell r="B61" t="str">
            <v xml:space="preserve">CMDAD. DE MADRID    </v>
          </cell>
          <cell r="C61" t="str">
            <v>Ourense</v>
          </cell>
          <cell r="D61">
            <v>72012</v>
          </cell>
          <cell r="E61">
            <v>68294438.849999979</v>
          </cell>
          <cell r="F61">
            <v>948.37581028161947</v>
          </cell>
          <cell r="G61">
            <v>593992</v>
          </cell>
          <cell r="H61">
            <v>614295047.39999998</v>
          </cell>
          <cell r="I61">
            <v>1034.1806748239032</v>
          </cell>
          <cell r="J61">
            <v>253002</v>
          </cell>
          <cell r="K61">
            <v>159740223.75999999</v>
          </cell>
          <cell r="L61">
            <v>631.37929249571141</v>
          </cell>
          <cell r="M61">
            <v>27269</v>
          </cell>
          <cell r="N61">
            <v>10050822.000000002</v>
          </cell>
          <cell r="O61">
            <v>368.58051267006499</v>
          </cell>
          <cell r="P61">
            <v>3431</v>
          </cell>
          <cell r="Q61">
            <v>1541511.07</v>
          </cell>
          <cell r="R61">
            <v>449.28914893617025</v>
          </cell>
          <cell r="S61">
            <v>949706</v>
          </cell>
          <cell r="T61">
            <v>853922043.08000028</v>
          </cell>
          <cell r="U61">
            <v>899.14356977843704</v>
          </cell>
          <cell r="W61" t="str">
            <v>Bien</v>
          </cell>
          <cell r="X61" t="str">
            <v>Bien</v>
          </cell>
        </row>
        <row r="62">
          <cell r="A62">
            <v>36</v>
          </cell>
          <cell r="C62" t="str">
            <v>Pontevedra</v>
          </cell>
          <cell r="D62">
            <v>21154</v>
          </cell>
          <cell r="E62">
            <v>13194471.950000003</v>
          </cell>
          <cell r="F62">
            <v>623.7341377517256</v>
          </cell>
          <cell r="G62">
            <v>122767</v>
          </cell>
          <cell r="H62">
            <v>76528217.469999999</v>
          </cell>
          <cell r="I62">
            <v>623.3614690429838</v>
          </cell>
          <cell r="J62">
            <v>51714</v>
          </cell>
          <cell r="K62">
            <v>21677641.179999996</v>
          </cell>
          <cell r="L62">
            <v>419.18322272498733</v>
          </cell>
          <cell r="M62">
            <v>6804</v>
          </cell>
          <cell r="N62">
            <v>1830122.67</v>
          </cell>
          <cell r="O62">
            <v>268.97746472663141</v>
          </cell>
          <cell r="P62">
            <v>1591</v>
          </cell>
          <cell r="Q62">
            <v>556026.09</v>
          </cell>
          <cell r="R62">
            <v>349.48214330609676</v>
          </cell>
          <cell r="S62">
            <v>204030</v>
          </cell>
          <cell r="T62">
            <v>113786479.36</v>
          </cell>
          <cell r="U62">
            <v>557.69484565995197</v>
          </cell>
          <cell r="W62" t="str">
            <v>Bien</v>
          </cell>
          <cell r="X62" t="str">
            <v>Bien</v>
          </cell>
        </row>
        <row r="63">
          <cell r="A63">
            <v>16</v>
          </cell>
          <cell r="B63" t="str">
            <v xml:space="preserve">CMDAD. DE MADRID    </v>
          </cell>
          <cell r="D63">
            <v>63527</v>
          </cell>
          <cell r="E63">
            <v>53766122.979999982</v>
          </cell>
          <cell r="F63">
            <v>846.3507324444721</v>
          </cell>
          <cell r="G63">
            <v>530298</v>
          </cell>
          <cell r="H63">
            <v>460868540.06</v>
          </cell>
          <cell r="I63">
            <v>869.07463362109604</v>
          </cell>
          <cell r="J63">
            <v>241108</v>
          </cell>
          <cell r="K63">
            <v>130464439.87000002</v>
          </cell>
          <cell r="L63">
            <v>541.10373720490406</v>
          </cell>
          <cell r="M63">
            <v>27083</v>
          </cell>
          <cell r="N63">
            <v>8500665.9899999984</v>
          </cell>
          <cell r="O63">
            <v>313.87460731824387</v>
          </cell>
          <cell r="P63">
            <v>3817</v>
          </cell>
          <cell r="Q63">
            <v>1387858.42</v>
          </cell>
          <cell r="R63">
            <v>363.59927167932932</v>
          </cell>
          <cell r="S63">
            <v>865833</v>
          </cell>
          <cell r="T63">
            <v>654987627.32000017</v>
          </cell>
          <cell r="U63">
            <v>756.48263270168752</v>
          </cell>
          <cell r="W63" t="str">
            <v>Bien</v>
          </cell>
          <cell r="X63" t="str">
            <v>Bien</v>
          </cell>
        </row>
        <row r="64">
          <cell r="A64">
            <v>28</v>
          </cell>
          <cell r="C64" t="str">
            <v>Madrid</v>
          </cell>
          <cell r="D64">
            <v>63527</v>
          </cell>
          <cell r="E64">
            <v>53766122.979999982</v>
          </cell>
          <cell r="F64">
            <v>846.3507324444721</v>
          </cell>
          <cell r="G64">
            <v>530298</v>
          </cell>
          <cell r="H64">
            <v>460868540.06</v>
          </cell>
          <cell r="I64">
            <v>869.07463362109604</v>
          </cell>
          <cell r="J64">
            <v>241108</v>
          </cell>
          <cell r="K64">
            <v>130464439.87000002</v>
          </cell>
          <cell r="L64">
            <v>541.10373720490406</v>
          </cell>
          <cell r="M64">
            <v>27083</v>
          </cell>
          <cell r="N64">
            <v>8500665.9899999984</v>
          </cell>
          <cell r="O64">
            <v>313.87460731824387</v>
          </cell>
          <cell r="P64">
            <v>3817</v>
          </cell>
          <cell r="Q64">
            <v>1387858.42</v>
          </cell>
          <cell r="R64">
            <v>363.59927167932932</v>
          </cell>
          <cell r="S64">
            <v>865833</v>
          </cell>
          <cell r="T64">
            <v>654987627.32000017</v>
          </cell>
          <cell r="U64">
            <v>756.48263270168752</v>
          </cell>
          <cell r="W64" t="str">
            <v>Bien</v>
          </cell>
          <cell r="X64" t="str">
            <v>Bien</v>
          </cell>
        </row>
        <row r="65">
          <cell r="A65">
            <v>8</v>
          </cell>
          <cell r="B65" t="str">
            <v xml:space="preserve">REGIÓN DE MURCIA    </v>
          </cell>
          <cell r="D65">
            <v>28899</v>
          </cell>
          <cell r="E65">
            <v>17272877.620000001</v>
          </cell>
          <cell r="F65">
            <v>597.69810789300675</v>
          </cell>
          <cell r="G65">
            <v>115988</v>
          </cell>
          <cell r="H65">
            <v>73778219.969999984</v>
          </cell>
          <cell r="I65">
            <v>636.0849395627132</v>
          </cell>
          <cell r="J65">
            <v>54633</v>
          </cell>
          <cell r="K65">
            <v>23908016.960000001</v>
          </cell>
          <cell r="L65">
            <v>437.6112781652115</v>
          </cell>
          <cell r="M65">
            <v>7990</v>
          </cell>
          <cell r="N65">
            <v>2102229.2000000002</v>
          </cell>
          <cell r="O65">
            <v>263.10753441802257</v>
          </cell>
          <cell r="P65">
            <v>693</v>
          </cell>
          <cell r="Q65">
            <v>247256.03</v>
          </cell>
          <cell r="R65">
            <v>356.79080808080806</v>
          </cell>
          <cell r="S65">
            <v>208203</v>
          </cell>
          <cell r="T65">
            <v>117308599.78</v>
          </cell>
          <cell r="U65">
            <v>563.43376310619919</v>
          </cell>
          <cell r="W65" t="str">
            <v>Bien</v>
          </cell>
          <cell r="X65" t="str">
            <v>Bien</v>
          </cell>
        </row>
        <row r="66">
          <cell r="A66">
            <v>30</v>
          </cell>
          <cell r="C66" t="str">
            <v>Murcia</v>
          </cell>
          <cell r="D66">
            <v>28899</v>
          </cell>
          <cell r="E66">
            <v>17272877.620000001</v>
          </cell>
          <cell r="F66">
            <v>597.69810789300675</v>
          </cell>
          <cell r="G66">
            <v>115988</v>
          </cell>
          <cell r="H66">
            <v>73778219.969999984</v>
          </cell>
          <cell r="I66">
            <v>636.0849395627132</v>
          </cell>
          <cell r="J66">
            <v>54633</v>
          </cell>
          <cell r="K66">
            <v>23908016.960000001</v>
          </cell>
          <cell r="L66">
            <v>437.6112781652115</v>
          </cell>
          <cell r="M66">
            <v>7990</v>
          </cell>
          <cell r="N66">
            <v>2102229.2000000002</v>
          </cell>
          <cell r="O66">
            <v>263.10753441802257</v>
          </cell>
          <cell r="P66">
            <v>693</v>
          </cell>
          <cell r="Q66">
            <v>247256.03</v>
          </cell>
          <cell r="R66">
            <v>356.79080808080806</v>
          </cell>
          <cell r="S66">
            <v>208203</v>
          </cell>
          <cell r="T66">
            <v>117308599.78</v>
          </cell>
          <cell r="U66">
            <v>563.43376310619919</v>
          </cell>
          <cell r="W66" t="str">
            <v>Bien</v>
          </cell>
          <cell r="X66" t="str">
            <v>Bien</v>
          </cell>
        </row>
        <row r="67">
          <cell r="A67">
            <v>13</v>
          </cell>
          <cell r="B67" t="str">
            <v xml:space="preserve">NAVARRA             </v>
          </cell>
          <cell r="D67">
            <v>10558</v>
          </cell>
          <cell r="E67">
            <v>9262501.2100000009</v>
          </cell>
          <cell r="F67">
            <v>877.29695112710749</v>
          </cell>
          <cell r="G67">
            <v>67615</v>
          </cell>
          <cell r="H67">
            <v>53548506.289999992</v>
          </cell>
          <cell r="I67">
            <v>791.96193581305909</v>
          </cell>
          <cell r="J67">
            <v>27863</v>
          </cell>
          <cell r="K67">
            <v>13972060.02</v>
          </cell>
          <cell r="L67">
            <v>501.45569464881743</v>
          </cell>
          <cell r="M67">
            <v>3191</v>
          </cell>
          <cell r="N67">
            <v>957498.87</v>
          </cell>
          <cell r="O67">
            <v>300.06232215606394</v>
          </cell>
          <cell r="P67">
            <v>555</v>
          </cell>
          <cell r="Q67">
            <v>243376.52</v>
          </cell>
          <cell r="R67">
            <v>438.51625225225223</v>
          </cell>
          <cell r="S67">
            <v>109782</v>
          </cell>
          <cell r="T67">
            <v>77983942.910000011</v>
          </cell>
          <cell r="U67">
            <v>710.35272549233946</v>
          </cell>
          <cell r="W67" t="str">
            <v>Bien</v>
          </cell>
          <cell r="X67" t="str">
            <v>Bien</v>
          </cell>
        </row>
        <row r="68">
          <cell r="A68">
            <v>31</v>
          </cell>
          <cell r="C68" t="str">
            <v>Navarra</v>
          </cell>
          <cell r="D68">
            <v>10558</v>
          </cell>
          <cell r="E68">
            <v>9262501.2100000009</v>
          </cell>
          <cell r="F68">
            <v>877.29695112710749</v>
          </cell>
          <cell r="G68">
            <v>67615</v>
          </cell>
          <cell r="H68">
            <v>53548506.289999992</v>
          </cell>
          <cell r="I68">
            <v>791.96193581305909</v>
          </cell>
          <cell r="J68">
            <v>27863</v>
          </cell>
          <cell r="K68">
            <v>13972060.02</v>
          </cell>
          <cell r="L68">
            <v>501.45569464881743</v>
          </cell>
          <cell r="M68">
            <v>3191</v>
          </cell>
          <cell r="N68">
            <v>957498.87</v>
          </cell>
          <cell r="O68">
            <v>300.06232215606394</v>
          </cell>
          <cell r="P68">
            <v>555</v>
          </cell>
          <cell r="Q68">
            <v>243376.52</v>
          </cell>
          <cell r="R68">
            <v>438.51625225225223</v>
          </cell>
          <cell r="S68">
            <v>109782</v>
          </cell>
          <cell r="T68">
            <v>77983942.910000011</v>
          </cell>
          <cell r="U68">
            <v>710.35272549233946</v>
          </cell>
          <cell r="W68" t="str">
            <v>Bien</v>
          </cell>
          <cell r="X68" t="str">
            <v>Bien</v>
          </cell>
        </row>
        <row r="69">
          <cell r="A69">
            <v>1</v>
          </cell>
          <cell r="B69" t="str">
            <v xml:space="preserve">PAÍS VASCO          </v>
          </cell>
          <cell r="C69" t="str">
            <v>Guipúzcoa</v>
          </cell>
          <cell r="D69">
            <v>15596</v>
          </cell>
          <cell r="E69">
            <v>16597183.690000003</v>
          </cell>
          <cell r="F69">
            <v>1064.1949018979228</v>
          </cell>
          <cell r="G69">
            <v>103789</v>
          </cell>
          <cell r="H69">
            <v>107664602.10999998</v>
          </cell>
          <cell r="I69">
            <v>1037.3411643815816</v>
          </cell>
          <cell r="J69">
            <v>41894</v>
          </cell>
          <cell r="K69">
            <v>27213931.530000001</v>
          </cell>
          <cell r="L69">
            <v>649.59019262901609</v>
          </cell>
          <cell r="M69">
            <v>4075</v>
          </cell>
          <cell r="N69">
            <v>1580477.49</v>
          </cell>
          <cell r="O69">
            <v>387.84723680981597</v>
          </cell>
          <cell r="P69">
            <v>825</v>
          </cell>
          <cell r="Q69">
            <v>452802.51</v>
          </cell>
          <cell r="R69">
            <v>548.85152727272725</v>
          </cell>
          <cell r="S69">
            <v>166179</v>
          </cell>
          <cell r="T69">
            <v>153508997.32999995</v>
          </cell>
          <cell r="U69">
            <v>923.7568966596258</v>
          </cell>
          <cell r="W69" t="str">
            <v>Bien</v>
          </cell>
          <cell r="X69" t="str">
            <v>Bien</v>
          </cell>
        </row>
        <row r="70">
          <cell r="A70">
            <v>1</v>
          </cell>
          <cell r="C70" t="str">
            <v>Álava</v>
          </cell>
          <cell r="D70">
            <v>4939</v>
          </cell>
          <cell r="E70">
            <v>4713998.5599999996</v>
          </cell>
          <cell r="F70">
            <v>954.44392792063161</v>
          </cell>
          <cell r="G70">
            <v>36070</v>
          </cell>
          <cell r="H70">
            <v>31841092.239999995</v>
          </cell>
          <cell r="I70">
            <v>882.75830995286924</v>
          </cell>
          <cell r="J70">
            <v>14282</v>
          </cell>
          <cell r="K70">
            <v>7662565.7800000012</v>
          </cell>
          <cell r="L70">
            <v>536.51909956588725</v>
          </cell>
          <cell r="M70">
            <v>1461</v>
          </cell>
          <cell r="N70">
            <v>476842.5</v>
          </cell>
          <cell r="O70">
            <v>326.38090349075975</v>
          </cell>
          <cell r="P70">
            <v>255</v>
          </cell>
          <cell r="Q70">
            <v>90945.11</v>
          </cell>
          <cell r="R70">
            <v>356.64749019607842</v>
          </cell>
          <cell r="S70">
            <v>57007</v>
          </cell>
          <cell r="T70">
            <v>44785444.18999999</v>
          </cell>
          <cell r="U70">
            <v>785.61306839510917</v>
          </cell>
          <cell r="W70" t="str">
            <v>Bien</v>
          </cell>
          <cell r="X70" t="str">
            <v>Bien</v>
          </cell>
        </row>
        <row r="71">
          <cell r="A71">
            <v>20</v>
          </cell>
          <cell r="B71" t="str">
            <v xml:space="preserve">LA RIOJA            </v>
          </cell>
          <cell r="C71" t="str">
            <v>Guipúzcoa</v>
          </cell>
          <cell r="D71">
            <v>5631</v>
          </cell>
          <cell r="E71">
            <v>4653640.5999999996</v>
          </cell>
          <cell r="F71">
            <v>826.43235659740719</v>
          </cell>
          <cell r="G71">
            <v>40008</v>
          </cell>
          <cell r="H71">
            <v>31942859.159999996</v>
          </cell>
          <cell r="I71">
            <v>798.41179664067181</v>
          </cell>
          <cell r="J71">
            <v>15672</v>
          </cell>
          <cell r="K71">
            <v>8490188.8300000001</v>
          </cell>
          <cell r="L71">
            <v>541.74252360898413</v>
          </cell>
          <cell r="M71">
            <v>1584</v>
          </cell>
          <cell r="N71">
            <v>549785.86</v>
          </cell>
          <cell r="O71">
            <v>347.08703282828282</v>
          </cell>
          <cell r="P71">
            <v>225</v>
          </cell>
          <cell r="Q71">
            <v>97671.05</v>
          </cell>
          <cell r="R71">
            <v>434.09355555555555</v>
          </cell>
          <cell r="S71">
            <v>63120</v>
          </cell>
          <cell r="T71">
            <v>45734145.500000022</v>
          </cell>
          <cell r="U71">
            <v>724.55870564005102</v>
          </cell>
          <cell r="W71" t="str">
            <v>Bien</v>
          </cell>
          <cell r="X71" t="str">
            <v>Bien</v>
          </cell>
        </row>
        <row r="72">
          <cell r="A72">
            <v>48</v>
          </cell>
          <cell r="C72" t="str">
            <v>Vizcaya</v>
          </cell>
          <cell r="D72">
            <v>21866</v>
          </cell>
          <cell r="E72">
            <v>20649689.159999996</v>
          </cell>
          <cell r="F72">
            <v>944.37433275404726</v>
          </cell>
          <cell r="G72">
            <v>145500</v>
          </cell>
          <cell r="H72">
            <v>136086852.11000001</v>
          </cell>
          <cell r="I72">
            <v>935.30482549828184</v>
          </cell>
          <cell r="J72">
            <v>70550</v>
          </cell>
          <cell r="K72">
            <v>40413717.529999994</v>
          </cell>
          <cell r="L72">
            <v>572.8379522324592</v>
          </cell>
          <cell r="M72">
            <v>7336</v>
          </cell>
          <cell r="N72">
            <v>2462575.19</v>
          </cell>
          <cell r="O72">
            <v>335.6836409487459</v>
          </cell>
          <cell r="P72">
            <v>1941</v>
          </cell>
          <cell r="Q72">
            <v>856495.46</v>
          </cell>
          <cell r="R72">
            <v>441.26504894384334</v>
          </cell>
          <cell r="S72">
            <v>247193</v>
          </cell>
          <cell r="T72">
            <v>200469329.45000002</v>
          </cell>
          <cell r="U72">
            <v>810.98303532057957</v>
          </cell>
          <cell r="W72" t="str">
            <v>Bien</v>
          </cell>
          <cell r="X72" t="str">
            <v>Bien</v>
          </cell>
        </row>
        <row r="73">
          <cell r="A73">
            <v>7</v>
          </cell>
          <cell r="B73" t="str">
            <v xml:space="preserve">LA RIOJA            </v>
          </cell>
          <cell r="D73">
            <v>5748</v>
          </cell>
          <cell r="E73">
            <v>4114528.34</v>
          </cell>
          <cell r="F73">
            <v>715.81912665274876</v>
          </cell>
          <cell r="G73">
            <v>37340</v>
          </cell>
          <cell r="H73">
            <v>24785919.230000004</v>
          </cell>
          <cell r="I73">
            <v>663.79001687198729</v>
          </cell>
          <cell r="J73">
            <v>14975</v>
          </cell>
          <cell r="K73">
            <v>6894472.370000001</v>
          </cell>
          <cell r="L73">
            <v>460.39882270450761</v>
          </cell>
          <cell r="M73">
            <v>1495</v>
          </cell>
          <cell r="N73">
            <v>448142.52</v>
          </cell>
          <cell r="O73">
            <v>299.76088294314383</v>
          </cell>
          <cell r="P73">
            <v>258</v>
          </cell>
          <cell r="Q73">
            <v>99088.53</v>
          </cell>
          <cell r="R73">
            <v>384.06406976744188</v>
          </cell>
          <cell r="S73">
            <v>59816</v>
          </cell>
          <cell r="T73">
            <v>36342150.99000001</v>
          </cell>
          <cell r="U73">
            <v>607.56571803530846</v>
          </cell>
          <cell r="W73" t="str">
            <v>Bien</v>
          </cell>
          <cell r="X73" t="str">
            <v>Bien</v>
          </cell>
        </row>
        <row r="74">
          <cell r="A74">
            <v>26</v>
          </cell>
          <cell r="C74" t="str">
            <v>La Rioja</v>
          </cell>
          <cell r="D74">
            <v>5748</v>
          </cell>
          <cell r="E74">
            <v>4114528.34</v>
          </cell>
          <cell r="F74">
            <v>715.81912665274876</v>
          </cell>
          <cell r="G74">
            <v>37340</v>
          </cell>
          <cell r="H74">
            <v>24785919.230000004</v>
          </cell>
          <cell r="I74">
            <v>663.79001687198729</v>
          </cell>
          <cell r="J74">
            <v>14975</v>
          </cell>
          <cell r="K74">
            <v>6894472.370000001</v>
          </cell>
          <cell r="L74">
            <v>460.39882270450761</v>
          </cell>
          <cell r="M74">
            <v>1495</v>
          </cell>
          <cell r="N74">
            <v>448142.52</v>
          </cell>
          <cell r="O74">
            <v>299.76088294314383</v>
          </cell>
          <cell r="P74">
            <v>258</v>
          </cell>
          <cell r="Q74">
            <v>99088.53</v>
          </cell>
          <cell r="R74">
            <v>384.06406976744188</v>
          </cell>
          <cell r="S74">
            <v>59816</v>
          </cell>
          <cell r="T74">
            <v>36342150.99000001</v>
          </cell>
          <cell r="U74">
            <v>607.56571803530846</v>
          </cell>
          <cell r="W74" t="str">
            <v>Bien</v>
          </cell>
          <cell r="X74" t="str">
            <v>Bien</v>
          </cell>
        </row>
        <row r="75">
          <cell r="A75">
            <v>18</v>
          </cell>
          <cell r="B75" t="str">
            <v xml:space="preserve">CEUTA               </v>
          </cell>
          <cell r="D75">
            <v>692</v>
          </cell>
          <cell r="E75">
            <v>639693.77</v>
          </cell>
          <cell r="F75">
            <v>924.4129624277457</v>
          </cell>
          <cell r="G75">
            <v>3729</v>
          </cell>
          <cell r="H75">
            <v>3133903.17</v>
          </cell>
          <cell r="I75">
            <v>840.41382944489135</v>
          </cell>
          <cell r="J75">
            <v>2457</v>
          </cell>
          <cell r="K75">
            <v>1267610.21</v>
          </cell>
          <cell r="L75">
            <v>515.9178713878714</v>
          </cell>
          <cell r="M75">
            <v>450</v>
          </cell>
          <cell r="N75">
            <v>119696.82</v>
          </cell>
          <cell r="O75">
            <v>265.99293333333333</v>
          </cell>
          <cell r="P75">
            <v>63</v>
          </cell>
          <cell r="Q75">
            <v>20963.830000000002</v>
          </cell>
          <cell r="R75">
            <v>332.75920634920635</v>
          </cell>
          <cell r="S75">
            <v>7391</v>
          </cell>
          <cell r="T75">
            <v>5181867.8</v>
          </cell>
          <cell r="U75">
            <v>701.10510079826815</v>
          </cell>
          <cell r="W75" t="str">
            <v>Bien</v>
          </cell>
          <cell r="X75" t="str">
            <v>Bien</v>
          </cell>
        </row>
        <row r="76">
          <cell r="A76">
            <v>51</v>
          </cell>
          <cell r="C76" t="str">
            <v>Ceuta</v>
          </cell>
          <cell r="D76">
            <v>692</v>
          </cell>
          <cell r="E76">
            <v>639693.77</v>
          </cell>
          <cell r="F76">
            <v>924.4129624277457</v>
          </cell>
          <cell r="G76">
            <v>3729</v>
          </cell>
          <cell r="H76">
            <v>3133903.17</v>
          </cell>
          <cell r="I76">
            <v>840.41382944489135</v>
          </cell>
          <cell r="J76">
            <v>2457</v>
          </cell>
          <cell r="K76">
            <v>1267610.21</v>
          </cell>
          <cell r="L76">
            <v>515.9178713878714</v>
          </cell>
          <cell r="M76">
            <v>450</v>
          </cell>
          <cell r="N76">
            <v>119696.82</v>
          </cell>
          <cell r="O76">
            <v>265.99293333333333</v>
          </cell>
          <cell r="P76">
            <v>63</v>
          </cell>
          <cell r="Q76">
            <v>20963.830000000002</v>
          </cell>
          <cell r="R76">
            <v>332.75920634920635</v>
          </cell>
          <cell r="S76">
            <v>7391</v>
          </cell>
          <cell r="T76">
            <v>5181867.8</v>
          </cell>
          <cell r="U76">
            <v>701.10510079826815</v>
          </cell>
          <cell r="W76" t="str">
            <v>Bien</v>
          </cell>
          <cell r="X76" t="str">
            <v>Bien</v>
          </cell>
        </row>
        <row r="77">
          <cell r="A77">
            <v>19</v>
          </cell>
          <cell r="B77" t="str">
            <v xml:space="preserve">MELILLA             </v>
          </cell>
          <cell r="D77">
            <v>1051</v>
          </cell>
          <cell r="E77">
            <v>869639.7</v>
          </cell>
          <cell r="F77">
            <v>827.44024738344433</v>
          </cell>
          <cell r="G77">
            <v>2999</v>
          </cell>
          <cell r="H77">
            <v>2341176.2000000002</v>
          </cell>
          <cell r="I77">
            <v>780.6522840946983</v>
          </cell>
          <cell r="J77">
            <v>2218</v>
          </cell>
          <cell r="K77">
            <v>1064461.99</v>
          </cell>
          <cell r="L77">
            <v>479.91974301172229</v>
          </cell>
          <cell r="M77">
            <v>509</v>
          </cell>
          <cell r="N77">
            <v>126580.4</v>
          </cell>
          <cell r="O77">
            <v>248.68447937131629</v>
          </cell>
          <cell r="P77">
            <v>60</v>
          </cell>
          <cell r="Q77">
            <v>20611.89</v>
          </cell>
          <cell r="R77">
            <v>343.53149999999999</v>
          </cell>
          <cell r="S77">
            <v>6837</v>
          </cell>
          <cell r="T77">
            <v>4422470.18</v>
          </cell>
          <cell r="U77">
            <v>646.84367120081902</v>
          </cell>
          <cell r="W77" t="str">
            <v>Bien</v>
          </cell>
          <cell r="X77" t="str">
            <v>Bien</v>
          </cell>
        </row>
        <row r="78">
          <cell r="A78">
            <v>52</v>
          </cell>
          <cell r="B78" t="str">
            <v>TOTAL</v>
          </cell>
          <cell r="C78" t="str">
            <v>Melilla</v>
          </cell>
          <cell r="D78">
            <v>923844</v>
          </cell>
          <cell r="E78">
            <v>771229834.93999994</v>
          </cell>
          <cell r="F78">
            <v>834.8052646767203</v>
          </cell>
          <cell r="G78">
            <v>5081979</v>
          </cell>
          <cell r="H78">
            <v>4371904133.5100002</v>
          </cell>
          <cell r="I78">
            <v>860.2759148571846</v>
          </cell>
          <cell r="J78">
            <v>2278829</v>
          </cell>
          <cell r="K78">
            <v>1266811703.1400001</v>
          </cell>
          <cell r="L78">
            <v>555.90467873631599</v>
          </cell>
          <cell r="M78">
            <v>265889</v>
          </cell>
          <cell r="N78">
            <v>90639922.38000001</v>
          </cell>
          <cell r="O78">
            <v>340.89384058761368</v>
          </cell>
          <cell r="P78">
            <v>37795</v>
          </cell>
          <cell r="Q78">
            <v>16962851.090000004</v>
          </cell>
          <cell r="R78">
            <v>448.8120410107158</v>
          </cell>
          <cell r="S78">
            <v>8588336</v>
          </cell>
          <cell r="T78">
            <v>6517548445.0600014</v>
          </cell>
          <cell r="U78">
            <v>758.88372847312928</v>
          </cell>
          <cell r="W78" t="str">
            <v>Bien</v>
          </cell>
          <cell r="X78" t="str">
            <v>Bien</v>
          </cell>
        </row>
        <row r="80">
          <cell r="B80" t="str">
            <v>TOTAL</v>
          </cell>
          <cell r="D80">
            <v>845668</v>
          </cell>
          <cell r="E80">
            <v>614470287.22000003</v>
          </cell>
          <cell r="F80">
            <v>726.60936350908401</v>
          </cell>
          <cell r="G80">
            <v>4777953</v>
          </cell>
          <cell r="H80">
            <v>3421664153.27</v>
          </cell>
          <cell r="I80">
            <v>716.13600076643695</v>
          </cell>
          <cell r="J80">
            <v>2183358</v>
          </cell>
          <cell r="K80">
            <v>1036197052.7100003</v>
          </cell>
          <cell r="L80">
            <v>474.58870817795355</v>
          </cell>
          <cell r="M80">
            <v>260720</v>
          </cell>
          <cell r="N80">
            <v>73976608.840000004</v>
          </cell>
          <cell r="O80">
            <v>283.7396779687021</v>
          </cell>
          <cell r="P80">
            <v>39570</v>
          </cell>
          <cell r="Q80">
            <v>14649066.470000001</v>
          </cell>
          <cell r="R80">
            <v>370.20638033864043</v>
          </cell>
          <cell r="S80">
            <v>8107269</v>
          </cell>
          <cell r="T80">
            <v>5160957168.5100002</v>
          </cell>
          <cell r="U80">
            <v>636.58393085390412</v>
          </cell>
          <cell r="W80" t="str">
            <v>Bien</v>
          </cell>
          <cell r="X80" t="str">
            <v>Bien</v>
          </cell>
        </row>
      </sheetData>
      <sheetData sheetId="8">
        <row r="1">
          <cell r="B1" t="str">
            <v>PENSIONES EN VIGOR A 1 DE NOVIEMBRE DE 2009</v>
          </cell>
        </row>
      </sheetData>
      <sheetData sheetId="9">
        <row r="1">
          <cell r="B1" t="str">
            <v>PENSIONES EN VIGOR A 1 DE NOVIEMBRE DE 2009</v>
          </cell>
        </row>
      </sheetData>
      <sheetData sheetId="10">
        <row r="1">
          <cell r="B1" t="str">
            <v>PENSIONES EN VIGOR A 1 DE NOVIEMBRE DE 2009</v>
          </cell>
        </row>
      </sheetData>
      <sheetData sheetId="11">
        <row r="1">
          <cell r="B1" t="str">
            <v>PENSIONES EN VIGOR A 1 DE NOVIEMBRE DE 2009</v>
          </cell>
        </row>
      </sheetData>
      <sheetData sheetId="12">
        <row r="1">
          <cell r="B1" t="str">
            <v>PENSIONES EN VIGOR A 1 DE NOVIEMBRE DE 2009</v>
          </cell>
        </row>
      </sheetData>
      <sheetData sheetId="13">
        <row r="1">
          <cell r="B1" t="str">
            <v>PENSIONES EN VIGOR A 1 DE NOVIEMBRE DE 2009</v>
          </cell>
        </row>
      </sheetData>
      <sheetData sheetId="14">
        <row r="1">
          <cell r="B1" t="str">
            <v>PENSIONES EN VIGOR A 1 DE NOVIEMBRE DE 2009</v>
          </cell>
        </row>
      </sheetData>
      <sheetData sheetId="15">
        <row r="1">
          <cell r="B1" t="str">
            <v>PENSIONES EN VIGOR A 1 DE NOVIEMBRE DE 2009</v>
          </cell>
        </row>
      </sheetData>
      <sheetData sheetId="16">
        <row r="1">
          <cell r="B1" t="str">
            <v>PENSIONES EN VIGOR A 1 DE NOVIEMBRE DE 2009</v>
          </cell>
        </row>
      </sheetData>
      <sheetData sheetId="17">
        <row r="1">
          <cell r="A1">
            <v>1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ortada"/>
      <sheetName val="Indice"/>
      <sheetName val="Nº Pens. Clases"/>
      <sheetName val="Importe €"/>
      <sheetName val="P. Media €"/>
      <sheetName val="Regím y altas"/>
      <sheetName val="Gráfico"/>
      <sheetName val="Gráfico (NOM)"/>
      <sheetName val="Gráfico (MEDIA)"/>
      <sheetName val="Rangos"/>
      <sheetName val="Datos 2001 publicados"/>
      <sheetName val="Variación núm"/>
      <sheetName val="Variación nóm"/>
      <sheetName val="Variación media"/>
      <sheetName val="Tabla movire"/>
      <sheetName val="Tabla vigotota"/>
      <sheetName val="Tabla vigotota (2)"/>
      <sheetName val="Avance"/>
      <sheetName val="Avance 2 final ejercicio"/>
      <sheetName val="Gráficos"/>
      <sheetName val="Ranking"/>
      <sheetName val="Serie MircroStratPV"/>
      <sheetName val="Hoja3"/>
      <sheetName val="graf1"/>
      <sheetName val="graf2 2017"/>
      <sheetName val="graf3 2017"/>
      <sheetName val="Mapa"/>
      <sheetName val="Número pensionistas"/>
      <sheetName val="Tabla vigotota (sexo)"/>
      <sheetName val="Gráficos1"/>
      <sheetName val="Datos_Gráficos1"/>
      <sheetName val="Datos edadsexo(2010-2017)"/>
      <sheetName val="meses"/>
      <sheetName val="PARA MAPAS"/>
      <sheetName val="ESPAÑA"/>
      <sheetName val="tabla-9663"/>
      <sheetName val="tabla-9675"/>
      <sheetName val="Hoja1"/>
      <sheetName val="tabla-56953"/>
      <sheetName val="Poblacion edad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C3" t="str">
            <v>IP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11">
          <cell r="A11">
            <v>1</v>
          </cell>
        </row>
        <row r="52">
          <cell r="P52">
            <v>1</v>
          </cell>
          <cell r="Q52" t="str">
            <v>24 de enero de 2023</v>
          </cell>
        </row>
        <row r="53">
          <cell r="P53">
            <v>2</v>
          </cell>
          <cell r="Q53" t="str">
            <v>24 de febrero de 2023</v>
          </cell>
        </row>
        <row r="54">
          <cell r="P54">
            <v>3</v>
          </cell>
          <cell r="Q54" t="str">
            <v>28 de marzo de 2023</v>
          </cell>
        </row>
        <row r="55">
          <cell r="P55">
            <v>4</v>
          </cell>
          <cell r="Q55" t="str">
            <v>25 de abril de 2023</v>
          </cell>
        </row>
        <row r="56">
          <cell r="P56">
            <v>5</v>
          </cell>
          <cell r="Q56" t="str">
            <v>26 de mayo de 2023</v>
          </cell>
        </row>
        <row r="57">
          <cell r="P57">
            <v>6</v>
          </cell>
          <cell r="Q57" t="str">
            <v>28 de junio de 2023</v>
          </cell>
        </row>
        <row r="58">
          <cell r="P58">
            <v>7</v>
          </cell>
          <cell r="Q58" t="str">
            <v>25 de julio de 2023</v>
          </cell>
        </row>
        <row r="59">
          <cell r="P59">
            <v>8</v>
          </cell>
          <cell r="Q59" t="str">
            <v>29 de agosto de 2023</v>
          </cell>
        </row>
        <row r="60">
          <cell r="P60">
            <v>9</v>
          </cell>
          <cell r="Q60" t="str">
            <v>26 de septiembre de 2023</v>
          </cell>
        </row>
        <row r="61">
          <cell r="P61">
            <v>10</v>
          </cell>
          <cell r="Q61" t="str">
            <v>24 de octubre de 2023</v>
          </cell>
        </row>
        <row r="62">
          <cell r="P62">
            <v>11</v>
          </cell>
          <cell r="Q62" t="str">
            <v>28 de noviembre de 2023</v>
          </cell>
        </row>
        <row r="63">
          <cell r="P63">
            <v>12</v>
          </cell>
          <cell r="Q63" t="str">
            <v>26 de diciembre de 2023</v>
          </cell>
        </row>
      </sheetData>
      <sheetData sheetId="18"/>
      <sheetData sheetId="19">
        <row r="2">
          <cell r="D2" t="str">
            <v>Variación</v>
          </cell>
        </row>
        <row r="3">
          <cell r="A3">
            <v>1</v>
          </cell>
          <cell r="B3" t="str">
            <v>PAÍS VASCO</v>
          </cell>
          <cell r="C3">
            <v>846.45157805000065</v>
          </cell>
          <cell r="D3">
            <v>0.10400572629414562</v>
          </cell>
          <cell r="E3">
            <v>0.10767294904062252</v>
          </cell>
        </row>
        <row r="4">
          <cell r="A4">
            <v>2</v>
          </cell>
          <cell r="B4" t="str">
            <v>CATALUÑA</v>
          </cell>
          <cell r="C4">
            <v>2193.0903677400011</v>
          </cell>
          <cell r="D4">
            <v>0.10570484730873919</v>
          </cell>
          <cell r="E4">
            <v>0.10767294904062252</v>
          </cell>
        </row>
        <row r="5">
          <cell r="A5">
            <v>3</v>
          </cell>
          <cell r="B5" t="str">
            <v>GALICIA</v>
          </cell>
          <cell r="C5">
            <v>786.58085319999964</v>
          </cell>
          <cell r="D5">
            <v>0.10316008181312664</v>
          </cell>
          <cell r="E5">
            <v>0.10767294904062252</v>
          </cell>
        </row>
        <row r="6">
          <cell r="A6">
            <v>4</v>
          </cell>
          <cell r="B6" t="str">
            <v>ANDALUCÍA</v>
          </cell>
          <cell r="C6">
            <v>1741.74512628</v>
          </cell>
          <cell r="D6">
            <v>0.11019388317645551</v>
          </cell>
          <cell r="E6">
            <v>0.10767294904062252</v>
          </cell>
        </row>
        <row r="7">
          <cell r="A7">
            <v>5</v>
          </cell>
          <cell r="B7" t="str">
            <v>ASTURIAS</v>
          </cell>
          <cell r="C7">
            <v>418.86542137999976</v>
          </cell>
          <cell r="D7">
            <v>9.45333917377702E-2</v>
          </cell>
          <cell r="E7">
            <v>0.10767294904062252</v>
          </cell>
        </row>
        <row r="8">
          <cell r="A8">
            <v>6</v>
          </cell>
          <cell r="B8" t="str">
            <v>CANTABRIA</v>
          </cell>
          <cell r="C8">
            <v>182.47767103000007</v>
          </cell>
          <cell r="D8">
            <v>0.10578478284745008</v>
          </cell>
          <cell r="E8">
            <v>0.10767294904062252</v>
          </cell>
        </row>
        <row r="9">
          <cell r="A9">
            <v>7</v>
          </cell>
          <cell r="B9" t="str">
            <v>RIOJA (LA)</v>
          </cell>
          <cell r="C9">
            <v>85.340911380000009</v>
          </cell>
          <cell r="D9">
            <v>0.11226564506037406</v>
          </cell>
          <cell r="E9">
            <v>0.10767294904062252</v>
          </cell>
        </row>
        <row r="10">
          <cell r="A10">
            <v>8</v>
          </cell>
          <cell r="B10" t="str">
            <v>MURCIA</v>
          </cell>
          <cell r="C10">
            <v>271.41182997999999</v>
          </cell>
          <cell r="D10">
            <v>0.11169432083654085</v>
          </cell>
          <cell r="E10">
            <v>0.10767294904062252</v>
          </cell>
        </row>
        <row r="11">
          <cell r="A11">
            <v>9</v>
          </cell>
          <cell r="B11" t="str">
            <v>C. VALENCIANA</v>
          </cell>
          <cell r="C11">
            <v>1130.95373505</v>
          </cell>
          <cell r="D11">
            <v>0.10863327963894309</v>
          </cell>
          <cell r="E11">
            <v>0.10767294904062252</v>
          </cell>
        </row>
        <row r="12">
          <cell r="A12">
            <v>10</v>
          </cell>
          <cell r="B12" t="str">
            <v>ARAGÓN</v>
          </cell>
          <cell r="C12">
            <v>390.52688735000021</v>
          </cell>
          <cell r="D12">
            <v>0.10562804543619464</v>
          </cell>
          <cell r="E12">
            <v>0.10767294904062252</v>
          </cell>
        </row>
        <row r="13">
          <cell r="A13">
            <v>11</v>
          </cell>
          <cell r="B13" t="str">
            <v>CASTILLA - LA MANCHA</v>
          </cell>
          <cell r="C13">
            <v>425.99697166999994</v>
          </cell>
          <cell r="D13">
            <v>0.11176876935854385</v>
          </cell>
          <cell r="E13">
            <v>0.10767294904062252</v>
          </cell>
        </row>
        <row r="14">
          <cell r="A14">
            <v>12</v>
          </cell>
          <cell r="B14" t="str">
            <v>CANARIAS</v>
          </cell>
          <cell r="C14">
            <v>382.39828266000046</v>
          </cell>
          <cell r="D14">
            <v>0.11356497870060012</v>
          </cell>
          <cell r="E14">
            <v>0.10767294904062252</v>
          </cell>
        </row>
        <row r="15">
          <cell r="A15">
            <v>13</v>
          </cell>
          <cell r="B15" t="str">
            <v>NAVARRA</v>
          </cell>
          <cell r="C15">
            <v>195.21821834999994</v>
          </cell>
          <cell r="D15">
            <v>0.10969191428898961</v>
          </cell>
          <cell r="E15">
            <v>0.10767294904062252</v>
          </cell>
        </row>
        <row r="16">
          <cell r="A16">
            <v>14</v>
          </cell>
          <cell r="B16" t="str">
            <v>EXTREMADURA</v>
          </cell>
          <cell r="C16">
            <v>233.83142725999991</v>
          </cell>
          <cell r="D16">
            <v>0.1082798701357981</v>
          </cell>
          <cell r="E16">
            <v>0.10767294904062252</v>
          </cell>
        </row>
        <row r="17">
          <cell r="A17">
            <v>15</v>
          </cell>
          <cell r="B17" t="str">
            <v>ILLES BALEARS</v>
          </cell>
          <cell r="C17">
            <v>226.51709337000003</v>
          </cell>
          <cell r="D17">
            <v>0.11142549830716719</v>
          </cell>
          <cell r="E17">
            <v>0.10767294904062252</v>
          </cell>
        </row>
        <row r="18">
          <cell r="A18">
            <v>16</v>
          </cell>
          <cell r="B18" t="str">
            <v>MADRID</v>
          </cell>
          <cell r="C18">
            <v>1703.6254542499987</v>
          </cell>
          <cell r="D18">
            <v>0.1114825520381133</v>
          </cell>
          <cell r="E18">
            <v>0.10767294904062252</v>
          </cell>
        </row>
        <row r="19">
          <cell r="A19">
            <v>17</v>
          </cell>
          <cell r="B19" t="str">
            <v>CASTILLA Y LEÓN</v>
          </cell>
          <cell r="C19">
            <v>738.68598454000028</v>
          </cell>
          <cell r="D19">
            <v>0.10586657954392065</v>
          </cell>
          <cell r="E19">
            <v>0.10767294904062252</v>
          </cell>
        </row>
        <row r="20">
          <cell r="A20">
            <v>18</v>
          </cell>
          <cell r="B20" t="str">
            <v>CEUTA</v>
          </cell>
          <cell r="C20">
            <v>10.803489300000008</v>
          </cell>
          <cell r="D20">
            <v>0.11318096010844836</v>
          </cell>
          <cell r="E20">
            <v>0.10767294904062252</v>
          </cell>
        </row>
        <row r="21">
          <cell r="A21">
            <v>19</v>
          </cell>
          <cell r="B21" t="str">
            <v>MELILLA</v>
          </cell>
          <cell r="C21">
            <v>9.8187165399999987</v>
          </cell>
          <cell r="D21">
            <v>0.1306691852578683</v>
          </cell>
          <cell r="E21">
            <v>0.10767294904062252</v>
          </cell>
        </row>
        <row r="26">
          <cell r="A26">
            <v>1</v>
          </cell>
          <cell r="B26" t="str">
            <v>PAÍS VASCO</v>
          </cell>
          <cell r="C26">
            <v>572247</v>
          </cell>
          <cell r="D26">
            <v>6.9169264986381762E-3</v>
          </cell>
          <cell r="E26">
            <v>9.7721919991555772E-3</v>
          </cell>
        </row>
        <row r="27">
          <cell r="A27">
            <v>2</v>
          </cell>
          <cell r="B27" t="str">
            <v>CATALUÑA</v>
          </cell>
          <cell r="C27">
            <v>1766648</v>
          </cell>
          <cell r="D27">
            <v>8.4839129893719001E-3</v>
          </cell>
          <cell r="E27">
            <v>9.7721919991555772E-3</v>
          </cell>
        </row>
        <row r="28">
          <cell r="A28">
            <v>3</v>
          </cell>
          <cell r="B28" t="str">
            <v>GALICIA</v>
          </cell>
          <cell r="C28">
            <v>770486</v>
          </cell>
          <cell r="D28">
            <v>2.8504638837114626E-3</v>
          </cell>
          <cell r="E28">
            <v>9.7721919991555772E-3</v>
          </cell>
        </row>
        <row r="29">
          <cell r="A29">
            <v>4</v>
          </cell>
          <cell r="B29" t="str">
            <v>ANDALUCÍA</v>
          </cell>
          <cell r="C29">
            <v>1630708</v>
          </cell>
          <cell r="D29">
            <v>1.1620520404770351E-2</v>
          </cell>
          <cell r="E29">
            <v>9.7721919991555772E-3</v>
          </cell>
        </row>
        <row r="30">
          <cell r="A30">
            <v>5</v>
          </cell>
          <cell r="B30" t="str">
            <v>ASTURIAS</v>
          </cell>
          <cell r="C30">
            <v>299610</v>
          </cell>
          <cell r="D30">
            <v>-8.2705814085337614E-4</v>
          </cell>
          <cell r="E30">
            <v>9.7721919991555772E-3</v>
          </cell>
        </row>
        <row r="31">
          <cell r="A31">
            <v>6</v>
          </cell>
          <cell r="B31" t="str">
            <v>CANTABRIA</v>
          </cell>
          <cell r="C31">
            <v>144593</v>
          </cell>
          <cell r="D31">
            <v>6.96412777781652E-3</v>
          </cell>
          <cell r="E31">
            <v>9.7721919991555772E-3</v>
          </cell>
        </row>
        <row r="32">
          <cell r="A32">
            <v>7</v>
          </cell>
          <cell r="B32" t="str">
            <v>RIOJA (LA)</v>
          </cell>
          <cell r="C32">
            <v>72385</v>
          </cell>
          <cell r="D32">
            <v>1.1486382627894365E-2</v>
          </cell>
          <cell r="E32">
            <v>9.7721919991555772E-3</v>
          </cell>
        </row>
        <row r="33">
          <cell r="A33">
            <v>8</v>
          </cell>
          <cell r="B33" t="str">
            <v>MURCIA</v>
          </cell>
          <cell r="C33">
            <v>256526</v>
          </cell>
          <cell r="D33">
            <v>1.1274668264568355E-2</v>
          </cell>
          <cell r="E33">
            <v>9.7721919991555772E-3</v>
          </cell>
        </row>
        <row r="34">
          <cell r="A34">
            <v>9</v>
          </cell>
          <cell r="B34" t="str">
            <v>C. VALENCIANA</v>
          </cell>
          <cell r="C34">
            <v>1027235</v>
          </cell>
          <cell r="D34">
            <v>1.0366924200473138E-2</v>
          </cell>
          <cell r="E34">
            <v>9.7721919991555772E-3</v>
          </cell>
        </row>
        <row r="35">
          <cell r="A35">
            <v>10</v>
          </cell>
          <cell r="B35" t="str">
            <v>ARAGÓN</v>
          </cell>
          <cell r="C35">
            <v>308943</v>
          </cell>
          <cell r="D35">
            <v>6.6962540079769095E-3</v>
          </cell>
          <cell r="E35">
            <v>9.7721919991555772E-3</v>
          </cell>
        </row>
        <row r="36">
          <cell r="A36">
            <v>11</v>
          </cell>
          <cell r="B36" t="str">
            <v>CASTILLA - LA MANCHA</v>
          </cell>
          <cell r="C36">
            <v>384937</v>
          </cell>
          <cell r="D36">
            <v>1.1047169786542188E-2</v>
          </cell>
          <cell r="E36">
            <v>9.7721919991555772E-3</v>
          </cell>
        </row>
        <row r="37">
          <cell r="A37">
            <v>12</v>
          </cell>
          <cell r="B37" t="str">
            <v>CANARIAS</v>
          </cell>
          <cell r="C37">
            <v>351642</v>
          </cell>
          <cell r="D37">
            <v>1.7694658609432423E-2</v>
          </cell>
          <cell r="E37">
            <v>9.7721919991555772E-3</v>
          </cell>
        </row>
        <row r="38">
          <cell r="A38">
            <v>13</v>
          </cell>
          <cell r="B38" t="str">
            <v>NAVARRA</v>
          </cell>
          <cell r="C38">
            <v>142525</v>
          </cell>
          <cell r="D38">
            <v>1.217234449013227E-2</v>
          </cell>
          <cell r="E38">
            <v>9.7721919991555772E-3</v>
          </cell>
        </row>
        <row r="39">
          <cell r="A39">
            <v>14</v>
          </cell>
          <cell r="B39" t="str">
            <v>EXTREMADURA</v>
          </cell>
          <cell r="C39">
            <v>234289</v>
          </cell>
          <cell r="D39">
            <v>7.594947596581747E-3</v>
          </cell>
          <cell r="E39">
            <v>9.7721919991555772E-3</v>
          </cell>
        </row>
        <row r="40">
          <cell r="A40">
            <v>15</v>
          </cell>
          <cell r="B40" t="str">
            <v>ILLES BALEARS</v>
          </cell>
          <cell r="C40">
            <v>203433</v>
          </cell>
          <cell r="D40">
            <v>1.1852772942054113E-2</v>
          </cell>
          <cell r="E40">
            <v>9.7721919991555772E-3</v>
          </cell>
        </row>
        <row r="41">
          <cell r="A41">
            <v>16</v>
          </cell>
          <cell r="B41" t="str">
            <v>MADRID</v>
          </cell>
          <cell r="C41">
            <v>1222868</v>
          </cell>
          <cell r="D41">
            <v>1.6904219402265275E-2</v>
          </cell>
          <cell r="E41">
            <v>9.7721919991555772E-3</v>
          </cell>
        </row>
        <row r="42">
          <cell r="A42">
            <v>17</v>
          </cell>
          <cell r="B42" t="str">
            <v>CASTILLA Y LEÓN</v>
          </cell>
          <cell r="C42">
            <v>619956</v>
          </cell>
          <cell r="D42">
            <v>5.6254136333553362E-3</v>
          </cell>
          <cell r="E42">
            <v>9.7721919991555772E-3</v>
          </cell>
        </row>
        <row r="43">
          <cell r="A43">
            <v>18</v>
          </cell>
          <cell r="B43" t="str">
            <v>CEUTA</v>
          </cell>
          <cell r="C43">
            <v>8991</v>
          </cell>
          <cell r="D43">
            <v>1.1816340310600859E-2</v>
          </cell>
          <cell r="E43">
            <v>9.7721919991555772E-3</v>
          </cell>
        </row>
        <row r="44">
          <cell r="A44">
            <v>19</v>
          </cell>
          <cell r="B44" t="str">
            <v>MELILLA</v>
          </cell>
          <cell r="C44">
            <v>8513</v>
          </cell>
          <cell r="D44">
            <v>2.4675012036591282E-2</v>
          </cell>
          <cell r="E44">
            <v>9.7721919991555772E-3</v>
          </cell>
        </row>
        <row r="49">
          <cell r="A49">
            <v>1</v>
          </cell>
          <cell r="B49" t="str">
            <v>PAÍS VASCO</v>
          </cell>
          <cell r="C49">
            <v>1547.5175544904287</v>
          </cell>
          <cell r="D49">
            <v>4.8041305236827592E-2</v>
          </cell>
          <cell r="E49">
            <v>4.9885730743512768E-2</v>
          </cell>
        </row>
        <row r="50">
          <cell r="A50">
            <v>2</v>
          </cell>
          <cell r="B50" t="str">
            <v>CATALUÑA</v>
          </cell>
          <cell r="C50">
            <v>1300.7207528304148</v>
          </cell>
          <cell r="D50">
            <v>5.0057655810609614E-2</v>
          </cell>
          <cell r="E50">
            <v>4.9885730743512768E-2</v>
          </cell>
        </row>
        <row r="51">
          <cell r="A51">
            <v>3</v>
          </cell>
          <cell r="B51" t="str">
            <v>GALICIA</v>
          </cell>
          <cell r="C51">
            <v>1070.4816474878257</v>
          </cell>
          <cell r="D51">
            <v>5.1687578112792565E-2</v>
          </cell>
          <cell r="E51">
            <v>4.9885730743512768E-2</v>
          </cell>
        </row>
        <row r="52">
          <cell r="A52">
            <v>4</v>
          </cell>
          <cell r="B52" t="str">
            <v>ANDALUCÍA</v>
          </cell>
          <cell r="C52">
            <v>1119.5180689420238</v>
          </cell>
          <cell r="D52">
            <v>5.1418349135048169E-2</v>
          </cell>
          <cell r="E52">
            <v>4.9885730743512768E-2</v>
          </cell>
        </row>
        <row r="53">
          <cell r="A53">
            <v>5</v>
          </cell>
          <cell r="B53" t="str">
            <v>ASTURIAS</v>
          </cell>
          <cell r="C53">
            <v>1462.2571791810756</v>
          </cell>
          <cell r="D53">
            <v>4.7706682683346768E-2</v>
          </cell>
          <cell r="E53">
            <v>4.9885730743512768E-2</v>
          </cell>
        </row>
        <row r="54">
          <cell r="A54">
            <v>6</v>
          </cell>
          <cell r="B54" t="str">
            <v>CANTABRIA</v>
          </cell>
          <cell r="C54">
            <v>1320.8312260515343</v>
          </cell>
          <cell r="D54">
            <v>4.9316117601035714E-2</v>
          </cell>
          <cell r="E54">
            <v>4.9885730743512768E-2</v>
          </cell>
        </row>
        <row r="55">
          <cell r="A55">
            <v>7</v>
          </cell>
          <cell r="B55" t="str">
            <v>RIOJA (LA)</v>
          </cell>
          <cell r="C55">
            <v>1238.3955400620653</v>
          </cell>
          <cell r="D55">
            <v>5.3566993643124894E-2</v>
          </cell>
          <cell r="E55">
            <v>4.9885730743512768E-2</v>
          </cell>
        </row>
        <row r="56">
          <cell r="A56">
            <v>8</v>
          </cell>
          <cell r="B56" t="str">
            <v>MURCIA</v>
          </cell>
          <cell r="C56">
            <v>1108.3201301208896</v>
          </cell>
          <cell r="D56">
            <v>5.1533400231857485E-2</v>
          </cell>
          <cell r="E56">
            <v>4.9885730743512768E-2</v>
          </cell>
        </row>
        <row r="57">
          <cell r="A57">
            <v>9</v>
          </cell>
          <cell r="B57" t="str">
            <v>C. VALENCIANA</v>
          </cell>
          <cell r="C57">
            <v>1153.6430143510258</v>
          </cell>
          <cell r="D57">
            <v>5.0406718858370558E-2</v>
          </cell>
          <cell r="E57">
            <v>4.9885730743512768E-2</v>
          </cell>
        </row>
        <row r="58">
          <cell r="A58">
            <v>10</v>
          </cell>
          <cell r="B58" t="str">
            <v>ARAGÓN</v>
          </cell>
          <cell r="C58">
            <v>1324.4746943451028</v>
          </cell>
          <cell r="D58">
            <v>5.0028220850832028E-2</v>
          </cell>
          <cell r="E58">
            <v>4.9885730743512768E-2</v>
          </cell>
        </row>
        <row r="59">
          <cell r="A59">
            <v>11</v>
          </cell>
          <cell r="B59" t="str">
            <v>CASTILLA - LA MANCHA</v>
          </cell>
          <cell r="C59">
            <v>1161.7567057676772</v>
          </cell>
          <cell r="D59">
            <v>5.3311294360009809E-2</v>
          </cell>
          <cell r="E59">
            <v>4.9885730743512768E-2</v>
          </cell>
        </row>
        <row r="60">
          <cell r="A60">
            <v>12</v>
          </cell>
          <cell r="B60" t="str">
            <v>CANARIAS</v>
          </cell>
          <cell r="C60">
            <v>1137.1159173087703</v>
          </cell>
          <cell r="D60">
            <v>4.9137334182025816E-2</v>
          </cell>
          <cell r="E60">
            <v>4.9885730743512768E-2</v>
          </cell>
        </row>
        <row r="61">
          <cell r="A61">
            <v>13</v>
          </cell>
          <cell r="B61" t="str">
            <v>NAVARRA</v>
          </cell>
          <cell r="C61">
            <v>1433.914118018982</v>
          </cell>
          <cell r="D61">
            <v>4.8974936027501803E-2</v>
          </cell>
          <cell r="E61">
            <v>4.9885730743512768E-2</v>
          </cell>
        </row>
        <row r="62">
          <cell r="A62">
            <v>14</v>
          </cell>
          <cell r="B62" t="str">
            <v>EXTREMADURA</v>
          </cell>
          <cell r="C62">
            <v>1050.3357679182325</v>
          </cell>
          <cell r="D62">
            <v>5.6071476406156506E-2</v>
          </cell>
          <cell r="E62">
            <v>4.9885730743512768E-2</v>
          </cell>
        </row>
        <row r="63">
          <cell r="A63">
            <v>15</v>
          </cell>
          <cell r="B63" t="str">
            <v>ILLES BALEARS</v>
          </cell>
          <cell r="C63">
            <v>1166.0378764813618</v>
          </cell>
          <cell r="D63">
            <v>4.9395821806375473E-2</v>
          </cell>
          <cell r="E63">
            <v>4.9885730743512768E-2</v>
          </cell>
        </row>
        <row r="64">
          <cell r="A64">
            <v>16</v>
          </cell>
          <cell r="B64" t="str">
            <v>MADRID</v>
          </cell>
          <cell r="C64">
            <v>1455.3047064755867</v>
          </cell>
          <cell r="D64">
            <v>4.7123568006640637E-2</v>
          </cell>
          <cell r="E64">
            <v>4.9885730743512768E-2</v>
          </cell>
        </row>
        <row r="65">
          <cell r="A65">
            <v>17</v>
          </cell>
          <cell r="B65" t="str">
            <v>CASTILLA Y LEÓN</v>
          </cell>
          <cell r="C65">
            <v>1249.2763608956711</v>
          </cell>
          <cell r="D65">
            <v>5.0727655295831342E-2</v>
          </cell>
          <cell r="E65">
            <v>4.9885730743512768E-2</v>
          </cell>
        </row>
        <row r="66">
          <cell r="A66">
            <v>18</v>
          </cell>
          <cell r="B66" t="str">
            <v>CEUTA</v>
          </cell>
          <cell r="C66">
            <v>1268.3171231971812</v>
          </cell>
          <cell r="D66">
            <v>5.4748553092171637E-2</v>
          </cell>
          <cell r="E66">
            <v>4.9885730743512768E-2</v>
          </cell>
        </row>
        <row r="67">
          <cell r="A67">
            <v>19</v>
          </cell>
          <cell r="B67" t="str">
            <v>MELILLA</v>
          </cell>
          <cell r="C67">
            <v>1215.7771774193548</v>
          </cell>
          <cell r="D67">
            <v>5.5845265516779374E-2</v>
          </cell>
          <cell r="E67">
            <v>4.9885730743512768E-2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base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 (julio a diciembre)"/>
      <sheetName val="2004 (enero a junio)"/>
      <sheetName val="2003"/>
      <sheetName val="Rango"/>
      <sheetName val="Formato para SIRIA"/>
    </sheetNames>
    <sheetDataSet>
      <sheetData sheetId="0"/>
      <sheetData sheetId="1">
        <row r="5">
          <cell r="A5" t="str">
            <v>E101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Q2">
            <v>0</v>
          </cell>
          <cell r="R2" t="str">
            <v>Hasta 150,00 euros</v>
          </cell>
          <cell r="S2">
            <v>150</v>
          </cell>
          <cell r="AO2">
            <v>0</v>
          </cell>
          <cell r="AP2" t="str">
            <v>Hasta 150,00 euros</v>
          </cell>
        </row>
        <row r="3">
          <cell r="Q3">
            <v>150.01</v>
          </cell>
          <cell r="R3" t="str">
            <v>De 150,01 a 250,00</v>
          </cell>
          <cell r="S3">
            <v>250</v>
          </cell>
          <cell r="AO3">
            <v>150.01</v>
          </cell>
          <cell r="AP3" t="str">
            <v>De 150,01 a 250,00</v>
          </cell>
        </row>
        <row r="4">
          <cell r="Q4">
            <v>250.01</v>
          </cell>
          <cell r="R4" t="str">
            <v>De 250,01 a 300,00</v>
          </cell>
          <cell r="S4">
            <v>300</v>
          </cell>
          <cell r="AO4">
            <v>250.01</v>
          </cell>
          <cell r="AP4" t="str">
            <v>De 250,01 a 300,00</v>
          </cell>
        </row>
        <row r="5">
          <cell r="Q5">
            <v>300.01</v>
          </cell>
          <cell r="R5" t="str">
            <v>De 300,01 a 350,00</v>
          </cell>
          <cell r="S5">
            <v>350</v>
          </cell>
          <cell r="AO5">
            <v>300.01</v>
          </cell>
          <cell r="AP5" t="str">
            <v>De 300,01 a 350,00</v>
          </cell>
        </row>
        <row r="6">
          <cell r="Q6">
            <v>350.01</v>
          </cell>
          <cell r="R6" t="str">
            <v>De 350,01 a 400,00</v>
          </cell>
          <cell r="S6">
            <v>400</v>
          </cell>
          <cell r="AO6">
            <v>350.01</v>
          </cell>
          <cell r="AP6" t="str">
            <v>De 350,01 a 400,00</v>
          </cell>
        </row>
        <row r="7">
          <cell r="Q7">
            <v>400.01</v>
          </cell>
          <cell r="R7" t="str">
            <v>De 400,01 a 450,00</v>
          </cell>
          <cell r="S7">
            <v>450</v>
          </cell>
          <cell r="AO7">
            <v>400.01</v>
          </cell>
          <cell r="AP7" t="str">
            <v>De 400,01 a 450,00</v>
          </cell>
        </row>
        <row r="8">
          <cell r="Q8">
            <v>450.01</v>
          </cell>
          <cell r="R8" t="str">
            <v>De 450,01 a 500,00</v>
          </cell>
          <cell r="S8">
            <v>500</v>
          </cell>
          <cell r="AO8">
            <v>450.01</v>
          </cell>
          <cell r="AP8" t="str">
            <v>De 450,01 a 500,00</v>
          </cell>
        </row>
        <row r="9">
          <cell r="Q9">
            <v>500.01</v>
          </cell>
          <cell r="R9" t="str">
            <v>De 500,01 a 550,00</v>
          </cell>
          <cell r="S9">
            <v>550</v>
          </cell>
          <cell r="AO9">
            <v>500.01</v>
          </cell>
          <cell r="AP9" t="str">
            <v>De 500,01 a 550,00</v>
          </cell>
        </row>
        <row r="10">
          <cell r="Q10">
            <v>550.01</v>
          </cell>
          <cell r="R10" t="str">
            <v>De 550,01 a 600,00</v>
          </cell>
          <cell r="S10">
            <v>600</v>
          </cell>
          <cell r="AO10">
            <v>550.01</v>
          </cell>
          <cell r="AP10" t="str">
            <v>De 550,01 a 600,00</v>
          </cell>
        </row>
        <row r="11">
          <cell r="Q11">
            <v>600.01</v>
          </cell>
          <cell r="R11" t="str">
            <v>De 600,01 a 623,99</v>
          </cell>
          <cell r="S11">
            <v>623.99</v>
          </cell>
          <cell r="AO11">
            <v>600.01</v>
          </cell>
          <cell r="AP11" t="str">
            <v>De 600,01 a 648,59</v>
          </cell>
        </row>
        <row r="12">
          <cell r="Q12">
            <v>624</v>
          </cell>
          <cell r="R12" t="str">
            <v>De 624,00 a 700,00</v>
          </cell>
          <cell r="S12">
            <v>700</v>
          </cell>
          <cell r="AO12">
            <v>648.6</v>
          </cell>
          <cell r="AP12" t="str">
            <v>De 648,60 a 700,00</v>
          </cell>
        </row>
        <row r="13">
          <cell r="Q13">
            <v>700.01</v>
          </cell>
          <cell r="R13" t="str">
            <v>De 700,01 a 800,00</v>
          </cell>
          <cell r="S13">
            <v>800</v>
          </cell>
          <cell r="AO13">
            <v>700.01</v>
          </cell>
          <cell r="AP13" t="str">
            <v>De 700,01 a 800,00</v>
          </cell>
        </row>
        <row r="14">
          <cell r="Q14">
            <v>800.01</v>
          </cell>
          <cell r="R14" t="str">
            <v>De 800,01 a 900,00</v>
          </cell>
          <cell r="S14">
            <v>900</v>
          </cell>
          <cell r="AO14">
            <v>800.01</v>
          </cell>
          <cell r="AP14" t="str">
            <v>De 800,01 a 900,00</v>
          </cell>
        </row>
        <row r="15">
          <cell r="Q15">
            <v>900.01</v>
          </cell>
          <cell r="R15" t="str">
            <v>De 900,01 a 1.000,00</v>
          </cell>
          <cell r="S15">
            <v>1000</v>
          </cell>
          <cell r="AO15">
            <v>900.01</v>
          </cell>
          <cell r="AP15" t="str">
            <v>De 900,01 a 1.000,00</v>
          </cell>
        </row>
        <row r="16">
          <cell r="Q16">
            <v>1000.01</v>
          </cell>
          <cell r="R16" t="str">
            <v>De 1.000,01 a 1.100,00</v>
          </cell>
          <cell r="S16">
            <v>1100</v>
          </cell>
          <cell r="AO16">
            <v>1000.01</v>
          </cell>
          <cell r="AP16" t="str">
            <v>De 1.000,01 a 1.100,00</v>
          </cell>
        </row>
        <row r="17">
          <cell r="Q17">
            <v>1100.01</v>
          </cell>
          <cell r="R17" t="str">
            <v>De 1.100,01 a 1.200,00</v>
          </cell>
          <cell r="S17">
            <v>1200</v>
          </cell>
          <cell r="AO17">
            <v>1100.01</v>
          </cell>
          <cell r="AP17" t="str">
            <v>De 1.100,01 a 1.200,00</v>
          </cell>
        </row>
        <row r="18">
          <cell r="Q18">
            <v>1200.01</v>
          </cell>
          <cell r="R18" t="str">
            <v>De 1.200,01 a 1.300,00</v>
          </cell>
          <cell r="S18">
            <v>1300</v>
          </cell>
          <cell r="AO18">
            <v>1200.01</v>
          </cell>
          <cell r="AP18" t="str">
            <v>De 1.200,01 a 1.300,00</v>
          </cell>
        </row>
        <row r="19">
          <cell r="Q19">
            <v>1300.01</v>
          </cell>
          <cell r="R19" t="str">
            <v>De 1.300,01 a 1.400,00</v>
          </cell>
          <cell r="S19">
            <v>1400</v>
          </cell>
          <cell r="AO19">
            <v>1300.01</v>
          </cell>
          <cell r="AP19" t="str">
            <v>De 1.300,01 a 1.400,00</v>
          </cell>
        </row>
        <row r="20">
          <cell r="Q20">
            <v>1400.01</v>
          </cell>
          <cell r="R20" t="str">
            <v>De 1.400,01 a 1.500,00</v>
          </cell>
          <cell r="S20">
            <v>1500</v>
          </cell>
          <cell r="AO20">
            <v>1400.01</v>
          </cell>
          <cell r="AP20" t="str">
            <v>De 1.400,01 a 1.500,00</v>
          </cell>
        </row>
        <row r="21">
          <cell r="Q21">
            <v>1500.01</v>
          </cell>
          <cell r="R21" t="str">
            <v>De 1.500,01 a 1.600,00</v>
          </cell>
          <cell r="S21">
            <v>1600</v>
          </cell>
          <cell r="AO21">
            <v>1500.01</v>
          </cell>
          <cell r="AP21" t="str">
            <v>De 1.500,01 a 1.600,00</v>
          </cell>
        </row>
        <row r="22">
          <cell r="Q22">
            <v>1600.01</v>
          </cell>
          <cell r="R22" t="str">
            <v>De 1.600,01 a 1.700,00</v>
          </cell>
          <cell r="S22">
            <v>1700</v>
          </cell>
          <cell r="AO22">
            <v>1600.01</v>
          </cell>
          <cell r="AP22" t="str">
            <v>De 1.600,01 a 1.700,00</v>
          </cell>
        </row>
        <row r="23">
          <cell r="Q23">
            <v>1700.01</v>
          </cell>
          <cell r="R23" t="str">
            <v>De 1.700,01 a 1.800,00</v>
          </cell>
          <cell r="S23">
            <v>1800</v>
          </cell>
          <cell r="AO23">
            <v>1700.01</v>
          </cell>
          <cell r="AP23" t="str">
            <v>De 1.700,01 a 1.800,00</v>
          </cell>
        </row>
        <row r="24">
          <cell r="Q24">
            <v>1800.01</v>
          </cell>
          <cell r="R24" t="str">
            <v>De 1.800,01 a 1.900,00</v>
          </cell>
          <cell r="S24">
            <v>1900</v>
          </cell>
          <cell r="AO24">
            <v>1800.01</v>
          </cell>
          <cell r="AP24" t="str">
            <v>De 1.800,01 a 1.900,00</v>
          </cell>
        </row>
        <row r="25">
          <cell r="Q25">
            <v>1900.01</v>
          </cell>
          <cell r="R25" t="str">
            <v>De 1.900,01 a 2.000,00</v>
          </cell>
          <cell r="S25">
            <v>2000</v>
          </cell>
          <cell r="AO25">
            <v>1900.01</v>
          </cell>
          <cell r="AP25" t="str">
            <v>De 1.900,01 a 2.000,00</v>
          </cell>
        </row>
        <row r="26">
          <cell r="Q26">
            <v>2000.01</v>
          </cell>
          <cell r="R26" t="str">
            <v>De 2.000,01 a 2.100,00</v>
          </cell>
          <cell r="S26">
            <v>2100</v>
          </cell>
          <cell r="AO26">
            <v>2000.01</v>
          </cell>
          <cell r="AP26" t="str">
            <v>De 2.000,01 a 2.100,00</v>
          </cell>
        </row>
        <row r="27">
          <cell r="Q27">
            <v>2100.0100000000002</v>
          </cell>
          <cell r="R27" t="str">
            <v>De 2.100,01 a 2.200,00</v>
          </cell>
          <cell r="S27">
            <v>2200</v>
          </cell>
          <cell r="AO27">
            <v>2100.0100000000002</v>
          </cell>
          <cell r="AP27" t="str">
            <v>De 2.100,01 a 2.200,00</v>
          </cell>
        </row>
        <row r="28">
          <cell r="Q28">
            <v>2200.0100000000002</v>
          </cell>
          <cell r="R28" t="str">
            <v>De 2.200,01 a 2.300,00</v>
          </cell>
          <cell r="S28">
            <v>2300</v>
          </cell>
          <cell r="AO28">
            <v>2200.0100000000002</v>
          </cell>
          <cell r="AP28" t="str">
            <v>De 2.200,01 a 2.300,00</v>
          </cell>
        </row>
        <row r="29">
          <cell r="Q29">
            <v>2300.0100000000002</v>
          </cell>
          <cell r="R29" t="str">
            <v>De 2.300,01 a 2.400,00</v>
          </cell>
          <cell r="S29">
            <v>2400</v>
          </cell>
          <cell r="AO29">
            <v>2300.0100000000002</v>
          </cell>
          <cell r="AP29" t="str">
            <v>De 2.300,01 a 2.400,00</v>
          </cell>
        </row>
        <row r="30">
          <cell r="Q30">
            <v>2400.0100000000002</v>
          </cell>
          <cell r="R30" t="str">
            <v>De 2.400,01 a 2.441,73</v>
          </cell>
          <cell r="S30">
            <v>2441.73</v>
          </cell>
          <cell r="AO30">
            <v>2400.0100000000002</v>
          </cell>
          <cell r="AP30" t="str">
            <v>De 2.400,01 a 2.560,86</v>
          </cell>
        </row>
        <row r="31">
          <cell r="Q31">
            <v>2441.7400000000002</v>
          </cell>
          <cell r="R31" t="str">
            <v>De 2.441,74 a 2.441,76</v>
          </cell>
          <cell r="S31">
            <v>2441.7600000000002</v>
          </cell>
          <cell r="AO31">
            <v>2560.88</v>
          </cell>
          <cell r="AP31" t="str">
            <v>De 2.560,87 a 2.560,89</v>
          </cell>
        </row>
        <row r="32">
          <cell r="Q32">
            <v>2441.7700000000004</v>
          </cell>
          <cell r="R32" t="str">
            <v>Mas de 2.441,76</v>
          </cell>
          <cell r="S32">
            <v>2443.7399999999998</v>
          </cell>
          <cell r="AO32">
            <v>2560.9000000000005</v>
          </cell>
          <cell r="AP32" t="str">
            <v>Mas de 2.560,89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sheetPr codeName="Hoja10"/>
  <dimension ref="C5:N32"/>
  <sheetViews>
    <sheetView showGridLines="0" showRowColHeaders="0" topLeftCell="F4" workbookViewId="0">
      <selection activeCell="M14" sqref="M14"/>
    </sheetView>
  </sheetViews>
  <sheetFormatPr baseColWidth="10" defaultRowHeight="15"/>
  <cols>
    <col min="2" max="2" width="5.85546875" customWidth="1"/>
    <col min="3" max="3" width="36.42578125" customWidth="1"/>
    <col min="4" max="5" width="20.7109375" customWidth="1"/>
    <col min="6" max="6" width="20.7109375" style="66" customWidth="1"/>
    <col min="7" max="7" width="20.7109375" customWidth="1"/>
    <col min="8" max="8" width="11.42578125" hidden="1" customWidth="1"/>
    <col min="9" max="14" width="20.7109375" customWidth="1"/>
  </cols>
  <sheetData>
    <row r="5" spans="3:14" s="483" customFormat="1" ht="55.5" customHeight="1">
      <c r="C5" s="488"/>
      <c r="D5" s="489"/>
      <c r="E5" s="489"/>
      <c r="F5" s="490"/>
      <c r="G5" s="489"/>
      <c r="H5" s="65"/>
      <c r="I5" s="489"/>
      <c r="J5" s="489"/>
      <c r="K5" s="489"/>
      <c r="L5" s="489"/>
      <c r="M5" s="491"/>
      <c r="N5" s="489"/>
    </row>
    <row r="6" spans="3:14" s="483" customFormat="1" ht="55.5" customHeight="1">
      <c r="C6" s="492"/>
      <c r="D6" s="489"/>
      <c r="E6" s="489"/>
      <c r="F6" s="490"/>
      <c r="G6" s="489"/>
      <c r="H6" s="65"/>
      <c r="I6" s="489"/>
      <c r="J6" s="489"/>
      <c r="K6" s="489"/>
      <c r="L6" s="489"/>
      <c r="M6" s="491"/>
      <c r="N6" s="489"/>
    </row>
    <row r="7" spans="3:14" ht="20.100000000000001" customHeight="1">
      <c r="C7" s="487" t="s">
        <v>131</v>
      </c>
      <c r="D7" s="485">
        <f>'Distrib - regím. Altas nuevas'!$E$16</f>
        <v>1059235</v>
      </c>
      <c r="E7" s="485">
        <f>'Clase, género y edad'!$I$8</f>
        <v>1059235</v>
      </c>
      <c r="F7" s="485">
        <f>'Nº pens. por clases'!K37</f>
        <v>1059235</v>
      </c>
      <c r="G7" s="485" t="e">
        <f>#REF!</f>
        <v>#REF!</v>
      </c>
      <c r="H7" s="66">
        <f>D7</f>
        <v>1059235</v>
      </c>
      <c r="I7" s="485">
        <f>'Distrib - regím. Altas nuevas'!$G$16</f>
        <v>1329057</v>
      </c>
      <c r="J7" s="485">
        <f>'Importe €'!K37</f>
        <v>1329057</v>
      </c>
      <c r="K7" s="486">
        <f>'Distrib - regím. Altas nuevas'!$I$16</f>
        <v>1254.73</v>
      </c>
      <c r="L7" s="486">
        <f>'Clase, género y edad'!$J$8</f>
        <v>1254.73</v>
      </c>
      <c r="M7" s="486">
        <f>'P. Media €'!$K$37</f>
        <v>1254.73</v>
      </c>
      <c r="N7" s="486" t="e">
        <f>#REF!</f>
        <v>#REF!</v>
      </c>
    </row>
    <row r="8" spans="3:14" ht="20.100000000000001" customHeight="1">
      <c r="C8" s="487" t="s">
        <v>49</v>
      </c>
      <c r="D8" s="485">
        <f>'Distrib - regím. Altas nuevas'!$K$16</f>
        <v>6713530</v>
      </c>
      <c r="E8" s="485">
        <f>'Clase, género y edad'!$C$33</f>
        <v>6713530</v>
      </c>
      <c r="F8" s="485">
        <f>'Nº pens. por clases'!L37</f>
        <v>6713530</v>
      </c>
      <c r="G8" s="485" t="e">
        <f>#REF!</f>
        <v>#REF!</v>
      </c>
      <c r="H8" s="66">
        <f t="shared" ref="H8:H12" si="0">D8</f>
        <v>6713530</v>
      </c>
      <c r="I8" s="485">
        <f>'Distrib - regím. Altas nuevas'!$M$16</f>
        <v>10558846</v>
      </c>
      <c r="J8" s="485">
        <f>'Importe €'!L37</f>
        <v>10558846</v>
      </c>
      <c r="K8" s="486">
        <f>'Distrib - regím. Altas nuevas'!$O$16</f>
        <v>1572.77</v>
      </c>
      <c r="L8" s="486">
        <f>'Clase, género y edad'!$D$33</f>
        <v>1572.77</v>
      </c>
      <c r="M8" s="486">
        <f>'P. Media €'!$L$37</f>
        <v>1572.77</v>
      </c>
      <c r="N8" s="486" t="e">
        <f>#REF!</f>
        <v>#REF!</v>
      </c>
    </row>
    <row r="9" spans="3:14" ht="20.100000000000001" customHeight="1">
      <c r="C9" s="487" t="s">
        <v>50</v>
      </c>
      <c r="D9" s="485">
        <f>'Distrib - regím. Altas nuevas'!$Q$16</f>
        <v>2343382</v>
      </c>
      <c r="E9" s="485">
        <f>'Clase, género y edad'!$I$33</f>
        <v>2343382</v>
      </c>
      <c r="F9" s="485">
        <f>'Nº pens. por clases'!M37</f>
        <v>2343382</v>
      </c>
      <c r="G9" s="485" t="e">
        <f>#REF!</f>
        <v>#REF!</v>
      </c>
      <c r="H9" s="66">
        <f t="shared" si="0"/>
        <v>2343382</v>
      </c>
      <c r="I9" s="485">
        <f>'Distrib - regím. Altas nuevas'!$S$16</f>
        <v>2285635</v>
      </c>
      <c r="J9" s="485">
        <f>'Importe €'!M37</f>
        <v>2285635</v>
      </c>
      <c r="K9" s="486">
        <f>'Distrib - regím. Altas nuevas'!$U$16</f>
        <v>975.36</v>
      </c>
      <c r="L9" s="486">
        <f>'Clase, género y edad'!$J$33</f>
        <v>975.36</v>
      </c>
      <c r="M9" s="486">
        <f>'P. Media €'!$M$37</f>
        <v>975.36</v>
      </c>
      <c r="N9" s="486" t="e">
        <f>#REF!</f>
        <v>#REF!</v>
      </c>
    </row>
    <row r="10" spans="3:14" ht="20.100000000000001" customHeight="1">
      <c r="C10" s="487" t="s">
        <v>104</v>
      </c>
      <c r="D10" s="485">
        <f>'Distrib - regím. Altas nuevas'!$E$32</f>
        <v>335849</v>
      </c>
      <c r="E10" s="485">
        <f>'Clase, género y edad'!$C$58</f>
        <v>335849</v>
      </c>
      <c r="F10" s="485">
        <f>'Nº pens. por clases'!N37</f>
        <v>335849</v>
      </c>
      <c r="G10" s="485" t="e">
        <f>#REF!</f>
        <v>#REF!</v>
      </c>
      <c r="H10" s="66">
        <f t="shared" si="0"/>
        <v>335849</v>
      </c>
      <c r="I10" s="485">
        <f>'Distrib - regím. Altas nuevas'!$G$32</f>
        <v>185409</v>
      </c>
      <c r="J10" s="485">
        <f>'Importe €'!N37</f>
        <v>185409</v>
      </c>
      <c r="K10" s="486">
        <f>'Distrib - regím. Altas nuevas'!$I$32</f>
        <v>552.05999999999995</v>
      </c>
      <c r="L10" s="486">
        <f>'Clase, género y edad'!$D$58</f>
        <v>552.05999999999995</v>
      </c>
      <c r="M10" s="486">
        <f>'P. Media €'!$N$37</f>
        <v>552.05999999999995</v>
      </c>
      <c r="N10" s="486" t="e">
        <f>#REF!</f>
        <v>#REF!</v>
      </c>
    </row>
    <row r="11" spans="3:14" ht="20.100000000000001" customHeight="1">
      <c r="C11" s="487" t="s">
        <v>105</v>
      </c>
      <c r="D11" s="485">
        <f>'Distrib - regím. Altas nuevas'!$K$32</f>
        <v>46832</v>
      </c>
      <c r="E11" s="485">
        <f>'Clase, género y edad'!$I$58</f>
        <v>46832</v>
      </c>
      <c r="F11" s="485">
        <f>'Nº pens. por clases'!O37</f>
        <v>46832</v>
      </c>
      <c r="G11" s="485" t="e">
        <f>#REF!</f>
        <v>#REF!</v>
      </c>
      <c r="H11" s="66">
        <f t="shared" si="0"/>
        <v>46832</v>
      </c>
      <c r="I11" s="485">
        <f>'Distrib - regím. Altas nuevas'!$M$32</f>
        <v>38571</v>
      </c>
      <c r="J11" s="485">
        <f>'Importe €'!O37</f>
        <v>38571</v>
      </c>
      <c r="K11" s="486">
        <f>'Distrib - regím. Altas nuevas'!$O$32</f>
        <v>823.61</v>
      </c>
      <c r="L11" s="486">
        <f>'Clase, género y edad'!$J$58</f>
        <v>823.61</v>
      </c>
      <c r="M11" s="486">
        <f>'P. Media €'!$O$37</f>
        <v>823.61</v>
      </c>
      <c r="N11" s="486" t="e">
        <f>#REF!</f>
        <v>#REF!</v>
      </c>
    </row>
    <row r="12" spans="3:14" ht="20.100000000000001" customHeight="1">
      <c r="C12" s="487" t="s">
        <v>143</v>
      </c>
      <c r="D12" s="485">
        <f>'Distrib - regím. Altas nuevas'!$Q$32</f>
        <v>10498828</v>
      </c>
      <c r="E12" s="485">
        <f>'Clase, género y edad'!$C$8</f>
        <v>10498828</v>
      </c>
      <c r="F12" s="485">
        <f>'Nº pens. por clases'!P37</f>
        <v>10498828</v>
      </c>
      <c r="G12" s="485" t="e">
        <f>#REF!</f>
        <v>#REF!</v>
      </c>
      <c r="H12" s="66">
        <f t="shared" si="0"/>
        <v>10498828</v>
      </c>
      <c r="I12" s="485">
        <f>'Distrib - regím. Altas nuevas'!$S$32</f>
        <v>14397519</v>
      </c>
      <c r="J12" s="485">
        <f>'Importe €'!P37</f>
        <v>14397519</v>
      </c>
      <c r="K12" s="486">
        <f>'Distrib - regím. Altas nuevas'!$U$32</f>
        <v>1371.35</v>
      </c>
      <c r="L12" s="486">
        <f>'Clase, género y edad'!$D$8</f>
        <v>1371.35</v>
      </c>
      <c r="M12" s="486">
        <f>'P. Media €'!$P$37</f>
        <v>1371.35</v>
      </c>
      <c r="N12" s="486" t="e">
        <f>#REF!</f>
        <v>#REF!</v>
      </c>
    </row>
    <row r="13" spans="3:14">
      <c r="C13" s="250"/>
      <c r="D13" s="250"/>
      <c r="E13" s="250"/>
      <c r="F13" s="484"/>
      <c r="G13" s="250"/>
    </row>
    <row r="14" spans="3:14">
      <c r="C14" s="250"/>
      <c r="D14" s="250"/>
      <c r="E14" s="250"/>
      <c r="F14" s="484"/>
      <c r="G14" s="250"/>
    </row>
    <row r="15" spans="3:14" s="483" customFormat="1" ht="18.75">
      <c r="C15" s="521"/>
    </row>
    <row r="16" spans="3:14">
      <c r="C16" s="522"/>
    </row>
    <row r="17" spans="3:8">
      <c r="C17" s="521"/>
      <c r="H17" s="66">
        <f t="shared" ref="H17:H22" si="1">I7</f>
        <v>1329057</v>
      </c>
    </row>
    <row r="18" spans="3:8">
      <c r="C18" s="522"/>
      <c r="H18" s="66">
        <f t="shared" si="1"/>
        <v>10558846</v>
      </c>
    </row>
    <row r="19" spans="3:8">
      <c r="C19" s="521"/>
      <c r="H19" s="66">
        <f t="shared" si="1"/>
        <v>2285635</v>
      </c>
    </row>
    <row r="20" spans="3:8">
      <c r="C20" s="522"/>
      <c r="H20" s="66">
        <f t="shared" si="1"/>
        <v>185409</v>
      </c>
    </row>
    <row r="21" spans="3:8">
      <c r="C21" s="521"/>
      <c r="H21" s="66">
        <f t="shared" si="1"/>
        <v>38571</v>
      </c>
    </row>
    <row r="22" spans="3:8">
      <c r="C22" s="522"/>
      <c r="H22" s="66">
        <f t="shared" si="1"/>
        <v>14397519</v>
      </c>
    </row>
    <row r="23" spans="3:8">
      <c r="C23" s="521"/>
      <c r="D23" s="250"/>
      <c r="E23" s="250"/>
      <c r="F23" s="484"/>
      <c r="G23" s="250"/>
    </row>
    <row r="24" spans="3:8">
      <c r="C24" s="522"/>
      <c r="D24" s="250"/>
      <c r="E24" s="250"/>
      <c r="F24" s="484"/>
      <c r="G24" s="250"/>
    </row>
    <row r="25" spans="3:8" s="483" customFormat="1" ht="18.75"/>
    <row r="26" spans="3:8">
      <c r="D26" s="521"/>
    </row>
    <row r="27" spans="3:8">
      <c r="D27" s="522"/>
      <c r="H27" s="482">
        <f t="shared" ref="H27:H32" si="2">K7</f>
        <v>1254.73</v>
      </c>
    </row>
    <row r="28" spans="3:8">
      <c r="H28" s="482">
        <f t="shared" si="2"/>
        <v>1572.77</v>
      </c>
    </row>
    <row r="29" spans="3:8">
      <c r="H29" s="482">
        <f t="shared" si="2"/>
        <v>975.36</v>
      </c>
    </row>
    <row r="30" spans="3:8">
      <c r="H30" s="482">
        <f t="shared" si="2"/>
        <v>552.05999999999995</v>
      </c>
    </row>
    <row r="31" spans="3:8">
      <c r="H31" s="482">
        <f t="shared" si="2"/>
        <v>823.61</v>
      </c>
    </row>
    <row r="32" spans="3:8">
      <c r="H32" s="482">
        <f t="shared" si="2"/>
        <v>1371.35</v>
      </c>
    </row>
  </sheetData>
  <mergeCells count="6">
    <mergeCell ref="C15:C16"/>
    <mergeCell ref="D26:D27"/>
    <mergeCell ref="C17:C18"/>
    <mergeCell ref="C19:C20"/>
    <mergeCell ref="C21:C22"/>
    <mergeCell ref="C23:C24"/>
  </mergeCells>
  <conditionalFormatting sqref="D7:G7">
    <cfRule type="cellIs" dxfId="17" priority="17" operator="equal">
      <formula>$H$7</formula>
    </cfRule>
  </conditionalFormatting>
  <conditionalFormatting sqref="D8:G8">
    <cfRule type="cellIs" dxfId="16" priority="39" operator="equal">
      <formula>$H$8</formula>
    </cfRule>
  </conditionalFormatting>
  <conditionalFormatting sqref="D9:G9">
    <cfRule type="cellIs" dxfId="15" priority="41" operator="equal">
      <formula>$H$9</formula>
    </cfRule>
  </conditionalFormatting>
  <conditionalFormatting sqref="D10:G10">
    <cfRule type="cellIs" dxfId="14" priority="15" operator="equal">
      <formula>$H$10</formula>
    </cfRule>
  </conditionalFormatting>
  <conditionalFormatting sqref="D11:G11">
    <cfRule type="cellIs" dxfId="13" priority="38" operator="equal">
      <formula>$H$11</formula>
    </cfRule>
  </conditionalFormatting>
  <conditionalFormatting sqref="D12:G12">
    <cfRule type="cellIs" dxfId="12" priority="36" operator="equal">
      <formula>$H$12</formula>
    </cfRule>
  </conditionalFormatting>
  <conditionalFormatting sqref="I7:J7">
    <cfRule type="cellIs" dxfId="11" priority="21" operator="equal">
      <formula>$H$17</formula>
    </cfRule>
  </conditionalFormatting>
  <conditionalFormatting sqref="I8:J8">
    <cfRule type="cellIs" dxfId="10" priority="20" operator="equal">
      <formula>$H$18</formula>
    </cfRule>
  </conditionalFormatting>
  <conditionalFormatting sqref="I9:J9">
    <cfRule type="cellIs" dxfId="9" priority="19" operator="equal">
      <formula>$H$19</formula>
    </cfRule>
  </conditionalFormatting>
  <conditionalFormatting sqref="I10:J10">
    <cfRule type="cellIs" dxfId="8" priority="30" operator="equal">
      <formula>$H$20</formula>
    </cfRule>
  </conditionalFormatting>
  <conditionalFormatting sqref="I11:J11">
    <cfRule type="cellIs" dxfId="7" priority="29" operator="equal">
      <formula>$H$21</formula>
    </cfRule>
  </conditionalFormatting>
  <conditionalFormatting sqref="I12:J12">
    <cfRule type="cellIs" dxfId="6" priority="28" operator="equal">
      <formula>$H$22</formula>
    </cfRule>
  </conditionalFormatting>
  <conditionalFormatting sqref="K7:N7">
    <cfRule type="cellIs" dxfId="5" priority="8" operator="equal">
      <formula>$H$27</formula>
    </cfRule>
  </conditionalFormatting>
  <conditionalFormatting sqref="K8:N8">
    <cfRule type="expression" dxfId="4" priority="3">
      <formula>ROUND(K8,2)=ROUND($H$28,2)</formula>
    </cfRule>
  </conditionalFormatting>
  <conditionalFormatting sqref="K9:N9">
    <cfRule type="expression" dxfId="3" priority="6">
      <formula>ROUND(K9,2)=ROUND($H$29,2)</formula>
    </cfRule>
  </conditionalFormatting>
  <conditionalFormatting sqref="K10:N10">
    <cfRule type="expression" dxfId="2" priority="2">
      <formula>ROUND(K10,2)=ROUND($H$30,2)</formula>
    </cfRule>
  </conditionalFormatting>
  <conditionalFormatting sqref="K11:N11">
    <cfRule type="cellIs" dxfId="1" priority="23" operator="equal">
      <formula>$H$31</formula>
    </cfRule>
  </conditionalFormatting>
  <conditionalFormatting sqref="K12:N12">
    <cfRule type="expression" dxfId="0" priority="1">
      <formula>ROUND(K12,2)=ROUND($H$32,2)</formula>
    </cfRule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M65"/>
  <sheetViews>
    <sheetView showGridLines="0" showRowColHeaders="0" zoomScaleNormal="100" workbookViewId="0">
      <pane ySplit="6" topLeftCell="A7" activePane="bottomLeft" state="frozen"/>
      <selection activeCell="D30" sqref="D30"/>
      <selection pane="bottomLeft" activeCell="H52" sqref="H52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56" t="s">
        <v>213</v>
      </c>
      <c r="C4" s="262" t="s">
        <v>145</v>
      </c>
      <c r="D4" s="262"/>
      <c r="E4" s="262" t="s">
        <v>142</v>
      </c>
      <c r="F4" s="262"/>
      <c r="H4" s="7" t="s">
        <v>167</v>
      </c>
    </row>
    <row r="5" spans="1:8" ht="38.65" customHeight="1">
      <c r="A5" s="250"/>
      <c r="B5" s="557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13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13" ht="18" customHeight="1">
      <c r="B18" s="76">
        <v>2019</v>
      </c>
      <c r="C18" s="77">
        <v>989.64</v>
      </c>
      <c r="D18" s="77">
        <v>1466.13</v>
      </c>
      <c r="E18" s="77">
        <v>962.55</v>
      </c>
      <c r="F18" s="77">
        <v>1345.98</v>
      </c>
      <c r="H18" s="11"/>
      <c r="I18" s="31"/>
    </row>
    <row r="19" spans="2:13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13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13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13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13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  <c r="J23" s="494"/>
      <c r="K23" s="494"/>
      <c r="L23" s="494"/>
      <c r="M23" s="494"/>
    </row>
    <row r="24" spans="2:13" ht="18" customHeight="1">
      <c r="B24" s="76">
        <v>2025</v>
      </c>
      <c r="C24" s="77">
        <v>1151.56</v>
      </c>
      <c r="D24" s="77">
        <v>1742.3</v>
      </c>
      <c r="E24" s="77">
        <v>1128.3800000000001</v>
      </c>
      <c r="F24" s="77">
        <v>1632.93</v>
      </c>
      <c r="H24" s="11"/>
      <c r="J24" s="494"/>
      <c r="K24" s="494"/>
      <c r="L24" s="494"/>
      <c r="M24" s="494"/>
    </row>
    <row r="25" spans="2:13" ht="18" customHeight="1">
      <c r="B25" s="189" t="s">
        <v>226</v>
      </c>
      <c r="C25" s="77">
        <f>'Distrib - regím. Altas nuevas'!$I$42</f>
        <v>1233.6500000000001</v>
      </c>
      <c r="D25" s="77">
        <f>'Distrib - regím. Altas nuevas'!$I$44</f>
        <v>1762.96</v>
      </c>
      <c r="E25" s="77">
        <f>'Distrib - regím. Altas nuevas'!$O$42</f>
        <v>1207.05</v>
      </c>
      <c r="F25" s="77">
        <f>'Distrib - regím. Altas nuevas'!$O$44</f>
        <v>1652.74</v>
      </c>
    </row>
    <row r="26" spans="2:13">
      <c r="J26" s="74"/>
      <c r="K26" s="74"/>
      <c r="L26" s="74"/>
      <c r="M26" s="74"/>
    </row>
    <row r="27" spans="2:13">
      <c r="B27" s="416" t="s">
        <v>125</v>
      </c>
      <c r="C27" s="417"/>
      <c r="D27" s="417"/>
      <c r="E27" s="417"/>
      <c r="F27" s="417"/>
    </row>
    <row r="28" spans="2:13" ht="25.5" customHeight="1">
      <c r="B28" s="76">
        <v>2008</v>
      </c>
      <c r="C28" s="79">
        <f t="shared" ref="C28:F39" si="0">C7/C6-1</f>
        <v>4.2799999999999998E-2</v>
      </c>
      <c r="D28" s="79">
        <f t="shared" si="0"/>
        <v>4.7500000000000001E-2</v>
      </c>
      <c r="E28" s="79">
        <f t="shared" si="0"/>
        <v>4.5900000000000003E-2</v>
      </c>
      <c r="F28" s="79">
        <f t="shared" si="0"/>
        <v>5.7700000000000001E-2</v>
      </c>
      <c r="G28" s="79"/>
      <c r="H28" s="74"/>
    </row>
    <row r="29" spans="2:13" ht="17.850000000000001" customHeight="1">
      <c r="B29" s="76">
        <v>2009</v>
      </c>
      <c r="C29" s="79">
        <f t="shared" si="0"/>
        <v>2.1600000000000001E-2</v>
      </c>
      <c r="D29" s="79">
        <f t="shared" si="0"/>
        <v>3.9800000000000002E-2</v>
      </c>
      <c r="E29" s="79">
        <f t="shared" si="0"/>
        <v>3.2599999999999997E-2</v>
      </c>
      <c r="F29" s="79">
        <f t="shared" si="0"/>
        <v>5.5500000000000001E-2</v>
      </c>
      <c r="G29" s="79"/>
      <c r="H29" s="74"/>
    </row>
    <row r="30" spans="2:13" ht="17.850000000000001" customHeight="1">
      <c r="B30" s="76">
        <v>2010</v>
      </c>
      <c r="C30" s="79">
        <f t="shared" si="0"/>
        <v>3.85E-2</v>
      </c>
      <c r="D30" s="79">
        <f t="shared" si="0"/>
        <v>4.6800000000000001E-2</v>
      </c>
      <c r="E30" s="79">
        <f t="shared" si="0"/>
        <v>3.61E-2</v>
      </c>
      <c r="F30" s="79">
        <f t="shared" si="0"/>
        <v>5.6000000000000001E-2</v>
      </c>
      <c r="G30" s="79"/>
      <c r="H30" s="74"/>
    </row>
    <row r="31" spans="2:13" ht="17.850000000000001" customHeight="1">
      <c r="B31" s="76">
        <v>2011</v>
      </c>
      <c r="C31" s="79">
        <f t="shared" si="0"/>
        <v>2.8299999999999999E-2</v>
      </c>
      <c r="D31" s="79">
        <f t="shared" si="0"/>
        <v>9.7999999999999997E-3</v>
      </c>
      <c r="E31" s="79">
        <f t="shared" si="0"/>
        <v>2.86E-2</v>
      </c>
      <c r="F31" s="79">
        <f t="shared" si="0"/>
        <v>2.5499999999999998E-2</v>
      </c>
      <c r="G31" s="79"/>
      <c r="H31" s="74"/>
    </row>
    <row r="32" spans="2:13" ht="17.850000000000001" customHeight="1">
      <c r="B32" s="76">
        <v>2012</v>
      </c>
      <c r="C32" s="79">
        <f t="shared" si="0"/>
        <v>-1.49E-2</v>
      </c>
      <c r="D32" s="79">
        <f t="shared" si="0"/>
        <v>-1.2200000000000001E-2</v>
      </c>
      <c r="E32" s="79">
        <f t="shared" si="0"/>
        <v>2.3800000000000002E-2</v>
      </c>
      <c r="F32" s="79">
        <f t="shared" si="0"/>
        <v>4.1500000000000002E-2</v>
      </c>
      <c r="G32" s="79"/>
      <c r="H32" s="74"/>
    </row>
    <row r="33" spans="2:12" ht="17.850000000000001" customHeight="1">
      <c r="B33" s="76">
        <v>2013</v>
      </c>
      <c r="C33" s="79">
        <f t="shared" si="0"/>
        <v>2.0999999999999999E-3</v>
      </c>
      <c r="D33" s="79">
        <f t="shared" si="0"/>
        <v>2.4899999999999999E-2</v>
      </c>
      <c r="E33" s="79">
        <f t="shared" si="0"/>
        <v>1.2500000000000001E-2</v>
      </c>
      <c r="F33" s="79">
        <f t="shared" si="0"/>
        <v>3.49E-2</v>
      </c>
      <c r="G33" s="79"/>
      <c r="H33" s="74"/>
    </row>
    <row r="34" spans="2:12" ht="17.850000000000001" customHeight="1">
      <c r="B34" s="76">
        <v>2014</v>
      </c>
      <c r="C34" s="79">
        <f t="shared" si="0"/>
        <v>-8.6999999999999994E-3</v>
      </c>
      <c r="D34" s="79">
        <f t="shared" si="0"/>
        <v>8.0000000000000004E-4</v>
      </c>
      <c r="E34" s="79">
        <f t="shared" si="0"/>
        <v>-6.1999999999999998E-3</v>
      </c>
      <c r="F34" s="79">
        <f t="shared" si="0"/>
        <v>1.47E-2</v>
      </c>
      <c r="G34" s="79"/>
      <c r="H34" s="74"/>
    </row>
    <row r="35" spans="2:12" ht="17.850000000000001" customHeight="1">
      <c r="B35" s="76">
        <v>2015</v>
      </c>
      <c r="C35" s="79">
        <f t="shared" si="0"/>
        <v>-1.3100000000000001E-2</v>
      </c>
      <c r="D35" s="79">
        <f t="shared" si="0"/>
        <v>2.4299999999999999E-2</v>
      </c>
      <c r="E35" s="79">
        <f t="shared" si="0"/>
        <v>-8.5000000000000006E-3</v>
      </c>
      <c r="F35" s="79">
        <f t="shared" si="0"/>
        <v>2.1499999999999998E-2</v>
      </c>
      <c r="G35" s="79"/>
      <c r="H35" s="74"/>
    </row>
    <row r="36" spans="2:12" ht="17.850000000000001" customHeight="1">
      <c r="B36" s="76">
        <v>2016</v>
      </c>
      <c r="C36" s="79">
        <f t="shared" si="0"/>
        <v>-1.0800000000000001E-2</v>
      </c>
      <c r="D36" s="79">
        <f t="shared" si="0"/>
        <v>-6.3E-3</v>
      </c>
      <c r="E36" s="79">
        <f t="shared" si="0"/>
        <v>-5.1000000000000004E-3</v>
      </c>
      <c r="F36" s="79">
        <f t="shared" si="0"/>
        <v>-7.9000000000000008E-3</v>
      </c>
      <c r="G36" s="79"/>
      <c r="H36" s="74"/>
      <c r="I36" s="10"/>
    </row>
    <row r="37" spans="2:12" ht="17.850000000000001" customHeight="1">
      <c r="B37" s="76">
        <v>2017</v>
      </c>
      <c r="C37" s="79">
        <f t="shared" si="0"/>
        <v>-3.0000000000000001E-3</v>
      </c>
      <c r="D37" s="79">
        <f t="shared" si="0"/>
        <v>-1.2500000000000001E-2</v>
      </c>
      <c r="E37" s="79">
        <f t="shared" si="0"/>
        <v>-6.9999999999999999E-4</v>
      </c>
      <c r="F37" s="79">
        <f t="shared" si="0"/>
        <v>-1.04E-2</v>
      </c>
      <c r="G37" s="79"/>
      <c r="H37" s="74"/>
    </row>
    <row r="38" spans="2:12" ht="17.850000000000001" customHeight="1">
      <c r="B38" s="76">
        <v>2018</v>
      </c>
      <c r="C38" s="79">
        <f t="shared" si="0"/>
        <v>-3.0000000000000001E-3</v>
      </c>
      <c r="D38" s="79">
        <f t="shared" si="0"/>
        <v>-8.9999999999999993E-3</v>
      </c>
      <c r="E38" s="79">
        <f t="shared" si="0"/>
        <v>1.8E-3</v>
      </c>
      <c r="F38" s="79">
        <f t="shared" si="0"/>
        <v>-5.4999999999999997E-3</v>
      </c>
      <c r="G38" s="79"/>
      <c r="H38" s="74"/>
    </row>
    <row r="39" spans="2:12" ht="17.850000000000001" customHeight="1">
      <c r="B39" s="76">
        <v>2019</v>
      </c>
      <c r="C39" s="79">
        <f t="shared" si="0"/>
        <v>2.3E-2</v>
      </c>
      <c r="D39" s="79">
        <f t="shared" si="0"/>
        <v>3.2500000000000001E-2</v>
      </c>
      <c r="E39" s="79">
        <f t="shared" si="0"/>
        <v>2.6800000000000001E-2</v>
      </c>
      <c r="F39" s="79">
        <f t="shared" si="0"/>
        <v>2.6499999999999999E-2</v>
      </c>
      <c r="G39" s="79"/>
      <c r="H39" s="74"/>
    </row>
    <row r="40" spans="2:12" ht="17.850000000000001" customHeight="1">
      <c r="B40" s="76">
        <v>2020</v>
      </c>
      <c r="C40" s="79">
        <f t="shared" ref="C40:F40" si="1">C19/C18-1</f>
        <v>1.6199999999999999E-2</v>
      </c>
      <c r="D40" s="79">
        <f t="shared" si="1"/>
        <v>4.2700000000000002E-2</v>
      </c>
      <c r="E40" s="79">
        <f t="shared" si="1"/>
        <v>1.3100000000000001E-2</v>
      </c>
      <c r="F40" s="79">
        <f t="shared" si="1"/>
        <v>4.5100000000000001E-2</v>
      </c>
      <c r="G40" s="79"/>
      <c r="H40" s="74"/>
    </row>
    <row r="41" spans="2:12" ht="17.850000000000001" customHeight="1">
      <c r="B41" s="76">
        <v>2021</v>
      </c>
      <c r="C41" s="79">
        <f t="shared" ref="C41:F41" si="2">C20/C19-1</f>
        <v>1.3899999999999999E-2</v>
      </c>
      <c r="D41" s="79">
        <f t="shared" si="2"/>
        <v>-1.6799999999999999E-2</v>
      </c>
      <c r="E41" s="79">
        <f t="shared" si="2"/>
        <v>1.47E-2</v>
      </c>
      <c r="F41" s="79">
        <f t="shared" si="2"/>
        <v>-1.3100000000000001E-2</v>
      </c>
      <c r="G41" s="79"/>
      <c r="H41" s="74"/>
    </row>
    <row r="42" spans="2:12" ht="17.850000000000001" customHeight="1">
      <c r="B42" s="76">
        <v>2022</v>
      </c>
      <c r="C42" s="79">
        <f>C21/C20-1</f>
        <v>2.5499999999999998E-2</v>
      </c>
      <c r="D42" s="79">
        <f>D21/D20-1</f>
        <v>1.3599999999999999E-2</v>
      </c>
      <c r="E42" s="79">
        <f>E21/E20-1</f>
        <v>2.7799999999999998E-2</v>
      </c>
      <c r="F42" s="79">
        <f>F21/F20-1</f>
        <v>2.76E-2</v>
      </c>
      <c r="G42" s="79"/>
      <c r="H42" s="74"/>
    </row>
    <row r="43" spans="2:12" ht="17.850000000000001" customHeight="1">
      <c r="B43" s="76">
        <v>2023</v>
      </c>
      <c r="C43" s="79">
        <f>C22/C21-1</f>
        <v>9.1999999999999998E-3</v>
      </c>
      <c r="D43" s="79">
        <f t="shared" ref="D43:F45" si="3">D22/D21-1</f>
        <v>2.0899999999999998E-2</v>
      </c>
      <c r="E43" s="79">
        <f t="shared" si="3"/>
        <v>1.4200000000000001E-2</v>
      </c>
      <c r="F43" s="79">
        <f t="shared" si="3"/>
        <v>1.8499999999999999E-2</v>
      </c>
      <c r="G43" s="79"/>
      <c r="H43" s="74"/>
      <c r="I43" s="74"/>
      <c r="J43" s="74"/>
      <c r="K43" s="74"/>
      <c r="L43" s="74"/>
    </row>
    <row r="44" spans="2:12" ht="17.850000000000001" customHeight="1">
      <c r="B44" s="76">
        <v>2024</v>
      </c>
      <c r="C44" s="79">
        <f>C23/C22-1</f>
        <v>4.41E-2</v>
      </c>
      <c r="D44" s="79">
        <f t="shared" si="3"/>
        <v>7.3400000000000007E-2</v>
      </c>
      <c r="E44" s="79">
        <f t="shared" si="3"/>
        <v>4.5100000000000001E-2</v>
      </c>
      <c r="F44" s="79">
        <f t="shared" si="3"/>
        <v>7.7899999999999997E-2</v>
      </c>
      <c r="G44" s="79"/>
      <c r="H44" s="74"/>
    </row>
    <row r="45" spans="2:12" ht="17.850000000000001" customHeight="1">
      <c r="B45" s="76">
        <v>2025</v>
      </c>
      <c r="C45" s="79">
        <f>C24/C23-1</f>
        <v>4.4999999999999998E-2</v>
      </c>
      <c r="D45" s="79">
        <f t="shared" si="3"/>
        <v>4.36E-2</v>
      </c>
      <c r="E45" s="79">
        <f t="shared" si="3"/>
        <v>4.6699999999999998E-2</v>
      </c>
      <c r="F45" s="79">
        <f t="shared" si="3"/>
        <v>4.2500000000000003E-2</v>
      </c>
      <c r="G45" s="79"/>
      <c r="H45" s="74"/>
    </row>
    <row r="46" spans="2:12" ht="22.7" customHeight="1">
      <c r="B46" s="78" t="s">
        <v>224</v>
      </c>
      <c r="C46" s="80">
        <f>C25/C53-1</f>
        <v>7.0300000000000001E-2</v>
      </c>
      <c r="D46" s="80">
        <f>D25/D53-1</f>
        <v>6.4100000000000004E-2</v>
      </c>
      <c r="E46" s="80">
        <f>E25/E53-1</f>
        <v>7.0400000000000004E-2</v>
      </c>
      <c r="F46" s="80">
        <f>F25/F53-1</f>
        <v>6.5100000000000005E-2</v>
      </c>
      <c r="G46" s="79"/>
      <c r="H46" s="74"/>
    </row>
    <row r="47" spans="2:12" ht="7.5" customHeight="1"/>
    <row r="48" spans="2:12" ht="3.4" customHeight="1">
      <c r="B48" s="81"/>
      <c r="C48" s="81"/>
      <c r="D48" s="81"/>
      <c r="E48" s="81"/>
      <c r="F48" s="81"/>
    </row>
    <row r="49" spans="1:9" ht="23.85" customHeight="1">
      <c r="B49" t="s">
        <v>216</v>
      </c>
    </row>
    <row r="50" spans="1:9" ht="23.85" customHeight="1">
      <c r="B50" t="s">
        <v>225</v>
      </c>
    </row>
    <row r="51" spans="1:9" ht="35.65" customHeight="1">
      <c r="A51" s="346"/>
      <c r="B51" s="518"/>
      <c r="C51" s="295" t="s">
        <v>148</v>
      </c>
      <c r="D51" s="295"/>
      <c r="E51" s="295" t="s">
        <v>149</v>
      </c>
      <c r="F51" s="296"/>
      <c r="G51" s="519"/>
      <c r="H51" s="408"/>
      <c r="I51" s="408"/>
    </row>
    <row r="52" spans="1:9">
      <c r="A52" s="346"/>
      <c r="B52" s="518"/>
      <c r="C52" s="295" t="s">
        <v>28</v>
      </c>
      <c r="D52" s="295" t="s">
        <v>29</v>
      </c>
      <c r="E52" s="295" t="s">
        <v>28</v>
      </c>
      <c r="F52" s="296" t="s">
        <v>29</v>
      </c>
      <c r="G52" s="519"/>
      <c r="H52" s="408"/>
      <c r="I52" s="408"/>
    </row>
    <row r="53" spans="1:9" ht="21.4" customHeight="1">
      <c r="A53" s="346"/>
      <c r="B53" s="518"/>
      <c r="C53" s="442">
        <v>1152.6099999999999</v>
      </c>
      <c r="D53" s="442">
        <v>1656.79</v>
      </c>
      <c r="E53" s="295">
        <v>1127.6300000000001</v>
      </c>
      <c r="F53" s="443">
        <v>1551.73</v>
      </c>
      <c r="G53" s="519"/>
      <c r="H53" s="408"/>
      <c r="I53" s="408"/>
    </row>
    <row r="54" spans="1:9" ht="19.7" customHeight="1">
      <c r="A54" s="346"/>
      <c r="B54" s="518"/>
      <c r="C54" s="295"/>
      <c r="D54" s="295"/>
      <c r="E54" s="295"/>
      <c r="F54" s="296"/>
      <c r="G54" s="519"/>
      <c r="H54" s="408"/>
      <c r="I54" s="408"/>
    </row>
    <row r="55" spans="1:9">
      <c r="A55" s="346"/>
      <c r="B55" s="518"/>
      <c r="C55" s="518"/>
      <c r="D55" s="518"/>
      <c r="E55" s="518"/>
      <c r="F55" s="519"/>
      <c r="G55" s="519"/>
      <c r="H55" s="408"/>
      <c r="I55" s="408"/>
    </row>
    <row r="56" spans="1:9">
      <c r="A56" s="346"/>
      <c r="B56" s="519"/>
      <c r="C56" s="519"/>
      <c r="D56" s="519"/>
      <c r="E56" s="519"/>
      <c r="F56" s="519"/>
      <c r="G56" s="519"/>
      <c r="H56" s="520"/>
      <c r="I56" s="408"/>
    </row>
    <row r="57" spans="1:9">
      <c r="A57" s="346"/>
      <c r="B57" s="497"/>
      <c r="C57" s="497"/>
      <c r="D57" s="497"/>
      <c r="E57" s="497"/>
      <c r="F57" s="497"/>
      <c r="G57" s="497"/>
      <c r="H57" s="408"/>
      <c r="I57" s="408"/>
    </row>
    <row r="58" spans="1:9">
      <c r="A58" s="346"/>
      <c r="B58" s="497"/>
      <c r="C58" s="497"/>
      <c r="D58" s="497"/>
      <c r="E58" s="497"/>
      <c r="F58" s="497"/>
      <c r="G58" s="497"/>
      <c r="H58" s="408"/>
      <c r="I58" s="408"/>
    </row>
    <row r="59" spans="1:9">
      <c r="A59" s="346"/>
      <c r="B59" s="497"/>
      <c r="C59" s="497"/>
      <c r="D59" s="497"/>
      <c r="E59" s="497"/>
      <c r="F59" s="497"/>
      <c r="G59" s="497"/>
      <c r="H59" s="408"/>
      <c r="I59" s="408"/>
    </row>
    <row r="60" spans="1:9">
      <c r="A60" s="346"/>
      <c r="B60" s="497"/>
      <c r="C60" s="497"/>
      <c r="D60" s="497"/>
      <c r="E60" s="497"/>
      <c r="F60" s="497"/>
      <c r="G60" s="407"/>
      <c r="H60" s="408"/>
      <c r="I60" s="408"/>
    </row>
    <row r="61" spans="1:9">
      <c r="A61" s="346"/>
      <c r="B61" s="497"/>
      <c r="C61" s="497"/>
      <c r="D61" s="497"/>
      <c r="E61" s="497"/>
      <c r="F61" s="497"/>
      <c r="G61" s="407"/>
      <c r="H61" s="408"/>
      <c r="I61" s="408"/>
    </row>
    <row r="62" spans="1:9">
      <c r="A62" s="334"/>
      <c r="B62" s="407"/>
      <c r="C62" s="497"/>
      <c r="D62" s="497"/>
      <c r="E62" s="497"/>
      <c r="F62" s="497"/>
      <c r="G62" s="498"/>
      <c r="H62" s="210"/>
      <c r="I62" s="210"/>
    </row>
    <row r="63" spans="1:9">
      <c r="B63" s="408"/>
      <c r="C63" s="408"/>
      <c r="D63" s="408"/>
      <c r="E63" s="408"/>
      <c r="F63" s="408"/>
      <c r="G63" s="334"/>
      <c r="H63" s="210"/>
      <c r="I63" s="210"/>
    </row>
    <row r="64" spans="1:9">
      <c r="B64" s="407"/>
      <c r="C64" s="407"/>
      <c r="D64" s="407"/>
      <c r="E64" s="407"/>
      <c r="F64" s="407"/>
      <c r="G64" s="210"/>
    </row>
    <row r="65" spans="2:7">
      <c r="B65" s="334"/>
      <c r="C65" s="334"/>
      <c r="D65" s="334"/>
      <c r="E65" s="334"/>
      <c r="F65" s="334"/>
      <c r="G65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FFAA-D07D-451F-9D6D-73EE60B7AC7F}">
  <sheetPr>
    <pageSetUpPr autoPageBreaks="0" fitToPage="1"/>
  </sheetPr>
  <dimension ref="A1:IB129"/>
  <sheetViews>
    <sheetView showGridLines="0" showRowColHeaders="0" showOutlineSymbols="0" zoomScale="90" zoomScaleNormal="90" workbookViewId="0">
      <pane ySplit="9" topLeftCell="A10" activePane="bottomLeft" state="frozen"/>
      <selection activeCell="L99" sqref="L99"/>
      <selection pane="bottomLeft" activeCell="K3" sqref="K3"/>
    </sheetView>
  </sheetViews>
  <sheetFormatPr baseColWidth="10" defaultColWidth="11.42578125" defaultRowHeight="15.75"/>
  <cols>
    <col min="1" max="1" width="2.7109375" style="361" customWidth="1"/>
    <col min="2" max="2" width="8" style="367" customWidth="1"/>
    <col min="3" max="3" width="24.7109375" style="361" customWidth="1"/>
    <col min="4" max="15" width="12.7109375" style="361" customWidth="1"/>
    <col min="16" max="16384" width="11.42578125" style="361"/>
  </cols>
  <sheetData>
    <row r="1" spans="1:236" s="350" customFormat="1">
      <c r="B1" s="351"/>
      <c r="E1" s="352"/>
      <c r="G1" s="352"/>
      <c r="I1" s="352"/>
      <c r="K1" s="352"/>
      <c r="M1" s="352"/>
      <c r="O1" s="352"/>
    </row>
    <row r="2" spans="1:236" s="350" customFormat="1" ht="18.75">
      <c r="B2" s="353"/>
      <c r="C2" s="354" t="s">
        <v>46</v>
      </c>
      <c r="D2" s="355"/>
      <c r="E2" s="356"/>
      <c r="F2" s="355"/>
      <c r="G2" s="356"/>
      <c r="H2" s="355"/>
      <c r="I2" s="356"/>
      <c r="J2" s="355"/>
      <c r="K2" s="356"/>
      <c r="L2" s="355"/>
      <c r="M2" s="356"/>
      <c r="N2" s="355"/>
      <c r="O2" s="356"/>
    </row>
    <row r="3" spans="1:236" s="350" customFormat="1">
      <c r="B3" s="351"/>
      <c r="C3" s="357"/>
      <c r="D3" s="355"/>
      <c r="E3" s="356"/>
      <c r="F3" s="355"/>
      <c r="G3" s="356"/>
      <c r="H3" s="355"/>
      <c r="I3" s="356"/>
      <c r="J3" s="355"/>
      <c r="K3" s="356"/>
      <c r="L3" s="355"/>
      <c r="M3" s="356"/>
      <c r="N3" s="355"/>
      <c r="O3" s="356"/>
    </row>
    <row r="4" spans="1:236" s="350" customFormat="1" ht="18.75">
      <c r="B4" s="499"/>
      <c r="C4" s="358" t="s">
        <v>227</v>
      </c>
      <c r="D4" s="355"/>
      <c r="E4" s="356"/>
      <c r="F4" s="355"/>
      <c r="G4" s="356"/>
      <c r="H4" s="355"/>
      <c r="I4" s="356"/>
      <c r="J4" s="355"/>
      <c r="K4" s="356"/>
      <c r="L4" s="355"/>
      <c r="M4" s="356"/>
      <c r="N4" s="355"/>
      <c r="O4" s="356"/>
      <c r="Q4" s="7" t="s">
        <v>167</v>
      </c>
    </row>
    <row r="5" spans="1:236" ht="9" customHeight="1">
      <c r="A5" s="359"/>
      <c r="B5" s="360"/>
      <c r="C5" s="411"/>
      <c r="D5" s="412"/>
      <c r="E5" s="413"/>
      <c r="F5" s="412"/>
      <c r="G5" s="413"/>
      <c r="H5" s="412"/>
      <c r="I5" s="413"/>
      <c r="J5" s="412"/>
      <c r="K5" s="413"/>
      <c r="L5" s="412"/>
      <c r="M5" s="413"/>
      <c r="N5" s="412"/>
      <c r="O5" s="413"/>
    </row>
    <row r="6" spans="1:236" ht="38.1" customHeight="1">
      <c r="A6" s="359"/>
      <c r="B6" s="562" t="s">
        <v>156</v>
      </c>
      <c r="C6" s="564" t="s">
        <v>47</v>
      </c>
      <c r="D6" s="399" t="s">
        <v>48</v>
      </c>
      <c r="E6" s="400"/>
      <c r="F6" s="399"/>
      <c r="G6" s="400"/>
      <c r="H6" s="401" t="s">
        <v>49</v>
      </c>
      <c r="I6" s="402"/>
      <c r="J6" s="401"/>
      <c r="K6" s="402"/>
      <c r="L6" s="501" t="s">
        <v>50</v>
      </c>
      <c r="M6" s="502"/>
      <c r="N6" s="501"/>
      <c r="O6" s="502"/>
    </row>
    <row r="7" spans="1:236" ht="32.25" customHeight="1">
      <c r="A7" s="359"/>
      <c r="B7" s="562"/>
      <c r="C7" s="564"/>
      <c r="D7" s="558" t="s">
        <v>218</v>
      </c>
      <c r="E7" s="559"/>
      <c r="F7" s="566" t="s">
        <v>219</v>
      </c>
      <c r="G7" s="567"/>
      <c r="H7" s="558" t="s">
        <v>218</v>
      </c>
      <c r="I7" s="559"/>
      <c r="J7" s="568" t="s">
        <v>219</v>
      </c>
      <c r="K7" s="569"/>
      <c r="L7" s="558" t="s">
        <v>218</v>
      </c>
      <c r="M7" s="559"/>
      <c r="N7" s="560" t="s">
        <v>219</v>
      </c>
      <c r="O7" s="561"/>
    </row>
    <row r="8" spans="1:236" ht="36.75" customHeight="1">
      <c r="A8" s="359"/>
      <c r="B8" s="563"/>
      <c r="C8" s="565"/>
      <c r="D8" s="500" t="s">
        <v>7</v>
      </c>
      <c r="E8" s="503" t="s">
        <v>51</v>
      </c>
      <c r="F8" s="504" t="s">
        <v>7</v>
      </c>
      <c r="G8" s="505" t="s">
        <v>51</v>
      </c>
      <c r="H8" s="500" t="s">
        <v>7</v>
      </c>
      <c r="I8" s="503" t="s">
        <v>51</v>
      </c>
      <c r="J8" s="506" t="s">
        <v>7</v>
      </c>
      <c r="K8" s="507" t="s">
        <v>51</v>
      </c>
      <c r="L8" s="500" t="s">
        <v>7</v>
      </c>
      <c r="M8" s="503" t="s">
        <v>51</v>
      </c>
      <c r="N8" s="508" t="s">
        <v>7</v>
      </c>
      <c r="O8" s="509" t="s">
        <v>51</v>
      </c>
    </row>
    <row r="9" spans="1:236" ht="24" hidden="1" customHeight="1">
      <c r="B9" s="362"/>
      <c r="C9" s="363"/>
      <c r="D9" s="364"/>
      <c r="E9" s="365"/>
      <c r="F9" s="364"/>
      <c r="G9" s="365"/>
      <c r="H9" s="364"/>
      <c r="I9" s="365"/>
      <c r="J9" s="364"/>
      <c r="K9" s="365"/>
      <c r="L9" s="364"/>
      <c r="M9" s="365"/>
      <c r="N9" s="364"/>
      <c r="O9" s="365"/>
    </row>
    <row r="10" spans="1:236" s="371" customFormat="1" ht="18" customHeight="1">
      <c r="A10" s="366"/>
      <c r="B10" s="367"/>
      <c r="C10" s="368" t="s">
        <v>52</v>
      </c>
      <c r="D10" s="369">
        <v>228023</v>
      </c>
      <c r="E10" s="370">
        <v>1170.05</v>
      </c>
      <c r="F10" s="510">
        <v>227961</v>
      </c>
      <c r="G10" s="511">
        <v>1064.3499999999999</v>
      </c>
      <c r="H10" s="369">
        <v>1026586</v>
      </c>
      <c r="I10" s="370">
        <v>1430.14</v>
      </c>
      <c r="J10" s="510">
        <v>1025817</v>
      </c>
      <c r="K10" s="511">
        <v>1403.79</v>
      </c>
      <c r="L10" s="369">
        <v>395103</v>
      </c>
      <c r="M10" s="370">
        <v>906.8</v>
      </c>
      <c r="N10" s="510">
        <v>394020</v>
      </c>
      <c r="O10" s="511">
        <v>885.1</v>
      </c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/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/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/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/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/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/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66"/>
      <c r="FK10" s="366"/>
      <c r="FL10" s="366"/>
      <c r="FM10" s="366"/>
      <c r="FN10" s="366"/>
      <c r="FO10" s="366"/>
      <c r="FP10" s="366"/>
      <c r="FQ10" s="366"/>
      <c r="FR10" s="366"/>
      <c r="FS10" s="366"/>
      <c r="FT10" s="366"/>
      <c r="FU10" s="366"/>
      <c r="FV10" s="366"/>
      <c r="FW10" s="366"/>
      <c r="FX10" s="366"/>
      <c r="FY10" s="366"/>
      <c r="FZ10" s="366"/>
      <c r="GA10" s="366"/>
      <c r="GB10" s="366"/>
      <c r="GC10" s="366"/>
      <c r="GD10" s="366"/>
      <c r="GE10" s="366"/>
      <c r="GF10" s="366"/>
      <c r="GG10" s="366"/>
      <c r="GH10" s="366"/>
      <c r="GI10" s="366"/>
      <c r="GJ10" s="366"/>
      <c r="GK10" s="366"/>
      <c r="GL10" s="366"/>
      <c r="GM10" s="366"/>
      <c r="GN10" s="366"/>
      <c r="GO10" s="366"/>
      <c r="GP10" s="366"/>
      <c r="GQ10" s="366"/>
      <c r="GR10" s="366"/>
      <c r="GS10" s="366"/>
      <c r="GT10" s="366"/>
      <c r="GU10" s="366"/>
      <c r="GV10" s="366"/>
      <c r="GW10" s="366"/>
      <c r="GX10" s="366"/>
      <c r="GY10" s="366"/>
      <c r="GZ10" s="366"/>
      <c r="HA10" s="366"/>
      <c r="HB10" s="366"/>
      <c r="HC10" s="366"/>
      <c r="HD10" s="366"/>
      <c r="HE10" s="366"/>
      <c r="HF10" s="366"/>
      <c r="HG10" s="366"/>
      <c r="HH10" s="366"/>
      <c r="HI10" s="366"/>
      <c r="HJ10" s="366"/>
      <c r="HK10" s="366"/>
      <c r="HL10" s="366"/>
      <c r="HM10" s="366"/>
      <c r="HN10" s="366"/>
      <c r="HO10" s="366"/>
      <c r="HP10" s="366"/>
      <c r="HQ10" s="366"/>
      <c r="HR10" s="366"/>
      <c r="HS10" s="366"/>
      <c r="HT10" s="366"/>
      <c r="HU10" s="366"/>
      <c r="HV10" s="366"/>
      <c r="HW10" s="366"/>
      <c r="HX10" s="366"/>
      <c r="HY10" s="366"/>
      <c r="HZ10" s="366"/>
      <c r="IA10" s="366"/>
      <c r="IB10" s="366"/>
    </row>
    <row r="11" spans="1:236" s="372" customFormat="1" ht="18" customHeight="1">
      <c r="B11" s="367">
        <v>4</v>
      </c>
      <c r="C11" s="373" t="s">
        <v>53</v>
      </c>
      <c r="D11" s="374">
        <v>11968</v>
      </c>
      <c r="E11" s="375">
        <v>1168.4100000000001</v>
      </c>
      <c r="F11" s="512">
        <v>11968</v>
      </c>
      <c r="G11" s="513">
        <v>1037.01</v>
      </c>
      <c r="H11" s="374">
        <v>75241</v>
      </c>
      <c r="I11" s="375">
        <v>1297.6400000000001</v>
      </c>
      <c r="J11" s="512">
        <v>75217</v>
      </c>
      <c r="K11" s="513">
        <v>1276.18</v>
      </c>
      <c r="L11" s="374">
        <v>29217</v>
      </c>
      <c r="M11" s="375">
        <v>831.35</v>
      </c>
      <c r="N11" s="512">
        <v>29156</v>
      </c>
      <c r="O11" s="513">
        <v>809.69</v>
      </c>
    </row>
    <row r="12" spans="1:236" s="372" customFormat="1" ht="18" customHeight="1">
      <c r="B12" s="367">
        <v>11</v>
      </c>
      <c r="C12" s="373" t="s">
        <v>54</v>
      </c>
      <c r="D12" s="374">
        <v>36821</v>
      </c>
      <c r="E12" s="375">
        <v>1247.67</v>
      </c>
      <c r="F12" s="512">
        <v>36786</v>
      </c>
      <c r="G12" s="513">
        <v>1127.33</v>
      </c>
      <c r="H12" s="374">
        <v>132039</v>
      </c>
      <c r="I12" s="375">
        <v>1615.8</v>
      </c>
      <c r="J12" s="512">
        <v>131922</v>
      </c>
      <c r="K12" s="513">
        <v>1575.9</v>
      </c>
      <c r="L12" s="374">
        <v>57322</v>
      </c>
      <c r="M12" s="375">
        <v>1019.69</v>
      </c>
      <c r="N12" s="512">
        <v>57153</v>
      </c>
      <c r="O12" s="513">
        <v>995.39</v>
      </c>
    </row>
    <row r="13" spans="1:236" s="372" customFormat="1" ht="18" customHeight="1">
      <c r="B13" s="367">
        <v>14</v>
      </c>
      <c r="C13" s="373" t="s">
        <v>55</v>
      </c>
      <c r="D13" s="374">
        <v>17995</v>
      </c>
      <c r="E13" s="375">
        <v>1107.53</v>
      </c>
      <c r="F13" s="512">
        <v>17992</v>
      </c>
      <c r="G13" s="513">
        <v>1018.01</v>
      </c>
      <c r="H13" s="374">
        <v>116929</v>
      </c>
      <c r="I13" s="375">
        <v>1325.42</v>
      </c>
      <c r="J13" s="512">
        <v>116845</v>
      </c>
      <c r="K13" s="513">
        <v>1307.51</v>
      </c>
      <c r="L13" s="374">
        <v>42534</v>
      </c>
      <c r="M13" s="375">
        <v>841.6</v>
      </c>
      <c r="N13" s="512">
        <v>42436</v>
      </c>
      <c r="O13" s="513">
        <v>822.54</v>
      </c>
    </row>
    <row r="14" spans="1:236" s="372" customFormat="1" ht="18" customHeight="1">
      <c r="B14" s="367">
        <v>18</v>
      </c>
      <c r="C14" s="373" t="s">
        <v>56</v>
      </c>
      <c r="D14" s="374">
        <v>25085</v>
      </c>
      <c r="E14" s="375">
        <v>1173.51</v>
      </c>
      <c r="F14" s="512">
        <v>25082</v>
      </c>
      <c r="G14" s="513">
        <v>1072.8499999999999</v>
      </c>
      <c r="H14" s="374">
        <v>127127</v>
      </c>
      <c r="I14" s="375">
        <v>1356.46</v>
      </c>
      <c r="J14" s="512">
        <v>127055</v>
      </c>
      <c r="K14" s="513">
        <v>1331.51</v>
      </c>
      <c r="L14" s="374">
        <v>44824</v>
      </c>
      <c r="M14" s="375">
        <v>822.29</v>
      </c>
      <c r="N14" s="512">
        <v>44690</v>
      </c>
      <c r="O14" s="513">
        <v>802.82</v>
      </c>
    </row>
    <row r="15" spans="1:236" s="372" customFormat="1" ht="18" customHeight="1">
      <c r="B15" s="367">
        <v>21</v>
      </c>
      <c r="C15" s="373" t="s">
        <v>57</v>
      </c>
      <c r="D15" s="374">
        <v>14239</v>
      </c>
      <c r="E15" s="375">
        <v>1111.68</v>
      </c>
      <c r="F15" s="512">
        <v>14237</v>
      </c>
      <c r="G15" s="513">
        <v>984.4</v>
      </c>
      <c r="H15" s="374">
        <v>63397</v>
      </c>
      <c r="I15" s="375">
        <v>1456.95</v>
      </c>
      <c r="J15" s="512">
        <v>63367</v>
      </c>
      <c r="K15" s="513">
        <v>1428.65</v>
      </c>
      <c r="L15" s="374">
        <v>25206</v>
      </c>
      <c r="M15" s="375">
        <v>928.23</v>
      </c>
      <c r="N15" s="512">
        <v>25147</v>
      </c>
      <c r="O15" s="513">
        <v>904.06</v>
      </c>
    </row>
    <row r="16" spans="1:236" s="372" customFormat="1" ht="18" customHeight="1">
      <c r="B16" s="367">
        <v>23</v>
      </c>
      <c r="C16" s="373" t="s">
        <v>58</v>
      </c>
      <c r="D16" s="374">
        <v>23451</v>
      </c>
      <c r="E16" s="375">
        <v>1100.8</v>
      </c>
      <c r="F16" s="512">
        <v>23450</v>
      </c>
      <c r="G16" s="513">
        <v>1004.37</v>
      </c>
      <c r="H16" s="374">
        <v>88576</v>
      </c>
      <c r="I16" s="375">
        <v>1315.76</v>
      </c>
      <c r="J16" s="512">
        <v>88515</v>
      </c>
      <c r="K16" s="513">
        <v>1291</v>
      </c>
      <c r="L16" s="374">
        <v>35535</v>
      </c>
      <c r="M16" s="375">
        <v>867.1</v>
      </c>
      <c r="N16" s="512">
        <v>35469</v>
      </c>
      <c r="O16" s="513">
        <v>847.27</v>
      </c>
    </row>
    <row r="17" spans="1:236" s="372" customFormat="1" ht="18" customHeight="1">
      <c r="B17" s="367">
        <v>29</v>
      </c>
      <c r="C17" s="373" t="s">
        <v>59</v>
      </c>
      <c r="D17" s="374">
        <v>33347</v>
      </c>
      <c r="E17" s="375">
        <v>1232.46</v>
      </c>
      <c r="F17" s="512">
        <v>33343</v>
      </c>
      <c r="G17" s="513">
        <v>1123.07</v>
      </c>
      <c r="H17" s="374">
        <v>184926</v>
      </c>
      <c r="I17" s="375">
        <v>1439.72</v>
      </c>
      <c r="J17" s="512">
        <v>184808</v>
      </c>
      <c r="K17" s="513">
        <v>1415.1</v>
      </c>
      <c r="L17" s="374">
        <v>68028</v>
      </c>
      <c r="M17" s="375">
        <v>904.21</v>
      </c>
      <c r="N17" s="512">
        <v>67816</v>
      </c>
      <c r="O17" s="513">
        <v>884.84</v>
      </c>
    </row>
    <row r="18" spans="1:236" s="372" customFormat="1" ht="18" customHeight="1">
      <c r="B18" s="367">
        <v>41</v>
      </c>
      <c r="C18" s="373" t="s">
        <v>60</v>
      </c>
      <c r="D18" s="374">
        <v>65117</v>
      </c>
      <c r="E18" s="375">
        <v>1148.1400000000001</v>
      </c>
      <c r="F18" s="512">
        <v>65103</v>
      </c>
      <c r="G18" s="513">
        <v>1052.32</v>
      </c>
      <c r="H18" s="374">
        <v>238351</v>
      </c>
      <c r="I18" s="375">
        <v>1487.73</v>
      </c>
      <c r="J18" s="512">
        <v>238088</v>
      </c>
      <c r="K18" s="513">
        <v>1461.1</v>
      </c>
      <c r="L18" s="374">
        <v>92437</v>
      </c>
      <c r="M18" s="375">
        <v>942.94</v>
      </c>
      <c r="N18" s="512">
        <v>92153</v>
      </c>
      <c r="O18" s="513">
        <v>918.84</v>
      </c>
    </row>
    <row r="19" spans="1:236" s="372" customFormat="1" ht="18" hidden="1" customHeight="1">
      <c r="B19" s="367"/>
      <c r="C19" s="373"/>
      <c r="D19" s="374"/>
      <c r="E19" s="375"/>
      <c r="F19" s="374"/>
      <c r="G19" s="375"/>
      <c r="H19" s="374"/>
      <c r="I19" s="375"/>
      <c r="J19" s="374"/>
      <c r="K19" s="375"/>
      <c r="L19" s="374"/>
      <c r="M19" s="375"/>
      <c r="N19" s="374"/>
      <c r="O19" s="375"/>
    </row>
    <row r="20" spans="1:236" s="371" customFormat="1" ht="18" customHeight="1">
      <c r="A20" s="366"/>
      <c r="B20" s="367"/>
      <c r="C20" s="368" t="s">
        <v>61</v>
      </c>
      <c r="D20" s="369">
        <v>23080</v>
      </c>
      <c r="E20" s="370">
        <v>1306.92</v>
      </c>
      <c r="F20" s="510">
        <v>23079</v>
      </c>
      <c r="G20" s="511">
        <v>1174.83</v>
      </c>
      <c r="H20" s="369">
        <v>215626</v>
      </c>
      <c r="I20" s="370">
        <v>1644.1</v>
      </c>
      <c r="J20" s="510">
        <v>215162</v>
      </c>
      <c r="K20" s="511">
        <v>1623.9</v>
      </c>
      <c r="L20" s="369">
        <v>72292</v>
      </c>
      <c r="M20" s="370">
        <v>1025.23</v>
      </c>
      <c r="N20" s="510">
        <v>72010</v>
      </c>
      <c r="O20" s="511">
        <v>1001.29</v>
      </c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  <c r="HJ20" s="366"/>
      <c r="HK20" s="366"/>
      <c r="HL20" s="366"/>
      <c r="HM20" s="366"/>
      <c r="HN20" s="366"/>
      <c r="HO20" s="366"/>
      <c r="HP20" s="366"/>
      <c r="HQ20" s="366"/>
      <c r="HR20" s="366"/>
      <c r="HS20" s="366"/>
      <c r="HT20" s="366"/>
      <c r="HU20" s="366"/>
      <c r="HV20" s="366"/>
      <c r="HW20" s="366"/>
      <c r="HX20" s="366"/>
      <c r="HY20" s="366"/>
      <c r="HZ20" s="366"/>
      <c r="IA20" s="366"/>
      <c r="IB20" s="366"/>
    </row>
    <row r="21" spans="1:236" s="372" customFormat="1" ht="18" customHeight="1">
      <c r="B21" s="367">
        <v>22</v>
      </c>
      <c r="C21" s="373" t="s">
        <v>62</v>
      </c>
      <c r="D21" s="374">
        <v>4880</v>
      </c>
      <c r="E21" s="375">
        <v>1204.04</v>
      </c>
      <c r="F21" s="512">
        <v>4880</v>
      </c>
      <c r="G21" s="513">
        <v>1095.21</v>
      </c>
      <c r="H21" s="374">
        <v>36329</v>
      </c>
      <c r="I21" s="375">
        <v>1507.33</v>
      </c>
      <c r="J21" s="512">
        <v>36280</v>
      </c>
      <c r="K21" s="513">
        <v>1486.94</v>
      </c>
      <c r="L21" s="374">
        <v>12702</v>
      </c>
      <c r="M21" s="375">
        <v>952.66</v>
      </c>
      <c r="N21" s="512">
        <v>12668</v>
      </c>
      <c r="O21" s="513">
        <v>928.65</v>
      </c>
    </row>
    <row r="22" spans="1:236" s="372" customFormat="1" ht="18" customHeight="1">
      <c r="B22" s="367">
        <v>40</v>
      </c>
      <c r="C22" s="373" t="s">
        <v>63</v>
      </c>
      <c r="D22" s="374">
        <v>3637</v>
      </c>
      <c r="E22" s="375">
        <v>1185.29</v>
      </c>
      <c r="F22" s="512">
        <v>3637</v>
      </c>
      <c r="G22" s="513">
        <v>1066.1600000000001</v>
      </c>
      <c r="H22" s="374">
        <v>23823</v>
      </c>
      <c r="I22" s="375">
        <v>1528.27</v>
      </c>
      <c r="J22" s="512">
        <v>23794</v>
      </c>
      <c r="K22" s="513">
        <v>1508.82</v>
      </c>
      <c r="L22" s="374">
        <v>7897</v>
      </c>
      <c r="M22" s="375">
        <v>937.85</v>
      </c>
      <c r="N22" s="512">
        <v>7858</v>
      </c>
      <c r="O22" s="513">
        <v>917</v>
      </c>
    </row>
    <row r="23" spans="1:236" s="372" customFormat="1" ht="18" customHeight="1">
      <c r="B23" s="367">
        <v>50</v>
      </c>
      <c r="C23" s="373" t="s">
        <v>64</v>
      </c>
      <c r="D23" s="374">
        <v>14563</v>
      </c>
      <c r="E23" s="375">
        <v>1371.77</v>
      </c>
      <c r="F23" s="512">
        <v>14562</v>
      </c>
      <c r="G23" s="513">
        <v>1228.6500000000001</v>
      </c>
      <c r="H23" s="374">
        <v>155474</v>
      </c>
      <c r="I23" s="375">
        <v>1693.8</v>
      </c>
      <c r="J23" s="512">
        <v>155088</v>
      </c>
      <c r="K23" s="513">
        <v>1673.6</v>
      </c>
      <c r="L23" s="374">
        <v>51693</v>
      </c>
      <c r="M23" s="375">
        <v>1056.42</v>
      </c>
      <c r="N23" s="512">
        <v>51484</v>
      </c>
      <c r="O23" s="513">
        <v>1032.03</v>
      </c>
    </row>
    <row r="24" spans="1:236" s="372" customFormat="1" ht="18" hidden="1" customHeight="1">
      <c r="B24" s="367"/>
      <c r="C24" s="373"/>
      <c r="D24" s="374"/>
      <c r="E24" s="375"/>
      <c r="F24" s="374"/>
      <c r="G24" s="375"/>
      <c r="H24" s="374"/>
      <c r="I24" s="375"/>
      <c r="J24" s="374"/>
      <c r="K24" s="375"/>
      <c r="L24" s="374"/>
      <c r="M24" s="375"/>
      <c r="N24" s="374"/>
      <c r="O24" s="375"/>
    </row>
    <row r="25" spans="1:236" s="371" customFormat="1" ht="18" customHeight="1">
      <c r="A25" s="366"/>
      <c r="B25" s="367">
        <v>33</v>
      </c>
      <c r="C25" s="368" t="s">
        <v>65</v>
      </c>
      <c r="D25" s="369">
        <v>28502</v>
      </c>
      <c r="E25" s="370">
        <v>1406.17</v>
      </c>
      <c r="F25" s="510">
        <v>28500</v>
      </c>
      <c r="G25" s="511">
        <v>1232.55</v>
      </c>
      <c r="H25" s="369">
        <v>188583</v>
      </c>
      <c r="I25" s="370">
        <v>1838.02</v>
      </c>
      <c r="J25" s="510">
        <v>188365</v>
      </c>
      <c r="K25" s="511">
        <v>1805.51</v>
      </c>
      <c r="L25" s="369">
        <v>75545</v>
      </c>
      <c r="M25" s="370">
        <v>1113.5</v>
      </c>
      <c r="N25" s="510">
        <v>75197</v>
      </c>
      <c r="O25" s="511">
        <v>1069.55</v>
      </c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/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/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/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66"/>
      <c r="FK25" s="366"/>
      <c r="FL25" s="366"/>
      <c r="FM25" s="366"/>
      <c r="FN25" s="366"/>
      <c r="FO25" s="366"/>
      <c r="FP25" s="366"/>
      <c r="FQ25" s="366"/>
      <c r="FR25" s="366"/>
      <c r="FS25" s="366"/>
      <c r="FT25" s="366"/>
      <c r="FU25" s="366"/>
      <c r="FV25" s="366"/>
      <c r="FW25" s="366"/>
      <c r="FX25" s="366"/>
      <c r="FY25" s="366"/>
      <c r="FZ25" s="366"/>
      <c r="GA25" s="366"/>
      <c r="GB25" s="366"/>
      <c r="GC25" s="366"/>
      <c r="GD25" s="366"/>
      <c r="GE25" s="366"/>
      <c r="GF25" s="366"/>
      <c r="GG25" s="366"/>
      <c r="GH25" s="366"/>
      <c r="GI25" s="366"/>
      <c r="GJ25" s="366"/>
      <c r="GK25" s="366"/>
      <c r="GL25" s="366"/>
      <c r="GM25" s="366"/>
      <c r="GN25" s="366"/>
      <c r="GO25" s="366"/>
      <c r="GP25" s="366"/>
      <c r="GQ25" s="366"/>
      <c r="GR25" s="366"/>
      <c r="GS25" s="366"/>
      <c r="GT25" s="366"/>
      <c r="GU25" s="366"/>
      <c r="GV25" s="366"/>
      <c r="GW25" s="366"/>
      <c r="GX25" s="366"/>
      <c r="GY25" s="366"/>
      <c r="GZ25" s="366"/>
      <c r="HA25" s="366"/>
      <c r="HB25" s="366"/>
      <c r="HC25" s="366"/>
      <c r="HD25" s="366"/>
      <c r="HE25" s="366"/>
      <c r="HF25" s="366"/>
      <c r="HG25" s="366"/>
      <c r="HH25" s="366"/>
      <c r="HI25" s="366"/>
      <c r="HJ25" s="366"/>
      <c r="HK25" s="366"/>
      <c r="HL25" s="366"/>
      <c r="HM25" s="366"/>
      <c r="HN25" s="366"/>
      <c r="HO25" s="366"/>
      <c r="HP25" s="366"/>
      <c r="HQ25" s="366"/>
      <c r="HR25" s="366"/>
      <c r="HS25" s="366"/>
      <c r="HT25" s="366"/>
      <c r="HU25" s="366"/>
      <c r="HV25" s="366"/>
      <c r="HW25" s="366"/>
      <c r="HX25" s="366"/>
      <c r="HY25" s="366"/>
      <c r="HZ25" s="366"/>
      <c r="IA25" s="366"/>
      <c r="IB25" s="366"/>
    </row>
    <row r="26" spans="1:236" s="371" customFormat="1" ht="18" hidden="1" customHeight="1">
      <c r="A26" s="366"/>
      <c r="B26" s="367"/>
      <c r="C26" s="368"/>
      <c r="D26" s="369"/>
      <c r="E26" s="370"/>
      <c r="F26" s="510"/>
      <c r="G26" s="511"/>
      <c r="H26" s="369"/>
      <c r="I26" s="370"/>
      <c r="J26" s="510"/>
      <c r="K26" s="511"/>
      <c r="L26" s="369"/>
      <c r="M26" s="370"/>
      <c r="N26" s="510"/>
      <c r="O26" s="511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/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/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/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/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66"/>
      <c r="FK26" s="366"/>
      <c r="FL26" s="366"/>
      <c r="FM26" s="366"/>
      <c r="FN26" s="366"/>
      <c r="FO26" s="366"/>
      <c r="FP26" s="366"/>
      <c r="FQ26" s="366"/>
      <c r="FR26" s="366"/>
      <c r="FS26" s="366"/>
      <c r="FT26" s="366"/>
      <c r="FU26" s="366"/>
      <c r="FV26" s="366"/>
      <c r="FW26" s="366"/>
      <c r="FX26" s="366"/>
      <c r="FY26" s="366"/>
      <c r="FZ26" s="366"/>
      <c r="GA26" s="366"/>
      <c r="GB26" s="366"/>
      <c r="GC26" s="366"/>
      <c r="GD26" s="366"/>
      <c r="GE26" s="366"/>
      <c r="GF26" s="366"/>
      <c r="GG26" s="366"/>
      <c r="GH26" s="366"/>
      <c r="GI26" s="366"/>
      <c r="GJ26" s="366"/>
      <c r="GK26" s="366"/>
      <c r="GL26" s="366"/>
      <c r="GM26" s="366"/>
      <c r="GN26" s="366"/>
      <c r="GO26" s="366"/>
      <c r="GP26" s="366"/>
      <c r="GQ26" s="366"/>
      <c r="GR26" s="366"/>
      <c r="GS26" s="366"/>
      <c r="GT26" s="366"/>
      <c r="GU26" s="366"/>
      <c r="GV26" s="366"/>
      <c r="GW26" s="366"/>
      <c r="GX26" s="366"/>
      <c r="GY26" s="366"/>
      <c r="GZ26" s="366"/>
      <c r="HA26" s="366"/>
      <c r="HB26" s="366"/>
      <c r="HC26" s="366"/>
      <c r="HD26" s="366"/>
      <c r="HE26" s="366"/>
      <c r="HF26" s="366"/>
      <c r="HG26" s="366"/>
      <c r="HH26" s="366"/>
      <c r="HI26" s="366"/>
      <c r="HJ26" s="366"/>
      <c r="HK26" s="366"/>
      <c r="HL26" s="366"/>
      <c r="HM26" s="366"/>
      <c r="HN26" s="366"/>
      <c r="HO26" s="366"/>
      <c r="HP26" s="366"/>
      <c r="HQ26" s="366"/>
      <c r="HR26" s="366"/>
      <c r="HS26" s="366"/>
      <c r="HT26" s="366"/>
      <c r="HU26" s="366"/>
      <c r="HV26" s="366"/>
      <c r="HW26" s="366"/>
      <c r="HX26" s="366"/>
      <c r="HY26" s="366"/>
      <c r="HZ26" s="366"/>
      <c r="IA26" s="366"/>
      <c r="IB26" s="366"/>
    </row>
    <row r="27" spans="1:236" s="371" customFormat="1" ht="18" customHeight="1">
      <c r="A27" s="366"/>
      <c r="B27" s="367">
        <v>7</v>
      </c>
      <c r="C27" s="368" t="s">
        <v>203</v>
      </c>
      <c r="D27" s="369">
        <v>18519</v>
      </c>
      <c r="E27" s="370">
        <v>1191.92</v>
      </c>
      <c r="F27" s="510">
        <v>18514</v>
      </c>
      <c r="G27" s="511">
        <v>1089</v>
      </c>
      <c r="H27" s="369">
        <v>145683</v>
      </c>
      <c r="I27" s="370">
        <v>1451.45</v>
      </c>
      <c r="J27" s="510">
        <v>145550</v>
      </c>
      <c r="K27" s="511">
        <v>1431</v>
      </c>
      <c r="L27" s="369">
        <v>45754</v>
      </c>
      <c r="M27" s="370">
        <v>880.34</v>
      </c>
      <c r="N27" s="510">
        <v>45574</v>
      </c>
      <c r="O27" s="511">
        <v>865.1</v>
      </c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/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/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/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/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/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66"/>
      <c r="FK27" s="366"/>
      <c r="FL27" s="366"/>
      <c r="FM27" s="366"/>
      <c r="FN27" s="366"/>
      <c r="FO27" s="366"/>
      <c r="FP27" s="366"/>
      <c r="FQ27" s="366"/>
      <c r="FR27" s="366"/>
      <c r="FS27" s="366"/>
      <c r="FT27" s="366"/>
      <c r="FU27" s="366"/>
      <c r="FV27" s="366"/>
      <c r="FW27" s="366"/>
      <c r="FX27" s="366"/>
      <c r="FY27" s="366"/>
      <c r="FZ27" s="366"/>
      <c r="GA27" s="366"/>
      <c r="GB27" s="366"/>
      <c r="GC27" s="366"/>
      <c r="GD27" s="366"/>
      <c r="GE27" s="366"/>
      <c r="GF27" s="366"/>
      <c r="GG27" s="366"/>
      <c r="GH27" s="366"/>
      <c r="GI27" s="366"/>
      <c r="GJ27" s="366"/>
      <c r="GK27" s="366"/>
      <c r="GL27" s="366"/>
      <c r="GM27" s="366"/>
      <c r="GN27" s="366"/>
      <c r="GO27" s="366"/>
      <c r="GP27" s="366"/>
      <c r="GQ27" s="366"/>
      <c r="GR27" s="366"/>
      <c r="GS27" s="366"/>
      <c r="GT27" s="366"/>
      <c r="GU27" s="366"/>
      <c r="GV27" s="366"/>
      <c r="GW27" s="366"/>
      <c r="GX27" s="366"/>
      <c r="GY27" s="366"/>
      <c r="GZ27" s="366"/>
      <c r="HA27" s="366"/>
      <c r="HB27" s="366"/>
      <c r="HC27" s="366"/>
      <c r="HD27" s="366"/>
      <c r="HE27" s="366"/>
      <c r="HF27" s="366"/>
      <c r="HG27" s="366"/>
      <c r="HH27" s="366"/>
      <c r="HI27" s="366"/>
      <c r="HJ27" s="366"/>
      <c r="HK27" s="366"/>
      <c r="HL27" s="366"/>
      <c r="HM27" s="366"/>
      <c r="HN27" s="366"/>
      <c r="HO27" s="366"/>
      <c r="HP27" s="366"/>
      <c r="HQ27" s="366"/>
      <c r="HR27" s="366"/>
      <c r="HS27" s="366"/>
      <c r="HT27" s="366"/>
      <c r="HU27" s="366"/>
      <c r="HV27" s="366"/>
      <c r="HW27" s="366"/>
      <c r="HX27" s="366"/>
      <c r="HY27" s="366"/>
      <c r="HZ27" s="366"/>
      <c r="IA27" s="366"/>
      <c r="IB27" s="366"/>
    </row>
    <row r="28" spans="1:236" s="371" customFormat="1" ht="18" hidden="1" customHeight="1">
      <c r="A28" s="366"/>
      <c r="B28" s="367"/>
      <c r="C28" s="368"/>
      <c r="D28" s="369"/>
      <c r="E28" s="370"/>
      <c r="F28" s="510"/>
      <c r="G28" s="511"/>
      <c r="H28" s="369"/>
      <c r="I28" s="370"/>
      <c r="J28" s="510"/>
      <c r="K28" s="511"/>
      <c r="L28" s="369"/>
      <c r="M28" s="370"/>
      <c r="N28" s="510"/>
      <c r="O28" s="511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/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/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/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/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/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/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66"/>
      <c r="FK28" s="366"/>
      <c r="FL28" s="366"/>
      <c r="FM28" s="366"/>
      <c r="FN28" s="366"/>
      <c r="FO28" s="366"/>
      <c r="FP28" s="366"/>
      <c r="FQ28" s="366"/>
      <c r="FR28" s="366"/>
      <c r="FS28" s="366"/>
      <c r="FT28" s="366"/>
      <c r="FU28" s="366"/>
      <c r="FV28" s="366"/>
      <c r="FW28" s="366"/>
      <c r="FX28" s="366"/>
      <c r="FY28" s="366"/>
      <c r="FZ28" s="366"/>
      <c r="GA28" s="366"/>
      <c r="GB28" s="366"/>
      <c r="GC28" s="366"/>
      <c r="GD28" s="366"/>
      <c r="GE28" s="366"/>
      <c r="GF28" s="366"/>
      <c r="GG28" s="366"/>
      <c r="GH28" s="366"/>
      <c r="GI28" s="366"/>
      <c r="GJ28" s="366"/>
      <c r="GK28" s="366"/>
      <c r="GL28" s="366"/>
      <c r="GM28" s="366"/>
      <c r="GN28" s="366"/>
      <c r="GO28" s="366"/>
      <c r="GP28" s="366"/>
      <c r="GQ28" s="366"/>
      <c r="GR28" s="366"/>
      <c r="GS28" s="366"/>
      <c r="GT28" s="366"/>
      <c r="GU28" s="366"/>
      <c r="GV28" s="366"/>
      <c r="GW28" s="366"/>
      <c r="GX28" s="366"/>
      <c r="GY28" s="366"/>
      <c r="GZ28" s="366"/>
      <c r="HA28" s="366"/>
      <c r="HB28" s="366"/>
      <c r="HC28" s="366"/>
      <c r="HD28" s="366"/>
      <c r="HE28" s="366"/>
      <c r="HF28" s="366"/>
      <c r="HG28" s="366"/>
      <c r="HH28" s="366"/>
      <c r="HI28" s="366"/>
      <c r="HJ28" s="366"/>
      <c r="HK28" s="366"/>
      <c r="HL28" s="366"/>
      <c r="HM28" s="366"/>
      <c r="HN28" s="366"/>
      <c r="HO28" s="366"/>
      <c r="HP28" s="366"/>
      <c r="HQ28" s="366"/>
      <c r="HR28" s="366"/>
      <c r="HS28" s="366"/>
      <c r="HT28" s="366"/>
      <c r="HU28" s="366"/>
      <c r="HV28" s="366"/>
      <c r="HW28" s="366"/>
      <c r="HX28" s="366"/>
      <c r="HY28" s="366"/>
      <c r="HZ28" s="366"/>
      <c r="IA28" s="366"/>
      <c r="IB28" s="366"/>
    </row>
    <row r="29" spans="1:236" s="371" customFormat="1" ht="18" customHeight="1">
      <c r="A29" s="366"/>
      <c r="B29" s="367"/>
      <c r="C29" s="368" t="s">
        <v>66</v>
      </c>
      <c r="D29" s="369">
        <v>62067</v>
      </c>
      <c r="E29" s="370">
        <v>1197.78</v>
      </c>
      <c r="F29" s="510">
        <v>62065</v>
      </c>
      <c r="G29" s="511">
        <v>1092.76</v>
      </c>
      <c r="H29" s="369">
        <v>216520</v>
      </c>
      <c r="I29" s="370">
        <v>1455.35</v>
      </c>
      <c r="J29" s="510">
        <v>216397</v>
      </c>
      <c r="K29" s="511">
        <v>1431.51</v>
      </c>
      <c r="L29" s="369">
        <v>83877</v>
      </c>
      <c r="M29" s="370">
        <v>919.71</v>
      </c>
      <c r="N29" s="510">
        <v>83615</v>
      </c>
      <c r="O29" s="511">
        <v>902.35</v>
      </c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/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/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/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/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/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66"/>
      <c r="FK29" s="366"/>
      <c r="FL29" s="366"/>
      <c r="FM29" s="366"/>
      <c r="FN29" s="366"/>
      <c r="FO29" s="366"/>
      <c r="FP29" s="366"/>
      <c r="FQ29" s="366"/>
      <c r="FR29" s="366"/>
      <c r="FS29" s="366"/>
      <c r="FT29" s="366"/>
      <c r="FU29" s="366"/>
      <c r="FV29" s="366"/>
      <c r="FW29" s="366"/>
      <c r="FX29" s="366"/>
      <c r="FY29" s="366"/>
      <c r="FZ29" s="366"/>
      <c r="GA29" s="366"/>
      <c r="GB29" s="366"/>
      <c r="GC29" s="366"/>
      <c r="GD29" s="366"/>
      <c r="GE29" s="366"/>
      <c r="GF29" s="366"/>
      <c r="GG29" s="366"/>
      <c r="GH29" s="366"/>
      <c r="GI29" s="366"/>
      <c r="GJ29" s="366"/>
      <c r="GK29" s="366"/>
      <c r="GL29" s="366"/>
      <c r="GM29" s="366"/>
      <c r="GN29" s="366"/>
      <c r="GO29" s="366"/>
      <c r="GP29" s="366"/>
      <c r="GQ29" s="366"/>
      <c r="GR29" s="366"/>
      <c r="GS29" s="366"/>
      <c r="GT29" s="366"/>
      <c r="GU29" s="366"/>
      <c r="GV29" s="366"/>
      <c r="GW29" s="366"/>
      <c r="GX29" s="366"/>
      <c r="GY29" s="366"/>
      <c r="GZ29" s="366"/>
      <c r="HA29" s="366"/>
      <c r="HB29" s="366"/>
      <c r="HC29" s="366"/>
      <c r="HD29" s="366"/>
      <c r="HE29" s="366"/>
      <c r="HF29" s="366"/>
      <c r="HG29" s="366"/>
      <c r="HH29" s="366"/>
      <c r="HI29" s="366"/>
      <c r="HJ29" s="366"/>
      <c r="HK29" s="366"/>
      <c r="HL29" s="366"/>
      <c r="HM29" s="366"/>
      <c r="HN29" s="366"/>
      <c r="HO29" s="366"/>
      <c r="HP29" s="366"/>
      <c r="HQ29" s="366"/>
      <c r="HR29" s="366"/>
      <c r="HS29" s="366"/>
      <c r="HT29" s="366"/>
      <c r="HU29" s="366"/>
      <c r="HV29" s="366"/>
      <c r="HW29" s="366"/>
      <c r="HX29" s="366"/>
      <c r="HY29" s="366"/>
      <c r="HZ29" s="366"/>
      <c r="IA29" s="366"/>
      <c r="IB29" s="366"/>
    </row>
    <row r="30" spans="1:236" s="372" customFormat="1" ht="18" customHeight="1">
      <c r="B30" s="367">
        <v>35</v>
      </c>
      <c r="C30" s="373" t="s">
        <v>67</v>
      </c>
      <c r="D30" s="374">
        <v>34722</v>
      </c>
      <c r="E30" s="375">
        <v>1256.19</v>
      </c>
      <c r="F30" s="512">
        <v>34720</v>
      </c>
      <c r="G30" s="513">
        <v>1146.43</v>
      </c>
      <c r="H30" s="374">
        <v>112347</v>
      </c>
      <c r="I30" s="375">
        <v>1475.33</v>
      </c>
      <c r="J30" s="512">
        <v>112270</v>
      </c>
      <c r="K30" s="513">
        <v>1450.39</v>
      </c>
      <c r="L30" s="374">
        <v>43380</v>
      </c>
      <c r="M30" s="375">
        <v>928.55</v>
      </c>
      <c r="N30" s="512">
        <v>43233</v>
      </c>
      <c r="O30" s="513">
        <v>909.57</v>
      </c>
    </row>
    <row r="31" spans="1:236" s="372" customFormat="1" ht="18" customHeight="1">
      <c r="B31" s="367">
        <v>38</v>
      </c>
      <c r="C31" s="373" t="s">
        <v>68</v>
      </c>
      <c r="D31" s="374">
        <v>27345</v>
      </c>
      <c r="E31" s="375">
        <v>1123.6099999999999</v>
      </c>
      <c r="F31" s="512">
        <v>27345</v>
      </c>
      <c r="G31" s="513">
        <v>1024.6300000000001</v>
      </c>
      <c r="H31" s="374">
        <v>104173</v>
      </c>
      <c r="I31" s="375">
        <v>1433.81</v>
      </c>
      <c r="J31" s="512">
        <v>104127</v>
      </c>
      <c r="K31" s="513">
        <v>1411.14</v>
      </c>
      <c r="L31" s="374">
        <v>40497</v>
      </c>
      <c r="M31" s="375">
        <v>910.24</v>
      </c>
      <c r="N31" s="512">
        <v>40382</v>
      </c>
      <c r="O31" s="513">
        <v>894.62</v>
      </c>
    </row>
    <row r="32" spans="1:236" s="372" customFormat="1" ht="18" hidden="1" customHeight="1">
      <c r="B32" s="367"/>
      <c r="C32" s="373"/>
      <c r="D32" s="374"/>
      <c r="E32" s="375"/>
      <c r="F32" s="374"/>
      <c r="G32" s="375"/>
      <c r="H32" s="374"/>
      <c r="I32" s="375"/>
      <c r="J32" s="374"/>
      <c r="K32" s="375"/>
      <c r="L32" s="374"/>
      <c r="M32" s="375"/>
      <c r="N32" s="374"/>
      <c r="O32" s="375"/>
    </row>
    <row r="33" spans="1:236" s="371" customFormat="1" ht="18" customHeight="1">
      <c r="A33" s="366"/>
      <c r="B33" s="367">
        <v>39</v>
      </c>
      <c r="C33" s="368" t="s">
        <v>69</v>
      </c>
      <c r="D33" s="369">
        <v>14243</v>
      </c>
      <c r="E33" s="370">
        <v>1306.1400000000001</v>
      </c>
      <c r="F33" s="510">
        <v>14240</v>
      </c>
      <c r="G33" s="511">
        <v>1171.93</v>
      </c>
      <c r="H33" s="369">
        <v>95173</v>
      </c>
      <c r="I33" s="370">
        <v>1659.59</v>
      </c>
      <c r="J33" s="510">
        <v>94992</v>
      </c>
      <c r="K33" s="511">
        <v>1635.23</v>
      </c>
      <c r="L33" s="369">
        <v>34733</v>
      </c>
      <c r="M33" s="370">
        <v>1028.02</v>
      </c>
      <c r="N33" s="510">
        <v>34592</v>
      </c>
      <c r="O33" s="511">
        <v>1003.75</v>
      </c>
      <c r="P33" s="366"/>
      <c r="Q33" s="366"/>
      <c r="R33" s="366"/>
      <c r="S33" s="366"/>
      <c r="T33" s="366"/>
      <c r="U33" s="366"/>
      <c r="V33" s="366"/>
      <c r="W33" s="366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  <c r="HJ33" s="366"/>
      <c r="HK33" s="366"/>
      <c r="HL33" s="366"/>
      <c r="HM33" s="366"/>
      <c r="HN33" s="366"/>
      <c r="HO33" s="366"/>
      <c r="HP33" s="366"/>
      <c r="HQ33" s="366"/>
      <c r="HR33" s="366"/>
      <c r="HS33" s="366"/>
      <c r="HT33" s="366"/>
      <c r="HU33" s="366"/>
      <c r="HV33" s="366"/>
      <c r="HW33" s="366"/>
      <c r="HX33" s="366"/>
      <c r="HY33" s="366"/>
      <c r="HZ33" s="366"/>
      <c r="IA33" s="366"/>
      <c r="IB33" s="366"/>
    </row>
    <row r="34" spans="1:236" s="371" customFormat="1" ht="18" hidden="1" customHeight="1">
      <c r="A34" s="366"/>
      <c r="B34" s="367"/>
      <c r="C34" s="368"/>
      <c r="D34" s="369"/>
      <c r="E34" s="370"/>
      <c r="F34" s="510"/>
      <c r="G34" s="511"/>
      <c r="H34" s="369"/>
      <c r="I34" s="370"/>
      <c r="J34" s="510"/>
      <c r="K34" s="511"/>
      <c r="L34" s="369"/>
      <c r="M34" s="370"/>
      <c r="N34" s="510"/>
      <c r="O34" s="511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  <c r="HJ34" s="366"/>
      <c r="HK34" s="366"/>
      <c r="HL34" s="366"/>
      <c r="HM34" s="366"/>
      <c r="HN34" s="366"/>
      <c r="HO34" s="366"/>
      <c r="HP34" s="366"/>
      <c r="HQ34" s="366"/>
      <c r="HR34" s="366"/>
      <c r="HS34" s="366"/>
      <c r="HT34" s="366"/>
      <c r="HU34" s="366"/>
      <c r="HV34" s="366"/>
      <c r="HW34" s="366"/>
      <c r="HX34" s="366"/>
      <c r="HY34" s="366"/>
      <c r="HZ34" s="366"/>
      <c r="IA34" s="366"/>
      <c r="IB34" s="366"/>
    </row>
    <row r="35" spans="1:236" s="371" customFormat="1" ht="18" customHeight="1">
      <c r="A35" s="366"/>
      <c r="B35" s="367"/>
      <c r="C35" s="368" t="s">
        <v>70</v>
      </c>
      <c r="D35" s="369">
        <v>51511</v>
      </c>
      <c r="E35" s="370">
        <v>1246.9100000000001</v>
      </c>
      <c r="F35" s="510">
        <v>51504</v>
      </c>
      <c r="G35" s="511">
        <v>1094.8699999999999</v>
      </c>
      <c r="H35" s="369">
        <v>418296</v>
      </c>
      <c r="I35" s="370">
        <v>1568.22</v>
      </c>
      <c r="J35" s="510">
        <v>417691</v>
      </c>
      <c r="K35" s="511">
        <v>1545.75</v>
      </c>
      <c r="L35" s="369">
        <v>146780</v>
      </c>
      <c r="M35" s="370">
        <v>978.96</v>
      </c>
      <c r="N35" s="510">
        <v>146223</v>
      </c>
      <c r="O35" s="511">
        <v>949.79</v>
      </c>
      <c r="P35" s="366"/>
      <c r="Q35" s="366"/>
      <c r="R35" s="366"/>
      <c r="S35" s="366"/>
      <c r="T35" s="366"/>
      <c r="U35" s="366"/>
      <c r="V35" s="366"/>
      <c r="W35" s="366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/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/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/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/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/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66"/>
      <c r="FK35" s="366"/>
      <c r="FL35" s="366"/>
      <c r="FM35" s="366"/>
      <c r="FN35" s="366"/>
      <c r="FO35" s="366"/>
      <c r="FP35" s="366"/>
      <c r="FQ35" s="366"/>
      <c r="FR35" s="366"/>
      <c r="FS35" s="366"/>
      <c r="FT35" s="366"/>
      <c r="FU35" s="366"/>
      <c r="FV35" s="366"/>
      <c r="FW35" s="366"/>
      <c r="FX35" s="366"/>
      <c r="FY35" s="366"/>
      <c r="FZ35" s="366"/>
      <c r="GA35" s="366"/>
      <c r="GB35" s="366"/>
      <c r="GC35" s="366"/>
      <c r="GD35" s="366"/>
      <c r="GE35" s="366"/>
      <c r="GF35" s="366"/>
      <c r="GG35" s="366"/>
      <c r="GH35" s="366"/>
      <c r="GI35" s="366"/>
      <c r="GJ35" s="366"/>
      <c r="GK35" s="366"/>
      <c r="GL35" s="366"/>
      <c r="GM35" s="366"/>
      <c r="GN35" s="366"/>
      <c r="GO35" s="366"/>
      <c r="GP35" s="366"/>
      <c r="GQ35" s="366"/>
      <c r="GR35" s="366"/>
      <c r="GS35" s="366"/>
      <c r="GT35" s="366"/>
      <c r="GU35" s="366"/>
      <c r="GV35" s="366"/>
      <c r="GW35" s="366"/>
      <c r="GX35" s="366"/>
      <c r="GY35" s="366"/>
      <c r="GZ35" s="366"/>
      <c r="HA35" s="366"/>
      <c r="HB35" s="366"/>
      <c r="HC35" s="366"/>
      <c r="HD35" s="366"/>
      <c r="HE35" s="366"/>
      <c r="HF35" s="366"/>
      <c r="HG35" s="366"/>
      <c r="HH35" s="366"/>
      <c r="HI35" s="366"/>
      <c r="HJ35" s="366"/>
      <c r="HK35" s="366"/>
      <c r="HL35" s="366"/>
      <c r="HM35" s="366"/>
      <c r="HN35" s="366"/>
      <c r="HO35" s="366"/>
      <c r="HP35" s="366"/>
      <c r="HQ35" s="366"/>
      <c r="HR35" s="366"/>
      <c r="HS35" s="366"/>
      <c r="HT35" s="366"/>
      <c r="HU35" s="366"/>
      <c r="HV35" s="366"/>
      <c r="HW35" s="366"/>
      <c r="HX35" s="366"/>
      <c r="HY35" s="366"/>
      <c r="HZ35" s="366"/>
      <c r="IA35" s="366"/>
      <c r="IB35" s="366"/>
    </row>
    <row r="36" spans="1:236" s="372" customFormat="1" ht="18" customHeight="1">
      <c r="B36" s="367">
        <v>5</v>
      </c>
      <c r="C36" s="373" t="s">
        <v>71</v>
      </c>
      <c r="D36" s="374">
        <v>3634</v>
      </c>
      <c r="E36" s="375">
        <v>1128.01</v>
      </c>
      <c r="F36" s="512">
        <v>3633</v>
      </c>
      <c r="G36" s="513">
        <v>1034.1500000000001</v>
      </c>
      <c r="H36" s="374">
        <v>25890</v>
      </c>
      <c r="I36" s="375">
        <v>1378.7</v>
      </c>
      <c r="J36" s="512">
        <v>25868</v>
      </c>
      <c r="K36" s="513">
        <v>1361.39</v>
      </c>
      <c r="L36" s="374">
        <v>9494</v>
      </c>
      <c r="M36" s="375">
        <v>906.81</v>
      </c>
      <c r="N36" s="512">
        <v>9472</v>
      </c>
      <c r="O36" s="513">
        <v>888.45</v>
      </c>
    </row>
    <row r="37" spans="1:236" s="372" customFormat="1" ht="18" customHeight="1">
      <c r="B37" s="367">
        <v>9</v>
      </c>
      <c r="C37" s="373" t="s">
        <v>72</v>
      </c>
      <c r="D37" s="374">
        <v>5510</v>
      </c>
      <c r="E37" s="375">
        <v>1381.34</v>
      </c>
      <c r="F37" s="512">
        <v>5509</v>
      </c>
      <c r="G37" s="513">
        <v>1215.53</v>
      </c>
      <c r="H37" s="374">
        <v>66619</v>
      </c>
      <c r="I37" s="375">
        <v>1662.37</v>
      </c>
      <c r="J37" s="512">
        <v>66494</v>
      </c>
      <c r="K37" s="513">
        <v>1641.93</v>
      </c>
      <c r="L37" s="374">
        <v>20469</v>
      </c>
      <c r="M37" s="375">
        <v>1009.63</v>
      </c>
      <c r="N37" s="512">
        <v>20365</v>
      </c>
      <c r="O37" s="513">
        <v>985.43</v>
      </c>
    </row>
    <row r="38" spans="1:236" s="372" customFormat="1" ht="18" customHeight="1">
      <c r="B38" s="367">
        <v>24</v>
      </c>
      <c r="C38" s="373" t="s">
        <v>73</v>
      </c>
      <c r="D38" s="374">
        <v>14343</v>
      </c>
      <c r="E38" s="375">
        <v>1313.65</v>
      </c>
      <c r="F38" s="512">
        <v>14342</v>
      </c>
      <c r="G38" s="513">
        <v>1103.48</v>
      </c>
      <c r="H38" s="374">
        <v>88253</v>
      </c>
      <c r="I38" s="375">
        <v>1575.08</v>
      </c>
      <c r="J38" s="512">
        <v>88161</v>
      </c>
      <c r="K38" s="513">
        <v>1544.57</v>
      </c>
      <c r="L38" s="374">
        <v>33182</v>
      </c>
      <c r="M38" s="375">
        <v>956.2</v>
      </c>
      <c r="N38" s="512">
        <v>33043</v>
      </c>
      <c r="O38" s="513">
        <v>907.36</v>
      </c>
    </row>
    <row r="39" spans="1:236" s="372" customFormat="1" ht="18" customHeight="1">
      <c r="B39" s="367">
        <v>34</v>
      </c>
      <c r="C39" s="373" t="s">
        <v>74</v>
      </c>
      <c r="D39" s="374">
        <v>4109</v>
      </c>
      <c r="E39" s="375">
        <v>1221.26</v>
      </c>
      <c r="F39" s="512">
        <v>4108</v>
      </c>
      <c r="G39" s="513">
        <v>1104.29</v>
      </c>
      <c r="H39" s="374">
        <v>28986</v>
      </c>
      <c r="I39" s="375">
        <v>1607.14</v>
      </c>
      <c r="J39" s="512">
        <v>28945</v>
      </c>
      <c r="K39" s="513">
        <v>1581.62</v>
      </c>
      <c r="L39" s="374">
        <v>9982</v>
      </c>
      <c r="M39" s="375">
        <v>1008.2</v>
      </c>
      <c r="N39" s="512">
        <v>9941</v>
      </c>
      <c r="O39" s="513">
        <v>973.37</v>
      </c>
    </row>
    <row r="40" spans="1:236" s="372" customFormat="1" ht="18" customHeight="1">
      <c r="B40" s="367">
        <v>37</v>
      </c>
      <c r="C40" s="373" t="s">
        <v>75</v>
      </c>
      <c r="D40" s="374">
        <v>6021</v>
      </c>
      <c r="E40" s="375">
        <v>1187.24</v>
      </c>
      <c r="F40" s="512">
        <v>6020</v>
      </c>
      <c r="G40" s="513">
        <v>1057.79</v>
      </c>
      <c r="H40" s="374">
        <v>55065</v>
      </c>
      <c r="I40" s="375">
        <v>1464.85</v>
      </c>
      <c r="J40" s="512">
        <v>54987</v>
      </c>
      <c r="K40" s="513">
        <v>1446.6</v>
      </c>
      <c r="L40" s="374">
        <v>19766</v>
      </c>
      <c r="M40" s="375">
        <v>938.01</v>
      </c>
      <c r="N40" s="512">
        <v>19704</v>
      </c>
      <c r="O40" s="513">
        <v>916.85</v>
      </c>
    </row>
    <row r="41" spans="1:236" s="372" customFormat="1" ht="18" customHeight="1">
      <c r="B41" s="367">
        <v>40</v>
      </c>
      <c r="C41" s="373" t="s">
        <v>76</v>
      </c>
      <c r="D41" s="374">
        <v>2835</v>
      </c>
      <c r="E41" s="375">
        <v>1149.1199999999999</v>
      </c>
      <c r="F41" s="512">
        <v>2834</v>
      </c>
      <c r="G41" s="513">
        <v>998.99</v>
      </c>
      <c r="H41" s="374">
        <v>24081</v>
      </c>
      <c r="I41" s="375">
        <v>1498.26</v>
      </c>
      <c r="J41" s="512">
        <v>24045</v>
      </c>
      <c r="K41" s="513">
        <v>1478.36</v>
      </c>
      <c r="L41" s="374">
        <v>8222</v>
      </c>
      <c r="M41" s="375">
        <v>937.48</v>
      </c>
      <c r="N41" s="512">
        <v>8200</v>
      </c>
      <c r="O41" s="513">
        <v>916.44</v>
      </c>
    </row>
    <row r="42" spans="1:236" s="372" customFormat="1" ht="18" customHeight="1">
      <c r="B42" s="367">
        <v>42</v>
      </c>
      <c r="C42" s="373" t="s">
        <v>77</v>
      </c>
      <c r="D42" s="374">
        <v>1321</v>
      </c>
      <c r="E42" s="375">
        <v>1249.71</v>
      </c>
      <c r="F42" s="512">
        <v>1321</v>
      </c>
      <c r="G42" s="513">
        <v>1115.6199999999999</v>
      </c>
      <c r="H42" s="374">
        <v>16075</v>
      </c>
      <c r="I42" s="375">
        <v>1509.26</v>
      </c>
      <c r="J42" s="512">
        <v>16058</v>
      </c>
      <c r="K42" s="513">
        <v>1488.96</v>
      </c>
      <c r="L42" s="374">
        <v>5000</v>
      </c>
      <c r="M42" s="375">
        <v>914.79</v>
      </c>
      <c r="N42" s="512">
        <v>4981</v>
      </c>
      <c r="O42" s="513">
        <v>893.25</v>
      </c>
    </row>
    <row r="43" spans="1:236" s="372" customFormat="1" ht="18" customHeight="1">
      <c r="B43" s="367">
        <v>47</v>
      </c>
      <c r="C43" s="373" t="s">
        <v>78</v>
      </c>
      <c r="D43" s="374">
        <v>11505</v>
      </c>
      <c r="E43" s="375">
        <v>1219.3900000000001</v>
      </c>
      <c r="F43" s="512">
        <v>11504</v>
      </c>
      <c r="G43" s="513">
        <v>1100.46</v>
      </c>
      <c r="H43" s="374">
        <v>81912</v>
      </c>
      <c r="I43" s="375">
        <v>1717.04</v>
      </c>
      <c r="J43" s="512">
        <v>81738</v>
      </c>
      <c r="K43" s="513">
        <v>1695.9</v>
      </c>
      <c r="L43" s="374">
        <v>28524</v>
      </c>
      <c r="M43" s="375">
        <v>1085.31</v>
      </c>
      <c r="N43" s="512">
        <v>28411</v>
      </c>
      <c r="O43" s="513">
        <v>1060.78</v>
      </c>
    </row>
    <row r="44" spans="1:236" s="372" customFormat="1" ht="18" customHeight="1">
      <c r="B44" s="367">
        <v>49</v>
      </c>
      <c r="C44" s="373" t="s">
        <v>79</v>
      </c>
      <c r="D44" s="374">
        <v>2233</v>
      </c>
      <c r="E44" s="375">
        <v>1152.4100000000001</v>
      </c>
      <c r="F44" s="512">
        <v>2233</v>
      </c>
      <c r="G44" s="513">
        <v>1004.07</v>
      </c>
      <c r="H44" s="374">
        <v>31415</v>
      </c>
      <c r="I44" s="375">
        <v>1346.52</v>
      </c>
      <c r="J44" s="512">
        <v>31395</v>
      </c>
      <c r="K44" s="513">
        <v>1327.62</v>
      </c>
      <c r="L44" s="374">
        <v>12141</v>
      </c>
      <c r="M44" s="375">
        <v>893.18</v>
      </c>
      <c r="N44" s="512">
        <v>12106</v>
      </c>
      <c r="O44" s="513">
        <v>873.26</v>
      </c>
    </row>
    <row r="45" spans="1:236" s="372" customFormat="1" ht="18" hidden="1" customHeight="1">
      <c r="B45" s="367"/>
      <c r="C45" s="373"/>
      <c r="D45" s="374"/>
      <c r="E45" s="375"/>
      <c r="F45" s="374"/>
      <c r="G45" s="375"/>
      <c r="H45" s="374"/>
      <c r="I45" s="375"/>
      <c r="J45" s="374"/>
      <c r="K45" s="375"/>
      <c r="L45" s="374"/>
      <c r="M45" s="375"/>
      <c r="N45" s="374"/>
      <c r="O45" s="375"/>
    </row>
    <row r="46" spans="1:236" s="371" customFormat="1" ht="18" customHeight="1">
      <c r="A46" s="366"/>
      <c r="B46" s="367"/>
      <c r="C46" s="368" t="s">
        <v>80</v>
      </c>
      <c r="D46" s="369">
        <v>49986</v>
      </c>
      <c r="E46" s="370">
        <v>1161.8499999999999</v>
      </c>
      <c r="F46" s="510">
        <v>49979</v>
      </c>
      <c r="G46" s="511">
        <v>1023.01</v>
      </c>
      <c r="H46" s="369">
        <v>247786</v>
      </c>
      <c r="I46" s="370">
        <v>1484.36</v>
      </c>
      <c r="J46" s="510">
        <v>247589</v>
      </c>
      <c r="K46" s="511">
        <v>1458.11</v>
      </c>
      <c r="L46" s="369">
        <v>95056</v>
      </c>
      <c r="M46" s="370">
        <v>972.32</v>
      </c>
      <c r="N46" s="510">
        <v>94819</v>
      </c>
      <c r="O46" s="511">
        <v>947</v>
      </c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/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/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/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/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/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/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66"/>
      <c r="FK46" s="366"/>
      <c r="FL46" s="366"/>
      <c r="FM46" s="366"/>
      <c r="FN46" s="366"/>
      <c r="FO46" s="366"/>
      <c r="FP46" s="366"/>
      <c r="FQ46" s="366"/>
      <c r="FR46" s="366"/>
      <c r="FS46" s="366"/>
      <c r="FT46" s="366"/>
      <c r="FU46" s="366"/>
      <c r="FV46" s="366"/>
      <c r="FW46" s="366"/>
      <c r="FX46" s="366"/>
      <c r="FY46" s="366"/>
      <c r="FZ46" s="366"/>
      <c r="GA46" s="366"/>
      <c r="GB46" s="366"/>
      <c r="GC46" s="366"/>
      <c r="GD46" s="366"/>
      <c r="GE46" s="366"/>
      <c r="GF46" s="366"/>
      <c r="GG46" s="366"/>
      <c r="GH46" s="366"/>
      <c r="GI46" s="366"/>
      <c r="GJ46" s="366"/>
      <c r="GK46" s="366"/>
      <c r="GL46" s="366"/>
      <c r="GM46" s="366"/>
      <c r="GN46" s="366"/>
      <c r="GO46" s="366"/>
      <c r="GP46" s="366"/>
      <c r="GQ46" s="366"/>
      <c r="GR46" s="366"/>
      <c r="GS46" s="366"/>
      <c r="GT46" s="366"/>
      <c r="GU46" s="366"/>
      <c r="GV46" s="366"/>
      <c r="GW46" s="366"/>
      <c r="GX46" s="366"/>
      <c r="GY46" s="366"/>
      <c r="GZ46" s="366"/>
      <c r="HA46" s="366"/>
      <c r="HB46" s="366"/>
      <c r="HC46" s="366"/>
      <c r="HD46" s="366"/>
      <c r="HE46" s="366"/>
      <c r="HF46" s="366"/>
      <c r="HG46" s="366"/>
      <c r="HH46" s="366"/>
      <c r="HI46" s="366"/>
      <c r="HJ46" s="366"/>
      <c r="HK46" s="366"/>
      <c r="HL46" s="366"/>
      <c r="HM46" s="366"/>
      <c r="HN46" s="366"/>
      <c r="HO46" s="366"/>
      <c r="HP46" s="366"/>
      <c r="HQ46" s="366"/>
      <c r="HR46" s="366"/>
      <c r="HS46" s="366"/>
      <c r="HT46" s="366"/>
      <c r="HU46" s="366"/>
      <c r="HV46" s="366"/>
      <c r="HW46" s="366"/>
      <c r="HX46" s="366"/>
      <c r="HY46" s="366"/>
      <c r="HZ46" s="366"/>
      <c r="IA46" s="366"/>
      <c r="IB46" s="366"/>
    </row>
    <row r="47" spans="1:236" s="372" customFormat="1" ht="18" customHeight="1">
      <c r="B47" s="367">
        <v>2</v>
      </c>
      <c r="C47" s="373" t="s">
        <v>81</v>
      </c>
      <c r="D47" s="374">
        <v>6948</v>
      </c>
      <c r="E47" s="375">
        <v>1185.25</v>
      </c>
      <c r="F47" s="512">
        <v>6947</v>
      </c>
      <c r="G47" s="513">
        <v>1038.79</v>
      </c>
      <c r="H47" s="374">
        <v>48496</v>
      </c>
      <c r="I47" s="375">
        <v>1441.55</v>
      </c>
      <c r="J47" s="512">
        <v>48465</v>
      </c>
      <c r="K47" s="513">
        <v>1417.08</v>
      </c>
      <c r="L47" s="374">
        <v>18415</v>
      </c>
      <c r="M47" s="375">
        <v>936.34</v>
      </c>
      <c r="N47" s="512">
        <v>18358</v>
      </c>
      <c r="O47" s="513">
        <v>913.35</v>
      </c>
    </row>
    <row r="48" spans="1:236" s="372" customFormat="1" ht="18" customHeight="1">
      <c r="B48" s="367">
        <v>13</v>
      </c>
      <c r="C48" s="373" t="s">
        <v>82</v>
      </c>
      <c r="D48" s="374">
        <v>17520</v>
      </c>
      <c r="E48" s="375">
        <v>1140.33</v>
      </c>
      <c r="F48" s="512">
        <v>17518</v>
      </c>
      <c r="G48" s="513">
        <v>1008.32</v>
      </c>
      <c r="H48" s="374">
        <v>58951</v>
      </c>
      <c r="I48" s="375">
        <v>1516.68</v>
      </c>
      <c r="J48" s="512">
        <v>58900</v>
      </c>
      <c r="K48" s="513">
        <v>1484.73</v>
      </c>
      <c r="L48" s="374">
        <v>26204</v>
      </c>
      <c r="M48" s="375">
        <v>1004.99</v>
      </c>
      <c r="N48" s="512">
        <v>26150</v>
      </c>
      <c r="O48" s="513">
        <v>976.37</v>
      </c>
    </row>
    <row r="49" spans="1:236" s="372" customFormat="1" ht="18" customHeight="1">
      <c r="B49" s="367">
        <v>16</v>
      </c>
      <c r="C49" s="373" t="s">
        <v>83</v>
      </c>
      <c r="D49" s="374">
        <v>6695</v>
      </c>
      <c r="E49" s="375">
        <v>1107.19</v>
      </c>
      <c r="F49" s="512">
        <v>6693</v>
      </c>
      <c r="G49" s="513">
        <v>995.86</v>
      </c>
      <c r="H49" s="374">
        <v>27119</v>
      </c>
      <c r="I49" s="375">
        <v>1368.55</v>
      </c>
      <c r="J49" s="512">
        <v>27098</v>
      </c>
      <c r="K49" s="513">
        <v>1343.99</v>
      </c>
      <c r="L49" s="374">
        <v>10718</v>
      </c>
      <c r="M49" s="375">
        <v>928.09</v>
      </c>
      <c r="N49" s="512">
        <v>10689</v>
      </c>
      <c r="O49" s="513">
        <v>906.11</v>
      </c>
    </row>
    <row r="50" spans="1:236" s="372" customFormat="1" ht="18" customHeight="1">
      <c r="B50" s="367">
        <v>19</v>
      </c>
      <c r="C50" s="373" t="s">
        <v>84</v>
      </c>
      <c r="D50" s="374">
        <v>6335</v>
      </c>
      <c r="E50" s="375">
        <v>1270.1099999999999</v>
      </c>
      <c r="F50" s="512">
        <v>6335</v>
      </c>
      <c r="G50" s="513">
        <v>1117.42</v>
      </c>
      <c r="H50" s="374">
        <v>30532</v>
      </c>
      <c r="I50" s="375">
        <v>1670.91</v>
      </c>
      <c r="J50" s="512">
        <v>30500</v>
      </c>
      <c r="K50" s="513">
        <v>1639.37</v>
      </c>
      <c r="L50" s="374">
        <v>9579</v>
      </c>
      <c r="M50" s="375">
        <v>1037.8499999999999</v>
      </c>
      <c r="N50" s="512">
        <v>9551</v>
      </c>
      <c r="O50" s="513">
        <v>1010.28</v>
      </c>
    </row>
    <row r="51" spans="1:236" s="372" customFormat="1" ht="18" customHeight="1">
      <c r="B51" s="367">
        <v>45</v>
      </c>
      <c r="C51" s="373" t="s">
        <v>85</v>
      </c>
      <c r="D51" s="374">
        <v>12488</v>
      </c>
      <c r="E51" s="375">
        <v>1153.4100000000001</v>
      </c>
      <c r="F51" s="512">
        <v>12486</v>
      </c>
      <c r="G51" s="513">
        <v>1001.5</v>
      </c>
      <c r="H51" s="374">
        <v>82688</v>
      </c>
      <c r="I51" s="375">
        <v>1455.52</v>
      </c>
      <c r="J51" s="512">
        <v>82626</v>
      </c>
      <c r="K51" s="513">
        <v>1433.7</v>
      </c>
      <c r="L51" s="374">
        <v>30140</v>
      </c>
      <c r="M51" s="375">
        <v>960.8</v>
      </c>
      <c r="N51" s="512">
        <v>30071</v>
      </c>
      <c r="O51" s="513">
        <v>936.43</v>
      </c>
    </row>
    <row r="52" spans="1:236" s="372" customFormat="1" ht="18" hidden="1" customHeight="1">
      <c r="B52" s="367"/>
      <c r="C52" s="373"/>
      <c r="D52" s="374"/>
      <c r="E52" s="375"/>
      <c r="F52" s="374"/>
      <c r="G52" s="375"/>
      <c r="H52" s="374"/>
      <c r="I52" s="375"/>
      <c r="J52" s="374"/>
      <c r="K52" s="375"/>
      <c r="L52" s="374"/>
      <c r="M52" s="375"/>
      <c r="N52" s="374"/>
      <c r="O52" s="375"/>
    </row>
    <row r="53" spans="1:236" s="371" customFormat="1" ht="18" customHeight="1">
      <c r="A53" s="366"/>
      <c r="B53" s="367"/>
      <c r="C53" s="368" t="s">
        <v>86</v>
      </c>
      <c r="D53" s="369">
        <v>167907</v>
      </c>
      <c r="E53" s="370">
        <v>1372.07</v>
      </c>
      <c r="F53" s="510">
        <v>167878</v>
      </c>
      <c r="G53" s="511">
        <v>1257.67</v>
      </c>
      <c r="H53" s="369">
        <v>1213566</v>
      </c>
      <c r="I53" s="370">
        <v>1607.14</v>
      </c>
      <c r="J53" s="510">
        <v>1210791</v>
      </c>
      <c r="K53" s="511">
        <v>1588.61</v>
      </c>
      <c r="L53" s="369">
        <v>388226</v>
      </c>
      <c r="M53" s="370">
        <v>989.12</v>
      </c>
      <c r="N53" s="510">
        <v>386521</v>
      </c>
      <c r="O53" s="511">
        <v>969.71</v>
      </c>
      <c r="P53" s="366"/>
      <c r="Q53" s="366"/>
      <c r="R53" s="366"/>
      <c r="S53" s="366"/>
      <c r="T53" s="366"/>
      <c r="U53" s="366"/>
      <c r="V53" s="366"/>
      <c r="W53" s="366"/>
      <c r="X53" s="366"/>
      <c r="Y53" s="366"/>
      <c r="Z53" s="366"/>
      <c r="AA53" s="366"/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/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/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/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/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/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/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66"/>
      <c r="FK53" s="366"/>
      <c r="FL53" s="366"/>
      <c r="FM53" s="366"/>
      <c r="FN53" s="366"/>
      <c r="FO53" s="366"/>
      <c r="FP53" s="366"/>
      <c r="FQ53" s="366"/>
      <c r="FR53" s="366"/>
      <c r="FS53" s="366"/>
      <c r="FT53" s="366"/>
      <c r="FU53" s="366"/>
      <c r="FV53" s="366"/>
      <c r="FW53" s="366"/>
      <c r="FX53" s="366"/>
      <c r="FY53" s="366"/>
      <c r="FZ53" s="366"/>
      <c r="GA53" s="366"/>
      <c r="GB53" s="366"/>
      <c r="GC53" s="366"/>
      <c r="GD53" s="366"/>
      <c r="GE53" s="366"/>
      <c r="GF53" s="366"/>
      <c r="GG53" s="366"/>
      <c r="GH53" s="366"/>
      <c r="GI53" s="366"/>
      <c r="GJ53" s="366"/>
      <c r="GK53" s="366"/>
      <c r="GL53" s="366"/>
      <c r="GM53" s="366"/>
      <c r="GN53" s="366"/>
      <c r="GO53" s="366"/>
      <c r="GP53" s="366"/>
      <c r="GQ53" s="366"/>
      <c r="GR53" s="366"/>
      <c r="GS53" s="366"/>
      <c r="GT53" s="366"/>
      <c r="GU53" s="366"/>
      <c r="GV53" s="366"/>
      <c r="GW53" s="366"/>
      <c r="GX53" s="366"/>
      <c r="GY53" s="366"/>
      <c r="GZ53" s="366"/>
      <c r="HA53" s="366"/>
      <c r="HB53" s="366"/>
      <c r="HC53" s="366"/>
      <c r="HD53" s="366"/>
      <c r="HE53" s="366"/>
      <c r="HF53" s="366"/>
      <c r="HG53" s="366"/>
      <c r="HH53" s="366"/>
      <c r="HI53" s="366"/>
      <c r="HJ53" s="366"/>
      <c r="HK53" s="366"/>
      <c r="HL53" s="366"/>
      <c r="HM53" s="366"/>
      <c r="HN53" s="366"/>
      <c r="HO53" s="366"/>
      <c r="HP53" s="366"/>
      <c r="HQ53" s="366"/>
      <c r="HR53" s="366"/>
      <c r="HS53" s="366"/>
      <c r="HT53" s="366"/>
      <c r="HU53" s="366"/>
      <c r="HV53" s="366"/>
      <c r="HW53" s="366"/>
      <c r="HX53" s="366"/>
      <c r="HY53" s="366"/>
      <c r="HZ53" s="366"/>
      <c r="IA53" s="366"/>
      <c r="IB53" s="366"/>
    </row>
    <row r="54" spans="1:236" s="372" customFormat="1" ht="18" customHeight="1">
      <c r="B54" s="367">
        <v>8</v>
      </c>
      <c r="C54" s="373" t="s">
        <v>87</v>
      </c>
      <c r="D54" s="374">
        <v>122492</v>
      </c>
      <c r="E54" s="375">
        <v>1416.39</v>
      </c>
      <c r="F54" s="512">
        <v>122471</v>
      </c>
      <c r="G54" s="513">
        <v>1304.32</v>
      </c>
      <c r="H54" s="374">
        <v>907310</v>
      </c>
      <c r="I54" s="375">
        <v>1650.19</v>
      </c>
      <c r="J54" s="512">
        <v>904867</v>
      </c>
      <c r="K54" s="513">
        <v>1632.64</v>
      </c>
      <c r="L54" s="374">
        <v>288029</v>
      </c>
      <c r="M54" s="375">
        <v>1020.14</v>
      </c>
      <c r="N54" s="512">
        <v>286679</v>
      </c>
      <c r="O54" s="513">
        <v>1001.39</v>
      </c>
    </row>
    <row r="55" spans="1:236" s="372" customFormat="1" ht="18" customHeight="1">
      <c r="B55" s="367">
        <v>17</v>
      </c>
      <c r="C55" s="373" t="s">
        <v>207</v>
      </c>
      <c r="D55" s="374">
        <v>14486</v>
      </c>
      <c r="E55" s="375">
        <v>1244.67</v>
      </c>
      <c r="F55" s="512">
        <v>14483</v>
      </c>
      <c r="G55" s="513">
        <v>1125.79</v>
      </c>
      <c r="H55" s="374">
        <v>118010</v>
      </c>
      <c r="I55" s="375">
        <v>1460.85</v>
      </c>
      <c r="J55" s="512">
        <v>117889</v>
      </c>
      <c r="K55" s="513">
        <v>1440.92</v>
      </c>
      <c r="L55" s="374">
        <v>36016</v>
      </c>
      <c r="M55" s="375">
        <v>877.44</v>
      </c>
      <c r="N55" s="512">
        <v>35887</v>
      </c>
      <c r="O55" s="513">
        <v>858.47</v>
      </c>
    </row>
    <row r="56" spans="1:236" s="372" customFormat="1" ht="18" customHeight="1">
      <c r="B56" s="367">
        <v>25</v>
      </c>
      <c r="C56" s="373" t="s">
        <v>204</v>
      </c>
      <c r="D56" s="374">
        <v>11794</v>
      </c>
      <c r="E56" s="375">
        <v>1220.81</v>
      </c>
      <c r="F56" s="512">
        <v>11793</v>
      </c>
      <c r="G56" s="513">
        <v>1100.7</v>
      </c>
      <c r="H56" s="374">
        <v>66730</v>
      </c>
      <c r="I56" s="375">
        <v>1419.79</v>
      </c>
      <c r="J56" s="512">
        <v>66654</v>
      </c>
      <c r="K56" s="513">
        <v>1399.62</v>
      </c>
      <c r="L56" s="374">
        <v>23515</v>
      </c>
      <c r="M56" s="375">
        <v>858.72</v>
      </c>
      <c r="N56" s="512">
        <v>23420</v>
      </c>
      <c r="O56" s="513">
        <v>838.09</v>
      </c>
    </row>
    <row r="57" spans="1:236" s="372" customFormat="1" ht="18" customHeight="1">
      <c r="B57" s="367">
        <v>43</v>
      </c>
      <c r="C57" s="373" t="s">
        <v>88</v>
      </c>
      <c r="D57" s="374">
        <v>19135</v>
      </c>
      <c r="E57" s="375">
        <v>1278.01</v>
      </c>
      <c r="F57" s="512">
        <v>19131</v>
      </c>
      <c r="G57" s="513">
        <v>1155.5999999999999</v>
      </c>
      <c r="H57" s="374">
        <v>121516</v>
      </c>
      <c r="I57" s="375">
        <v>1530.65</v>
      </c>
      <c r="J57" s="512">
        <v>121381</v>
      </c>
      <c r="K57" s="513">
        <v>1507.57</v>
      </c>
      <c r="L57" s="374">
        <v>40666</v>
      </c>
      <c r="M57" s="375">
        <v>943.74</v>
      </c>
      <c r="N57" s="512">
        <v>40535</v>
      </c>
      <c r="O57" s="513">
        <v>920.26</v>
      </c>
    </row>
    <row r="58" spans="1:236" s="372" customFormat="1" ht="18" hidden="1" customHeight="1">
      <c r="B58" s="367"/>
      <c r="C58" s="373"/>
      <c r="D58" s="374"/>
      <c r="E58" s="375"/>
      <c r="F58" s="374"/>
      <c r="G58" s="375"/>
      <c r="H58" s="374"/>
      <c r="I58" s="375"/>
      <c r="J58" s="374"/>
      <c r="K58" s="375"/>
      <c r="L58" s="374"/>
      <c r="M58" s="375"/>
      <c r="N58" s="374"/>
      <c r="O58" s="375"/>
    </row>
    <row r="59" spans="1:236" s="371" customFormat="1" ht="18" customHeight="1">
      <c r="A59" s="366"/>
      <c r="B59" s="367"/>
      <c r="C59" s="368" t="s">
        <v>89</v>
      </c>
      <c r="D59" s="369">
        <v>104601</v>
      </c>
      <c r="E59" s="370">
        <v>1199.02</v>
      </c>
      <c r="F59" s="510">
        <v>104586</v>
      </c>
      <c r="G59" s="511">
        <v>1084.55</v>
      </c>
      <c r="H59" s="369">
        <v>691280</v>
      </c>
      <c r="I59" s="370">
        <v>1448.89</v>
      </c>
      <c r="J59" s="510">
        <v>690362</v>
      </c>
      <c r="K59" s="511">
        <v>1429.94</v>
      </c>
      <c r="L59" s="369">
        <v>245562</v>
      </c>
      <c r="M59" s="370">
        <v>915.54</v>
      </c>
      <c r="N59" s="510">
        <v>244770</v>
      </c>
      <c r="O59" s="511">
        <v>895.97</v>
      </c>
      <c r="P59" s="366"/>
      <c r="Q59" s="366"/>
      <c r="R59" s="366"/>
      <c r="S59" s="366"/>
      <c r="T59" s="366"/>
      <c r="U59" s="366"/>
      <c r="V59" s="366"/>
      <c r="W59" s="366"/>
      <c r="X59" s="366"/>
      <c r="Y59" s="366"/>
      <c r="Z59" s="366"/>
      <c r="AA59" s="366"/>
      <c r="AB59" s="366"/>
      <c r="AC59" s="366"/>
      <c r="AD59" s="366"/>
      <c r="AE59" s="366"/>
      <c r="AF59" s="366"/>
      <c r="AG59" s="366"/>
      <c r="AH59" s="366"/>
      <c r="AI59" s="366"/>
      <c r="AJ59" s="366"/>
      <c r="AK59" s="366"/>
      <c r="AL59" s="366"/>
      <c r="AM59" s="366"/>
      <c r="AN59" s="366"/>
      <c r="AO59" s="366"/>
      <c r="AP59" s="366"/>
      <c r="AQ59" s="366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/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  <c r="DB59" s="366"/>
      <c r="DC59" s="366"/>
      <c r="DD59" s="366"/>
      <c r="DE59" s="366"/>
      <c r="DF59" s="366"/>
      <c r="DG59" s="366"/>
      <c r="DH59" s="366"/>
      <c r="DI59" s="366"/>
      <c r="DJ59" s="366"/>
      <c r="DK59" s="366"/>
      <c r="DL59" s="366"/>
      <c r="DM59" s="366"/>
      <c r="DN59" s="366"/>
      <c r="DO59" s="366"/>
      <c r="DP59" s="366"/>
      <c r="DQ59" s="366"/>
      <c r="DR59" s="366"/>
      <c r="DS59" s="366"/>
      <c r="DT59" s="366"/>
      <c r="DU59" s="366"/>
      <c r="DV59" s="366"/>
      <c r="DW59" s="366"/>
      <c r="DX59" s="366"/>
      <c r="DY59" s="366"/>
      <c r="DZ59" s="366"/>
      <c r="EA59" s="366"/>
      <c r="EB59" s="366"/>
      <c r="EC59" s="366"/>
      <c r="ED59" s="366"/>
      <c r="EE59" s="366"/>
      <c r="EF59" s="366"/>
      <c r="EG59" s="366"/>
      <c r="EH59" s="366"/>
      <c r="EI59" s="366"/>
      <c r="EJ59" s="366"/>
      <c r="EK59" s="366"/>
      <c r="EL59" s="366"/>
      <c r="EM59" s="366"/>
      <c r="EN59" s="366"/>
      <c r="EO59" s="366"/>
      <c r="EP59" s="366"/>
      <c r="EQ59" s="366"/>
      <c r="ER59" s="366"/>
      <c r="ES59" s="366"/>
      <c r="ET59" s="366"/>
      <c r="EU59" s="366"/>
      <c r="EV59" s="366"/>
      <c r="EW59" s="366"/>
      <c r="EX59" s="366"/>
      <c r="EY59" s="366"/>
      <c r="EZ59" s="366"/>
      <c r="FA59" s="366"/>
      <c r="FB59" s="366"/>
      <c r="FC59" s="366"/>
      <c r="FD59" s="366"/>
      <c r="FE59" s="366"/>
      <c r="FF59" s="366"/>
      <c r="FG59" s="366"/>
      <c r="FH59" s="366"/>
      <c r="FI59" s="366"/>
      <c r="FJ59" s="366"/>
      <c r="FK59" s="366"/>
      <c r="FL59" s="366"/>
      <c r="FM59" s="366"/>
      <c r="FN59" s="366"/>
      <c r="FO59" s="366"/>
      <c r="FP59" s="366"/>
      <c r="FQ59" s="366"/>
      <c r="FR59" s="366"/>
      <c r="FS59" s="366"/>
      <c r="FT59" s="366"/>
      <c r="FU59" s="366"/>
      <c r="FV59" s="366"/>
      <c r="FW59" s="366"/>
      <c r="FX59" s="366"/>
      <c r="FY59" s="366"/>
      <c r="FZ59" s="366"/>
      <c r="GA59" s="366"/>
      <c r="GB59" s="366"/>
      <c r="GC59" s="366"/>
      <c r="GD59" s="366"/>
      <c r="GE59" s="366"/>
      <c r="GF59" s="366"/>
      <c r="GG59" s="366"/>
      <c r="GH59" s="366"/>
      <c r="GI59" s="366"/>
      <c r="GJ59" s="366"/>
      <c r="GK59" s="366"/>
      <c r="GL59" s="366"/>
      <c r="GM59" s="366"/>
      <c r="GN59" s="366"/>
      <c r="GO59" s="366"/>
      <c r="GP59" s="366"/>
      <c r="GQ59" s="366"/>
      <c r="GR59" s="366"/>
      <c r="GS59" s="366"/>
      <c r="GT59" s="366"/>
      <c r="GU59" s="366"/>
      <c r="GV59" s="366"/>
      <c r="GW59" s="366"/>
      <c r="GX59" s="366"/>
      <c r="GY59" s="366"/>
      <c r="GZ59" s="366"/>
      <c r="HA59" s="366"/>
      <c r="HB59" s="366"/>
      <c r="HC59" s="366"/>
      <c r="HD59" s="366"/>
      <c r="HE59" s="366"/>
      <c r="HF59" s="366"/>
      <c r="HG59" s="366"/>
      <c r="HH59" s="366"/>
      <c r="HI59" s="366"/>
      <c r="HJ59" s="366"/>
      <c r="HK59" s="366"/>
      <c r="HL59" s="366"/>
      <c r="HM59" s="366"/>
      <c r="HN59" s="366"/>
      <c r="HO59" s="366"/>
      <c r="HP59" s="366"/>
      <c r="HQ59" s="366"/>
      <c r="HR59" s="366"/>
      <c r="HS59" s="366"/>
      <c r="HT59" s="366"/>
      <c r="HU59" s="366"/>
      <c r="HV59" s="366"/>
      <c r="HW59" s="366"/>
      <c r="HX59" s="366"/>
      <c r="HY59" s="366"/>
      <c r="HZ59" s="366"/>
      <c r="IA59" s="366"/>
      <c r="IB59" s="366"/>
    </row>
    <row r="60" spans="1:236" s="372" customFormat="1" ht="18" customHeight="1">
      <c r="B60" s="367">
        <v>3</v>
      </c>
      <c r="C60" s="373" t="s">
        <v>208</v>
      </c>
      <c r="D60" s="374">
        <v>25883</v>
      </c>
      <c r="E60" s="375">
        <v>1153.31</v>
      </c>
      <c r="F60" s="512">
        <v>25879</v>
      </c>
      <c r="G60" s="513">
        <v>1021.29</v>
      </c>
      <c r="H60" s="374">
        <v>232982</v>
      </c>
      <c r="I60" s="375">
        <v>1348.22</v>
      </c>
      <c r="J60" s="512">
        <v>232784</v>
      </c>
      <c r="K60" s="513">
        <v>1329.94</v>
      </c>
      <c r="L60" s="374">
        <v>82832</v>
      </c>
      <c r="M60" s="375">
        <v>879.52</v>
      </c>
      <c r="N60" s="512">
        <v>82640</v>
      </c>
      <c r="O60" s="513">
        <v>861.31</v>
      </c>
    </row>
    <row r="61" spans="1:236" s="372" customFormat="1" ht="18" customHeight="1">
      <c r="B61" s="367">
        <v>12</v>
      </c>
      <c r="C61" s="373" t="s">
        <v>206</v>
      </c>
      <c r="D61" s="374">
        <v>15804</v>
      </c>
      <c r="E61" s="375">
        <v>1210.99</v>
      </c>
      <c r="F61" s="512">
        <v>15803</v>
      </c>
      <c r="G61" s="513">
        <v>1112.6600000000001</v>
      </c>
      <c r="H61" s="374">
        <v>92434</v>
      </c>
      <c r="I61" s="375">
        <v>1401.69</v>
      </c>
      <c r="J61" s="512">
        <v>92331</v>
      </c>
      <c r="K61" s="513">
        <v>1383.27</v>
      </c>
      <c r="L61" s="374">
        <v>30689</v>
      </c>
      <c r="M61" s="375">
        <v>892.71</v>
      </c>
      <c r="N61" s="512">
        <v>30605</v>
      </c>
      <c r="O61" s="513">
        <v>871.45</v>
      </c>
    </row>
    <row r="62" spans="1:236" s="372" customFormat="1" ht="18" customHeight="1">
      <c r="B62" s="367">
        <v>46</v>
      </c>
      <c r="C62" s="373" t="s">
        <v>90</v>
      </c>
      <c r="D62" s="374">
        <v>62914</v>
      </c>
      <c r="E62" s="375">
        <v>1214.82</v>
      </c>
      <c r="F62" s="512">
        <v>62904</v>
      </c>
      <c r="G62" s="513">
        <v>1103.51</v>
      </c>
      <c r="H62" s="374">
        <v>365864</v>
      </c>
      <c r="I62" s="375">
        <v>1524.92</v>
      </c>
      <c r="J62" s="512">
        <v>365247</v>
      </c>
      <c r="K62" s="513">
        <v>1505.46</v>
      </c>
      <c r="L62" s="374">
        <v>132041</v>
      </c>
      <c r="M62" s="375">
        <v>943.45</v>
      </c>
      <c r="N62" s="512">
        <v>131525</v>
      </c>
      <c r="O62" s="513">
        <v>923.45</v>
      </c>
    </row>
    <row r="63" spans="1:236" s="372" customFormat="1" ht="18" hidden="1" customHeight="1">
      <c r="B63" s="367"/>
      <c r="C63" s="373"/>
      <c r="D63" s="374"/>
      <c r="E63" s="375"/>
      <c r="F63" s="374"/>
      <c r="G63" s="375"/>
      <c r="H63" s="374"/>
      <c r="I63" s="375"/>
      <c r="J63" s="374"/>
      <c r="K63" s="375"/>
      <c r="L63" s="374"/>
      <c r="M63" s="375"/>
      <c r="N63" s="374"/>
      <c r="O63" s="375"/>
    </row>
    <row r="64" spans="1:236" s="371" customFormat="1" ht="18" customHeight="1">
      <c r="A64" s="366"/>
      <c r="B64" s="367"/>
      <c r="C64" s="368" t="s">
        <v>91</v>
      </c>
      <c r="D64" s="369">
        <v>31737</v>
      </c>
      <c r="E64" s="370">
        <v>1086.6099999999999</v>
      </c>
      <c r="F64" s="510">
        <v>31729</v>
      </c>
      <c r="G64" s="511">
        <v>988.64</v>
      </c>
      <c r="H64" s="369">
        <v>146953</v>
      </c>
      <c r="I64" s="370">
        <v>1343.85</v>
      </c>
      <c r="J64" s="510">
        <v>146853</v>
      </c>
      <c r="K64" s="511">
        <v>1321.02</v>
      </c>
      <c r="L64" s="369">
        <v>58735</v>
      </c>
      <c r="M64" s="370">
        <v>899.56</v>
      </c>
      <c r="N64" s="510">
        <v>58577</v>
      </c>
      <c r="O64" s="511">
        <v>880.1</v>
      </c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C64" s="366"/>
      <c r="BD64" s="366"/>
      <c r="BE64" s="366"/>
      <c r="BF64" s="366"/>
      <c r="BG64" s="366"/>
      <c r="BH64" s="366"/>
      <c r="BI64" s="366"/>
      <c r="BJ64" s="366"/>
      <c r="BK64" s="366"/>
      <c r="BL64" s="366"/>
      <c r="BM64" s="366"/>
      <c r="BN64" s="366"/>
      <c r="BO64" s="366"/>
      <c r="BP64" s="366"/>
      <c r="BQ64" s="366"/>
      <c r="BR64" s="366"/>
      <c r="BS64" s="366"/>
      <c r="BT64" s="366"/>
      <c r="BU64" s="366"/>
      <c r="BV64" s="366"/>
      <c r="BW64" s="366"/>
      <c r="BX64" s="366"/>
      <c r="BY64" s="366"/>
      <c r="BZ64" s="366"/>
      <c r="CA64" s="366"/>
      <c r="CB64" s="366"/>
      <c r="CC64" s="366"/>
      <c r="CD64" s="366"/>
      <c r="CE64" s="366"/>
      <c r="CF64" s="366"/>
      <c r="CG64" s="366"/>
      <c r="CH64" s="366"/>
      <c r="CI64" s="366"/>
      <c r="CJ64" s="366"/>
      <c r="CK64" s="366"/>
      <c r="CL64" s="366"/>
      <c r="CM64" s="366"/>
      <c r="CN64" s="366"/>
      <c r="CO64" s="366"/>
      <c r="CP64" s="366"/>
      <c r="CQ64" s="366"/>
      <c r="CR64" s="366"/>
      <c r="CS64" s="366"/>
      <c r="CT64" s="366"/>
      <c r="CU64" s="366"/>
      <c r="CV64" s="366"/>
      <c r="CW64" s="366"/>
      <c r="CX64" s="366"/>
      <c r="CY64" s="366"/>
      <c r="CZ64" s="366"/>
      <c r="DA64" s="366"/>
      <c r="DB64" s="366"/>
      <c r="DC64" s="366"/>
      <c r="DD64" s="366"/>
      <c r="DE64" s="366"/>
      <c r="DF64" s="366"/>
      <c r="DG64" s="366"/>
      <c r="DH64" s="366"/>
      <c r="DI64" s="366"/>
      <c r="DJ64" s="366"/>
      <c r="DK64" s="366"/>
      <c r="DL64" s="366"/>
      <c r="DM64" s="366"/>
      <c r="DN64" s="366"/>
      <c r="DO64" s="366"/>
      <c r="DP64" s="366"/>
      <c r="DQ64" s="366"/>
      <c r="DR64" s="366"/>
      <c r="DS64" s="366"/>
      <c r="DT64" s="366"/>
      <c r="DU64" s="366"/>
      <c r="DV64" s="366"/>
      <c r="DW64" s="366"/>
      <c r="DX64" s="366"/>
      <c r="DY64" s="366"/>
      <c r="DZ64" s="366"/>
      <c r="EA64" s="366"/>
      <c r="EB64" s="366"/>
      <c r="EC64" s="366"/>
      <c r="ED64" s="366"/>
      <c r="EE64" s="366"/>
      <c r="EF64" s="366"/>
      <c r="EG64" s="366"/>
      <c r="EH64" s="366"/>
      <c r="EI64" s="366"/>
      <c r="EJ64" s="366"/>
      <c r="EK64" s="366"/>
      <c r="EL64" s="366"/>
      <c r="EM64" s="366"/>
      <c r="EN64" s="366"/>
      <c r="EO64" s="366"/>
      <c r="EP64" s="366"/>
      <c r="EQ64" s="366"/>
      <c r="ER64" s="366"/>
      <c r="ES64" s="366"/>
      <c r="ET64" s="366"/>
      <c r="EU64" s="366"/>
      <c r="EV64" s="366"/>
      <c r="EW64" s="366"/>
      <c r="EX64" s="366"/>
      <c r="EY64" s="366"/>
      <c r="EZ64" s="366"/>
      <c r="FA64" s="366"/>
      <c r="FB64" s="366"/>
      <c r="FC64" s="366"/>
      <c r="FD64" s="366"/>
      <c r="FE64" s="366"/>
      <c r="FF64" s="366"/>
      <c r="FG64" s="366"/>
      <c r="FH64" s="366"/>
      <c r="FI64" s="366"/>
      <c r="FJ64" s="366"/>
      <c r="FK64" s="366"/>
      <c r="FL64" s="366"/>
      <c r="FM64" s="366"/>
      <c r="FN64" s="366"/>
      <c r="FO64" s="366"/>
      <c r="FP64" s="366"/>
      <c r="FQ64" s="366"/>
      <c r="FR64" s="366"/>
      <c r="FS64" s="366"/>
      <c r="FT64" s="366"/>
      <c r="FU64" s="366"/>
      <c r="FV64" s="366"/>
      <c r="FW64" s="366"/>
      <c r="FX64" s="366"/>
      <c r="FY64" s="366"/>
      <c r="FZ64" s="366"/>
      <c r="GA64" s="366"/>
      <c r="GB64" s="366"/>
      <c r="GC64" s="366"/>
      <c r="GD64" s="366"/>
      <c r="GE64" s="366"/>
      <c r="GF64" s="366"/>
      <c r="GG64" s="366"/>
      <c r="GH64" s="366"/>
      <c r="GI64" s="366"/>
      <c r="GJ64" s="366"/>
      <c r="GK64" s="366"/>
      <c r="GL64" s="366"/>
      <c r="GM64" s="366"/>
      <c r="GN64" s="366"/>
      <c r="GO64" s="366"/>
      <c r="GP64" s="366"/>
      <c r="GQ64" s="366"/>
      <c r="GR64" s="366"/>
      <c r="GS64" s="366"/>
      <c r="GT64" s="366"/>
      <c r="GU64" s="366"/>
      <c r="GV64" s="366"/>
      <c r="GW64" s="366"/>
      <c r="GX64" s="366"/>
      <c r="GY64" s="366"/>
      <c r="GZ64" s="366"/>
      <c r="HA64" s="366"/>
      <c r="HB64" s="366"/>
      <c r="HC64" s="366"/>
      <c r="HD64" s="366"/>
      <c r="HE64" s="366"/>
      <c r="HF64" s="366"/>
      <c r="HG64" s="366"/>
      <c r="HH64" s="366"/>
      <c r="HI64" s="366"/>
      <c r="HJ64" s="366"/>
      <c r="HK64" s="366"/>
      <c r="HL64" s="366"/>
      <c r="HM64" s="366"/>
      <c r="HN64" s="366"/>
      <c r="HO64" s="366"/>
      <c r="HP64" s="366"/>
      <c r="HQ64" s="366"/>
      <c r="HR64" s="366"/>
      <c r="HS64" s="366"/>
      <c r="HT64" s="366"/>
      <c r="HU64" s="366"/>
      <c r="HV64" s="366"/>
      <c r="HW64" s="366"/>
      <c r="HX64" s="366"/>
      <c r="HY64" s="366"/>
      <c r="HZ64" s="366"/>
      <c r="IA64" s="366"/>
      <c r="IB64" s="366"/>
    </row>
    <row r="65" spans="1:236" s="372" customFormat="1" ht="18" customHeight="1">
      <c r="B65" s="367">
        <v>6</v>
      </c>
      <c r="C65" s="373" t="s">
        <v>92</v>
      </c>
      <c r="D65" s="374">
        <v>20763</v>
      </c>
      <c r="E65" s="375">
        <v>1081.0999999999999</v>
      </c>
      <c r="F65" s="512">
        <v>20759</v>
      </c>
      <c r="G65" s="513">
        <v>985.1</v>
      </c>
      <c r="H65" s="374">
        <v>83341</v>
      </c>
      <c r="I65" s="375">
        <v>1364.18</v>
      </c>
      <c r="J65" s="512">
        <v>83269</v>
      </c>
      <c r="K65" s="513">
        <v>1340.74</v>
      </c>
      <c r="L65" s="374">
        <v>35201</v>
      </c>
      <c r="M65" s="375">
        <v>922.34</v>
      </c>
      <c r="N65" s="512">
        <v>35103</v>
      </c>
      <c r="O65" s="513">
        <v>901.99</v>
      </c>
    </row>
    <row r="66" spans="1:236" s="372" customFormat="1" ht="18" customHeight="1">
      <c r="B66" s="367">
        <v>10</v>
      </c>
      <c r="C66" s="373" t="s">
        <v>93</v>
      </c>
      <c r="D66" s="374">
        <v>10974</v>
      </c>
      <c r="E66" s="375">
        <v>1097.03</v>
      </c>
      <c r="F66" s="512">
        <v>10970</v>
      </c>
      <c r="G66" s="513">
        <v>995.34</v>
      </c>
      <c r="H66" s="374">
        <v>63612</v>
      </c>
      <c r="I66" s="375">
        <v>1317.21</v>
      </c>
      <c r="J66" s="512">
        <v>63584</v>
      </c>
      <c r="K66" s="513">
        <v>1295.2</v>
      </c>
      <c r="L66" s="374">
        <v>23534</v>
      </c>
      <c r="M66" s="375">
        <v>865.48</v>
      </c>
      <c r="N66" s="512">
        <v>23474</v>
      </c>
      <c r="O66" s="513">
        <v>847.38</v>
      </c>
    </row>
    <row r="67" spans="1:236" s="372" customFormat="1" ht="18" hidden="1" customHeight="1">
      <c r="B67" s="367"/>
      <c r="C67" s="373"/>
      <c r="D67" s="374"/>
      <c r="E67" s="375"/>
      <c r="F67" s="374"/>
      <c r="G67" s="375"/>
      <c r="H67" s="374"/>
      <c r="I67" s="375"/>
      <c r="J67" s="374"/>
      <c r="K67" s="375"/>
      <c r="L67" s="374"/>
      <c r="M67" s="375"/>
      <c r="N67" s="374"/>
      <c r="O67" s="375"/>
    </row>
    <row r="68" spans="1:236" s="371" customFormat="1" ht="18" customHeight="1">
      <c r="A68" s="366"/>
      <c r="B68" s="367"/>
      <c r="C68" s="368" t="s">
        <v>94</v>
      </c>
      <c r="D68" s="369">
        <v>85933</v>
      </c>
      <c r="E68" s="370">
        <v>1142.1600000000001</v>
      </c>
      <c r="F68" s="510">
        <v>85915</v>
      </c>
      <c r="G68" s="511">
        <v>997.88</v>
      </c>
      <c r="H68" s="369">
        <v>491668</v>
      </c>
      <c r="I68" s="370">
        <v>1354.78</v>
      </c>
      <c r="J68" s="510">
        <v>491379</v>
      </c>
      <c r="K68" s="511">
        <v>1333.69</v>
      </c>
      <c r="L68" s="369">
        <v>182068</v>
      </c>
      <c r="M68" s="370">
        <v>834.55</v>
      </c>
      <c r="N68" s="510">
        <v>181502</v>
      </c>
      <c r="O68" s="511">
        <v>810.82</v>
      </c>
      <c r="P68" s="366"/>
      <c r="Q68" s="366"/>
      <c r="R68" s="366"/>
      <c r="S68" s="366"/>
      <c r="T68" s="366"/>
      <c r="U68" s="366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BB68" s="366"/>
      <c r="BC68" s="366"/>
      <c r="BD68" s="366"/>
      <c r="BE68" s="366"/>
      <c r="BF68" s="366"/>
      <c r="BG68" s="366"/>
      <c r="BH68" s="366"/>
      <c r="BI68" s="366"/>
      <c r="BJ68" s="366"/>
      <c r="BK68" s="366"/>
      <c r="BL68" s="366"/>
      <c r="BM68" s="366"/>
      <c r="BN68" s="366"/>
      <c r="BO68" s="366"/>
      <c r="BP68" s="366"/>
      <c r="BQ68" s="366"/>
      <c r="BR68" s="366"/>
      <c r="BS68" s="366"/>
      <c r="BT68" s="366"/>
      <c r="BU68" s="366"/>
      <c r="BV68" s="366"/>
      <c r="BW68" s="366"/>
      <c r="BX68" s="366"/>
      <c r="BY68" s="366"/>
      <c r="BZ68" s="366"/>
      <c r="CA68" s="366"/>
      <c r="CB68" s="366"/>
      <c r="CC68" s="366"/>
      <c r="CD68" s="366"/>
      <c r="CE68" s="366"/>
      <c r="CF68" s="366"/>
      <c r="CG68" s="366"/>
      <c r="CH68" s="366"/>
      <c r="CI68" s="366"/>
      <c r="CJ68" s="366"/>
      <c r="CK68" s="366"/>
      <c r="CL68" s="366"/>
      <c r="CM68" s="366"/>
      <c r="CN68" s="366"/>
      <c r="CO68" s="366"/>
      <c r="CP68" s="366"/>
      <c r="CQ68" s="366"/>
      <c r="CR68" s="366"/>
      <c r="CS68" s="366"/>
      <c r="CT68" s="366"/>
      <c r="CU68" s="366"/>
      <c r="CV68" s="366"/>
      <c r="CW68" s="366"/>
      <c r="CX68" s="366"/>
      <c r="CY68" s="366"/>
      <c r="CZ68" s="366"/>
      <c r="DA68" s="366"/>
      <c r="DB68" s="366"/>
      <c r="DC68" s="366"/>
      <c r="DD68" s="366"/>
      <c r="DE68" s="366"/>
      <c r="DF68" s="366"/>
      <c r="DG68" s="366"/>
      <c r="DH68" s="366"/>
      <c r="DI68" s="366"/>
      <c r="DJ68" s="366"/>
      <c r="DK68" s="366"/>
      <c r="DL68" s="366"/>
      <c r="DM68" s="366"/>
      <c r="DN68" s="366"/>
      <c r="DO68" s="366"/>
      <c r="DP68" s="366"/>
      <c r="DQ68" s="366"/>
      <c r="DR68" s="366"/>
      <c r="DS68" s="366"/>
      <c r="DT68" s="366"/>
      <c r="DU68" s="366"/>
      <c r="DV68" s="366"/>
      <c r="DW68" s="366"/>
      <c r="DX68" s="366"/>
      <c r="DY68" s="366"/>
      <c r="DZ68" s="366"/>
      <c r="EA68" s="366"/>
      <c r="EB68" s="366"/>
      <c r="EC68" s="366"/>
      <c r="ED68" s="366"/>
      <c r="EE68" s="366"/>
      <c r="EF68" s="366"/>
      <c r="EG68" s="366"/>
      <c r="EH68" s="366"/>
      <c r="EI68" s="366"/>
      <c r="EJ68" s="366"/>
      <c r="EK68" s="366"/>
      <c r="EL68" s="366"/>
      <c r="EM68" s="366"/>
      <c r="EN68" s="366"/>
      <c r="EO68" s="366"/>
      <c r="EP68" s="366"/>
      <c r="EQ68" s="366"/>
      <c r="ER68" s="366"/>
      <c r="ES68" s="366"/>
      <c r="ET68" s="366"/>
      <c r="EU68" s="366"/>
      <c r="EV68" s="366"/>
      <c r="EW68" s="366"/>
      <c r="EX68" s="366"/>
      <c r="EY68" s="366"/>
      <c r="EZ68" s="366"/>
      <c r="FA68" s="366"/>
      <c r="FB68" s="366"/>
      <c r="FC68" s="366"/>
      <c r="FD68" s="366"/>
      <c r="FE68" s="366"/>
      <c r="FF68" s="366"/>
      <c r="FG68" s="366"/>
      <c r="FH68" s="366"/>
      <c r="FI68" s="366"/>
      <c r="FJ68" s="366"/>
      <c r="FK68" s="366"/>
      <c r="FL68" s="366"/>
      <c r="FM68" s="366"/>
      <c r="FN68" s="366"/>
      <c r="FO68" s="366"/>
      <c r="FP68" s="366"/>
      <c r="FQ68" s="366"/>
      <c r="FR68" s="366"/>
      <c r="FS68" s="366"/>
      <c r="FT68" s="366"/>
      <c r="FU68" s="366"/>
      <c r="FV68" s="366"/>
      <c r="FW68" s="366"/>
      <c r="FX68" s="366"/>
      <c r="FY68" s="366"/>
      <c r="FZ68" s="366"/>
      <c r="GA68" s="366"/>
      <c r="GB68" s="366"/>
      <c r="GC68" s="366"/>
      <c r="GD68" s="366"/>
      <c r="GE68" s="366"/>
      <c r="GF68" s="366"/>
      <c r="GG68" s="366"/>
      <c r="GH68" s="366"/>
      <c r="GI68" s="366"/>
      <c r="GJ68" s="366"/>
      <c r="GK68" s="366"/>
      <c r="GL68" s="366"/>
      <c r="GM68" s="366"/>
      <c r="GN68" s="366"/>
      <c r="GO68" s="366"/>
      <c r="GP68" s="366"/>
      <c r="GQ68" s="366"/>
      <c r="GR68" s="366"/>
      <c r="GS68" s="366"/>
      <c r="GT68" s="366"/>
      <c r="GU68" s="366"/>
      <c r="GV68" s="366"/>
      <c r="GW68" s="366"/>
      <c r="GX68" s="366"/>
      <c r="GY68" s="366"/>
      <c r="GZ68" s="366"/>
      <c r="HA68" s="366"/>
      <c r="HB68" s="366"/>
      <c r="HC68" s="366"/>
      <c r="HD68" s="366"/>
      <c r="HE68" s="366"/>
      <c r="HF68" s="366"/>
      <c r="HG68" s="366"/>
      <c r="HH68" s="366"/>
      <c r="HI68" s="366"/>
      <c r="HJ68" s="366"/>
      <c r="HK68" s="366"/>
      <c r="HL68" s="366"/>
      <c r="HM68" s="366"/>
      <c r="HN68" s="366"/>
      <c r="HO68" s="366"/>
      <c r="HP68" s="366"/>
      <c r="HQ68" s="366"/>
      <c r="HR68" s="366"/>
      <c r="HS68" s="366"/>
      <c r="HT68" s="366"/>
      <c r="HU68" s="366"/>
      <c r="HV68" s="366"/>
      <c r="HW68" s="366"/>
      <c r="HX68" s="366"/>
      <c r="HY68" s="366"/>
      <c r="HZ68" s="366"/>
      <c r="IA68" s="366"/>
      <c r="IB68" s="366"/>
    </row>
    <row r="69" spans="1:236" s="372" customFormat="1" ht="18" customHeight="1">
      <c r="B69" s="367">
        <v>15</v>
      </c>
      <c r="C69" s="373" t="s">
        <v>198</v>
      </c>
      <c r="D69" s="374">
        <v>32550</v>
      </c>
      <c r="E69" s="375">
        <v>1144.52</v>
      </c>
      <c r="F69" s="512">
        <v>32545</v>
      </c>
      <c r="G69" s="513">
        <v>1014.27</v>
      </c>
      <c r="H69" s="374">
        <v>195083</v>
      </c>
      <c r="I69" s="375">
        <v>1424.45</v>
      </c>
      <c r="J69" s="512">
        <v>194965</v>
      </c>
      <c r="K69" s="513">
        <v>1403.48</v>
      </c>
      <c r="L69" s="374">
        <v>73366</v>
      </c>
      <c r="M69" s="375">
        <v>881.72</v>
      </c>
      <c r="N69" s="512">
        <v>73094</v>
      </c>
      <c r="O69" s="513">
        <v>856.45</v>
      </c>
    </row>
    <row r="70" spans="1:236" s="372" customFormat="1" ht="18" customHeight="1">
      <c r="B70" s="367">
        <v>27</v>
      </c>
      <c r="C70" s="373" t="s">
        <v>95</v>
      </c>
      <c r="D70" s="374">
        <v>12500</v>
      </c>
      <c r="E70" s="375">
        <v>1133.55</v>
      </c>
      <c r="F70" s="512">
        <v>12498</v>
      </c>
      <c r="G70" s="513">
        <v>985.69</v>
      </c>
      <c r="H70" s="374">
        <v>69981</v>
      </c>
      <c r="I70" s="375">
        <v>1237.1500000000001</v>
      </c>
      <c r="J70" s="512">
        <v>69950</v>
      </c>
      <c r="K70" s="513">
        <v>1216.8</v>
      </c>
      <c r="L70" s="374">
        <v>26004</v>
      </c>
      <c r="M70" s="375">
        <v>732.62</v>
      </c>
      <c r="N70" s="512">
        <v>25936</v>
      </c>
      <c r="O70" s="513">
        <v>712.51</v>
      </c>
    </row>
    <row r="71" spans="1:236" s="372" customFormat="1" ht="18" customHeight="1">
      <c r="B71" s="367">
        <v>32</v>
      </c>
      <c r="C71" s="373" t="s">
        <v>205</v>
      </c>
      <c r="D71" s="374">
        <v>13669</v>
      </c>
      <c r="E71" s="375">
        <v>1148.24</v>
      </c>
      <c r="F71" s="512">
        <v>13667</v>
      </c>
      <c r="G71" s="513">
        <v>989.31</v>
      </c>
      <c r="H71" s="374">
        <v>67392</v>
      </c>
      <c r="I71" s="375">
        <v>1138.75</v>
      </c>
      <c r="J71" s="512">
        <v>67368</v>
      </c>
      <c r="K71" s="513">
        <v>1117.51</v>
      </c>
      <c r="L71" s="374">
        <v>24450</v>
      </c>
      <c r="M71" s="375">
        <v>719.06</v>
      </c>
      <c r="N71" s="512">
        <v>24406</v>
      </c>
      <c r="O71" s="513">
        <v>700.29</v>
      </c>
    </row>
    <row r="72" spans="1:236" s="372" customFormat="1" ht="18" customHeight="1">
      <c r="B72" s="367">
        <v>36</v>
      </c>
      <c r="C72" s="373" t="s">
        <v>96</v>
      </c>
      <c r="D72" s="374">
        <v>27214</v>
      </c>
      <c r="E72" s="375">
        <v>1140.25</v>
      </c>
      <c r="F72" s="512">
        <v>27205</v>
      </c>
      <c r="G72" s="513">
        <v>988.19</v>
      </c>
      <c r="H72" s="374">
        <v>159212</v>
      </c>
      <c r="I72" s="375">
        <v>1412.55</v>
      </c>
      <c r="J72" s="512">
        <v>159096</v>
      </c>
      <c r="K72" s="513">
        <v>1391.1</v>
      </c>
      <c r="L72" s="374">
        <v>58248</v>
      </c>
      <c r="M72" s="375">
        <v>869.11</v>
      </c>
      <c r="N72" s="512">
        <v>58066</v>
      </c>
      <c r="O72" s="513">
        <v>843.76</v>
      </c>
    </row>
    <row r="73" spans="1:236" s="372" customFormat="1" ht="18" hidden="1" customHeight="1">
      <c r="B73" s="367"/>
      <c r="C73" s="373"/>
      <c r="D73" s="374"/>
      <c r="E73" s="375"/>
      <c r="F73" s="374"/>
      <c r="G73" s="375"/>
      <c r="H73" s="374"/>
      <c r="I73" s="375"/>
      <c r="J73" s="374"/>
      <c r="K73" s="375"/>
      <c r="L73" s="374"/>
      <c r="M73" s="375"/>
      <c r="N73" s="374"/>
      <c r="O73" s="375"/>
    </row>
    <row r="74" spans="1:236" s="371" customFormat="1" ht="18" customHeight="1">
      <c r="A74" s="366"/>
      <c r="B74" s="367">
        <v>28</v>
      </c>
      <c r="C74" s="368" t="s">
        <v>97</v>
      </c>
      <c r="D74" s="369">
        <v>98928</v>
      </c>
      <c r="E74" s="370">
        <v>1357.57</v>
      </c>
      <c r="F74" s="510">
        <v>98912</v>
      </c>
      <c r="G74" s="511">
        <v>1256.4100000000001</v>
      </c>
      <c r="H74" s="369">
        <v>888191</v>
      </c>
      <c r="I74" s="370">
        <v>1795.64</v>
      </c>
      <c r="J74" s="510">
        <v>885088</v>
      </c>
      <c r="K74" s="511">
        <v>1778.18</v>
      </c>
      <c r="L74" s="369">
        <v>273925</v>
      </c>
      <c r="M74" s="370">
        <v>1103.45</v>
      </c>
      <c r="N74" s="510">
        <v>272424</v>
      </c>
      <c r="O74" s="511">
        <v>1084.18</v>
      </c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6"/>
      <c r="AC74" s="366"/>
      <c r="AD74" s="366"/>
      <c r="AE74" s="366"/>
      <c r="AF74" s="366"/>
      <c r="AG74" s="366"/>
      <c r="AH74" s="366"/>
      <c r="AI74" s="366"/>
      <c r="AJ74" s="366"/>
      <c r="AK74" s="366"/>
      <c r="AL74" s="366"/>
      <c r="AM74" s="366"/>
      <c r="AN74" s="366"/>
      <c r="AO74" s="366"/>
      <c r="AP74" s="366"/>
      <c r="AQ74" s="366"/>
      <c r="AR74" s="366"/>
      <c r="AS74" s="366"/>
      <c r="AT74" s="366"/>
      <c r="AU74" s="366"/>
      <c r="AV74" s="366"/>
      <c r="AW74" s="366"/>
      <c r="AX74" s="366"/>
      <c r="AY74" s="366"/>
      <c r="AZ74" s="366"/>
      <c r="BA74" s="366"/>
      <c r="BB74" s="366"/>
      <c r="BC74" s="366"/>
      <c r="BD74" s="366"/>
      <c r="BE74" s="366"/>
      <c r="BF74" s="366"/>
      <c r="BG74" s="366"/>
      <c r="BH74" s="366"/>
      <c r="BI74" s="366"/>
      <c r="BJ74" s="366"/>
      <c r="BK74" s="366"/>
      <c r="BL74" s="366"/>
      <c r="BM74" s="366"/>
      <c r="BN74" s="366"/>
      <c r="BO74" s="366"/>
      <c r="BP74" s="366"/>
      <c r="BQ74" s="366"/>
      <c r="BR74" s="366"/>
      <c r="BS74" s="366"/>
      <c r="BT74" s="366"/>
      <c r="BU74" s="366"/>
      <c r="BV74" s="366"/>
      <c r="BW74" s="366"/>
      <c r="BX74" s="366"/>
      <c r="BY74" s="366"/>
      <c r="BZ74" s="366"/>
      <c r="CA74" s="366"/>
      <c r="CB74" s="366"/>
      <c r="CC74" s="366"/>
      <c r="CD74" s="366"/>
      <c r="CE74" s="366"/>
      <c r="CF74" s="366"/>
      <c r="CG74" s="366"/>
      <c r="CH74" s="366"/>
      <c r="CI74" s="366"/>
      <c r="CJ74" s="366"/>
      <c r="CK74" s="366"/>
      <c r="CL74" s="366"/>
      <c r="CM74" s="366"/>
      <c r="CN74" s="366"/>
      <c r="CO74" s="366"/>
      <c r="CP74" s="366"/>
      <c r="CQ74" s="366"/>
      <c r="CR74" s="366"/>
      <c r="CS74" s="366"/>
      <c r="CT74" s="366"/>
      <c r="CU74" s="366"/>
      <c r="CV74" s="366"/>
      <c r="CW74" s="366"/>
      <c r="CX74" s="366"/>
      <c r="CY74" s="366"/>
      <c r="CZ74" s="366"/>
      <c r="DA74" s="366"/>
      <c r="DB74" s="366"/>
      <c r="DC74" s="366"/>
      <c r="DD74" s="366"/>
      <c r="DE74" s="366"/>
      <c r="DF74" s="366"/>
      <c r="DG74" s="366"/>
      <c r="DH74" s="366"/>
      <c r="DI74" s="366"/>
      <c r="DJ74" s="366"/>
      <c r="DK74" s="366"/>
      <c r="DL74" s="366"/>
      <c r="DM74" s="366"/>
      <c r="DN74" s="366"/>
      <c r="DO74" s="366"/>
      <c r="DP74" s="366"/>
      <c r="DQ74" s="366"/>
      <c r="DR74" s="366"/>
      <c r="DS74" s="366"/>
      <c r="DT74" s="366"/>
      <c r="DU74" s="366"/>
      <c r="DV74" s="366"/>
      <c r="DW74" s="366"/>
      <c r="DX74" s="366"/>
      <c r="DY74" s="366"/>
      <c r="DZ74" s="366"/>
      <c r="EA74" s="366"/>
      <c r="EB74" s="366"/>
      <c r="EC74" s="366"/>
      <c r="ED74" s="366"/>
      <c r="EE74" s="366"/>
      <c r="EF74" s="366"/>
      <c r="EG74" s="366"/>
      <c r="EH74" s="366"/>
      <c r="EI74" s="366"/>
      <c r="EJ74" s="366"/>
      <c r="EK74" s="366"/>
      <c r="EL74" s="366"/>
      <c r="EM74" s="366"/>
      <c r="EN74" s="366"/>
      <c r="EO74" s="366"/>
      <c r="EP74" s="366"/>
      <c r="EQ74" s="366"/>
      <c r="ER74" s="366"/>
      <c r="ES74" s="366"/>
      <c r="ET74" s="366"/>
      <c r="EU74" s="366"/>
      <c r="EV74" s="366"/>
      <c r="EW74" s="366"/>
      <c r="EX74" s="366"/>
      <c r="EY74" s="366"/>
      <c r="EZ74" s="366"/>
      <c r="FA74" s="366"/>
      <c r="FB74" s="366"/>
      <c r="FC74" s="366"/>
      <c r="FD74" s="366"/>
      <c r="FE74" s="366"/>
      <c r="FF74" s="366"/>
      <c r="FG74" s="366"/>
      <c r="FH74" s="366"/>
      <c r="FI74" s="366"/>
      <c r="FJ74" s="366"/>
      <c r="FK74" s="366"/>
      <c r="FL74" s="366"/>
      <c r="FM74" s="366"/>
      <c r="FN74" s="366"/>
      <c r="FO74" s="366"/>
      <c r="FP74" s="366"/>
      <c r="FQ74" s="366"/>
      <c r="FR74" s="366"/>
      <c r="FS74" s="366"/>
      <c r="FT74" s="366"/>
      <c r="FU74" s="366"/>
      <c r="FV74" s="366"/>
      <c r="FW74" s="366"/>
      <c r="FX74" s="366"/>
      <c r="FY74" s="366"/>
      <c r="FZ74" s="366"/>
      <c r="GA74" s="366"/>
      <c r="GB74" s="366"/>
      <c r="GC74" s="366"/>
      <c r="GD74" s="366"/>
      <c r="GE74" s="366"/>
      <c r="GF74" s="366"/>
      <c r="GG74" s="366"/>
      <c r="GH74" s="366"/>
      <c r="GI74" s="366"/>
      <c r="GJ74" s="366"/>
      <c r="GK74" s="366"/>
      <c r="GL74" s="366"/>
      <c r="GM74" s="366"/>
      <c r="GN74" s="366"/>
      <c r="GO74" s="366"/>
      <c r="GP74" s="366"/>
      <c r="GQ74" s="366"/>
      <c r="GR74" s="366"/>
      <c r="GS74" s="366"/>
      <c r="GT74" s="366"/>
      <c r="GU74" s="366"/>
      <c r="GV74" s="366"/>
      <c r="GW74" s="366"/>
      <c r="GX74" s="366"/>
      <c r="GY74" s="366"/>
      <c r="GZ74" s="366"/>
      <c r="HA74" s="366"/>
      <c r="HB74" s="366"/>
      <c r="HC74" s="366"/>
      <c r="HD74" s="366"/>
      <c r="HE74" s="366"/>
      <c r="HF74" s="366"/>
      <c r="HG74" s="366"/>
      <c r="HH74" s="366"/>
      <c r="HI74" s="366"/>
      <c r="HJ74" s="366"/>
      <c r="HK74" s="366"/>
      <c r="HL74" s="366"/>
      <c r="HM74" s="366"/>
      <c r="HN74" s="366"/>
      <c r="HO74" s="366"/>
      <c r="HP74" s="366"/>
      <c r="HQ74" s="366"/>
      <c r="HR74" s="366"/>
      <c r="HS74" s="366"/>
      <c r="HT74" s="366"/>
      <c r="HU74" s="366"/>
      <c r="HV74" s="366"/>
      <c r="HW74" s="366"/>
      <c r="HX74" s="366"/>
      <c r="HY74" s="366"/>
      <c r="HZ74" s="366"/>
      <c r="IA74" s="366"/>
      <c r="IB74" s="366"/>
    </row>
    <row r="75" spans="1:236" s="371" customFormat="1" ht="18" hidden="1" customHeight="1">
      <c r="A75" s="366"/>
      <c r="B75" s="367"/>
      <c r="C75" s="368"/>
      <c r="D75" s="369"/>
      <c r="E75" s="370"/>
      <c r="F75" s="510"/>
      <c r="G75" s="511"/>
      <c r="H75" s="369"/>
      <c r="I75" s="370"/>
      <c r="J75" s="510"/>
      <c r="K75" s="511"/>
      <c r="L75" s="369"/>
      <c r="M75" s="370"/>
      <c r="N75" s="510"/>
      <c r="O75" s="511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6"/>
      <c r="BR75" s="366"/>
      <c r="BS75" s="366"/>
      <c r="BT75" s="366"/>
      <c r="BU75" s="366"/>
      <c r="BV75" s="366"/>
      <c r="BW75" s="366"/>
      <c r="BX75" s="366"/>
      <c r="BY75" s="366"/>
      <c r="BZ75" s="366"/>
      <c r="CA75" s="366"/>
      <c r="CB75" s="366"/>
      <c r="CC75" s="366"/>
      <c r="CD75" s="366"/>
      <c r="CE75" s="366"/>
      <c r="CF75" s="366"/>
      <c r="CG75" s="366"/>
      <c r="CH75" s="366"/>
      <c r="CI75" s="366"/>
      <c r="CJ75" s="366"/>
      <c r="CK75" s="366"/>
      <c r="CL75" s="366"/>
      <c r="CM75" s="366"/>
      <c r="CN75" s="366"/>
      <c r="CO75" s="366"/>
      <c r="CP75" s="366"/>
      <c r="CQ75" s="366"/>
      <c r="CR75" s="366"/>
      <c r="CS75" s="366"/>
      <c r="CT75" s="366"/>
      <c r="CU75" s="366"/>
      <c r="CV75" s="366"/>
      <c r="CW75" s="366"/>
      <c r="CX75" s="366"/>
      <c r="CY75" s="366"/>
      <c r="CZ75" s="366"/>
      <c r="DA75" s="366"/>
      <c r="DB75" s="366"/>
      <c r="DC75" s="366"/>
      <c r="DD75" s="366"/>
      <c r="DE75" s="366"/>
      <c r="DF75" s="366"/>
      <c r="DG75" s="366"/>
      <c r="DH75" s="366"/>
      <c r="DI75" s="366"/>
      <c r="DJ75" s="366"/>
      <c r="DK75" s="366"/>
      <c r="DL75" s="366"/>
      <c r="DM75" s="366"/>
      <c r="DN75" s="366"/>
      <c r="DO75" s="366"/>
      <c r="DP75" s="366"/>
      <c r="DQ75" s="366"/>
      <c r="DR75" s="366"/>
      <c r="DS75" s="366"/>
      <c r="DT75" s="366"/>
      <c r="DU75" s="366"/>
      <c r="DV75" s="366"/>
      <c r="DW75" s="366"/>
      <c r="DX75" s="366"/>
      <c r="DY75" s="366"/>
      <c r="DZ75" s="366"/>
      <c r="EA75" s="366"/>
      <c r="EB75" s="366"/>
      <c r="EC75" s="366"/>
      <c r="ED75" s="366"/>
      <c r="EE75" s="366"/>
      <c r="EF75" s="366"/>
      <c r="EG75" s="366"/>
      <c r="EH75" s="366"/>
      <c r="EI75" s="366"/>
      <c r="EJ75" s="366"/>
      <c r="EK75" s="366"/>
      <c r="EL75" s="366"/>
      <c r="EM75" s="366"/>
      <c r="EN75" s="366"/>
      <c r="EO75" s="366"/>
      <c r="EP75" s="366"/>
      <c r="EQ75" s="366"/>
      <c r="ER75" s="366"/>
      <c r="ES75" s="366"/>
      <c r="ET75" s="366"/>
      <c r="EU75" s="366"/>
      <c r="EV75" s="366"/>
      <c r="EW75" s="366"/>
      <c r="EX75" s="366"/>
      <c r="EY75" s="366"/>
      <c r="EZ75" s="366"/>
      <c r="FA75" s="366"/>
      <c r="FB75" s="366"/>
      <c r="FC75" s="366"/>
      <c r="FD75" s="366"/>
      <c r="FE75" s="366"/>
      <c r="FF75" s="366"/>
      <c r="FG75" s="366"/>
      <c r="FH75" s="366"/>
      <c r="FI75" s="366"/>
      <c r="FJ75" s="366"/>
      <c r="FK75" s="366"/>
      <c r="FL75" s="366"/>
      <c r="FM75" s="366"/>
      <c r="FN75" s="366"/>
      <c r="FO75" s="366"/>
      <c r="FP75" s="366"/>
      <c r="FQ75" s="366"/>
      <c r="FR75" s="366"/>
      <c r="FS75" s="366"/>
      <c r="FT75" s="366"/>
      <c r="FU75" s="366"/>
      <c r="FV75" s="366"/>
      <c r="FW75" s="366"/>
      <c r="FX75" s="366"/>
      <c r="FY75" s="366"/>
      <c r="FZ75" s="366"/>
      <c r="GA75" s="366"/>
      <c r="GB75" s="366"/>
      <c r="GC75" s="366"/>
      <c r="GD75" s="366"/>
      <c r="GE75" s="366"/>
      <c r="GF75" s="366"/>
      <c r="GG75" s="366"/>
      <c r="GH75" s="366"/>
      <c r="GI75" s="366"/>
      <c r="GJ75" s="366"/>
      <c r="GK75" s="366"/>
      <c r="GL75" s="366"/>
      <c r="GM75" s="366"/>
      <c r="GN75" s="366"/>
      <c r="GO75" s="366"/>
      <c r="GP75" s="366"/>
      <c r="GQ75" s="366"/>
      <c r="GR75" s="366"/>
      <c r="GS75" s="366"/>
      <c r="GT75" s="366"/>
      <c r="GU75" s="366"/>
      <c r="GV75" s="366"/>
      <c r="GW75" s="366"/>
      <c r="GX75" s="366"/>
      <c r="GY75" s="366"/>
      <c r="GZ75" s="366"/>
      <c r="HA75" s="366"/>
      <c r="HB75" s="366"/>
      <c r="HC75" s="366"/>
      <c r="HD75" s="366"/>
      <c r="HE75" s="366"/>
      <c r="HF75" s="366"/>
      <c r="HG75" s="366"/>
      <c r="HH75" s="366"/>
      <c r="HI75" s="366"/>
      <c r="HJ75" s="366"/>
      <c r="HK75" s="366"/>
      <c r="HL75" s="366"/>
      <c r="HM75" s="366"/>
      <c r="HN75" s="366"/>
      <c r="HO75" s="366"/>
      <c r="HP75" s="366"/>
      <c r="HQ75" s="366"/>
      <c r="HR75" s="366"/>
      <c r="HS75" s="366"/>
      <c r="HT75" s="366"/>
      <c r="HU75" s="366"/>
      <c r="HV75" s="366"/>
      <c r="HW75" s="366"/>
      <c r="HX75" s="366"/>
      <c r="HY75" s="366"/>
      <c r="HZ75" s="366"/>
      <c r="IA75" s="366"/>
      <c r="IB75" s="366"/>
    </row>
    <row r="76" spans="1:236" s="371" customFormat="1" ht="18" customHeight="1">
      <c r="A76" s="366"/>
      <c r="B76" s="367">
        <v>30</v>
      </c>
      <c r="C76" s="368" t="s">
        <v>98</v>
      </c>
      <c r="D76" s="369">
        <v>32856</v>
      </c>
      <c r="E76" s="370">
        <v>1144.1500000000001</v>
      </c>
      <c r="F76" s="510">
        <v>32852</v>
      </c>
      <c r="G76" s="511">
        <v>1010.76</v>
      </c>
      <c r="H76" s="369">
        <v>163605</v>
      </c>
      <c r="I76" s="370">
        <v>1426.12</v>
      </c>
      <c r="J76" s="510">
        <v>163500</v>
      </c>
      <c r="K76" s="511">
        <v>1401.62</v>
      </c>
      <c r="L76" s="369">
        <v>62266</v>
      </c>
      <c r="M76" s="370">
        <v>905.44</v>
      </c>
      <c r="N76" s="510">
        <v>62101</v>
      </c>
      <c r="O76" s="511">
        <v>880.46</v>
      </c>
      <c r="P76" s="366"/>
      <c r="Q76" s="366"/>
      <c r="R76" s="366"/>
      <c r="S76" s="366"/>
      <c r="T76" s="366"/>
      <c r="U76" s="366"/>
      <c r="V76" s="366"/>
      <c r="W76" s="366"/>
      <c r="X76" s="366"/>
      <c r="Y76" s="366"/>
      <c r="Z76" s="366"/>
      <c r="AA76" s="366"/>
      <c r="AB76" s="366"/>
      <c r="AC76" s="366"/>
      <c r="AD76" s="366"/>
      <c r="AE76" s="366"/>
      <c r="AF76" s="366"/>
      <c r="AG76" s="366"/>
      <c r="AH76" s="366"/>
      <c r="AI76" s="366"/>
      <c r="AJ76" s="366"/>
      <c r="AK76" s="366"/>
      <c r="AL76" s="366"/>
      <c r="AM76" s="366"/>
      <c r="AN76" s="366"/>
      <c r="AO76" s="366"/>
      <c r="AP76" s="366"/>
      <c r="AQ76" s="366"/>
      <c r="AR76" s="366"/>
      <c r="AS76" s="366"/>
      <c r="AT76" s="366"/>
      <c r="AU76" s="366"/>
      <c r="AV76" s="366"/>
      <c r="AW76" s="366"/>
      <c r="AX76" s="366"/>
      <c r="AY76" s="366"/>
      <c r="AZ76" s="366"/>
      <c r="BA76" s="366"/>
      <c r="BB76" s="366"/>
      <c r="BC76" s="366"/>
      <c r="BD76" s="366"/>
      <c r="BE76" s="366"/>
      <c r="BF76" s="366"/>
      <c r="BG76" s="366"/>
      <c r="BH76" s="366"/>
      <c r="BI76" s="366"/>
      <c r="BJ76" s="366"/>
      <c r="BK76" s="366"/>
      <c r="BL76" s="366"/>
      <c r="BM76" s="366"/>
      <c r="BN76" s="366"/>
      <c r="BO76" s="366"/>
      <c r="BP76" s="366"/>
      <c r="BQ76" s="366"/>
      <c r="BR76" s="366"/>
      <c r="BS76" s="366"/>
      <c r="BT76" s="366"/>
      <c r="BU76" s="366"/>
      <c r="BV76" s="366"/>
      <c r="BW76" s="366"/>
      <c r="BX76" s="366"/>
      <c r="BY76" s="366"/>
      <c r="BZ76" s="366"/>
      <c r="CA76" s="366"/>
      <c r="CB76" s="366"/>
      <c r="CC76" s="366"/>
      <c r="CD76" s="366"/>
      <c r="CE76" s="366"/>
      <c r="CF76" s="366"/>
      <c r="CG76" s="366"/>
      <c r="CH76" s="366"/>
      <c r="CI76" s="366"/>
      <c r="CJ76" s="366"/>
      <c r="CK76" s="366"/>
      <c r="CL76" s="366"/>
      <c r="CM76" s="366"/>
      <c r="CN76" s="366"/>
      <c r="CO76" s="366"/>
      <c r="CP76" s="366"/>
      <c r="CQ76" s="366"/>
      <c r="CR76" s="366"/>
      <c r="CS76" s="366"/>
      <c r="CT76" s="366"/>
      <c r="CU76" s="366"/>
      <c r="CV76" s="366"/>
      <c r="CW76" s="366"/>
      <c r="CX76" s="366"/>
      <c r="CY76" s="366"/>
      <c r="CZ76" s="366"/>
      <c r="DA76" s="366"/>
      <c r="DB76" s="366"/>
      <c r="DC76" s="366"/>
      <c r="DD76" s="366"/>
      <c r="DE76" s="366"/>
      <c r="DF76" s="366"/>
      <c r="DG76" s="366"/>
      <c r="DH76" s="366"/>
      <c r="DI76" s="366"/>
      <c r="DJ76" s="366"/>
      <c r="DK76" s="366"/>
      <c r="DL76" s="366"/>
      <c r="DM76" s="366"/>
      <c r="DN76" s="366"/>
      <c r="DO76" s="366"/>
      <c r="DP76" s="366"/>
      <c r="DQ76" s="366"/>
      <c r="DR76" s="366"/>
      <c r="DS76" s="366"/>
      <c r="DT76" s="366"/>
      <c r="DU76" s="366"/>
      <c r="DV76" s="366"/>
      <c r="DW76" s="366"/>
      <c r="DX76" s="366"/>
      <c r="DY76" s="366"/>
      <c r="DZ76" s="366"/>
      <c r="EA76" s="366"/>
      <c r="EB76" s="366"/>
      <c r="EC76" s="366"/>
      <c r="ED76" s="366"/>
      <c r="EE76" s="366"/>
      <c r="EF76" s="366"/>
      <c r="EG76" s="366"/>
      <c r="EH76" s="366"/>
      <c r="EI76" s="366"/>
      <c r="EJ76" s="366"/>
      <c r="EK76" s="366"/>
      <c r="EL76" s="366"/>
      <c r="EM76" s="366"/>
      <c r="EN76" s="366"/>
      <c r="EO76" s="366"/>
      <c r="EP76" s="366"/>
      <c r="EQ76" s="366"/>
      <c r="ER76" s="366"/>
      <c r="ES76" s="366"/>
      <c r="ET76" s="366"/>
      <c r="EU76" s="366"/>
      <c r="EV76" s="366"/>
      <c r="EW76" s="366"/>
      <c r="EX76" s="366"/>
      <c r="EY76" s="366"/>
      <c r="EZ76" s="366"/>
      <c r="FA76" s="366"/>
      <c r="FB76" s="366"/>
      <c r="FC76" s="366"/>
      <c r="FD76" s="366"/>
      <c r="FE76" s="366"/>
      <c r="FF76" s="366"/>
      <c r="FG76" s="366"/>
      <c r="FH76" s="366"/>
      <c r="FI76" s="366"/>
      <c r="FJ76" s="366"/>
      <c r="FK76" s="366"/>
      <c r="FL76" s="366"/>
      <c r="FM76" s="366"/>
      <c r="FN76" s="366"/>
      <c r="FO76" s="366"/>
      <c r="FP76" s="366"/>
      <c r="FQ76" s="366"/>
      <c r="FR76" s="366"/>
      <c r="FS76" s="366"/>
      <c r="FT76" s="366"/>
      <c r="FU76" s="366"/>
      <c r="FV76" s="366"/>
      <c r="FW76" s="366"/>
      <c r="FX76" s="366"/>
      <c r="FY76" s="366"/>
      <c r="FZ76" s="366"/>
      <c r="GA76" s="366"/>
      <c r="GB76" s="366"/>
      <c r="GC76" s="366"/>
      <c r="GD76" s="366"/>
      <c r="GE76" s="366"/>
      <c r="GF76" s="366"/>
      <c r="GG76" s="366"/>
      <c r="GH76" s="366"/>
      <c r="GI76" s="366"/>
      <c r="GJ76" s="366"/>
      <c r="GK76" s="366"/>
      <c r="GL76" s="366"/>
      <c r="GM76" s="366"/>
      <c r="GN76" s="366"/>
      <c r="GO76" s="366"/>
      <c r="GP76" s="366"/>
      <c r="GQ76" s="366"/>
      <c r="GR76" s="366"/>
      <c r="GS76" s="366"/>
      <c r="GT76" s="366"/>
      <c r="GU76" s="366"/>
      <c r="GV76" s="366"/>
      <c r="GW76" s="366"/>
      <c r="GX76" s="366"/>
      <c r="GY76" s="366"/>
      <c r="GZ76" s="366"/>
      <c r="HA76" s="366"/>
      <c r="HB76" s="366"/>
      <c r="HC76" s="366"/>
      <c r="HD76" s="366"/>
      <c r="HE76" s="366"/>
      <c r="HF76" s="366"/>
      <c r="HG76" s="366"/>
      <c r="HH76" s="366"/>
      <c r="HI76" s="366"/>
      <c r="HJ76" s="366"/>
      <c r="HK76" s="366"/>
      <c r="HL76" s="366"/>
      <c r="HM76" s="366"/>
      <c r="HN76" s="366"/>
      <c r="HO76" s="366"/>
      <c r="HP76" s="366"/>
      <c r="HQ76" s="366"/>
      <c r="HR76" s="366"/>
      <c r="HS76" s="366"/>
      <c r="HT76" s="366"/>
      <c r="HU76" s="366"/>
      <c r="HV76" s="366"/>
      <c r="HW76" s="366"/>
      <c r="HX76" s="366"/>
      <c r="HY76" s="366"/>
      <c r="HZ76" s="366"/>
      <c r="IA76" s="366"/>
      <c r="IB76" s="366"/>
    </row>
    <row r="77" spans="1:236" s="371" customFormat="1" ht="18" hidden="1" customHeight="1">
      <c r="A77" s="366"/>
      <c r="B77" s="367"/>
      <c r="C77" s="368"/>
      <c r="D77" s="369"/>
      <c r="E77" s="370"/>
      <c r="F77" s="510"/>
      <c r="G77" s="511"/>
      <c r="H77" s="369"/>
      <c r="I77" s="370"/>
      <c r="J77" s="510"/>
      <c r="K77" s="511"/>
      <c r="L77" s="369"/>
      <c r="M77" s="370"/>
      <c r="N77" s="510"/>
      <c r="O77" s="511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6"/>
      <c r="AC77" s="366"/>
      <c r="AD77" s="366"/>
      <c r="AE77" s="366"/>
      <c r="AF77" s="366"/>
      <c r="AG77" s="366"/>
      <c r="AH77" s="366"/>
      <c r="AI77" s="366"/>
      <c r="AJ77" s="366"/>
      <c r="AK77" s="366"/>
      <c r="AL77" s="366"/>
      <c r="AM77" s="366"/>
      <c r="AN77" s="366"/>
      <c r="AO77" s="366"/>
      <c r="AP77" s="366"/>
      <c r="AQ77" s="366"/>
      <c r="AR77" s="366"/>
      <c r="AS77" s="366"/>
      <c r="AT77" s="366"/>
      <c r="AU77" s="366"/>
      <c r="AV77" s="366"/>
      <c r="AW77" s="366"/>
      <c r="AX77" s="366"/>
      <c r="AY77" s="366"/>
      <c r="AZ77" s="366"/>
      <c r="BA77" s="366"/>
      <c r="BB77" s="366"/>
      <c r="BC77" s="366"/>
      <c r="BD77" s="366"/>
      <c r="BE77" s="366"/>
      <c r="BF77" s="366"/>
      <c r="BG77" s="366"/>
      <c r="BH77" s="366"/>
      <c r="BI77" s="366"/>
      <c r="BJ77" s="366"/>
      <c r="BK77" s="366"/>
      <c r="BL77" s="366"/>
      <c r="BM77" s="366"/>
      <c r="BN77" s="366"/>
      <c r="BO77" s="366"/>
      <c r="BP77" s="366"/>
      <c r="BQ77" s="366"/>
      <c r="BR77" s="366"/>
      <c r="BS77" s="366"/>
      <c r="BT77" s="366"/>
      <c r="BU77" s="366"/>
      <c r="BV77" s="366"/>
      <c r="BW77" s="366"/>
      <c r="BX77" s="366"/>
      <c r="BY77" s="366"/>
      <c r="BZ77" s="366"/>
      <c r="CA77" s="366"/>
      <c r="CB77" s="366"/>
      <c r="CC77" s="366"/>
      <c r="CD77" s="366"/>
      <c r="CE77" s="366"/>
      <c r="CF77" s="366"/>
      <c r="CG77" s="366"/>
      <c r="CH77" s="366"/>
      <c r="CI77" s="366"/>
      <c r="CJ77" s="366"/>
      <c r="CK77" s="366"/>
      <c r="CL77" s="366"/>
      <c r="CM77" s="366"/>
      <c r="CN77" s="366"/>
      <c r="CO77" s="366"/>
      <c r="CP77" s="366"/>
      <c r="CQ77" s="366"/>
      <c r="CR77" s="366"/>
      <c r="CS77" s="366"/>
      <c r="CT77" s="366"/>
      <c r="CU77" s="366"/>
      <c r="CV77" s="366"/>
      <c r="CW77" s="366"/>
      <c r="CX77" s="366"/>
      <c r="CY77" s="366"/>
      <c r="CZ77" s="366"/>
      <c r="DA77" s="366"/>
      <c r="DB77" s="366"/>
      <c r="DC77" s="366"/>
      <c r="DD77" s="366"/>
      <c r="DE77" s="366"/>
      <c r="DF77" s="366"/>
      <c r="DG77" s="366"/>
      <c r="DH77" s="366"/>
      <c r="DI77" s="366"/>
      <c r="DJ77" s="366"/>
      <c r="DK77" s="366"/>
      <c r="DL77" s="366"/>
      <c r="DM77" s="366"/>
      <c r="DN77" s="366"/>
      <c r="DO77" s="366"/>
      <c r="DP77" s="366"/>
      <c r="DQ77" s="366"/>
      <c r="DR77" s="366"/>
      <c r="DS77" s="366"/>
      <c r="DT77" s="366"/>
      <c r="DU77" s="366"/>
      <c r="DV77" s="366"/>
      <c r="DW77" s="366"/>
      <c r="DX77" s="366"/>
      <c r="DY77" s="366"/>
      <c r="DZ77" s="366"/>
      <c r="EA77" s="366"/>
      <c r="EB77" s="366"/>
      <c r="EC77" s="366"/>
      <c r="ED77" s="366"/>
      <c r="EE77" s="366"/>
      <c r="EF77" s="366"/>
      <c r="EG77" s="366"/>
      <c r="EH77" s="366"/>
      <c r="EI77" s="366"/>
      <c r="EJ77" s="366"/>
      <c r="EK77" s="366"/>
      <c r="EL77" s="366"/>
      <c r="EM77" s="366"/>
      <c r="EN77" s="366"/>
      <c r="EO77" s="366"/>
      <c r="EP77" s="366"/>
      <c r="EQ77" s="366"/>
      <c r="ER77" s="366"/>
      <c r="ES77" s="366"/>
      <c r="ET77" s="366"/>
      <c r="EU77" s="366"/>
      <c r="EV77" s="366"/>
      <c r="EW77" s="366"/>
      <c r="EX77" s="366"/>
      <c r="EY77" s="366"/>
      <c r="EZ77" s="366"/>
      <c r="FA77" s="366"/>
      <c r="FB77" s="366"/>
      <c r="FC77" s="366"/>
      <c r="FD77" s="366"/>
      <c r="FE77" s="366"/>
      <c r="FF77" s="366"/>
      <c r="FG77" s="366"/>
      <c r="FH77" s="366"/>
      <c r="FI77" s="366"/>
      <c r="FJ77" s="366"/>
      <c r="FK77" s="366"/>
      <c r="FL77" s="366"/>
      <c r="FM77" s="366"/>
      <c r="FN77" s="366"/>
      <c r="FO77" s="366"/>
      <c r="FP77" s="366"/>
      <c r="FQ77" s="366"/>
      <c r="FR77" s="366"/>
      <c r="FS77" s="366"/>
      <c r="FT77" s="366"/>
      <c r="FU77" s="366"/>
      <c r="FV77" s="366"/>
      <c r="FW77" s="366"/>
      <c r="FX77" s="366"/>
      <c r="FY77" s="366"/>
      <c r="FZ77" s="366"/>
      <c r="GA77" s="366"/>
      <c r="GB77" s="366"/>
      <c r="GC77" s="366"/>
      <c r="GD77" s="366"/>
      <c r="GE77" s="366"/>
      <c r="GF77" s="366"/>
      <c r="GG77" s="366"/>
      <c r="GH77" s="366"/>
      <c r="GI77" s="366"/>
      <c r="GJ77" s="366"/>
      <c r="GK77" s="366"/>
      <c r="GL77" s="366"/>
      <c r="GM77" s="366"/>
      <c r="GN77" s="366"/>
      <c r="GO77" s="366"/>
      <c r="GP77" s="366"/>
      <c r="GQ77" s="366"/>
      <c r="GR77" s="366"/>
      <c r="GS77" s="366"/>
      <c r="GT77" s="366"/>
      <c r="GU77" s="366"/>
      <c r="GV77" s="366"/>
      <c r="GW77" s="366"/>
      <c r="GX77" s="366"/>
      <c r="GY77" s="366"/>
      <c r="GZ77" s="366"/>
      <c r="HA77" s="366"/>
      <c r="HB77" s="366"/>
      <c r="HC77" s="366"/>
      <c r="HD77" s="366"/>
      <c r="HE77" s="366"/>
      <c r="HF77" s="366"/>
      <c r="HG77" s="366"/>
      <c r="HH77" s="366"/>
      <c r="HI77" s="366"/>
      <c r="HJ77" s="366"/>
      <c r="HK77" s="366"/>
      <c r="HL77" s="366"/>
      <c r="HM77" s="366"/>
      <c r="HN77" s="366"/>
      <c r="HO77" s="366"/>
      <c r="HP77" s="366"/>
      <c r="HQ77" s="366"/>
      <c r="HR77" s="366"/>
      <c r="HS77" s="366"/>
      <c r="HT77" s="366"/>
      <c r="HU77" s="366"/>
      <c r="HV77" s="366"/>
      <c r="HW77" s="366"/>
      <c r="HX77" s="366"/>
      <c r="HY77" s="366"/>
      <c r="HZ77" s="366"/>
      <c r="IA77" s="366"/>
      <c r="IB77" s="366"/>
    </row>
    <row r="78" spans="1:236" s="371" customFormat="1" ht="18" customHeight="1">
      <c r="A78" s="366"/>
      <c r="B78" s="367">
        <v>31</v>
      </c>
      <c r="C78" s="368" t="s">
        <v>99</v>
      </c>
      <c r="D78" s="369">
        <v>10600</v>
      </c>
      <c r="E78" s="370">
        <v>1491.01</v>
      </c>
      <c r="F78" s="510">
        <v>10598</v>
      </c>
      <c r="G78" s="511">
        <v>1350.21</v>
      </c>
      <c r="H78" s="369">
        <v>104569</v>
      </c>
      <c r="I78" s="370">
        <v>1755.75</v>
      </c>
      <c r="J78" s="510">
        <v>104335</v>
      </c>
      <c r="K78" s="511">
        <v>1729.45</v>
      </c>
      <c r="L78" s="369">
        <v>30225</v>
      </c>
      <c r="M78" s="370">
        <v>1073.78</v>
      </c>
      <c r="N78" s="510">
        <v>30048</v>
      </c>
      <c r="O78" s="511">
        <v>1044.94</v>
      </c>
      <c r="P78" s="366"/>
      <c r="Q78" s="366"/>
      <c r="R78" s="366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366"/>
      <c r="AE78" s="366"/>
      <c r="AF78" s="366"/>
      <c r="AG78" s="366"/>
      <c r="AH78" s="366"/>
      <c r="AI78" s="366"/>
      <c r="AJ78" s="366"/>
      <c r="AK78" s="366"/>
      <c r="AL78" s="366"/>
      <c r="AM78" s="366"/>
      <c r="AN78" s="366"/>
      <c r="AO78" s="366"/>
      <c r="AP78" s="366"/>
      <c r="AQ78" s="366"/>
      <c r="AR78" s="366"/>
      <c r="AS78" s="366"/>
      <c r="AT78" s="366"/>
      <c r="AU78" s="366"/>
      <c r="AV78" s="366"/>
      <c r="AW78" s="366"/>
      <c r="AX78" s="366"/>
      <c r="AY78" s="366"/>
      <c r="AZ78" s="366"/>
      <c r="BA78" s="366"/>
      <c r="BB78" s="366"/>
      <c r="BC78" s="366"/>
      <c r="BD78" s="366"/>
      <c r="BE78" s="366"/>
      <c r="BF78" s="366"/>
      <c r="BG78" s="366"/>
      <c r="BH78" s="366"/>
      <c r="BI78" s="366"/>
      <c r="BJ78" s="366"/>
      <c r="BK78" s="366"/>
      <c r="BL78" s="366"/>
      <c r="BM78" s="366"/>
      <c r="BN78" s="366"/>
      <c r="BO78" s="366"/>
      <c r="BP78" s="366"/>
      <c r="BQ78" s="366"/>
      <c r="BR78" s="366"/>
      <c r="BS78" s="366"/>
      <c r="BT78" s="366"/>
      <c r="BU78" s="366"/>
      <c r="BV78" s="366"/>
      <c r="BW78" s="366"/>
      <c r="BX78" s="366"/>
      <c r="BY78" s="366"/>
      <c r="BZ78" s="366"/>
      <c r="CA78" s="366"/>
      <c r="CB78" s="366"/>
      <c r="CC78" s="366"/>
      <c r="CD78" s="366"/>
      <c r="CE78" s="366"/>
      <c r="CF78" s="366"/>
      <c r="CG78" s="366"/>
      <c r="CH78" s="366"/>
      <c r="CI78" s="366"/>
      <c r="CJ78" s="366"/>
      <c r="CK78" s="366"/>
      <c r="CL78" s="366"/>
      <c r="CM78" s="366"/>
      <c r="CN78" s="366"/>
      <c r="CO78" s="366"/>
      <c r="CP78" s="366"/>
      <c r="CQ78" s="366"/>
      <c r="CR78" s="366"/>
      <c r="CS78" s="366"/>
      <c r="CT78" s="366"/>
      <c r="CU78" s="366"/>
      <c r="CV78" s="366"/>
      <c r="CW78" s="366"/>
      <c r="CX78" s="366"/>
      <c r="CY78" s="366"/>
      <c r="CZ78" s="366"/>
      <c r="DA78" s="366"/>
      <c r="DB78" s="366"/>
      <c r="DC78" s="366"/>
      <c r="DD78" s="366"/>
      <c r="DE78" s="366"/>
      <c r="DF78" s="366"/>
      <c r="DG78" s="366"/>
      <c r="DH78" s="366"/>
      <c r="DI78" s="366"/>
      <c r="DJ78" s="366"/>
      <c r="DK78" s="366"/>
      <c r="DL78" s="366"/>
      <c r="DM78" s="366"/>
      <c r="DN78" s="366"/>
      <c r="DO78" s="366"/>
      <c r="DP78" s="366"/>
      <c r="DQ78" s="366"/>
      <c r="DR78" s="366"/>
      <c r="DS78" s="366"/>
      <c r="DT78" s="366"/>
      <c r="DU78" s="366"/>
      <c r="DV78" s="366"/>
      <c r="DW78" s="366"/>
      <c r="DX78" s="366"/>
      <c r="DY78" s="366"/>
      <c r="DZ78" s="366"/>
      <c r="EA78" s="366"/>
      <c r="EB78" s="366"/>
      <c r="EC78" s="366"/>
      <c r="ED78" s="366"/>
      <c r="EE78" s="366"/>
      <c r="EF78" s="366"/>
      <c r="EG78" s="366"/>
      <c r="EH78" s="366"/>
      <c r="EI78" s="366"/>
      <c r="EJ78" s="366"/>
      <c r="EK78" s="366"/>
      <c r="EL78" s="366"/>
      <c r="EM78" s="366"/>
      <c r="EN78" s="366"/>
      <c r="EO78" s="366"/>
      <c r="EP78" s="366"/>
      <c r="EQ78" s="366"/>
      <c r="ER78" s="366"/>
      <c r="ES78" s="366"/>
      <c r="ET78" s="366"/>
      <c r="EU78" s="366"/>
      <c r="EV78" s="366"/>
      <c r="EW78" s="366"/>
      <c r="EX78" s="366"/>
      <c r="EY78" s="366"/>
      <c r="EZ78" s="366"/>
      <c r="FA78" s="366"/>
      <c r="FB78" s="366"/>
      <c r="FC78" s="366"/>
      <c r="FD78" s="366"/>
      <c r="FE78" s="366"/>
      <c r="FF78" s="366"/>
      <c r="FG78" s="366"/>
      <c r="FH78" s="366"/>
      <c r="FI78" s="366"/>
      <c r="FJ78" s="366"/>
      <c r="FK78" s="366"/>
      <c r="FL78" s="366"/>
      <c r="FM78" s="366"/>
      <c r="FN78" s="366"/>
      <c r="FO78" s="366"/>
      <c r="FP78" s="366"/>
      <c r="FQ78" s="366"/>
      <c r="FR78" s="366"/>
      <c r="FS78" s="366"/>
      <c r="FT78" s="366"/>
      <c r="FU78" s="366"/>
      <c r="FV78" s="366"/>
      <c r="FW78" s="366"/>
      <c r="FX78" s="366"/>
      <c r="FY78" s="366"/>
      <c r="FZ78" s="366"/>
      <c r="GA78" s="366"/>
      <c r="GB78" s="366"/>
      <c r="GC78" s="366"/>
      <c r="GD78" s="366"/>
      <c r="GE78" s="366"/>
      <c r="GF78" s="366"/>
      <c r="GG78" s="366"/>
      <c r="GH78" s="366"/>
      <c r="GI78" s="366"/>
      <c r="GJ78" s="366"/>
      <c r="GK78" s="366"/>
      <c r="GL78" s="366"/>
      <c r="GM78" s="366"/>
      <c r="GN78" s="366"/>
      <c r="GO78" s="366"/>
      <c r="GP78" s="366"/>
      <c r="GQ78" s="366"/>
      <c r="GR78" s="366"/>
      <c r="GS78" s="366"/>
      <c r="GT78" s="366"/>
      <c r="GU78" s="366"/>
      <c r="GV78" s="366"/>
      <c r="GW78" s="366"/>
      <c r="GX78" s="366"/>
      <c r="GY78" s="366"/>
      <c r="GZ78" s="366"/>
      <c r="HA78" s="366"/>
      <c r="HB78" s="366"/>
      <c r="HC78" s="366"/>
      <c r="HD78" s="366"/>
      <c r="HE78" s="366"/>
      <c r="HF78" s="366"/>
      <c r="HG78" s="366"/>
      <c r="HH78" s="366"/>
      <c r="HI78" s="366"/>
      <c r="HJ78" s="366"/>
      <c r="HK78" s="366"/>
      <c r="HL78" s="366"/>
      <c r="HM78" s="366"/>
      <c r="HN78" s="366"/>
      <c r="HO78" s="366"/>
      <c r="HP78" s="366"/>
      <c r="HQ78" s="366"/>
      <c r="HR78" s="366"/>
      <c r="HS78" s="366"/>
      <c r="HT78" s="366"/>
      <c r="HU78" s="366"/>
      <c r="HV78" s="366"/>
      <c r="HW78" s="366"/>
      <c r="HX78" s="366"/>
      <c r="HY78" s="366"/>
      <c r="HZ78" s="366"/>
      <c r="IA78" s="366"/>
      <c r="IB78" s="366"/>
    </row>
    <row r="79" spans="1:236" s="371" customFormat="1" ht="18" hidden="1" customHeight="1">
      <c r="A79" s="366"/>
      <c r="B79" s="367"/>
      <c r="C79" s="368"/>
      <c r="D79" s="369"/>
      <c r="E79" s="370"/>
      <c r="F79" s="510"/>
      <c r="G79" s="511"/>
      <c r="H79" s="369"/>
      <c r="I79" s="370"/>
      <c r="J79" s="510"/>
      <c r="K79" s="511"/>
      <c r="L79" s="369"/>
      <c r="M79" s="370"/>
      <c r="N79" s="510"/>
      <c r="O79" s="511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6"/>
      <c r="BR79" s="366"/>
      <c r="BS79" s="366"/>
      <c r="BT79" s="366"/>
      <c r="BU79" s="366"/>
      <c r="BV79" s="366"/>
      <c r="BW79" s="366"/>
      <c r="BX79" s="366"/>
      <c r="BY79" s="366"/>
      <c r="BZ79" s="366"/>
      <c r="CA79" s="366"/>
      <c r="CB79" s="366"/>
      <c r="CC79" s="366"/>
      <c r="CD79" s="366"/>
      <c r="CE79" s="366"/>
      <c r="CF79" s="366"/>
      <c r="CG79" s="366"/>
      <c r="CH79" s="366"/>
      <c r="CI79" s="366"/>
      <c r="CJ79" s="366"/>
      <c r="CK79" s="366"/>
      <c r="CL79" s="366"/>
      <c r="CM79" s="366"/>
      <c r="CN79" s="366"/>
      <c r="CO79" s="366"/>
      <c r="CP79" s="366"/>
      <c r="CQ79" s="366"/>
      <c r="CR79" s="366"/>
      <c r="CS79" s="366"/>
      <c r="CT79" s="366"/>
      <c r="CU79" s="366"/>
      <c r="CV79" s="366"/>
      <c r="CW79" s="366"/>
      <c r="CX79" s="366"/>
      <c r="CY79" s="366"/>
      <c r="CZ79" s="366"/>
      <c r="DA79" s="366"/>
      <c r="DB79" s="366"/>
      <c r="DC79" s="366"/>
      <c r="DD79" s="366"/>
      <c r="DE79" s="366"/>
      <c r="DF79" s="366"/>
      <c r="DG79" s="366"/>
      <c r="DH79" s="366"/>
      <c r="DI79" s="366"/>
      <c r="DJ79" s="366"/>
      <c r="DK79" s="366"/>
      <c r="DL79" s="366"/>
      <c r="DM79" s="366"/>
      <c r="DN79" s="366"/>
      <c r="DO79" s="366"/>
      <c r="DP79" s="366"/>
      <c r="DQ79" s="366"/>
      <c r="DR79" s="366"/>
      <c r="DS79" s="366"/>
      <c r="DT79" s="366"/>
      <c r="DU79" s="366"/>
      <c r="DV79" s="366"/>
      <c r="DW79" s="366"/>
      <c r="DX79" s="366"/>
      <c r="DY79" s="366"/>
      <c r="DZ79" s="366"/>
      <c r="EA79" s="366"/>
      <c r="EB79" s="366"/>
      <c r="EC79" s="366"/>
      <c r="ED79" s="366"/>
      <c r="EE79" s="366"/>
      <c r="EF79" s="366"/>
      <c r="EG79" s="366"/>
      <c r="EH79" s="366"/>
      <c r="EI79" s="366"/>
      <c r="EJ79" s="366"/>
      <c r="EK79" s="366"/>
      <c r="EL79" s="366"/>
      <c r="EM79" s="366"/>
      <c r="EN79" s="366"/>
      <c r="EO79" s="366"/>
      <c r="EP79" s="366"/>
      <c r="EQ79" s="366"/>
      <c r="ER79" s="366"/>
      <c r="ES79" s="366"/>
      <c r="ET79" s="366"/>
      <c r="EU79" s="366"/>
      <c r="EV79" s="366"/>
      <c r="EW79" s="366"/>
      <c r="EX79" s="366"/>
      <c r="EY79" s="366"/>
      <c r="EZ79" s="366"/>
      <c r="FA79" s="366"/>
      <c r="FB79" s="366"/>
      <c r="FC79" s="366"/>
      <c r="FD79" s="366"/>
      <c r="FE79" s="366"/>
      <c r="FF79" s="366"/>
      <c r="FG79" s="366"/>
      <c r="FH79" s="366"/>
      <c r="FI79" s="366"/>
      <c r="FJ79" s="366"/>
      <c r="FK79" s="366"/>
      <c r="FL79" s="366"/>
      <c r="FM79" s="366"/>
      <c r="FN79" s="366"/>
      <c r="FO79" s="366"/>
      <c r="FP79" s="366"/>
      <c r="FQ79" s="366"/>
      <c r="FR79" s="366"/>
      <c r="FS79" s="366"/>
      <c r="FT79" s="366"/>
      <c r="FU79" s="366"/>
      <c r="FV79" s="366"/>
      <c r="FW79" s="366"/>
      <c r="FX79" s="366"/>
      <c r="FY79" s="366"/>
      <c r="FZ79" s="366"/>
      <c r="GA79" s="366"/>
      <c r="GB79" s="366"/>
      <c r="GC79" s="366"/>
      <c r="GD79" s="366"/>
      <c r="GE79" s="366"/>
      <c r="GF79" s="366"/>
      <c r="GG79" s="366"/>
      <c r="GH79" s="366"/>
      <c r="GI79" s="366"/>
      <c r="GJ79" s="366"/>
      <c r="GK79" s="366"/>
      <c r="GL79" s="366"/>
      <c r="GM79" s="366"/>
      <c r="GN79" s="366"/>
      <c r="GO79" s="366"/>
      <c r="GP79" s="366"/>
      <c r="GQ79" s="366"/>
      <c r="GR79" s="366"/>
      <c r="GS79" s="366"/>
      <c r="GT79" s="366"/>
      <c r="GU79" s="366"/>
      <c r="GV79" s="366"/>
      <c r="GW79" s="366"/>
      <c r="GX79" s="366"/>
      <c r="GY79" s="366"/>
      <c r="GZ79" s="366"/>
      <c r="HA79" s="366"/>
      <c r="HB79" s="366"/>
      <c r="HC79" s="366"/>
      <c r="HD79" s="366"/>
      <c r="HE79" s="366"/>
      <c r="HF79" s="366"/>
      <c r="HG79" s="366"/>
      <c r="HH79" s="366"/>
      <c r="HI79" s="366"/>
      <c r="HJ79" s="366"/>
      <c r="HK79" s="366"/>
      <c r="HL79" s="366"/>
      <c r="HM79" s="366"/>
      <c r="HN79" s="366"/>
      <c r="HO79" s="366"/>
      <c r="HP79" s="366"/>
      <c r="HQ79" s="366"/>
      <c r="HR79" s="366"/>
      <c r="HS79" s="366"/>
      <c r="HT79" s="366"/>
      <c r="HU79" s="366"/>
      <c r="HV79" s="366"/>
      <c r="HW79" s="366"/>
      <c r="HX79" s="366"/>
      <c r="HY79" s="366"/>
      <c r="HZ79" s="366"/>
      <c r="IA79" s="366"/>
      <c r="IB79" s="366"/>
    </row>
    <row r="80" spans="1:236" s="371" customFormat="1" ht="18" customHeight="1">
      <c r="A80" s="366"/>
      <c r="B80" s="367"/>
      <c r="C80" s="368" t="s">
        <v>100</v>
      </c>
      <c r="D80" s="369">
        <v>42877</v>
      </c>
      <c r="E80" s="370">
        <v>1588.91</v>
      </c>
      <c r="F80" s="510">
        <v>42864</v>
      </c>
      <c r="G80" s="511">
        <v>1439</v>
      </c>
      <c r="H80" s="369">
        <v>396907</v>
      </c>
      <c r="I80" s="370">
        <v>1907.21</v>
      </c>
      <c r="J80" s="510">
        <v>395735</v>
      </c>
      <c r="K80" s="511">
        <v>1883.36</v>
      </c>
      <c r="L80" s="369">
        <v>132337</v>
      </c>
      <c r="M80" s="370">
        <v>1169.3900000000001</v>
      </c>
      <c r="N80" s="510">
        <v>131546</v>
      </c>
      <c r="O80" s="511">
        <v>1142.33</v>
      </c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366"/>
      <c r="AM80" s="366"/>
      <c r="AN80" s="366"/>
      <c r="AO80" s="366"/>
      <c r="AP80" s="366"/>
      <c r="AQ80" s="366"/>
      <c r="AR80" s="366"/>
      <c r="AS80" s="366"/>
      <c r="AT80" s="366"/>
      <c r="AU80" s="366"/>
      <c r="AV80" s="366"/>
      <c r="AW80" s="366"/>
      <c r="AX80" s="366"/>
      <c r="AY80" s="366"/>
      <c r="AZ80" s="366"/>
      <c r="BA80" s="366"/>
      <c r="BB80" s="366"/>
      <c r="BC80" s="366"/>
      <c r="BD80" s="366"/>
      <c r="BE80" s="366"/>
      <c r="BF80" s="366"/>
      <c r="BG80" s="366"/>
      <c r="BH80" s="366"/>
      <c r="BI80" s="366"/>
      <c r="BJ80" s="366"/>
      <c r="BK80" s="366"/>
      <c r="BL80" s="366"/>
      <c r="BM80" s="366"/>
      <c r="BN80" s="366"/>
      <c r="BO80" s="366"/>
      <c r="BP80" s="366"/>
      <c r="BQ80" s="366"/>
      <c r="BR80" s="366"/>
      <c r="BS80" s="366"/>
      <c r="BT80" s="366"/>
      <c r="BU80" s="366"/>
      <c r="BV80" s="366"/>
      <c r="BW80" s="366"/>
      <c r="BX80" s="366"/>
      <c r="BY80" s="366"/>
      <c r="BZ80" s="366"/>
      <c r="CA80" s="366"/>
      <c r="CB80" s="366"/>
      <c r="CC80" s="366"/>
      <c r="CD80" s="366"/>
      <c r="CE80" s="366"/>
      <c r="CF80" s="366"/>
      <c r="CG80" s="366"/>
      <c r="CH80" s="366"/>
      <c r="CI80" s="366"/>
      <c r="CJ80" s="366"/>
      <c r="CK80" s="366"/>
      <c r="CL80" s="366"/>
      <c r="CM80" s="366"/>
      <c r="CN80" s="366"/>
      <c r="CO80" s="366"/>
      <c r="CP80" s="366"/>
      <c r="CQ80" s="366"/>
      <c r="CR80" s="366"/>
      <c r="CS80" s="366"/>
      <c r="CT80" s="366"/>
      <c r="CU80" s="366"/>
      <c r="CV80" s="366"/>
      <c r="CW80" s="366"/>
      <c r="CX80" s="366"/>
      <c r="CY80" s="366"/>
      <c r="CZ80" s="366"/>
      <c r="DA80" s="366"/>
      <c r="DB80" s="366"/>
      <c r="DC80" s="366"/>
      <c r="DD80" s="366"/>
      <c r="DE80" s="366"/>
      <c r="DF80" s="366"/>
      <c r="DG80" s="366"/>
      <c r="DH80" s="366"/>
      <c r="DI80" s="366"/>
      <c r="DJ80" s="366"/>
      <c r="DK80" s="366"/>
      <c r="DL80" s="366"/>
      <c r="DM80" s="366"/>
      <c r="DN80" s="366"/>
      <c r="DO80" s="366"/>
      <c r="DP80" s="366"/>
      <c r="DQ80" s="366"/>
      <c r="DR80" s="366"/>
      <c r="DS80" s="366"/>
      <c r="DT80" s="366"/>
      <c r="DU80" s="366"/>
      <c r="DV80" s="366"/>
      <c r="DW80" s="366"/>
      <c r="DX80" s="366"/>
      <c r="DY80" s="366"/>
      <c r="DZ80" s="366"/>
      <c r="EA80" s="366"/>
      <c r="EB80" s="366"/>
      <c r="EC80" s="366"/>
      <c r="ED80" s="366"/>
      <c r="EE80" s="366"/>
      <c r="EF80" s="366"/>
      <c r="EG80" s="366"/>
      <c r="EH80" s="366"/>
      <c r="EI80" s="366"/>
      <c r="EJ80" s="366"/>
      <c r="EK80" s="366"/>
      <c r="EL80" s="366"/>
      <c r="EM80" s="366"/>
      <c r="EN80" s="366"/>
      <c r="EO80" s="366"/>
      <c r="EP80" s="366"/>
      <c r="EQ80" s="366"/>
      <c r="ER80" s="366"/>
      <c r="ES80" s="366"/>
      <c r="ET80" s="366"/>
      <c r="EU80" s="366"/>
      <c r="EV80" s="366"/>
      <c r="EW80" s="366"/>
      <c r="EX80" s="366"/>
      <c r="EY80" s="366"/>
      <c r="EZ80" s="366"/>
      <c r="FA80" s="366"/>
      <c r="FB80" s="366"/>
      <c r="FC80" s="366"/>
      <c r="FD80" s="366"/>
      <c r="FE80" s="366"/>
      <c r="FF80" s="366"/>
      <c r="FG80" s="366"/>
      <c r="FH80" s="366"/>
      <c r="FI80" s="366"/>
      <c r="FJ80" s="366"/>
      <c r="FK80" s="366"/>
      <c r="FL80" s="366"/>
      <c r="FM80" s="366"/>
      <c r="FN80" s="366"/>
      <c r="FO80" s="366"/>
      <c r="FP80" s="366"/>
      <c r="FQ80" s="366"/>
      <c r="FR80" s="366"/>
      <c r="FS80" s="366"/>
      <c r="FT80" s="366"/>
      <c r="FU80" s="366"/>
      <c r="FV80" s="366"/>
      <c r="FW80" s="366"/>
      <c r="FX80" s="366"/>
      <c r="FY80" s="366"/>
      <c r="FZ80" s="366"/>
      <c r="GA80" s="366"/>
      <c r="GB80" s="366"/>
      <c r="GC80" s="366"/>
      <c r="GD80" s="366"/>
      <c r="GE80" s="366"/>
      <c r="GF80" s="366"/>
      <c r="GG80" s="366"/>
      <c r="GH80" s="366"/>
      <c r="GI80" s="366"/>
      <c r="GJ80" s="366"/>
      <c r="GK80" s="366"/>
      <c r="GL80" s="366"/>
      <c r="GM80" s="366"/>
      <c r="GN80" s="366"/>
      <c r="GO80" s="366"/>
      <c r="GP80" s="366"/>
      <c r="GQ80" s="366"/>
      <c r="GR80" s="366"/>
      <c r="GS80" s="366"/>
      <c r="GT80" s="366"/>
      <c r="GU80" s="366"/>
      <c r="GV80" s="366"/>
      <c r="GW80" s="366"/>
      <c r="GX80" s="366"/>
      <c r="GY80" s="366"/>
      <c r="GZ80" s="366"/>
      <c r="HA80" s="366"/>
      <c r="HB80" s="366"/>
      <c r="HC80" s="366"/>
      <c r="HD80" s="366"/>
      <c r="HE80" s="366"/>
      <c r="HF80" s="366"/>
      <c r="HG80" s="366"/>
      <c r="HH80" s="366"/>
      <c r="HI80" s="366"/>
      <c r="HJ80" s="366"/>
      <c r="HK80" s="366"/>
      <c r="HL80" s="366"/>
      <c r="HM80" s="366"/>
      <c r="HN80" s="366"/>
      <c r="HO80" s="366"/>
      <c r="HP80" s="366"/>
      <c r="HQ80" s="366"/>
      <c r="HR80" s="366"/>
      <c r="HS80" s="366"/>
      <c r="HT80" s="366"/>
      <c r="HU80" s="366"/>
      <c r="HV80" s="366"/>
      <c r="HW80" s="366"/>
      <c r="HX80" s="366"/>
      <c r="HY80" s="366"/>
      <c r="HZ80" s="366"/>
      <c r="IA80" s="366"/>
      <c r="IB80" s="366"/>
    </row>
    <row r="81" spans="1:236" s="372" customFormat="1" ht="18" customHeight="1">
      <c r="B81" s="367">
        <v>1</v>
      </c>
      <c r="C81" s="373" t="s">
        <v>200</v>
      </c>
      <c r="D81" s="374">
        <v>6852</v>
      </c>
      <c r="E81" s="375">
        <v>1577.69</v>
      </c>
      <c r="F81" s="512">
        <v>6850</v>
      </c>
      <c r="G81" s="513">
        <v>1388.94</v>
      </c>
      <c r="H81" s="374">
        <v>59039</v>
      </c>
      <c r="I81" s="375">
        <v>1922.31</v>
      </c>
      <c r="J81" s="512">
        <v>58884</v>
      </c>
      <c r="K81" s="513">
        <v>1894.23</v>
      </c>
      <c r="L81" s="374">
        <v>17361</v>
      </c>
      <c r="M81" s="375">
        <v>1162.1600000000001</v>
      </c>
      <c r="N81" s="512">
        <v>17256</v>
      </c>
      <c r="O81" s="513">
        <v>1136.6099999999999</v>
      </c>
    </row>
    <row r="82" spans="1:236" s="372" customFormat="1" ht="18" customHeight="1">
      <c r="B82" s="367">
        <v>20</v>
      </c>
      <c r="C82" s="373" t="s">
        <v>202</v>
      </c>
      <c r="D82" s="374">
        <v>13018</v>
      </c>
      <c r="E82" s="375">
        <v>1625.27</v>
      </c>
      <c r="F82" s="512">
        <v>13015</v>
      </c>
      <c r="G82" s="513">
        <v>1469.22</v>
      </c>
      <c r="H82" s="374">
        <v>136723</v>
      </c>
      <c r="I82" s="375">
        <v>1854.43</v>
      </c>
      <c r="J82" s="512">
        <v>136457</v>
      </c>
      <c r="K82" s="513">
        <v>1827.63</v>
      </c>
      <c r="L82" s="374">
        <v>42979</v>
      </c>
      <c r="M82" s="375">
        <v>1139.03</v>
      </c>
      <c r="N82" s="512">
        <v>42758</v>
      </c>
      <c r="O82" s="513">
        <v>1110.18</v>
      </c>
    </row>
    <row r="83" spans="1:236" s="372" customFormat="1" ht="18" customHeight="1">
      <c r="B83" s="367">
        <v>48</v>
      </c>
      <c r="C83" s="373" t="s">
        <v>209</v>
      </c>
      <c r="D83" s="374">
        <v>23007</v>
      </c>
      <c r="E83" s="375">
        <v>1571.68</v>
      </c>
      <c r="F83" s="512">
        <v>22999</v>
      </c>
      <c r="G83" s="513">
        <v>1436.81</v>
      </c>
      <c r="H83" s="374">
        <v>201145</v>
      </c>
      <c r="I83" s="375">
        <v>1938.66</v>
      </c>
      <c r="J83" s="512">
        <v>200394</v>
      </c>
      <c r="K83" s="513">
        <v>1918.11</v>
      </c>
      <c r="L83" s="374">
        <v>71997</v>
      </c>
      <c r="M83" s="375">
        <v>1189.25</v>
      </c>
      <c r="N83" s="512">
        <v>71532</v>
      </c>
      <c r="O83" s="513">
        <v>1162.93</v>
      </c>
    </row>
    <row r="84" spans="1:236" s="372" customFormat="1" ht="18" hidden="1" customHeight="1">
      <c r="B84" s="367"/>
      <c r="C84" s="373"/>
      <c r="D84" s="374"/>
      <c r="E84" s="375"/>
      <c r="F84" s="374"/>
      <c r="G84" s="375"/>
      <c r="H84" s="374"/>
      <c r="I84" s="375"/>
      <c r="J84" s="374"/>
      <c r="K84" s="375"/>
      <c r="L84" s="374"/>
      <c r="M84" s="375"/>
      <c r="N84" s="374"/>
      <c r="O84" s="375"/>
    </row>
    <row r="85" spans="1:236" s="371" customFormat="1" ht="18" customHeight="1">
      <c r="A85" s="366"/>
      <c r="B85" s="367">
        <v>26</v>
      </c>
      <c r="C85" s="368" t="s">
        <v>101</v>
      </c>
      <c r="D85" s="369">
        <v>5270</v>
      </c>
      <c r="E85" s="370">
        <v>1293.1400000000001</v>
      </c>
      <c r="F85" s="510">
        <v>5270</v>
      </c>
      <c r="G85" s="511">
        <v>1142.33</v>
      </c>
      <c r="H85" s="369">
        <v>52788</v>
      </c>
      <c r="I85" s="370">
        <v>1520.34</v>
      </c>
      <c r="J85" s="510">
        <v>52707</v>
      </c>
      <c r="K85" s="511">
        <v>1500.61</v>
      </c>
      <c r="L85" s="369">
        <v>16049</v>
      </c>
      <c r="M85" s="370">
        <v>963.81</v>
      </c>
      <c r="N85" s="510">
        <v>15991</v>
      </c>
      <c r="O85" s="511">
        <v>939.54</v>
      </c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6"/>
      <c r="AC85" s="366"/>
      <c r="AD85" s="366"/>
      <c r="AE85" s="366"/>
      <c r="AF85" s="366"/>
      <c r="AG85" s="366"/>
      <c r="AH85" s="366"/>
      <c r="AI85" s="366"/>
      <c r="AJ85" s="366"/>
      <c r="AK85" s="366"/>
      <c r="AL85" s="366"/>
      <c r="AM85" s="366"/>
      <c r="AN85" s="366"/>
      <c r="AO85" s="366"/>
      <c r="AP85" s="366"/>
      <c r="AQ85" s="366"/>
      <c r="AR85" s="366"/>
      <c r="AS85" s="366"/>
      <c r="AT85" s="366"/>
      <c r="AU85" s="366"/>
      <c r="AV85" s="366"/>
      <c r="AW85" s="366"/>
      <c r="AX85" s="366"/>
      <c r="AY85" s="366"/>
      <c r="AZ85" s="366"/>
      <c r="BA85" s="366"/>
      <c r="BB85" s="366"/>
      <c r="BC85" s="366"/>
      <c r="BD85" s="366"/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/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  <c r="DB85" s="366"/>
      <c r="DC85" s="366"/>
      <c r="DD85" s="366"/>
      <c r="DE85" s="366"/>
      <c r="DF85" s="366"/>
      <c r="DG85" s="366"/>
      <c r="DH85" s="366"/>
      <c r="DI85" s="366"/>
      <c r="DJ85" s="366"/>
      <c r="DK85" s="366"/>
      <c r="DL85" s="366"/>
      <c r="DM85" s="366"/>
      <c r="DN85" s="366"/>
      <c r="DO85" s="366"/>
      <c r="DP85" s="366"/>
      <c r="DQ85" s="366"/>
      <c r="DR85" s="366"/>
      <c r="DS85" s="366"/>
      <c r="DT85" s="366"/>
      <c r="DU85" s="366"/>
      <c r="DV85" s="366"/>
      <c r="DW85" s="366"/>
      <c r="DX85" s="366"/>
      <c r="DY85" s="366"/>
      <c r="DZ85" s="366"/>
      <c r="EA85" s="366"/>
      <c r="EB85" s="366"/>
      <c r="EC85" s="366"/>
      <c r="ED85" s="366"/>
      <c r="EE85" s="366"/>
      <c r="EF85" s="366"/>
      <c r="EG85" s="366"/>
      <c r="EH85" s="366"/>
      <c r="EI85" s="366"/>
      <c r="EJ85" s="366"/>
      <c r="EK85" s="366"/>
      <c r="EL85" s="366"/>
      <c r="EM85" s="366"/>
      <c r="EN85" s="366"/>
      <c r="EO85" s="366"/>
      <c r="EP85" s="366"/>
      <c r="EQ85" s="366"/>
      <c r="ER85" s="366"/>
      <c r="ES85" s="366"/>
      <c r="ET85" s="366"/>
      <c r="EU85" s="366"/>
      <c r="EV85" s="366"/>
      <c r="EW85" s="366"/>
      <c r="EX85" s="366"/>
      <c r="EY85" s="366"/>
      <c r="EZ85" s="366"/>
      <c r="FA85" s="366"/>
      <c r="FB85" s="366"/>
      <c r="FC85" s="366"/>
      <c r="FD85" s="366"/>
      <c r="FE85" s="366"/>
      <c r="FF85" s="366"/>
      <c r="FG85" s="366"/>
      <c r="FH85" s="366"/>
      <c r="FI85" s="366"/>
      <c r="FJ85" s="366"/>
      <c r="FK85" s="366"/>
      <c r="FL85" s="366"/>
      <c r="FM85" s="366"/>
      <c r="FN85" s="366"/>
      <c r="FO85" s="366"/>
      <c r="FP85" s="366"/>
      <c r="FQ85" s="366"/>
      <c r="FR85" s="366"/>
      <c r="FS85" s="366"/>
      <c r="FT85" s="366"/>
      <c r="FU85" s="366"/>
      <c r="FV85" s="366"/>
      <c r="FW85" s="366"/>
      <c r="FX85" s="366"/>
      <c r="FY85" s="366"/>
      <c r="FZ85" s="366"/>
      <c r="GA85" s="366"/>
      <c r="GB85" s="366"/>
      <c r="GC85" s="366"/>
      <c r="GD85" s="366"/>
      <c r="GE85" s="366"/>
      <c r="GF85" s="366"/>
      <c r="GG85" s="366"/>
      <c r="GH85" s="366"/>
      <c r="GI85" s="366"/>
      <c r="GJ85" s="366"/>
      <c r="GK85" s="366"/>
      <c r="GL85" s="366"/>
      <c r="GM85" s="366"/>
      <c r="GN85" s="366"/>
      <c r="GO85" s="366"/>
      <c r="GP85" s="366"/>
      <c r="GQ85" s="366"/>
      <c r="GR85" s="366"/>
      <c r="GS85" s="366"/>
      <c r="GT85" s="366"/>
      <c r="GU85" s="366"/>
      <c r="GV85" s="366"/>
      <c r="GW85" s="366"/>
      <c r="GX85" s="366"/>
      <c r="GY85" s="366"/>
      <c r="GZ85" s="366"/>
      <c r="HA85" s="366"/>
      <c r="HB85" s="366"/>
      <c r="HC85" s="366"/>
      <c r="HD85" s="366"/>
      <c r="HE85" s="366"/>
      <c r="HF85" s="366"/>
      <c r="HG85" s="366"/>
      <c r="HH85" s="366"/>
      <c r="HI85" s="366"/>
      <c r="HJ85" s="366"/>
      <c r="HK85" s="366"/>
      <c r="HL85" s="366"/>
      <c r="HM85" s="366"/>
      <c r="HN85" s="366"/>
      <c r="HO85" s="366"/>
      <c r="HP85" s="366"/>
      <c r="HQ85" s="366"/>
      <c r="HR85" s="366"/>
      <c r="HS85" s="366"/>
      <c r="HT85" s="366"/>
      <c r="HU85" s="366"/>
      <c r="HV85" s="366"/>
      <c r="HW85" s="366"/>
      <c r="HX85" s="366"/>
      <c r="HY85" s="366"/>
      <c r="HZ85" s="366"/>
      <c r="IA85" s="366"/>
      <c r="IB85" s="366"/>
    </row>
    <row r="86" spans="1:236" s="371" customFormat="1" ht="18" hidden="1" customHeight="1">
      <c r="A86" s="366"/>
      <c r="B86" s="367"/>
      <c r="C86" s="368"/>
      <c r="D86" s="369"/>
      <c r="E86" s="370"/>
      <c r="F86" s="369"/>
      <c r="G86" s="370"/>
      <c r="H86" s="369"/>
      <c r="I86" s="370"/>
      <c r="J86" s="369"/>
      <c r="K86" s="370"/>
      <c r="L86" s="369"/>
      <c r="M86" s="370"/>
      <c r="N86" s="369"/>
      <c r="O86" s="370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6"/>
      <c r="AF86" s="366"/>
      <c r="AG86" s="366"/>
      <c r="AH86" s="366"/>
      <c r="AI86" s="366"/>
      <c r="AJ86" s="366"/>
      <c r="AK86" s="366"/>
      <c r="AL86" s="366"/>
      <c r="AM86" s="366"/>
      <c r="AN86" s="366"/>
      <c r="AO86" s="366"/>
      <c r="AP86" s="366"/>
      <c r="AQ86" s="366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366"/>
      <c r="BJ86" s="366"/>
      <c r="BK86" s="366"/>
      <c r="BL86" s="366"/>
      <c r="BM86" s="366"/>
      <c r="BN86" s="366"/>
      <c r="BO86" s="366"/>
      <c r="BP86" s="366"/>
      <c r="BQ86" s="366"/>
      <c r="BR86" s="366"/>
      <c r="BS86" s="366"/>
      <c r="BT86" s="366"/>
      <c r="BU86" s="366"/>
      <c r="BV86" s="366"/>
      <c r="BW86" s="366"/>
      <c r="BX86" s="366"/>
      <c r="BY86" s="366"/>
      <c r="BZ86" s="366"/>
      <c r="CA86" s="366"/>
      <c r="CB86" s="366"/>
      <c r="CC86" s="366"/>
      <c r="CD86" s="366"/>
      <c r="CE86" s="366"/>
      <c r="CF86" s="366"/>
      <c r="CG86" s="366"/>
      <c r="CH86" s="366"/>
      <c r="CI86" s="366"/>
      <c r="CJ86" s="366"/>
      <c r="CK86" s="366"/>
      <c r="CL86" s="366"/>
      <c r="CM86" s="366"/>
      <c r="CN86" s="366"/>
      <c r="CO86" s="366"/>
      <c r="CP86" s="366"/>
      <c r="CQ86" s="366"/>
      <c r="CR86" s="366"/>
      <c r="CS86" s="366"/>
      <c r="CT86" s="366"/>
      <c r="CU86" s="366"/>
      <c r="CV86" s="366"/>
      <c r="CW86" s="366"/>
      <c r="CX86" s="366"/>
      <c r="CY86" s="366"/>
      <c r="CZ86" s="366"/>
      <c r="DA86" s="366"/>
      <c r="DB86" s="366"/>
      <c r="DC86" s="366"/>
      <c r="DD86" s="366"/>
      <c r="DE86" s="366"/>
      <c r="DF86" s="366"/>
      <c r="DG86" s="366"/>
      <c r="DH86" s="366"/>
      <c r="DI86" s="366"/>
      <c r="DJ86" s="366"/>
      <c r="DK86" s="366"/>
      <c r="DL86" s="366"/>
      <c r="DM86" s="366"/>
      <c r="DN86" s="366"/>
      <c r="DO86" s="366"/>
      <c r="DP86" s="366"/>
      <c r="DQ86" s="366"/>
      <c r="DR86" s="366"/>
      <c r="DS86" s="366"/>
      <c r="DT86" s="366"/>
      <c r="DU86" s="366"/>
      <c r="DV86" s="366"/>
      <c r="DW86" s="366"/>
      <c r="DX86" s="366"/>
      <c r="DY86" s="366"/>
      <c r="DZ86" s="366"/>
      <c r="EA86" s="366"/>
      <c r="EB86" s="366"/>
      <c r="EC86" s="366"/>
      <c r="ED86" s="366"/>
      <c r="EE86" s="366"/>
      <c r="EF86" s="366"/>
      <c r="EG86" s="366"/>
      <c r="EH86" s="366"/>
      <c r="EI86" s="366"/>
      <c r="EJ86" s="366"/>
      <c r="EK86" s="366"/>
      <c r="EL86" s="366"/>
      <c r="EM86" s="366"/>
      <c r="EN86" s="366"/>
      <c r="EO86" s="366"/>
      <c r="EP86" s="366"/>
      <c r="EQ86" s="366"/>
      <c r="ER86" s="366"/>
      <c r="ES86" s="366"/>
      <c r="ET86" s="366"/>
      <c r="EU86" s="366"/>
      <c r="EV86" s="366"/>
      <c r="EW86" s="366"/>
      <c r="EX86" s="366"/>
      <c r="EY86" s="366"/>
      <c r="EZ86" s="366"/>
      <c r="FA86" s="366"/>
      <c r="FB86" s="366"/>
      <c r="FC86" s="366"/>
      <c r="FD86" s="366"/>
      <c r="FE86" s="366"/>
      <c r="FF86" s="366"/>
      <c r="FG86" s="366"/>
      <c r="FH86" s="366"/>
      <c r="FI86" s="366"/>
      <c r="FJ86" s="366"/>
      <c r="FK86" s="366"/>
      <c r="FL86" s="366"/>
      <c r="FM86" s="366"/>
      <c r="FN86" s="366"/>
      <c r="FO86" s="366"/>
      <c r="FP86" s="366"/>
      <c r="FQ86" s="366"/>
      <c r="FR86" s="366"/>
      <c r="FS86" s="366"/>
      <c r="FT86" s="366"/>
      <c r="FU86" s="366"/>
      <c r="FV86" s="366"/>
      <c r="FW86" s="366"/>
      <c r="FX86" s="366"/>
      <c r="FY86" s="366"/>
      <c r="FZ86" s="366"/>
      <c r="GA86" s="366"/>
      <c r="GB86" s="366"/>
      <c r="GC86" s="366"/>
      <c r="GD86" s="366"/>
      <c r="GE86" s="366"/>
      <c r="GF86" s="366"/>
      <c r="GG86" s="366"/>
      <c r="GH86" s="366"/>
      <c r="GI86" s="366"/>
      <c r="GJ86" s="366"/>
      <c r="GK86" s="366"/>
      <c r="GL86" s="366"/>
      <c r="GM86" s="366"/>
      <c r="GN86" s="366"/>
      <c r="GO86" s="366"/>
      <c r="GP86" s="366"/>
      <c r="GQ86" s="366"/>
      <c r="GR86" s="366"/>
      <c r="GS86" s="366"/>
      <c r="GT86" s="366"/>
      <c r="GU86" s="366"/>
      <c r="GV86" s="366"/>
      <c r="GW86" s="366"/>
      <c r="GX86" s="366"/>
      <c r="GY86" s="366"/>
      <c r="GZ86" s="366"/>
      <c r="HA86" s="366"/>
      <c r="HB86" s="366"/>
      <c r="HC86" s="366"/>
      <c r="HD86" s="366"/>
      <c r="HE86" s="366"/>
      <c r="HF86" s="366"/>
      <c r="HG86" s="366"/>
      <c r="HH86" s="366"/>
      <c r="HI86" s="366"/>
      <c r="HJ86" s="366"/>
      <c r="HK86" s="366"/>
      <c r="HL86" s="366"/>
      <c r="HM86" s="366"/>
      <c r="HN86" s="366"/>
      <c r="HO86" s="366"/>
      <c r="HP86" s="366"/>
      <c r="HQ86" s="366"/>
      <c r="HR86" s="366"/>
      <c r="HS86" s="366"/>
      <c r="HT86" s="366"/>
      <c r="HU86" s="366"/>
      <c r="HV86" s="366"/>
      <c r="HW86" s="366"/>
      <c r="HX86" s="366"/>
      <c r="HY86" s="366"/>
      <c r="HZ86" s="366"/>
      <c r="IA86" s="366"/>
      <c r="IB86" s="366"/>
    </row>
    <row r="87" spans="1:236" s="371" customFormat="1" ht="18" customHeight="1">
      <c r="A87" s="366"/>
      <c r="B87" s="367">
        <v>51</v>
      </c>
      <c r="C87" s="373" t="s">
        <v>102</v>
      </c>
      <c r="D87" s="374">
        <v>1187</v>
      </c>
      <c r="E87" s="375">
        <v>1423.05</v>
      </c>
      <c r="F87" s="512">
        <v>1187</v>
      </c>
      <c r="G87" s="513">
        <v>1242.69</v>
      </c>
      <c r="H87" s="374">
        <v>5009</v>
      </c>
      <c r="I87" s="375">
        <v>1751.43</v>
      </c>
      <c r="J87" s="512">
        <v>4996</v>
      </c>
      <c r="K87" s="513">
        <v>1708.49</v>
      </c>
      <c r="L87" s="374">
        <v>2588</v>
      </c>
      <c r="M87" s="375">
        <v>1054.17</v>
      </c>
      <c r="N87" s="512">
        <v>2585</v>
      </c>
      <c r="O87" s="513">
        <v>1030.6600000000001</v>
      </c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6"/>
      <c r="AC87" s="366"/>
      <c r="AD87" s="366"/>
      <c r="AE87" s="366"/>
      <c r="AF87" s="366"/>
      <c r="AG87" s="366"/>
      <c r="AH87" s="366"/>
      <c r="AI87" s="366"/>
      <c r="AJ87" s="366"/>
      <c r="AK87" s="366"/>
      <c r="AL87" s="366"/>
      <c r="AM87" s="366"/>
      <c r="AN87" s="366"/>
      <c r="AO87" s="366"/>
      <c r="AP87" s="366"/>
      <c r="AQ87" s="366"/>
      <c r="AR87" s="366"/>
      <c r="AS87" s="366"/>
      <c r="AT87" s="366"/>
      <c r="AU87" s="366"/>
      <c r="AV87" s="366"/>
      <c r="AW87" s="366"/>
      <c r="AX87" s="366"/>
      <c r="AY87" s="366"/>
      <c r="AZ87" s="366"/>
      <c r="BA87" s="366"/>
      <c r="BB87" s="366"/>
      <c r="BC87" s="366"/>
      <c r="BD87" s="366"/>
      <c r="BE87" s="366"/>
      <c r="BF87" s="366"/>
      <c r="BG87" s="366"/>
      <c r="BH87" s="366"/>
      <c r="BI87" s="366"/>
      <c r="BJ87" s="366"/>
      <c r="BK87" s="366"/>
      <c r="BL87" s="366"/>
      <c r="BM87" s="366"/>
      <c r="BN87" s="366"/>
      <c r="BO87" s="366"/>
      <c r="BP87" s="366"/>
      <c r="BQ87" s="366"/>
      <c r="BR87" s="366"/>
      <c r="BS87" s="366"/>
      <c r="BT87" s="366"/>
      <c r="BU87" s="366"/>
      <c r="BV87" s="366"/>
      <c r="BW87" s="366"/>
      <c r="BX87" s="366"/>
      <c r="BY87" s="366"/>
      <c r="BZ87" s="366"/>
      <c r="CA87" s="366"/>
      <c r="CB87" s="366"/>
      <c r="CC87" s="366"/>
      <c r="CD87" s="366"/>
      <c r="CE87" s="366"/>
      <c r="CF87" s="366"/>
      <c r="CG87" s="366"/>
      <c r="CH87" s="366"/>
      <c r="CI87" s="366"/>
      <c r="CJ87" s="366"/>
      <c r="CK87" s="366"/>
      <c r="CL87" s="366"/>
      <c r="CM87" s="366"/>
      <c r="CN87" s="366"/>
      <c r="CO87" s="366"/>
      <c r="CP87" s="366"/>
      <c r="CQ87" s="366"/>
      <c r="CR87" s="366"/>
      <c r="CS87" s="366"/>
      <c r="CT87" s="366"/>
      <c r="CU87" s="366"/>
      <c r="CV87" s="366"/>
      <c r="CW87" s="366"/>
      <c r="CX87" s="366"/>
      <c r="CY87" s="366"/>
      <c r="CZ87" s="366"/>
      <c r="DA87" s="366"/>
      <c r="DB87" s="366"/>
      <c r="DC87" s="366"/>
      <c r="DD87" s="366"/>
      <c r="DE87" s="366"/>
      <c r="DF87" s="366"/>
      <c r="DG87" s="366"/>
      <c r="DH87" s="366"/>
      <c r="DI87" s="366"/>
      <c r="DJ87" s="366"/>
      <c r="DK87" s="366"/>
      <c r="DL87" s="366"/>
      <c r="DM87" s="366"/>
      <c r="DN87" s="366"/>
      <c r="DO87" s="366"/>
      <c r="DP87" s="366"/>
      <c r="DQ87" s="366"/>
      <c r="DR87" s="366"/>
      <c r="DS87" s="366"/>
      <c r="DT87" s="366"/>
      <c r="DU87" s="366"/>
      <c r="DV87" s="366"/>
      <c r="DW87" s="366"/>
      <c r="DX87" s="366"/>
      <c r="DY87" s="366"/>
      <c r="DZ87" s="366"/>
      <c r="EA87" s="366"/>
      <c r="EB87" s="366"/>
      <c r="EC87" s="366"/>
      <c r="ED87" s="366"/>
      <c r="EE87" s="366"/>
      <c r="EF87" s="366"/>
      <c r="EG87" s="366"/>
      <c r="EH87" s="366"/>
      <c r="EI87" s="366"/>
      <c r="EJ87" s="366"/>
      <c r="EK87" s="366"/>
      <c r="EL87" s="366"/>
      <c r="EM87" s="366"/>
      <c r="EN87" s="366"/>
      <c r="EO87" s="366"/>
      <c r="EP87" s="366"/>
      <c r="EQ87" s="366"/>
      <c r="ER87" s="366"/>
      <c r="ES87" s="366"/>
      <c r="ET87" s="366"/>
      <c r="EU87" s="366"/>
      <c r="EV87" s="366"/>
      <c r="EW87" s="366"/>
      <c r="EX87" s="366"/>
      <c r="EY87" s="366"/>
      <c r="EZ87" s="366"/>
      <c r="FA87" s="366"/>
      <c r="FB87" s="366"/>
      <c r="FC87" s="366"/>
      <c r="FD87" s="366"/>
      <c r="FE87" s="366"/>
      <c r="FF87" s="366"/>
      <c r="FG87" s="366"/>
      <c r="FH87" s="366"/>
      <c r="FI87" s="366"/>
      <c r="FJ87" s="366"/>
      <c r="FK87" s="366"/>
      <c r="FL87" s="366"/>
      <c r="FM87" s="366"/>
      <c r="FN87" s="366"/>
      <c r="FO87" s="366"/>
      <c r="FP87" s="366"/>
      <c r="FQ87" s="366"/>
      <c r="FR87" s="366"/>
      <c r="FS87" s="366"/>
      <c r="FT87" s="366"/>
      <c r="FU87" s="366"/>
      <c r="FV87" s="366"/>
      <c r="FW87" s="366"/>
      <c r="FX87" s="366"/>
      <c r="FY87" s="366"/>
      <c r="FZ87" s="366"/>
      <c r="GA87" s="366"/>
      <c r="GB87" s="366"/>
      <c r="GC87" s="366"/>
      <c r="GD87" s="366"/>
      <c r="GE87" s="366"/>
      <c r="GF87" s="366"/>
      <c r="GG87" s="366"/>
      <c r="GH87" s="366"/>
      <c r="GI87" s="366"/>
      <c r="GJ87" s="366"/>
      <c r="GK87" s="366"/>
      <c r="GL87" s="366"/>
      <c r="GM87" s="366"/>
      <c r="GN87" s="366"/>
      <c r="GO87" s="366"/>
      <c r="GP87" s="366"/>
      <c r="GQ87" s="366"/>
      <c r="GR87" s="366"/>
      <c r="GS87" s="366"/>
      <c r="GT87" s="366"/>
      <c r="GU87" s="366"/>
      <c r="GV87" s="366"/>
      <c r="GW87" s="366"/>
      <c r="GX87" s="366"/>
      <c r="GY87" s="366"/>
      <c r="GZ87" s="366"/>
      <c r="HA87" s="366"/>
      <c r="HB87" s="366"/>
      <c r="HC87" s="366"/>
      <c r="HD87" s="366"/>
      <c r="HE87" s="366"/>
      <c r="HF87" s="366"/>
      <c r="HG87" s="366"/>
      <c r="HH87" s="366"/>
      <c r="HI87" s="366"/>
      <c r="HJ87" s="366"/>
      <c r="HK87" s="366"/>
      <c r="HL87" s="366"/>
      <c r="HM87" s="366"/>
      <c r="HN87" s="366"/>
      <c r="HO87" s="366"/>
      <c r="HP87" s="366"/>
      <c r="HQ87" s="366"/>
      <c r="HR87" s="366"/>
      <c r="HS87" s="366"/>
      <c r="HT87" s="366"/>
      <c r="HU87" s="366"/>
      <c r="HV87" s="366"/>
      <c r="HW87" s="366"/>
      <c r="HX87" s="366"/>
      <c r="HY87" s="366"/>
      <c r="HZ87" s="366"/>
      <c r="IA87" s="366"/>
      <c r="IB87" s="366"/>
    </row>
    <row r="88" spans="1:236" s="371" customFormat="1" ht="18" customHeight="1">
      <c r="A88" s="366"/>
      <c r="B88" s="367">
        <v>52</v>
      </c>
      <c r="C88" s="373" t="s">
        <v>103</v>
      </c>
      <c r="D88" s="376">
        <v>1408</v>
      </c>
      <c r="E88" s="377">
        <v>1368.69</v>
      </c>
      <c r="F88" s="512">
        <v>1408</v>
      </c>
      <c r="G88" s="513">
        <v>1191.94</v>
      </c>
      <c r="H88" s="376">
        <v>4741</v>
      </c>
      <c r="I88" s="377">
        <v>1669.59</v>
      </c>
      <c r="J88" s="512">
        <v>4734</v>
      </c>
      <c r="K88" s="513">
        <v>1626.8</v>
      </c>
      <c r="L88" s="376">
        <v>2261</v>
      </c>
      <c r="M88" s="377">
        <v>985.23</v>
      </c>
      <c r="N88" s="512">
        <v>2249</v>
      </c>
      <c r="O88" s="513">
        <v>963.35</v>
      </c>
      <c r="P88" s="366"/>
      <c r="Q88" s="366"/>
      <c r="R88" s="366"/>
      <c r="S88" s="366"/>
      <c r="T88" s="366"/>
      <c r="U88" s="366"/>
      <c r="V88" s="366"/>
      <c r="W88" s="366"/>
      <c r="X88" s="366"/>
      <c r="Y88" s="366"/>
      <c r="Z88" s="366"/>
      <c r="AA88" s="366"/>
      <c r="AB88" s="366"/>
      <c r="AC88" s="366"/>
      <c r="AD88" s="366"/>
      <c r="AE88" s="366"/>
      <c r="AF88" s="366"/>
      <c r="AG88" s="366"/>
      <c r="AH88" s="366"/>
      <c r="AI88" s="366"/>
      <c r="AJ88" s="366"/>
      <c r="AK88" s="366"/>
      <c r="AL88" s="366"/>
      <c r="AM88" s="366"/>
      <c r="AN88" s="366"/>
      <c r="AO88" s="366"/>
      <c r="AP88" s="366"/>
      <c r="AQ88" s="366"/>
      <c r="AR88" s="366"/>
      <c r="AS88" s="366"/>
      <c r="AT88" s="366"/>
      <c r="AU88" s="366"/>
      <c r="AV88" s="366"/>
      <c r="AW88" s="366"/>
      <c r="AX88" s="366"/>
      <c r="AY88" s="366"/>
      <c r="AZ88" s="366"/>
      <c r="BA88" s="366"/>
      <c r="BB88" s="366"/>
      <c r="BC88" s="366"/>
      <c r="BD88" s="366"/>
      <c r="BE88" s="366"/>
      <c r="BF88" s="366"/>
      <c r="BG88" s="366"/>
      <c r="BH88" s="366"/>
      <c r="BI88" s="366"/>
      <c r="BJ88" s="366"/>
      <c r="BK88" s="366"/>
      <c r="BL88" s="366"/>
      <c r="BM88" s="366"/>
      <c r="BN88" s="366"/>
      <c r="BO88" s="366"/>
      <c r="BP88" s="366"/>
      <c r="BQ88" s="366"/>
      <c r="BR88" s="366"/>
      <c r="BS88" s="366"/>
      <c r="BT88" s="366"/>
      <c r="BU88" s="366"/>
      <c r="BV88" s="366"/>
      <c r="BW88" s="366"/>
      <c r="BX88" s="366"/>
      <c r="BY88" s="366"/>
      <c r="BZ88" s="366"/>
      <c r="CA88" s="366"/>
      <c r="CB88" s="366"/>
      <c r="CC88" s="366"/>
      <c r="CD88" s="366"/>
      <c r="CE88" s="366"/>
      <c r="CF88" s="366"/>
      <c r="CG88" s="366"/>
      <c r="CH88" s="366"/>
      <c r="CI88" s="366"/>
      <c r="CJ88" s="366"/>
      <c r="CK88" s="366"/>
      <c r="CL88" s="366"/>
      <c r="CM88" s="366"/>
      <c r="CN88" s="366"/>
      <c r="CO88" s="366"/>
      <c r="CP88" s="366"/>
      <c r="CQ88" s="366"/>
      <c r="CR88" s="366"/>
      <c r="CS88" s="366"/>
      <c r="CT88" s="366"/>
      <c r="CU88" s="366"/>
      <c r="CV88" s="366"/>
      <c r="CW88" s="366"/>
      <c r="CX88" s="366"/>
      <c r="CY88" s="366"/>
      <c r="CZ88" s="366"/>
      <c r="DA88" s="366"/>
      <c r="DB88" s="366"/>
      <c r="DC88" s="366"/>
      <c r="DD88" s="366"/>
      <c r="DE88" s="366"/>
      <c r="DF88" s="366"/>
      <c r="DG88" s="366"/>
      <c r="DH88" s="366"/>
      <c r="DI88" s="366"/>
      <c r="DJ88" s="366"/>
      <c r="DK88" s="366"/>
      <c r="DL88" s="366"/>
      <c r="DM88" s="366"/>
      <c r="DN88" s="366"/>
      <c r="DO88" s="366"/>
      <c r="DP88" s="366"/>
      <c r="DQ88" s="366"/>
      <c r="DR88" s="366"/>
      <c r="DS88" s="366"/>
      <c r="DT88" s="366"/>
      <c r="DU88" s="366"/>
      <c r="DV88" s="366"/>
      <c r="DW88" s="366"/>
      <c r="DX88" s="366"/>
      <c r="DY88" s="366"/>
      <c r="DZ88" s="366"/>
      <c r="EA88" s="366"/>
      <c r="EB88" s="366"/>
      <c r="EC88" s="366"/>
      <c r="ED88" s="366"/>
      <c r="EE88" s="366"/>
      <c r="EF88" s="366"/>
      <c r="EG88" s="366"/>
      <c r="EH88" s="366"/>
      <c r="EI88" s="366"/>
      <c r="EJ88" s="366"/>
      <c r="EK88" s="366"/>
      <c r="EL88" s="366"/>
      <c r="EM88" s="366"/>
      <c r="EN88" s="366"/>
      <c r="EO88" s="366"/>
      <c r="EP88" s="366"/>
      <c r="EQ88" s="366"/>
      <c r="ER88" s="366"/>
      <c r="ES88" s="366"/>
      <c r="ET88" s="366"/>
      <c r="EU88" s="366"/>
      <c r="EV88" s="366"/>
      <c r="EW88" s="366"/>
      <c r="EX88" s="366"/>
      <c r="EY88" s="366"/>
      <c r="EZ88" s="366"/>
      <c r="FA88" s="366"/>
      <c r="FB88" s="366"/>
      <c r="FC88" s="366"/>
      <c r="FD88" s="366"/>
      <c r="FE88" s="366"/>
      <c r="FF88" s="366"/>
      <c r="FG88" s="366"/>
      <c r="FH88" s="366"/>
      <c r="FI88" s="366"/>
      <c r="FJ88" s="366"/>
      <c r="FK88" s="366"/>
      <c r="FL88" s="366"/>
      <c r="FM88" s="366"/>
      <c r="FN88" s="366"/>
      <c r="FO88" s="366"/>
      <c r="FP88" s="366"/>
      <c r="FQ88" s="366"/>
      <c r="FR88" s="366"/>
      <c r="FS88" s="366"/>
      <c r="FT88" s="366"/>
      <c r="FU88" s="366"/>
      <c r="FV88" s="366"/>
      <c r="FW88" s="366"/>
      <c r="FX88" s="366"/>
      <c r="FY88" s="366"/>
      <c r="FZ88" s="366"/>
      <c r="GA88" s="366"/>
      <c r="GB88" s="366"/>
      <c r="GC88" s="366"/>
      <c r="GD88" s="366"/>
      <c r="GE88" s="366"/>
      <c r="GF88" s="366"/>
      <c r="GG88" s="366"/>
      <c r="GH88" s="366"/>
      <c r="GI88" s="366"/>
      <c r="GJ88" s="366"/>
      <c r="GK88" s="366"/>
      <c r="GL88" s="366"/>
      <c r="GM88" s="366"/>
      <c r="GN88" s="366"/>
      <c r="GO88" s="366"/>
      <c r="GP88" s="366"/>
      <c r="GQ88" s="366"/>
      <c r="GR88" s="366"/>
      <c r="GS88" s="366"/>
      <c r="GT88" s="366"/>
      <c r="GU88" s="366"/>
      <c r="GV88" s="366"/>
      <c r="GW88" s="366"/>
      <c r="GX88" s="366"/>
      <c r="GY88" s="366"/>
      <c r="GZ88" s="366"/>
      <c r="HA88" s="366"/>
      <c r="HB88" s="366"/>
      <c r="HC88" s="366"/>
      <c r="HD88" s="366"/>
      <c r="HE88" s="366"/>
      <c r="HF88" s="366"/>
      <c r="HG88" s="366"/>
      <c r="HH88" s="366"/>
      <c r="HI88" s="366"/>
      <c r="HJ88" s="366"/>
      <c r="HK88" s="366"/>
      <c r="HL88" s="366"/>
      <c r="HM88" s="366"/>
      <c r="HN88" s="366"/>
      <c r="HO88" s="366"/>
      <c r="HP88" s="366"/>
      <c r="HQ88" s="366"/>
      <c r="HR88" s="366"/>
      <c r="HS88" s="366"/>
      <c r="HT88" s="366"/>
      <c r="HU88" s="366"/>
      <c r="HV88" s="366"/>
      <c r="HW88" s="366"/>
      <c r="HX88" s="366"/>
      <c r="HY88" s="366"/>
      <c r="HZ88" s="366"/>
      <c r="IA88" s="366"/>
      <c r="IB88" s="366"/>
    </row>
    <row r="89" spans="1:236" s="371" customFormat="1" ht="18" hidden="1" customHeight="1">
      <c r="A89" s="366"/>
      <c r="B89" s="367"/>
      <c r="C89" s="373"/>
      <c r="D89" s="378"/>
      <c r="E89" s="379"/>
      <c r="F89" s="378"/>
      <c r="G89" s="379"/>
      <c r="H89" s="378"/>
      <c r="I89" s="379"/>
      <c r="J89" s="378"/>
      <c r="K89" s="379"/>
      <c r="L89" s="378"/>
      <c r="M89" s="379"/>
      <c r="N89" s="378"/>
      <c r="O89" s="379"/>
      <c r="P89" s="366"/>
      <c r="Q89" s="366"/>
      <c r="R89" s="366"/>
      <c r="S89" s="366"/>
      <c r="T89" s="366"/>
      <c r="U89" s="366"/>
      <c r="V89" s="366"/>
      <c r="W89" s="366"/>
      <c r="X89" s="366"/>
      <c r="Y89" s="366"/>
      <c r="Z89" s="366"/>
      <c r="AA89" s="366"/>
      <c r="AB89" s="366"/>
      <c r="AC89" s="366"/>
      <c r="AD89" s="366"/>
      <c r="AE89" s="366"/>
      <c r="AF89" s="366"/>
      <c r="AG89" s="366"/>
      <c r="AH89" s="366"/>
      <c r="AI89" s="366"/>
      <c r="AJ89" s="366"/>
      <c r="AK89" s="366"/>
      <c r="AL89" s="366"/>
      <c r="AM89" s="366"/>
      <c r="AN89" s="366"/>
      <c r="AO89" s="366"/>
      <c r="AP89" s="366"/>
      <c r="AQ89" s="366"/>
      <c r="AR89" s="366"/>
      <c r="AS89" s="366"/>
      <c r="AT89" s="366"/>
      <c r="AU89" s="366"/>
      <c r="AV89" s="366"/>
      <c r="AW89" s="366"/>
      <c r="AX89" s="366"/>
      <c r="AY89" s="366"/>
      <c r="AZ89" s="366"/>
      <c r="BA89" s="366"/>
      <c r="BB89" s="366"/>
      <c r="BC89" s="366"/>
      <c r="BD89" s="366"/>
      <c r="BE89" s="366"/>
      <c r="BF89" s="366"/>
      <c r="BG89" s="366"/>
      <c r="BH89" s="366"/>
      <c r="BI89" s="366"/>
      <c r="BJ89" s="366"/>
      <c r="BK89" s="366"/>
      <c r="BL89" s="366"/>
      <c r="BM89" s="366"/>
      <c r="BN89" s="366"/>
      <c r="BO89" s="366"/>
      <c r="BP89" s="366"/>
      <c r="BQ89" s="366"/>
      <c r="BR89" s="366"/>
      <c r="BS89" s="366"/>
      <c r="BT89" s="366"/>
      <c r="BU89" s="366"/>
      <c r="BV89" s="366"/>
      <c r="BW89" s="366"/>
      <c r="BX89" s="366"/>
      <c r="BY89" s="366"/>
      <c r="BZ89" s="366"/>
      <c r="CA89" s="366"/>
      <c r="CB89" s="366"/>
      <c r="CC89" s="366"/>
      <c r="CD89" s="366"/>
      <c r="CE89" s="366"/>
      <c r="CF89" s="366"/>
      <c r="CG89" s="366"/>
      <c r="CH89" s="366"/>
      <c r="CI89" s="366"/>
      <c r="CJ89" s="366"/>
      <c r="CK89" s="366"/>
      <c r="CL89" s="366"/>
      <c r="CM89" s="366"/>
      <c r="CN89" s="366"/>
      <c r="CO89" s="366"/>
      <c r="CP89" s="366"/>
      <c r="CQ89" s="366"/>
      <c r="CR89" s="366"/>
      <c r="CS89" s="366"/>
      <c r="CT89" s="366"/>
      <c r="CU89" s="366"/>
      <c r="CV89" s="366"/>
      <c r="CW89" s="366"/>
      <c r="CX89" s="366"/>
      <c r="CY89" s="366"/>
      <c r="CZ89" s="366"/>
      <c r="DA89" s="366"/>
      <c r="DB89" s="366"/>
      <c r="DC89" s="366"/>
      <c r="DD89" s="366"/>
      <c r="DE89" s="366"/>
      <c r="DF89" s="366"/>
      <c r="DG89" s="366"/>
      <c r="DH89" s="366"/>
      <c r="DI89" s="366"/>
      <c r="DJ89" s="366"/>
      <c r="DK89" s="366"/>
      <c r="DL89" s="366"/>
      <c r="DM89" s="366"/>
      <c r="DN89" s="366"/>
      <c r="DO89" s="366"/>
      <c r="DP89" s="366"/>
      <c r="DQ89" s="366"/>
      <c r="DR89" s="366"/>
      <c r="DS89" s="366"/>
      <c r="DT89" s="366"/>
      <c r="DU89" s="366"/>
      <c r="DV89" s="366"/>
      <c r="DW89" s="366"/>
      <c r="DX89" s="366"/>
      <c r="DY89" s="366"/>
      <c r="DZ89" s="366"/>
      <c r="EA89" s="366"/>
      <c r="EB89" s="366"/>
      <c r="EC89" s="366"/>
      <c r="ED89" s="366"/>
      <c r="EE89" s="366"/>
      <c r="EF89" s="366"/>
      <c r="EG89" s="366"/>
      <c r="EH89" s="366"/>
      <c r="EI89" s="366"/>
      <c r="EJ89" s="366"/>
      <c r="EK89" s="366"/>
      <c r="EL89" s="366"/>
      <c r="EM89" s="366"/>
      <c r="EN89" s="366"/>
      <c r="EO89" s="366"/>
      <c r="EP89" s="366"/>
      <c r="EQ89" s="366"/>
      <c r="ER89" s="366"/>
      <c r="ES89" s="366"/>
      <c r="ET89" s="366"/>
      <c r="EU89" s="366"/>
      <c r="EV89" s="366"/>
      <c r="EW89" s="366"/>
      <c r="EX89" s="366"/>
      <c r="EY89" s="366"/>
      <c r="EZ89" s="366"/>
      <c r="FA89" s="366"/>
      <c r="FB89" s="366"/>
      <c r="FC89" s="366"/>
      <c r="FD89" s="366"/>
      <c r="FE89" s="366"/>
      <c r="FF89" s="366"/>
      <c r="FG89" s="366"/>
      <c r="FH89" s="366"/>
      <c r="FI89" s="366"/>
      <c r="FJ89" s="366"/>
      <c r="FK89" s="366"/>
      <c r="FL89" s="366"/>
      <c r="FM89" s="366"/>
      <c r="FN89" s="366"/>
      <c r="FO89" s="366"/>
      <c r="FP89" s="366"/>
      <c r="FQ89" s="366"/>
      <c r="FR89" s="366"/>
      <c r="FS89" s="366"/>
      <c r="FT89" s="366"/>
      <c r="FU89" s="366"/>
      <c r="FV89" s="366"/>
      <c r="FW89" s="366"/>
      <c r="FX89" s="366"/>
      <c r="FY89" s="366"/>
      <c r="FZ89" s="366"/>
      <c r="GA89" s="366"/>
      <c r="GB89" s="366"/>
      <c r="GC89" s="366"/>
      <c r="GD89" s="366"/>
      <c r="GE89" s="366"/>
      <c r="GF89" s="366"/>
      <c r="GG89" s="366"/>
      <c r="GH89" s="366"/>
      <c r="GI89" s="366"/>
      <c r="GJ89" s="366"/>
      <c r="GK89" s="366"/>
      <c r="GL89" s="366"/>
      <c r="GM89" s="366"/>
      <c r="GN89" s="366"/>
      <c r="GO89" s="366"/>
      <c r="GP89" s="366"/>
      <c r="GQ89" s="366"/>
      <c r="GR89" s="366"/>
      <c r="GS89" s="366"/>
      <c r="GT89" s="366"/>
      <c r="GU89" s="366"/>
      <c r="GV89" s="366"/>
      <c r="GW89" s="366"/>
      <c r="GX89" s="366"/>
      <c r="GY89" s="366"/>
      <c r="GZ89" s="366"/>
      <c r="HA89" s="366"/>
      <c r="HB89" s="366"/>
      <c r="HC89" s="366"/>
      <c r="HD89" s="366"/>
      <c r="HE89" s="366"/>
      <c r="HF89" s="366"/>
      <c r="HG89" s="366"/>
      <c r="HH89" s="366"/>
      <c r="HI89" s="366"/>
      <c r="HJ89" s="366"/>
      <c r="HK89" s="366"/>
      <c r="HL89" s="366"/>
      <c r="HM89" s="366"/>
      <c r="HN89" s="366"/>
      <c r="HO89" s="366"/>
      <c r="HP89" s="366"/>
      <c r="HQ89" s="366"/>
      <c r="HR89" s="366"/>
      <c r="HS89" s="366"/>
      <c r="HT89" s="366"/>
      <c r="HU89" s="366"/>
      <c r="HV89" s="366"/>
      <c r="HW89" s="366"/>
      <c r="HX89" s="366"/>
      <c r="HY89" s="366"/>
      <c r="HZ89" s="366"/>
      <c r="IA89" s="366"/>
      <c r="IB89" s="366"/>
    </row>
    <row r="90" spans="1:236" s="371" customFormat="1" ht="18" customHeight="1">
      <c r="A90" s="380"/>
      <c r="B90" s="381"/>
      <c r="C90" s="382" t="s">
        <v>45</v>
      </c>
      <c r="D90" s="383">
        <v>1059235</v>
      </c>
      <c r="E90" s="384">
        <v>1254.73</v>
      </c>
      <c r="F90" s="514">
        <v>1059041</v>
      </c>
      <c r="G90" s="515">
        <v>1134.3900000000001</v>
      </c>
      <c r="H90" s="383">
        <v>6713530</v>
      </c>
      <c r="I90" s="384">
        <v>1572.77</v>
      </c>
      <c r="J90" s="514">
        <v>6702043</v>
      </c>
      <c r="K90" s="515">
        <v>1550.82</v>
      </c>
      <c r="L90" s="383">
        <v>2343382</v>
      </c>
      <c r="M90" s="384">
        <v>975.36</v>
      </c>
      <c r="N90" s="514">
        <v>2334364</v>
      </c>
      <c r="O90" s="515">
        <v>952.7</v>
      </c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6"/>
      <c r="AF90" s="366"/>
      <c r="AG90" s="366"/>
      <c r="AH90" s="366"/>
      <c r="AI90" s="366"/>
      <c r="AJ90" s="366"/>
      <c r="AK90" s="366"/>
      <c r="AL90" s="366"/>
      <c r="AM90" s="366"/>
      <c r="AN90" s="366"/>
      <c r="AO90" s="366"/>
      <c r="AP90" s="366"/>
      <c r="AQ90" s="366"/>
      <c r="AR90" s="366"/>
      <c r="AS90" s="366"/>
      <c r="AT90" s="366"/>
      <c r="AU90" s="366"/>
      <c r="AV90" s="366"/>
      <c r="AW90" s="366"/>
      <c r="AX90" s="366"/>
      <c r="AY90" s="366"/>
      <c r="AZ90" s="366"/>
      <c r="BA90" s="366"/>
      <c r="BB90" s="366"/>
      <c r="BC90" s="366"/>
      <c r="BD90" s="366"/>
      <c r="BE90" s="366"/>
      <c r="BF90" s="366"/>
      <c r="BG90" s="366"/>
      <c r="BH90" s="366"/>
      <c r="BI90" s="366"/>
      <c r="BJ90" s="366"/>
      <c r="BK90" s="366"/>
      <c r="BL90" s="366"/>
      <c r="BM90" s="366"/>
      <c r="BN90" s="366"/>
      <c r="BO90" s="366"/>
      <c r="BP90" s="366"/>
      <c r="BQ90" s="366"/>
      <c r="BR90" s="366"/>
      <c r="BS90" s="366"/>
      <c r="BT90" s="366"/>
      <c r="BU90" s="366"/>
      <c r="BV90" s="366"/>
      <c r="BW90" s="366"/>
      <c r="BX90" s="366"/>
      <c r="BY90" s="366"/>
      <c r="BZ90" s="366"/>
      <c r="CA90" s="366"/>
      <c r="CB90" s="366"/>
      <c r="CC90" s="366"/>
      <c r="CD90" s="366"/>
      <c r="CE90" s="366"/>
      <c r="CF90" s="366"/>
      <c r="CG90" s="366"/>
      <c r="CH90" s="366"/>
      <c r="CI90" s="366"/>
      <c r="CJ90" s="366"/>
      <c r="CK90" s="366"/>
      <c r="CL90" s="366"/>
      <c r="CM90" s="366"/>
      <c r="CN90" s="366"/>
      <c r="CO90" s="366"/>
      <c r="CP90" s="366"/>
      <c r="CQ90" s="366"/>
      <c r="CR90" s="366"/>
      <c r="CS90" s="366"/>
      <c r="CT90" s="366"/>
      <c r="CU90" s="366"/>
      <c r="CV90" s="366"/>
      <c r="CW90" s="366"/>
      <c r="CX90" s="366"/>
      <c r="CY90" s="366"/>
      <c r="CZ90" s="366"/>
      <c r="DA90" s="366"/>
      <c r="DB90" s="366"/>
      <c r="DC90" s="366"/>
      <c r="DD90" s="366"/>
      <c r="DE90" s="366"/>
      <c r="DF90" s="366"/>
      <c r="DG90" s="366"/>
      <c r="DH90" s="366"/>
      <c r="DI90" s="366"/>
      <c r="DJ90" s="366"/>
      <c r="DK90" s="366"/>
      <c r="DL90" s="366"/>
      <c r="DM90" s="366"/>
      <c r="DN90" s="366"/>
      <c r="DO90" s="366"/>
      <c r="DP90" s="366"/>
      <c r="DQ90" s="366"/>
      <c r="DR90" s="366"/>
      <c r="DS90" s="366"/>
      <c r="DT90" s="366"/>
      <c r="DU90" s="366"/>
      <c r="DV90" s="366"/>
      <c r="DW90" s="366"/>
      <c r="DX90" s="366"/>
      <c r="DY90" s="366"/>
      <c r="DZ90" s="366"/>
      <c r="EA90" s="366"/>
      <c r="EB90" s="366"/>
      <c r="EC90" s="366"/>
      <c r="ED90" s="366"/>
      <c r="EE90" s="366"/>
      <c r="EF90" s="366"/>
      <c r="EG90" s="366"/>
      <c r="EH90" s="366"/>
      <c r="EI90" s="366"/>
      <c r="EJ90" s="366"/>
      <c r="EK90" s="366"/>
      <c r="EL90" s="366"/>
      <c r="EM90" s="366"/>
      <c r="EN90" s="366"/>
      <c r="EO90" s="366"/>
      <c r="EP90" s="366"/>
      <c r="EQ90" s="366"/>
      <c r="ER90" s="366"/>
      <c r="ES90" s="366"/>
      <c r="ET90" s="366"/>
      <c r="EU90" s="366"/>
      <c r="EV90" s="366"/>
      <c r="EW90" s="366"/>
      <c r="EX90" s="366"/>
      <c r="EY90" s="366"/>
      <c r="EZ90" s="366"/>
      <c r="FA90" s="366"/>
      <c r="FB90" s="366"/>
      <c r="FC90" s="366"/>
      <c r="FD90" s="366"/>
      <c r="FE90" s="366"/>
      <c r="FF90" s="366"/>
      <c r="FG90" s="366"/>
      <c r="FH90" s="366"/>
      <c r="FI90" s="366"/>
      <c r="FJ90" s="366"/>
      <c r="FK90" s="366"/>
      <c r="FL90" s="366"/>
      <c r="FM90" s="366"/>
      <c r="FN90" s="366"/>
      <c r="FO90" s="366"/>
      <c r="FP90" s="366"/>
      <c r="FQ90" s="366"/>
      <c r="FR90" s="366"/>
      <c r="FS90" s="366"/>
      <c r="FT90" s="366"/>
      <c r="FU90" s="366"/>
      <c r="FV90" s="366"/>
      <c r="FW90" s="366"/>
      <c r="FX90" s="366"/>
      <c r="FY90" s="366"/>
      <c r="FZ90" s="366"/>
      <c r="GA90" s="366"/>
      <c r="GB90" s="366"/>
      <c r="GC90" s="366"/>
      <c r="GD90" s="366"/>
      <c r="GE90" s="366"/>
      <c r="GF90" s="366"/>
      <c r="GG90" s="366"/>
      <c r="GH90" s="366"/>
      <c r="GI90" s="366"/>
      <c r="GJ90" s="366"/>
      <c r="GK90" s="366"/>
      <c r="GL90" s="366"/>
      <c r="GM90" s="366"/>
      <c r="GN90" s="366"/>
      <c r="GO90" s="366"/>
      <c r="GP90" s="366"/>
      <c r="GQ90" s="366"/>
      <c r="GR90" s="366"/>
      <c r="GS90" s="366"/>
      <c r="GT90" s="366"/>
      <c r="GU90" s="366"/>
      <c r="GV90" s="366"/>
      <c r="GW90" s="366"/>
      <c r="GX90" s="366"/>
      <c r="GY90" s="366"/>
      <c r="GZ90" s="366"/>
      <c r="HA90" s="366"/>
      <c r="HB90" s="366"/>
      <c r="HC90" s="366"/>
      <c r="HD90" s="366"/>
      <c r="HE90" s="366"/>
      <c r="HF90" s="366"/>
      <c r="HG90" s="366"/>
      <c r="HH90" s="366"/>
      <c r="HI90" s="366"/>
      <c r="HJ90" s="366"/>
      <c r="HK90" s="366"/>
      <c r="HL90" s="366"/>
      <c r="HM90" s="366"/>
      <c r="HN90" s="366"/>
      <c r="HO90" s="366"/>
      <c r="HP90" s="366"/>
      <c r="HQ90" s="366"/>
      <c r="HR90" s="366"/>
      <c r="HS90" s="366"/>
      <c r="HT90" s="366"/>
      <c r="HU90" s="366"/>
      <c r="HV90" s="366"/>
      <c r="HW90" s="366"/>
      <c r="HX90" s="366"/>
      <c r="HY90" s="366"/>
      <c r="HZ90" s="366"/>
      <c r="IA90" s="366"/>
      <c r="IB90" s="366"/>
    </row>
    <row r="91" spans="1:236" ht="18" customHeight="1">
      <c r="A91" s="359"/>
      <c r="B91" s="360"/>
      <c r="C91" s="359"/>
      <c r="D91" s="359"/>
      <c r="E91" s="359"/>
      <c r="F91" s="359"/>
      <c r="G91" s="359"/>
      <c r="H91" s="359"/>
      <c r="I91" s="359"/>
      <c r="J91" s="359"/>
      <c r="K91" s="359"/>
      <c r="L91" s="359"/>
      <c r="M91" s="359"/>
      <c r="N91" s="359"/>
      <c r="O91" s="359"/>
    </row>
    <row r="92" spans="1:236" ht="18" customHeight="1">
      <c r="A92" s="359"/>
      <c r="B92" s="385"/>
      <c r="C92" s="359"/>
      <c r="D92" s="386"/>
      <c r="E92" s="387"/>
      <c r="F92" s="386"/>
      <c r="G92" s="387"/>
      <c r="H92" s="386"/>
      <c r="I92" s="387"/>
      <c r="J92" s="386"/>
      <c r="K92" s="387"/>
      <c r="L92" s="386"/>
      <c r="M92" s="387"/>
      <c r="N92" s="386"/>
      <c r="O92" s="387"/>
    </row>
    <row r="93" spans="1:236" ht="18" customHeight="1">
      <c r="B93" s="388"/>
      <c r="D93" s="389"/>
      <c r="E93" s="390"/>
      <c r="F93" s="389"/>
      <c r="G93" s="390"/>
      <c r="H93" s="389"/>
      <c r="I93" s="390"/>
      <c r="J93" s="389"/>
      <c r="K93" s="390"/>
      <c r="L93" s="389"/>
      <c r="M93" s="390"/>
      <c r="N93" s="389"/>
      <c r="O93" s="390"/>
    </row>
    <row r="94" spans="1:236" ht="18" customHeight="1">
      <c r="B94" s="388"/>
      <c r="C94" s="391"/>
      <c r="D94" s="389"/>
      <c r="E94" s="390"/>
      <c r="F94" s="389"/>
      <c r="G94" s="390"/>
      <c r="H94" s="389"/>
      <c r="I94" s="390"/>
      <c r="J94" s="389"/>
      <c r="K94" s="390"/>
      <c r="L94" s="389"/>
      <c r="M94" s="390"/>
      <c r="N94" s="389"/>
      <c r="O94" s="390"/>
    </row>
    <row r="95" spans="1:236" ht="18" customHeight="1">
      <c r="B95" s="388"/>
      <c r="E95" s="390"/>
      <c r="G95" s="390"/>
      <c r="I95" s="390"/>
      <c r="K95" s="390"/>
      <c r="M95" s="390"/>
      <c r="O95" s="390"/>
    </row>
    <row r="96" spans="1:236" ht="18" customHeight="1">
      <c r="B96" s="388"/>
      <c r="E96" s="390"/>
      <c r="G96" s="390"/>
      <c r="I96" s="390"/>
      <c r="K96" s="390"/>
      <c r="M96" s="390"/>
      <c r="O96" s="390"/>
    </row>
    <row r="97" spans="2:15" ht="18" customHeight="1">
      <c r="B97" s="388"/>
      <c r="E97" s="390"/>
      <c r="G97" s="390"/>
      <c r="I97" s="390"/>
      <c r="K97" s="390"/>
      <c r="M97" s="390"/>
      <c r="O97" s="390"/>
    </row>
    <row r="98" spans="2:15" ht="18" customHeight="1">
      <c r="B98" s="388"/>
      <c r="E98" s="390"/>
      <c r="G98" s="390"/>
      <c r="I98" s="390"/>
      <c r="K98" s="390"/>
      <c r="M98" s="390"/>
      <c r="O98" s="390"/>
    </row>
    <row r="99" spans="2:15" ht="18" customHeight="1">
      <c r="B99" s="388"/>
      <c r="E99" s="390"/>
      <c r="G99" s="390"/>
      <c r="I99" s="390"/>
      <c r="K99" s="390"/>
      <c r="M99" s="390"/>
      <c r="O99" s="390"/>
    </row>
    <row r="100" spans="2:15" ht="18" customHeight="1">
      <c r="B100" s="388"/>
      <c r="E100" s="390"/>
      <c r="G100" s="390"/>
      <c r="I100" s="390"/>
      <c r="K100" s="390"/>
      <c r="M100" s="390"/>
      <c r="O100" s="390"/>
    </row>
    <row r="101" spans="2:15" ht="18" customHeight="1">
      <c r="B101" s="388"/>
    </row>
    <row r="102" spans="2:15" ht="18" customHeight="1">
      <c r="B102" s="388"/>
    </row>
    <row r="103" spans="2:15" ht="18" customHeight="1">
      <c r="B103" s="388"/>
    </row>
    <row r="104" spans="2:15" ht="18" customHeight="1">
      <c r="B104" s="388"/>
    </row>
    <row r="105" spans="2:15" ht="18" customHeight="1">
      <c r="B105" s="388"/>
    </row>
    <row r="106" spans="2:15" ht="18" customHeight="1">
      <c r="B106" s="388"/>
    </row>
    <row r="107" spans="2:15" ht="18" customHeight="1">
      <c r="B107" s="388"/>
    </row>
    <row r="108" spans="2:15" ht="18" customHeight="1"/>
    <row r="109" spans="2:15" ht="18" customHeight="1"/>
    <row r="110" spans="2:15" ht="18" customHeight="1"/>
    <row r="111" spans="2:15" ht="18" customHeight="1"/>
    <row r="112" spans="2:15" ht="18" customHeight="1"/>
    <row r="113" ht="18" customHeight="1"/>
    <row r="114" ht="18" customHeight="1"/>
    <row r="116" ht="12.95" customHeight="1"/>
    <row r="129" ht="15.75" customHeight="1"/>
  </sheetData>
  <mergeCells count="8">
    <mergeCell ref="L7:M7"/>
    <mergeCell ref="N7:O7"/>
    <mergeCell ref="B6:B8"/>
    <mergeCell ref="C6:C8"/>
    <mergeCell ref="D7:E7"/>
    <mergeCell ref="F7:G7"/>
    <mergeCell ref="H7:I7"/>
    <mergeCell ref="J7:K7"/>
  </mergeCells>
  <hyperlinks>
    <hyperlink ref="Q4" location="Indice!A1" display="Volver al índice" xr:uid="{190E16AE-9FA8-415B-832C-D3A2425C9EE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54C22-26E8-4200-9CE8-502144979A6E}">
  <sheetPr>
    <pageSetUpPr autoPageBreaks="0" fitToPage="1"/>
  </sheetPr>
  <dimension ref="A1:HO129"/>
  <sheetViews>
    <sheetView showGridLines="0" showRowColHeaders="0" showOutlineSymbols="0" zoomScale="90" zoomScaleNormal="90" workbookViewId="0">
      <pane ySplit="9" topLeftCell="A10" activePane="bottomLeft" state="frozen"/>
      <selection activeCell="L99" sqref="L99"/>
      <selection pane="bottomLeft" activeCell="H92" sqref="H92"/>
    </sheetView>
  </sheetViews>
  <sheetFormatPr baseColWidth="10" defaultColWidth="11.42578125" defaultRowHeight="15.75"/>
  <cols>
    <col min="1" max="1" width="2.7109375" style="361" customWidth="1"/>
    <col min="2" max="2" width="8" style="367" customWidth="1"/>
    <col min="3" max="3" width="24.7109375" style="361" customWidth="1"/>
    <col min="4" max="15" width="12.7109375" style="361" customWidth="1"/>
    <col min="16" max="16" width="11.42578125" style="392"/>
    <col min="17" max="17" width="28" style="361" customWidth="1"/>
    <col min="18" max="18" width="21.42578125" style="361" customWidth="1"/>
    <col min="19" max="16384" width="11.42578125" style="361"/>
  </cols>
  <sheetData>
    <row r="1" spans="1:223" s="350" customFormat="1">
      <c r="B1" s="351"/>
      <c r="E1" s="352"/>
      <c r="G1" s="352"/>
      <c r="I1" s="352"/>
      <c r="K1" s="352"/>
      <c r="M1" s="352"/>
      <c r="O1" s="352"/>
      <c r="P1" s="392"/>
      <c r="Q1" s="361"/>
    </row>
    <row r="2" spans="1:223" s="350" customFormat="1" ht="18.75">
      <c r="B2" s="353"/>
      <c r="C2" s="354" t="s">
        <v>46</v>
      </c>
      <c r="D2" s="355"/>
      <c r="E2" s="356"/>
      <c r="F2" s="355"/>
      <c r="G2" s="356"/>
      <c r="H2" s="355"/>
      <c r="I2" s="356"/>
      <c r="J2" s="355"/>
      <c r="K2" s="356"/>
      <c r="L2" s="355"/>
      <c r="M2" s="356"/>
      <c r="N2" s="355"/>
      <c r="O2" s="356"/>
      <c r="P2" s="392"/>
      <c r="Q2" s="361"/>
    </row>
    <row r="3" spans="1:223" s="350" customFormat="1">
      <c r="B3" s="351"/>
      <c r="C3" s="357"/>
      <c r="D3" s="355"/>
      <c r="E3" s="356"/>
      <c r="F3" s="355"/>
      <c r="G3" s="356"/>
      <c r="H3" s="355"/>
      <c r="I3" s="356"/>
      <c r="J3" s="355"/>
      <c r="K3" s="356"/>
      <c r="L3" s="355"/>
      <c r="M3" s="356"/>
      <c r="N3" s="355"/>
      <c r="O3" s="356"/>
      <c r="P3" s="392"/>
      <c r="Q3" s="361"/>
    </row>
    <row r="4" spans="1:223" s="350" customFormat="1" ht="18.75">
      <c r="B4" s="499"/>
      <c r="C4" s="358" t="s">
        <v>227</v>
      </c>
      <c r="D4" s="355"/>
      <c r="E4" s="356"/>
      <c r="F4" s="355"/>
      <c r="G4" s="356"/>
      <c r="H4" s="355"/>
      <c r="I4" s="356"/>
      <c r="J4" s="355"/>
      <c r="K4" s="356"/>
      <c r="L4" s="355"/>
      <c r="M4" s="356"/>
      <c r="N4" s="355"/>
      <c r="O4" s="356"/>
      <c r="P4" s="392"/>
      <c r="Q4" s="393" t="s">
        <v>167</v>
      </c>
    </row>
    <row r="5" spans="1:223" s="396" customFormat="1" ht="9" customHeight="1">
      <c r="A5" s="394"/>
      <c r="B5" s="395"/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395"/>
      <c r="Q5" s="395"/>
      <c r="R5" s="395"/>
      <c r="S5" s="395"/>
      <c r="T5" s="395"/>
      <c r="U5" s="395"/>
      <c r="V5" s="395"/>
      <c r="W5" s="395"/>
      <c r="X5" s="395"/>
      <c r="Y5" s="395"/>
      <c r="Z5" s="395"/>
      <c r="AA5" s="395"/>
      <c r="AB5" s="395"/>
      <c r="AC5" s="395"/>
      <c r="AD5" s="395"/>
      <c r="AE5" s="395"/>
      <c r="AF5" s="395"/>
      <c r="AG5" s="395"/>
      <c r="AH5" s="395"/>
      <c r="AI5" s="395"/>
      <c r="AJ5" s="395"/>
      <c r="AK5" s="395"/>
      <c r="AL5" s="395"/>
      <c r="AM5" s="395"/>
      <c r="AN5" s="395"/>
      <c r="AO5" s="395"/>
      <c r="AP5" s="395"/>
      <c r="AQ5" s="395"/>
      <c r="AR5" s="395"/>
      <c r="AS5" s="395"/>
      <c r="AT5" s="395"/>
      <c r="AU5" s="395"/>
      <c r="AV5" s="395"/>
      <c r="AW5" s="395"/>
      <c r="AX5" s="395"/>
      <c r="AY5" s="395"/>
      <c r="AZ5" s="395"/>
      <c r="BA5" s="395"/>
      <c r="BB5" s="395"/>
      <c r="BC5" s="395"/>
      <c r="BD5" s="395"/>
      <c r="BE5" s="395"/>
      <c r="BF5" s="395"/>
      <c r="BG5" s="395"/>
      <c r="BH5" s="395"/>
      <c r="BI5" s="395"/>
      <c r="BJ5" s="395"/>
      <c r="BK5" s="395"/>
      <c r="BL5" s="395"/>
      <c r="BM5" s="395"/>
      <c r="BN5" s="395"/>
      <c r="BO5" s="395"/>
      <c r="BP5" s="395"/>
      <c r="BQ5" s="395"/>
      <c r="BR5" s="395"/>
      <c r="BS5" s="395"/>
      <c r="BT5" s="395"/>
      <c r="BU5" s="395"/>
      <c r="BV5" s="395"/>
      <c r="BW5" s="395"/>
      <c r="BX5" s="395"/>
      <c r="BY5" s="395"/>
      <c r="BZ5" s="395"/>
      <c r="CA5" s="395"/>
      <c r="CB5" s="395"/>
      <c r="CC5" s="395"/>
      <c r="CD5" s="395"/>
      <c r="CE5" s="395"/>
      <c r="CF5" s="395"/>
      <c r="CG5" s="395"/>
      <c r="CH5" s="395"/>
      <c r="CI5" s="395"/>
      <c r="CJ5" s="395"/>
      <c r="CK5" s="395"/>
      <c r="CL5" s="395"/>
      <c r="CM5" s="395"/>
      <c r="CN5" s="395"/>
      <c r="CO5" s="395"/>
      <c r="CP5" s="395"/>
      <c r="CQ5" s="395"/>
      <c r="CR5" s="395"/>
      <c r="CS5" s="395"/>
      <c r="CT5" s="395"/>
      <c r="CU5" s="395"/>
      <c r="CV5" s="395"/>
      <c r="CW5" s="395"/>
      <c r="CX5" s="395"/>
      <c r="CY5" s="395"/>
      <c r="CZ5" s="395"/>
      <c r="DA5" s="395"/>
      <c r="DB5" s="395"/>
      <c r="DC5" s="395"/>
      <c r="DD5" s="395"/>
      <c r="DE5" s="395"/>
      <c r="DF5" s="395"/>
      <c r="DG5" s="395"/>
      <c r="DH5" s="395"/>
      <c r="DI5" s="395"/>
      <c r="DJ5" s="395"/>
      <c r="DK5" s="395"/>
      <c r="DL5" s="395"/>
      <c r="DM5" s="395"/>
      <c r="DN5" s="395"/>
      <c r="DO5" s="395"/>
      <c r="DP5" s="395"/>
      <c r="DQ5" s="395"/>
      <c r="DR5" s="395"/>
      <c r="DS5" s="395"/>
      <c r="DT5" s="395"/>
      <c r="DU5" s="395"/>
      <c r="DV5" s="395"/>
      <c r="DW5" s="395"/>
      <c r="DX5" s="395"/>
      <c r="DY5" s="395"/>
      <c r="DZ5" s="395"/>
      <c r="EA5" s="395"/>
      <c r="EB5" s="395"/>
      <c r="EC5" s="395"/>
      <c r="ED5" s="395"/>
      <c r="EE5" s="395"/>
      <c r="EF5" s="395"/>
      <c r="EG5" s="395"/>
      <c r="EH5" s="395"/>
      <c r="EI5" s="395"/>
      <c r="EJ5" s="395"/>
      <c r="EK5" s="395"/>
      <c r="EL5" s="395"/>
      <c r="EM5" s="395"/>
      <c r="EN5" s="395"/>
      <c r="EO5" s="395"/>
      <c r="EP5" s="395"/>
      <c r="EQ5" s="395"/>
      <c r="ER5" s="395"/>
      <c r="ES5" s="395"/>
      <c r="ET5" s="395"/>
      <c r="EU5" s="395"/>
      <c r="EV5" s="395"/>
      <c r="EW5" s="395"/>
      <c r="EX5" s="395"/>
      <c r="EY5" s="395"/>
      <c r="EZ5" s="395"/>
      <c r="FA5" s="395"/>
      <c r="FB5" s="395"/>
      <c r="FC5" s="395"/>
      <c r="FD5" s="395"/>
      <c r="FE5" s="395"/>
      <c r="FF5" s="395"/>
      <c r="FG5" s="395"/>
      <c r="FH5" s="395"/>
      <c r="FI5" s="395"/>
      <c r="FJ5" s="395"/>
      <c r="FK5" s="395"/>
      <c r="FL5" s="395"/>
      <c r="FM5" s="395"/>
      <c r="FN5" s="395"/>
      <c r="FO5" s="395"/>
      <c r="FP5" s="395"/>
      <c r="FQ5" s="395"/>
      <c r="FR5" s="395"/>
      <c r="FS5" s="395"/>
      <c r="FT5" s="395"/>
      <c r="FU5" s="395"/>
      <c r="FV5" s="395"/>
      <c r="FW5" s="395"/>
      <c r="FX5" s="395"/>
      <c r="FY5" s="395"/>
      <c r="FZ5" s="395"/>
      <c r="GA5" s="395"/>
      <c r="GB5" s="395"/>
      <c r="GC5" s="395"/>
      <c r="GD5" s="395"/>
      <c r="GE5" s="395"/>
      <c r="GF5" s="395"/>
      <c r="GG5" s="395"/>
      <c r="GH5" s="395"/>
      <c r="GI5" s="395"/>
      <c r="GJ5" s="395"/>
      <c r="GK5" s="395"/>
      <c r="GL5" s="395"/>
      <c r="GM5" s="395"/>
      <c r="GN5" s="395"/>
      <c r="GO5" s="395"/>
      <c r="GP5" s="395"/>
      <c r="GQ5" s="395"/>
      <c r="GR5" s="395"/>
      <c r="GS5" s="395"/>
      <c r="GT5" s="395"/>
      <c r="GU5" s="395"/>
      <c r="GV5" s="395"/>
      <c r="GW5" s="395"/>
      <c r="GX5" s="395"/>
      <c r="GY5" s="395"/>
      <c r="GZ5" s="395"/>
      <c r="HA5" s="395"/>
      <c r="HB5" s="395"/>
      <c r="HC5" s="395"/>
      <c r="HD5" s="395"/>
      <c r="HE5" s="395"/>
      <c r="HF5" s="395"/>
      <c r="HG5" s="395"/>
      <c r="HH5" s="395"/>
      <c r="HI5" s="395"/>
      <c r="HJ5" s="395"/>
      <c r="HK5" s="395"/>
      <c r="HL5" s="395"/>
      <c r="HM5" s="395"/>
      <c r="HN5" s="395"/>
      <c r="HO5" s="395"/>
    </row>
    <row r="6" spans="1:223" ht="38.1" customHeight="1">
      <c r="A6" s="359"/>
      <c r="B6" s="562" t="s">
        <v>156</v>
      </c>
      <c r="C6" s="564" t="s">
        <v>47</v>
      </c>
      <c r="D6" s="399" t="s">
        <v>104</v>
      </c>
      <c r="E6" s="400"/>
      <c r="F6" s="399"/>
      <c r="G6" s="400"/>
      <c r="H6" s="401" t="s">
        <v>105</v>
      </c>
      <c r="I6" s="402"/>
      <c r="J6" s="401"/>
      <c r="K6" s="401"/>
      <c r="L6" s="502" t="s">
        <v>45</v>
      </c>
      <c r="M6" s="502"/>
      <c r="N6" s="501"/>
      <c r="O6" s="502"/>
    </row>
    <row r="7" spans="1:223" ht="32.25" customHeight="1">
      <c r="A7" s="359"/>
      <c r="B7" s="562"/>
      <c r="C7" s="564"/>
      <c r="D7" s="558" t="s">
        <v>218</v>
      </c>
      <c r="E7" s="559"/>
      <c r="F7" s="566" t="s">
        <v>219</v>
      </c>
      <c r="G7" s="567"/>
      <c r="H7" s="558" t="s">
        <v>218</v>
      </c>
      <c r="I7" s="559"/>
      <c r="J7" s="568" t="s">
        <v>219</v>
      </c>
      <c r="K7" s="569"/>
      <c r="L7" s="558" t="s">
        <v>218</v>
      </c>
      <c r="M7" s="559"/>
      <c r="N7" s="560" t="s">
        <v>219</v>
      </c>
      <c r="O7" s="561"/>
    </row>
    <row r="8" spans="1:223" ht="36.75" customHeight="1">
      <c r="A8" s="359"/>
      <c r="B8" s="563"/>
      <c r="C8" s="565"/>
      <c r="D8" s="500" t="s">
        <v>7</v>
      </c>
      <c r="E8" s="503" t="s">
        <v>51</v>
      </c>
      <c r="F8" s="504" t="s">
        <v>7</v>
      </c>
      <c r="G8" s="505" t="s">
        <v>51</v>
      </c>
      <c r="H8" s="500" t="s">
        <v>7</v>
      </c>
      <c r="I8" s="503" t="s">
        <v>51</v>
      </c>
      <c r="J8" s="506" t="s">
        <v>7</v>
      </c>
      <c r="K8" s="507" t="s">
        <v>51</v>
      </c>
      <c r="L8" s="500" t="s">
        <v>7</v>
      </c>
      <c r="M8" s="503" t="s">
        <v>51</v>
      </c>
      <c r="N8" s="508" t="s">
        <v>7</v>
      </c>
      <c r="O8" s="509" t="s">
        <v>51</v>
      </c>
    </row>
    <row r="9" spans="1:223" ht="24" hidden="1" customHeight="1">
      <c r="B9" s="362"/>
      <c r="C9" s="363"/>
      <c r="D9" s="364"/>
      <c r="E9" s="365"/>
      <c r="F9" s="364"/>
      <c r="G9" s="365"/>
      <c r="H9" s="364"/>
      <c r="I9" s="365"/>
      <c r="J9" s="364"/>
      <c r="K9" s="365"/>
      <c r="L9" s="364"/>
      <c r="M9" s="365"/>
      <c r="N9" s="364"/>
      <c r="O9" s="365"/>
    </row>
    <row r="10" spans="1:223" s="371" customFormat="1" ht="18" customHeight="1">
      <c r="A10" s="366"/>
      <c r="B10" s="367"/>
      <c r="C10" s="368" t="s">
        <v>52</v>
      </c>
      <c r="D10" s="369">
        <v>68459</v>
      </c>
      <c r="E10" s="370">
        <v>524.66</v>
      </c>
      <c r="F10" s="510">
        <v>68402</v>
      </c>
      <c r="G10" s="511">
        <v>505.08</v>
      </c>
      <c r="H10" s="369">
        <v>12702</v>
      </c>
      <c r="I10" s="370">
        <v>785.04</v>
      </c>
      <c r="J10" s="510">
        <v>12700</v>
      </c>
      <c r="K10" s="511">
        <v>778.4</v>
      </c>
      <c r="L10" s="369">
        <v>1730873</v>
      </c>
      <c r="M10" s="370">
        <v>1235.8699999999999</v>
      </c>
      <c r="N10" s="510">
        <v>1728900</v>
      </c>
      <c r="O10" s="511">
        <v>1200.67</v>
      </c>
      <c r="P10" s="397"/>
      <c r="Q10" s="516"/>
      <c r="R10" s="517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/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/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/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/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/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/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66"/>
      <c r="FK10" s="366"/>
      <c r="FL10" s="366"/>
      <c r="FM10" s="366"/>
      <c r="FN10" s="366"/>
      <c r="FO10" s="366"/>
      <c r="FP10" s="366"/>
      <c r="FQ10" s="366"/>
      <c r="FR10" s="366"/>
      <c r="FS10" s="366"/>
      <c r="FT10" s="366"/>
      <c r="FU10" s="366"/>
      <c r="FV10" s="366"/>
      <c r="FW10" s="366"/>
      <c r="FX10" s="366"/>
      <c r="FY10" s="366"/>
      <c r="FZ10" s="366"/>
      <c r="GA10" s="366"/>
      <c r="GB10" s="366"/>
      <c r="GC10" s="366"/>
      <c r="GD10" s="366"/>
      <c r="GE10" s="366"/>
      <c r="GF10" s="366"/>
      <c r="GG10" s="366"/>
      <c r="GH10" s="366"/>
      <c r="GI10" s="366"/>
      <c r="GJ10" s="366"/>
      <c r="GK10" s="366"/>
      <c r="GL10" s="366"/>
      <c r="GM10" s="366"/>
      <c r="GN10" s="366"/>
      <c r="GO10" s="366"/>
      <c r="GP10" s="366"/>
      <c r="GQ10" s="366"/>
      <c r="GR10" s="366"/>
      <c r="GS10" s="366"/>
      <c r="GT10" s="366"/>
      <c r="GU10" s="366"/>
      <c r="GV10" s="366"/>
      <c r="GW10" s="366"/>
      <c r="GX10" s="366"/>
      <c r="GY10" s="366"/>
      <c r="GZ10" s="366"/>
      <c r="HA10" s="366"/>
      <c r="HB10" s="366"/>
      <c r="HC10" s="366"/>
      <c r="HD10" s="366"/>
      <c r="HE10" s="366"/>
      <c r="HF10" s="366"/>
      <c r="HG10" s="366"/>
      <c r="HH10" s="366"/>
      <c r="HI10" s="366"/>
      <c r="HJ10" s="366"/>
      <c r="HK10" s="366"/>
      <c r="HL10" s="366"/>
      <c r="HM10" s="366"/>
      <c r="HN10" s="366"/>
      <c r="HO10" s="366"/>
    </row>
    <row r="11" spans="1:223" s="372" customFormat="1" ht="18" customHeight="1">
      <c r="B11" s="367">
        <v>4</v>
      </c>
      <c r="C11" s="373" t="s">
        <v>53</v>
      </c>
      <c r="D11" s="374">
        <v>5514</v>
      </c>
      <c r="E11" s="375">
        <v>462.33</v>
      </c>
      <c r="F11" s="512">
        <v>5512</v>
      </c>
      <c r="G11" s="513">
        <v>441.79</v>
      </c>
      <c r="H11" s="374">
        <v>535</v>
      </c>
      <c r="I11" s="375">
        <v>773.47</v>
      </c>
      <c r="J11" s="512">
        <v>535</v>
      </c>
      <c r="K11" s="513">
        <v>760.72</v>
      </c>
      <c r="L11" s="374">
        <v>122475</v>
      </c>
      <c r="M11" s="375">
        <v>1133.8800000000001</v>
      </c>
      <c r="N11" s="512">
        <v>122388</v>
      </c>
      <c r="O11" s="513">
        <v>1101.83</v>
      </c>
      <c r="P11" s="397"/>
      <c r="Q11" s="398"/>
      <c r="R11" s="517"/>
    </row>
    <row r="12" spans="1:223" s="372" customFormat="1" ht="18" customHeight="1">
      <c r="B12" s="367">
        <v>11</v>
      </c>
      <c r="C12" s="373" t="s">
        <v>54</v>
      </c>
      <c r="D12" s="374">
        <v>10344</v>
      </c>
      <c r="E12" s="375">
        <v>562.16</v>
      </c>
      <c r="F12" s="512">
        <v>10333</v>
      </c>
      <c r="G12" s="513">
        <v>543.39</v>
      </c>
      <c r="H12" s="374">
        <v>2897</v>
      </c>
      <c r="I12" s="375">
        <v>812.61</v>
      </c>
      <c r="J12" s="512">
        <v>2897</v>
      </c>
      <c r="K12" s="513">
        <v>809.19</v>
      </c>
      <c r="L12" s="374">
        <v>239423</v>
      </c>
      <c r="M12" s="375">
        <v>1361.23</v>
      </c>
      <c r="N12" s="512">
        <v>239091</v>
      </c>
      <c r="O12" s="513">
        <v>1314.21</v>
      </c>
      <c r="P12" s="397"/>
      <c r="Q12" s="516"/>
      <c r="R12" s="517"/>
    </row>
    <row r="13" spans="1:223" s="372" customFormat="1" ht="18" customHeight="1">
      <c r="B13" s="367">
        <v>14</v>
      </c>
      <c r="C13" s="373" t="s">
        <v>55</v>
      </c>
      <c r="D13" s="374">
        <v>6775</v>
      </c>
      <c r="E13" s="375">
        <v>530.44000000000005</v>
      </c>
      <c r="F13" s="512">
        <v>6772</v>
      </c>
      <c r="G13" s="513">
        <v>511.12</v>
      </c>
      <c r="H13" s="374">
        <v>1407</v>
      </c>
      <c r="I13" s="375">
        <v>766.76</v>
      </c>
      <c r="J13" s="512">
        <v>1407</v>
      </c>
      <c r="K13" s="513">
        <v>761.61</v>
      </c>
      <c r="L13" s="374">
        <v>185640</v>
      </c>
      <c r="M13" s="375">
        <v>1160.2</v>
      </c>
      <c r="N13" s="512">
        <v>185452</v>
      </c>
      <c r="O13" s="513">
        <v>1135.23</v>
      </c>
      <c r="P13" s="397"/>
      <c r="Q13" s="516"/>
      <c r="R13" s="517"/>
    </row>
    <row r="14" spans="1:223" s="372" customFormat="1" ht="18" customHeight="1">
      <c r="B14" s="367">
        <v>18</v>
      </c>
      <c r="C14" s="373" t="s">
        <v>56</v>
      </c>
      <c r="D14" s="374">
        <v>7712</v>
      </c>
      <c r="E14" s="375">
        <v>504.02</v>
      </c>
      <c r="F14" s="512">
        <v>7705</v>
      </c>
      <c r="G14" s="513">
        <v>484.27</v>
      </c>
      <c r="H14" s="374">
        <v>1480</v>
      </c>
      <c r="I14" s="375">
        <v>785.35</v>
      </c>
      <c r="J14" s="512">
        <v>1480</v>
      </c>
      <c r="K14" s="513">
        <v>776.35</v>
      </c>
      <c r="L14" s="374">
        <v>206228</v>
      </c>
      <c r="M14" s="375">
        <v>1182.1300000000001</v>
      </c>
      <c r="N14" s="512">
        <v>206012</v>
      </c>
      <c r="O14" s="513">
        <v>1149.6500000000001</v>
      </c>
      <c r="P14" s="397"/>
      <c r="Q14" s="516"/>
      <c r="R14" s="517"/>
    </row>
    <row r="15" spans="1:223" s="372" customFormat="1" ht="18" customHeight="1">
      <c r="B15" s="367">
        <v>21</v>
      </c>
      <c r="C15" s="373" t="s">
        <v>57</v>
      </c>
      <c r="D15" s="374">
        <v>4374</v>
      </c>
      <c r="E15" s="375">
        <v>522.39</v>
      </c>
      <c r="F15" s="512">
        <v>4371</v>
      </c>
      <c r="G15" s="513">
        <v>501.4</v>
      </c>
      <c r="H15" s="374">
        <v>841</v>
      </c>
      <c r="I15" s="375">
        <v>797.14</v>
      </c>
      <c r="J15" s="512">
        <v>841</v>
      </c>
      <c r="K15" s="513">
        <v>784.24</v>
      </c>
      <c r="L15" s="374">
        <v>108057</v>
      </c>
      <c r="M15" s="375">
        <v>1245.1600000000001</v>
      </c>
      <c r="N15" s="512">
        <v>107963</v>
      </c>
      <c r="O15" s="513">
        <v>1205.32</v>
      </c>
      <c r="P15" s="397"/>
      <c r="Q15" s="516"/>
      <c r="R15" s="517"/>
    </row>
    <row r="16" spans="1:223" s="372" customFormat="1" ht="18" customHeight="1">
      <c r="B16" s="367">
        <v>23</v>
      </c>
      <c r="C16" s="373" t="s">
        <v>58</v>
      </c>
      <c r="D16" s="374">
        <v>5249</v>
      </c>
      <c r="E16" s="375">
        <v>520.73</v>
      </c>
      <c r="F16" s="512">
        <v>5245</v>
      </c>
      <c r="G16" s="513">
        <v>499.53</v>
      </c>
      <c r="H16" s="374">
        <v>854</v>
      </c>
      <c r="I16" s="375">
        <v>722.99</v>
      </c>
      <c r="J16" s="512">
        <v>854</v>
      </c>
      <c r="K16" s="513">
        <v>716.38</v>
      </c>
      <c r="L16" s="374">
        <v>153665</v>
      </c>
      <c r="M16" s="375">
        <v>1148.75</v>
      </c>
      <c r="N16" s="512">
        <v>153533</v>
      </c>
      <c r="O16" s="513">
        <v>1114.48</v>
      </c>
      <c r="P16" s="397"/>
      <c r="Q16" s="516"/>
      <c r="R16" s="517"/>
    </row>
    <row r="17" spans="1:223" s="372" customFormat="1" ht="18" customHeight="1">
      <c r="B17" s="367">
        <v>29</v>
      </c>
      <c r="C17" s="373" t="s">
        <v>59</v>
      </c>
      <c r="D17" s="374">
        <v>12576</v>
      </c>
      <c r="E17" s="375">
        <v>507.49</v>
      </c>
      <c r="F17" s="512">
        <v>12563</v>
      </c>
      <c r="G17" s="513">
        <v>491.14</v>
      </c>
      <c r="H17" s="374">
        <v>1757</v>
      </c>
      <c r="I17" s="375">
        <v>767.27</v>
      </c>
      <c r="J17" s="512">
        <v>1755</v>
      </c>
      <c r="K17" s="513">
        <v>755.51</v>
      </c>
      <c r="L17" s="374">
        <v>300634</v>
      </c>
      <c r="M17" s="375">
        <v>1252.6300000000001</v>
      </c>
      <c r="N17" s="512">
        <v>300285</v>
      </c>
      <c r="O17" s="513">
        <v>1220.4100000000001</v>
      </c>
      <c r="P17" s="397"/>
      <c r="Q17" s="516"/>
      <c r="R17" s="517"/>
    </row>
    <row r="18" spans="1:223" s="372" customFormat="1" ht="18" customHeight="1">
      <c r="B18" s="367">
        <v>41</v>
      </c>
      <c r="C18" s="373" t="s">
        <v>60</v>
      </c>
      <c r="D18" s="374">
        <v>15915</v>
      </c>
      <c r="E18" s="375">
        <v>544.91</v>
      </c>
      <c r="F18" s="512">
        <v>15901</v>
      </c>
      <c r="G18" s="513">
        <v>523.48</v>
      </c>
      <c r="H18" s="374">
        <v>2931</v>
      </c>
      <c r="I18" s="375">
        <v>793.78</v>
      </c>
      <c r="J18" s="512">
        <v>2931</v>
      </c>
      <c r="K18" s="513">
        <v>790.4</v>
      </c>
      <c r="L18" s="374">
        <v>414751</v>
      </c>
      <c r="M18" s="375">
        <v>1271.9100000000001</v>
      </c>
      <c r="N18" s="512">
        <v>414176</v>
      </c>
      <c r="O18" s="513">
        <v>1235.45</v>
      </c>
      <c r="P18" s="397"/>
      <c r="Q18" s="516"/>
      <c r="R18" s="517"/>
    </row>
    <row r="19" spans="1:223" s="372" customFormat="1" ht="18" hidden="1" customHeight="1">
      <c r="B19" s="367"/>
      <c r="C19" s="373"/>
      <c r="D19" s="374"/>
      <c r="E19" s="375"/>
      <c r="F19" s="374"/>
      <c r="G19" s="375"/>
      <c r="H19" s="374"/>
      <c r="I19" s="375"/>
      <c r="J19" s="374"/>
      <c r="K19" s="375"/>
      <c r="L19" s="374"/>
      <c r="M19" s="375"/>
      <c r="N19" s="374"/>
      <c r="O19" s="375"/>
      <c r="P19" s="397"/>
      <c r="Q19" s="516"/>
      <c r="R19" s="517"/>
    </row>
    <row r="20" spans="1:223" s="371" customFormat="1" ht="18" customHeight="1">
      <c r="A20" s="366"/>
      <c r="B20" s="367"/>
      <c r="C20" s="368" t="s">
        <v>61</v>
      </c>
      <c r="D20" s="369">
        <v>9238</v>
      </c>
      <c r="E20" s="370">
        <v>566.07000000000005</v>
      </c>
      <c r="F20" s="510">
        <v>9233</v>
      </c>
      <c r="G20" s="511">
        <v>542.84</v>
      </c>
      <c r="H20" s="369">
        <v>793</v>
      </c>
      <c r="I20" s="370">
        <v>877.6</v>
      </c>
      <c r="J20" s="510">
        <v>791</v>
      </c>
      <c r="K20" s="511">
        <v>872.64</v>
      </c>
      <c r="L20" s="369">
        <v>321029</v>
      </c>
      <c r="M20" s="370">
        <v>1447.58</v>
      </c>
      <c r="N20" s="510">
        <v>320275</v>
      </c>
      <c r="O20" s="511">
        <v>1418.54</v>
      </c>
      <c r="P20" s="397"/>
      <c r="Q20" s="516"/>
      <c r="R20" s="517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  <c r="HJ20" s="366"/>
      <c r="HK20" s="366"/>
      <c r="HL20" s="366"/>
      <c r="HM20" s="366"/>
      <c r="HN20" s="366"/>
      <c r="HO20" s="366"/>
    </row>
    <row r="21" spans="1:223" s="372" customFormat="1" ht="18" customHeight="1">
      <c r="B21" s="367">
        <v>22</v>
      </c>
      <c r="C21" s="373" t="s">
        <v>62</v>
      </c>
      <c r="D21" s="374">
        <v>1635</v>
      </c>
      <c r="E21" s="375">
        <v>536.98</v>
      </c>
      <c r="F21" s="512">
        <v>1634</v>
      </c>
      <c r="G21" s="513">
        <v>514.09</v>
      </c>
      <c r="H21" s="374">
        <v>79</v>
      </c>
      <c r="I21" s="375">
        <v>771.99</v>
      </c>
      <c r="J21" s="512">
        <v>78</v>
      </c>
      <c r="K21" s="513">
        <v>759.38</v>
      </c>
      <c r="L21" s="374">
        <v>55625</v>
      </c>
      <c r="M21" s="375">
        <v>1324.5</v>
      </c>
      <c r="N21" s="512">
        <v>55540</v>
      </c>
      <c r="O21" s="513">
        <v>1295.54</v>
      </c>
      <c r="P21" s="397"/>
      <c r="Q21" s="516"/>
      <c r="R21" s="517"/>
    </row>
    <row r="22" spans="1:223" s="372" customFormat="1" ht="18" customHeight="1">
      <c r="B22" s="367">
        <v>40</v>
      </c>
      <c r="C22" s="373" t="s">
        <v>63</v>
      </c>
      <c r="D22" s="374">
        <v>991</v>
      </c>
      <c r="E22" s="375">
        <v>545.85</v>
      </c>
      <c r="F22" s="512">
        <v>991</v>
      </c>
      <c r="G22" s="513">
        <v>519.52</v>
      </c>
      <c r="H22" s="374">
        <v>97</v>
      </c>
      <c r="I22" s="375">
        <v>883.34</v>
      </c>
      <c r="J22" s="512">
        <v>97</v>
      </c>
      <c r="K22" s="513">
        <v>882.15</v>
      </c>
      <c r="L22" s="374">
        <v>36445</v>
      </c>
      <c r="M22" s="375">
        <v>1337.68</v>
      </c>
      <c r="N22" s="512">
        <v>36377</v>
      </c>
      <c r="O22" s="513">
        <v>1308.0999999999999</v>
      </c>
      <c r="P22" s="397"/>
      <c r="Q22" s="516"/>
      <c r="R22" s="517"/>
    </row>
    <row r="23" spans="1:223" s="372" customFormat="1" ht="18" customHeight="1">
      <c r="B23" s="367">
        <v>50</v>
      </c>
      <c r="C23" s="373" t="s">
        <v>64</v>
      </c>
      <c r="D23" s="374">
        <v>6612</v>
      </c>
      <c r="E23" s="375">
        <v>576.29</v>
      </c>
      <c r="F23" s="512">
        <v>6608</v>
      </c>
      <c r="G23" s="513">
        <v>553.45000000000005</v>
      </c>
      <c r="H23" s="374">
        <v>617</v>
      </c>
      <c r="I23" s="375">
        <v>890.23</v>
      </c>
      <c r="J23" s="512">
        <v>616</v>
      </c>
      <c r="K23" s="513">
        <v>885.48</v>
      </c>
      <c r="L23" s="374">
        <v>228959</v>
      </c>
      <c r="M23" s="375">
        <v>1494.98</v>
      </c>
      <c r="N23" s="512">
        <v>228358</v>
      </c>
      <c r="O23" s="513">
        <v>1466.04</v>
      </c>
      <c r="P23" s="397"/>
      <c r="Q23" s="516"/>
      <c r="R23" s="517"/>
    </row>
    <row r="24" spans="1:223" s="372" customFormat="1" ht="18" hidden="1" customHeight="1">
      <c r="B24" s="367"/>
      <c r="C24" s="373"/>
      <c r="D24" s="374"/>
      <c r="E24" s="375"/>
      <c r="F24" s="374"/>
      <c r="G24" s="375"/>
      <c r="H24" s="374"/>
      <c r="I24" s="375"/>
      <c r="J24" s="374"/>
      <c r="K24" s="375"/>
      <c r="L24" s="374"/>
      <c r="M24" s="375"/>
      <c r="N24" s="374"/>
      <c r="O24" s="375"/>
      <c r="P24" s="397"/>
      <c r="Q24" s="516"/>
      <c r="R24" s="517"/>
    </row>
    <row r="25" spans="1:223" s="371" customFormat="1" ht="18" customHeight="1">
      <c r="A25" s="366"/>
      <c r="B25" s="367">
        <v>33</v>
      </c>
      <c r="C25" s="368" t="s">
        <v>65</v>
      </c>
      <c r="D25" s="369">
        <v>8651</v>
      </c>
      <c r="E25" s="370">
        <v>669.4</v>
      </c>
      <c r="F25" s="510">
        <v>8647</v>
      </c>
      <c r="G25" s="511">
        <v>628.55999999999995</v>
      </c>
      <c r="H25" s="369">
        <v>2071</v>
      </c>
      <c r="I25" s="370">
        <v>1084.52</v>
      </c>
      <c r="J25" s="510">
        <v>2071</v>
      </c>
      <c r="K25" s="511">
        <v>1039.3</v>
      </c>
      <c r="L25" s="369">
        <v>303352</v>
      </c>
      <c r="M25" s="370">
        <v>1578.54</v>
      </c>
      <c r="N25" s="510">
        <v>302780</v>
      </c>
      <c r="O25" s="511">
        <v>1529.94</v>
      </c>
      <c r="P25" s="397"/>
      <c r="Q25" s="516"/>
      <c r="R25" s="517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/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/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/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66"/>
      <c r="FK25" s="366"/>
      <c r="FL25" s="366"/>
      <c r="FM25" s="366"/>
      <c r="FN25" s="366"/>
      <c r="FO25" s="366"/>
      <c r="FP25" s="366"/>
      <c r="FQ25" s="366"/>
      <c r="FR25" s="366"/>
      <c r="FS25" s="366"/>
      <c r="FT25" s="366"/>
      <c r="FU25" s="366"/>
      <c r="FV25" s="366"/>
      <c r="FW25" s="366"/>
      <c r="FX25" s="366"/>
      <c r="FY25" s="366"/>
      <c r="FZ25" s="366"/>
      <c r="GA25" s="366"/>
      <c r="GB25" s="366"/>
      <c r="GC25" s="366"/>
      <c r="GD25" s="366"/>
      <c r="GE25" s="366"/>
      <c r="GF25" s="366"/>
      <c r="GG25" s="366"/>
      <c r="GH25" s="366"/>
      <c r="GI25" s="366"/>
      <c r="GJ25" s="366"/>
      <c r="GK25" s="366"/>
      <c r="GL25" s="366"/>
      <c r="GM25" s="366"/>
      <c r="GN25" s="366"/>
      <c r="GO25" s="366"/>
      <c r="GP25" s="366"/>
      <c r="GQ25" s="366"/>
      <c r="GR25" s="366"/>
      <c r="GS25" s="366"/>
      <c r="GT25" s="366"/>
      <c r="GU25" s="366"/>
      <c r="GV25" s="366"/>
      <c r="GW25" s="366"/>
      <c r="GX25" s="366"/>
      <c r="GY25" s="366"/>
      <c r="GZ25" s="366"/>
      <c r="HA25" s="366"/>
      <c r="HB25" s="366"/>
      <c r="HC25" s="366"/>
      <c r="HD25" s="366"/>
      <c r="HE25" s="366"/>
      <c r="HF25" s="366"/>
      <c r="HG25" s="366"/>
      <c r="HH25" s="366"/>
      <c r="HI25" s="366"/>
      <c r="HJ25" s="366"/>
      <c r="HK25" s="366"/>
      <c r="HL25" s="366"/>
      <c r="HM25" s="366"/>
      <c r="HN25" s="366"/>
      <c r="HO25" s="366"/>
    </row>
    <row r="26" spans="1:223" s="371" customFormat="1" ht="18" hidden="1" customHeight="1">
      <c r="A26" s="366"/>
      <c r="B26" s="367"/>
      <c r="C26" s="368"/>
      <c r="D26" s="369"/>
      <c r="E26" s="370"/>
      <c r="F26" s="510"/>
      <c r="G26" s="511"/>
      <c r="H26" s="369"/>
      <c r="I26" s="370"/>
      <c r="J26" s="510"/>
      <c r="K26" s="511"/>
      <c r="L26" s="369"/>
      <c r="M26" s="370"/>
      <c r="N26" s="510"/>
      <c r="O26" s="511"/>
      <c r="P26" s="397"/>
      <c r="Q26" s="516"/>
      <c r="R26" s="517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/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/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/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/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66"/>
      <c r="FK26" s="366"/>
      <c r="FL26" s="366"/>
      <c r="FM26" s="366"/>
      <c r="FN26" s="366"/>
      <c r="FO26" s="366"/>
      <c r="FP26" s="366"/>
      <c r="FQ26" s="366"/>
      <c r="FR26" s="366"/>
      <c r="FS26" s="366"/>
      <c r="FT26" s="366"/>
      <c r="FU26" s="366"/>
      <c r="FV26" s="366"/>
      <c r="FW26" s="366"/>
      <c r="FX26" s="366"/>
      <c r="FY26" s="366"/>
      <c r="FZ26" s="366"/>
      <c r="GA26" s="366"/>
      <c r="GB26" s="366"/>
      <c r="GC26" s="366"/>
      <c r="GD26" s="366"/>
      <c r="GE26" s="366"/>
      <c r="GF26" s="366"/>
      <c r="GG26" s="366"/>
      <c r="GH26" s="366"/>
      <c r="GI26" s="366"/>
      <c r="GJ26" s="366"/>
      <c r="GK26" s="366"/>
      <c r="GL26" s="366"/>
      <c r="GM26" s="366"/>
      <c r="GN26" s="366"/>
      <c r="GO26" s="366"/>
      <c r="GP26" s="366"/>
      <c r="GQ26" s="366"/>
      <c r="GR26" s="366"/>
      <c r="GS26" s="366"/>
      <c r="GT26" s="366"/>
      <c r="GU26" s="366"/>
      <c r="GV26" s="366"/>
      <c r="GW26" s="366"/>
      <c r="GX26" s="366"/>
      <c r="GY26" s="366"/>
      <c r="GZ26" s="366"/>
      <c r="HA26" s="366"/>
      <c r="HB26" s="366"/>
      <c r="HC26" s="366"/>
      <c r="HD26" s="366"/>
      <c r="HE26" s="366"/>
      <c r="HF26" s="366"/>
      <c r="HG26" s="366"/>
      <c r="HH26" s="366"/>
      <c r="HI26" s="366"/>
      <c r="HJ26" s="366"/>
      <c r="HK26" s="366"/>
      <c r="HL26" s="366"/>
      <c r="HM26" s="366"/>
      <c r="HN26" s="366"/>
      <c r="HO26" s="366"/>
    </row>
    <row r="27" spans="1:223" s="371" customFormat="1" ht="18" customHeight="1">
      <c r="A27" s="366"/>
      <c r="B27" s="367">
        <v>7</v>
      </c>
      <c r="C27" s="368" t="s">
        <v>203</v>
      </c>
      <c r="D27" s="369">
        <v>6073</v>
      </c>
      <c r="E27" s="370">
        <v>467.29</v>
      </c>
      <c r="F27" s="510">
        <v>6071</v>
      </c>
      <c r="G27" s="511">
        <v>448.04</v>
      </c>
      <c r="H27" s="369">
        <v>118</v>
      </c>
      <c r="I27" s="370">
        <v>806.1</v>
      </c>
      <c r="J27" s="510">
        <v>118</v>
      </c>
      <c r="K27" s="511">
        <v>802.49</v>
      </c>
      <c r="L27" s="369">
        <v>216147</v>
      </c>
      <c r="M27" s="370">
        <v>1280.32</v>
      </c>
      <c r="N27" s="510">
        <v>215827</v>
      </c>
      <c r="O27" s="511">
        <v>1254.17</v>
      </c>
      <c r="P27" s="397"/>
      <c r="Q27" s="516"/>
      <c r="R27" s="517"/>
      <c r="S27" s="366"/>
      <c r="T27" s="366"/>
      <c r="U27" s="366"/>
      <c r="V27" s="366"/>
      <c r="W27" s="366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/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/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/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/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/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66"/>
      <c r="FK27" s="366"/>
      <c r="FL27" s="366"/>
      <c r="FM27" s="366"/>
      <c r="FN27" s="366"/>
      <c r="FO27" s="366"/>
      <c r="FP27" s="366"/>
      <c r="FQ27" s="366"/>
      <c r="FR27" s="366"/>
      <c r="FS27" s="366"/>
      <c r="FT27" s="366"/>
      <c r="FU27" s="366"/>
      <c r="FV27" s="366"/>
      <c r="FW27" s="366"/>
      <c r="FX27" s="366"/>
      <c r="FY27" s="366"/>
      <c r="FZ27" s="366"/>
      <c r="GA27" s="366"/>
      <c r="GB27" s="366"/>
      <c r="GC27" s="366"/>
      <c r="GD27" s="366"/>
      <c r="GE27" s="366"/>
      <c r="GF27" s="366"/>
      <c r="GG27" s="366"/>
      <c r="GH27" s="366"/>
      <c r="GI27" s="366"/>
      <c r="GJ27" s="366"/>
      <c r="GK27" s="366"/>
      <c r="GL27" s="366"/>
      <c r="GM27" s="366"/>
      <c r="GN27" s="366"/>
      <c r="GO27" s="366"/>
      <c r="GP27" s="366"/>
      <c r="GQ27" s="366"/>
      <c r="GR27" s="366"/>
      <c r="GS27" s="366"/>
      <c r="GT27" s="366"/>
      <c r="GU27" s="366"/>
      <c r="GV27" s="366"/>
      <c r="GW27" s="366"/>
      <c r="GX27" s="366"/>
      <c r="GY27" s="366"/>
      <c r="GZ27" s="366"/>
      <c r="HA27" s="366"/>
      <c r="HB27" s="366"/>
      <c r="HC27" s="366"/>
      <c r="HD27" s="366"/>
      <c r="HE27" s="366"/>
      <c r="HF27" s="366"/>
      <c r="HG27" s="366"/>
      <c r="HH27" s="366"/>
      <c r="HI27" s="366"/>
      <c r="HJ27" s="366"/>
      <c r="HK27" s="366"/>
      <c r="HL27" s="366"/>
      <c r="HM27" s="366"/>
      <c r="HN27" s="366"/>
      <c r="HO27" s="366"/>
    </row>
    <row r="28" spans="1:223" s="371" customFormat="1" ht="18" hidden="1" customHeight="1">
      <c r="A28" s="366"/>
      <c r="B28" s="367"/>
      <c r="C28" s="368"/>
      <c r="D28" s="369"/>
      <c r="E28" s="370"/>
      <c r="F28" s="510"/>
      <c r="G28" s="511"/>
      <c r="H28" s="369"/>
      <c r="I28" s="370"/>
      <c r="J28" s="510"/>
      <c r="K28" s="511"/>
      <c r="L28" s="369"/>
      <c r="M28" s="370"/>
      <c r="N28" s="510"/>
      <c r="O28" s="511"/>
      <c r="P28" s="397"/>
      <c r="Q28" s="516"/>
      <c r="R28" s="517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/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/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/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/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/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/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66"/>
      <c r="FK28" s="366"/>
      <c r="FL28" s="366"/>
      <c r="FM28" s="366"/>
      <c r="FN28" s="366"/>
      <c r="FO28" s="366"/>
      <c r="FP28" s="366"/>
      <c r="FQ28" s="366"/>
      <c r="FR28" s="366"/>
      <c r="FS28" s="366"/>
      <c r="FT28" s="366"/>
      <c r="FU28" s="366"/>
      <c r="FV28" s="366"/>
      <c r="FW28" s="366"/>
      <c r="FX28" s="366"/>
      <c r="FY28" s="366"/>
      <c r="FZ28" s="366"/>
      <c r="GA28" s="366"/>
      <c r="GB28" s="366"/>
      <c r="GC28" s="366"/>
      <c r="GD28" s="366"/>
      <c r="GE28" s="366"/>
      <c r="GF28" s="366"/>
      <c r="GG28" s="366"/>
      <c r="GH28" s="366"/>
      <c r="GI28" s="366"/>
      <c r="GJ28" s="366"/>
      <c r="GK28" s="366"/>
      <c r="GL28" s="366"/>
      <c r="GM28" s="366"/>
      <c r="GN28" s="366"/>
      <c r="GO28" s="366"/>
      <c r="GP28" s="366"/>
      <c r="GQ28" s="366"/>
      <c r="GR28" s="366"/>
      <c r="GS28" s="366"/>
      <c r="GT28" s="366"/>
      <c r="GU28" s="366"/>
      <c r="GV28" s="366"/>
      <c r="GW28" s="366"/>
      <c r="GX28" s="366"/>
      <c r="GY28" s="366"/>
      <c r="GZ28" s="366"/>
      <c r="HA28" s="366"/>
      <c r="HB28" s="366"/>
      <c r="HC28" s="366"/>
      <c r="HD28" s="366"/>
      <c r="HE28" s="366"/>
      <c r="HF28" s="366"/>
      <c r="HG28" s="366"/>
      <c r="HH28" s="366"/>
      <c r="HI28" s="366"/>
      <c r="HJ28" s="366"/>
      <c r="HK28" s="366"/>
      <c r="HL28" s="366"/>
      <c r="HM28" s="366"/>
      <c r="HN28" s="366"/>
      <c r="HO28" s="366"/>
    </row>
    <row r="29" spans="1:223" s="371" customFormat="1" ht="18" customHeight="1">
      <c r="A29" s="366"/>
      <c r="B29" s="367"/>
      <c r="C29" s="368" t="s">
        <v>66</v>
      </c>
      <c r="D29" s="369">
        <v>16202</v>
      </c>
      <c r="E29" s="370">
        <v>524.96</v>
      </c>
      <c r="F29" s="510">
        <v>16191</v>
      </c>
      <c r="G29" s="511">
        <v>508.12</v>
      </c>
      <c r="H29" s="369">
        <v>2666</v>
      </c>
      <c r="I29" s="370">
        <v>799.55</v>
      </c>
      <c r="J29" s="510">
        <v>2666</v>
      </c>
      <c r="K29" s="511">
        <v>794.09</v>
      </c>
      <c r="L29" s="369">
        <v>381332</v>
      </c>
      <c r="M29" s="370">
        <v>1251.49</v>
      </c>
      <c r="N29" s="510">
        <v>380934</v>
      </c>
      <c r="O29" s="511">
        <v>1216.46</v>
      </c>
      <c r="P29" s="397"/>
      <c r="Q29" s="398"/>
      <c r="R29" s="517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/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/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/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/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/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66"/>
      <c r="FK29" s="366"/>
      <c r="FL29" s="366"/>
      <c r="FM29" s="366"/>
      <c r="FN29" s="366"/>
      <c r="FO29" s="366"/>
      <c r="FP29" s="366"/>
      <c r="FQ29" s="366"/>
      <c r="FR29" s="366"/>
      <c r="FS29" s="366"/>
      <c r="FT29" s="366"/>
      <c r="FU29" s="366"/>
      <c r="FV29" s="366"/>
      <c r="FW29" s="366"/>
      <c r="FX29" s="366"/>
      <c r="FY29" s="366"/>
      <c r="FZ29" s="366"/>
      <c r="GA29" s="366"/>
      <c r="GB29" s="366"/>
      <c r="GC29" s="366"/>
      <c r="GD29" s="366"/>
      <c r="GE29" s="366"/>
      <c r="GF29" s="366"/>
      <c r="GG29" s="366"/>
      <c r="GH29" s="366"/>
      <c r="GI29" s="366"/>
      <c r="GJ29" s="366"/>
      <c r="GK29" s="366"/>
      <c r="GL29" s="366"/>
      <c r="GM29" s="366"/>
      <c r="GN29" s="366"/>
      <c r="GO29" s="366"/>
      <c r="GP29" s="366"/>
      <c r="GQ29" s="366"/>
      <c r="GR29" s="366"/>
      <c r="GS29" s="366"/>
      <c r="GT29" s="366"/>
      <c r="GU29" s="366"/>
      <c r="GV29" s="366"/>
      <c r="GW29" s="366"/>
      <c r="GX29" s="366"/>
      <c r="GY29" s="366"/>
      <c r="GZ29" s="366"/>
      <c r="HA29" s="366"/>
      <c r="HB29" s="366"/>
      <c r="HC29" s="366"/>
      <c r="HD29" s="366"/>
      <c r="HE29" s="366"/>
      <c r="HF29" s="366"/>
      <c r="HG29" s="366"/>
      <c r="HH29" s="366"/>
      <c r="HI29" s="366"/>
      <c r="HJ29" s="366"/>
      <c r="HK29" s="366"/>
      <c r="HL29" s="366"/>
      <c r="HM29" s="366"/>
      <c r="HN29" s="366"/>
      <c r="HO29" s="366"/>
    </row>
    <row r="30" spans="1:223" s="372" customFormat="1" ht="18" customHeight="1">
      <c r="B30" s="367">
        <v>35</v>
      </c>
      <c r="C30" s="373" t="s">
        <v>67</v>
      </c>
      <c r="D30" s="374">
        <v>9084</v>
      </c>
      <c r="E30" s="375">
        <v>530.65</v>
      </c>
      <c r="F30" s="512">
        <v>9075</v>
      </c>
      <c r="G30" s="513">
        <v>513.05999999999995</v>
      </c>
      <c r="H30" s="374">
        <v>1813</v>
      </c>
      <c r="I30" s="375">
        <v>791.14</v>
      </c>
      <c r="J30" s="512">
        <v>1813</v>
      </c>
      <c r="K30" s="513">
        <v>785.86</v>
      </c>
      <c r="L30" s="374">
        <v>201346</v>
      </c>
      <c r="M30" s="375">
        <v>1270.95</v>
      </c>
      <c r="N30" s="512">
        <v>201111</v>
      </c>
      <c r="O30" s="513">
        <v>1233.3699999999999</v>
      </c>
      <c r="P30" s="397"/>
      <c r="Q30" s="516"/>
      <c r="R30" s="517"/>
    </row>
    <row r="31" spans="1:223" s="372" customFormat="1" ht="18" customHeight="1">
      <c r="B31" s="367">
        <v>38</v>
      </c>
      <c r="C31" s="373" t="s">
        <v>68</v>
      </c>
      <c r="D31" s="374">
        <v>7118</v>
      </c>
      <c r="E31" s="375">
        <v>517.69000000000005</v>
      </c>
      <c r="F31" s="512">
        <v>7116</v>
      </c>
      <c r="G31" s="513">
        <v>501.82</v>
      </c>
      <c r="H31" s="374">
        <v>853</v>
      </c>
      <c r="I31" s="375">
        <v>817.43</v>
      </c>
      <c r="J31" s="512">
        <v>853</v>
      </c>
      <c r="K31" s="513">
        <v>811.6</v>
      </c>
      <c r="L31" s="374">
        <v>179986</v>
      </c>
      <c r="M31" s="375">
        <v>1229.72</v>
      </c>
      <c r="N31" s="512">
        <v>179823</v>
      </c>
      <c r="O31" s="513">
        <v>1197.55</v>
      </c>
      <c r="P31" s="397"/>
      <c r="Q31" s="516"/>
      <c r="R31" s="517"/>
    </row>
    <row r="32" spans="1:223" s="372" customFormat="1" ht="18" hidden="1" customHeight="1">
      <c r="B32" s="367"/>
      <c r="C32" s="373"/>
      <c r="D32" s="374"/>
      <c r="E32" s="375"/>
      <c r="F32" s="374"/>
      <c r="G32" s="375"/>
      <c r="H32" s="374"/>
      <c r="I32" s="375"/>
      <c r="J32" s="374"/>
      <c r="K32" s="375"/>
      <c r="L32" s="374"/>
      <c r="M32" s="375"/>
      <c r="N32" s="374"/>
      <c r="O32" s="375"/>
      <c r="P32" s="397"/>
      <c r="Q32" s="516"/>
      <c r="R32" s="517"/>
    </row>
    <row r="33" spans="1:223" s="371" customFormat="1" ht="18" customHeight="1">
      <c r="A33" s="366"/>
      <c r="B33" s="367">
        <v>39</v>
      </c>
      <c r="C33" s="368" t="s">
        <v>69</v>
      </c>
      <c r="D33" s="369">
        <v>4552</v>
      </c>
      <c r="E33" s="370">
        <v>607.74</v>
      </c>
      <c r="F33" s="510">
        <v>4546</v>
      </c>
      <c r="G33" s="511">
        <v>581.57000000000005</v>
      </c>
      <c r="H33" s="369">
        <v>1390</v>
      </c>
      <c r="I33" s="370">
        <v>908.15</v>
      </c>
      <c r="J33" s="510">
        <v>1390</v>
      </c>
      <c r="K33" s="511">
        <v>899.12</v>
      </c>
      <c r="L33" s="369">
        <v>150091</v>
      </c>
      <c r="M33" s="370">
        <v>1441.04</v>
      </c>
      <c r="N33" s="510">
        <v>149760</v>
      </c>
      <c r="O33" s="511">
        <v>1406.5</v>
      </c>
      <c r="P33" s="397"/>
      <c r="Q33" s="516"/>
      <c r="R33" s="517"/>
      <c r="S33" s="366"/>
      <c r="T33" s="366"/>
      <c r="U33" s="366"/>
      <c r="V33" s="366"/>
      <c r="W33" s="366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  <c r="HJ33" s="366"/>
      <c r="HK33" s="366"/>
      <c r="HL33" s="366"/>
      <c r="HM33" s="366"/>
      <c r="HN33" s="366"/>
      <c r="HO33" s="366"/>
    </row>
    <row r="34" spans="1:223" s="371" customFormat="1" ht="18" hidden="1" customHeight="1">
      <c r="A34" s="366"/>
      <c r="B34" s="367"/>
      <c r="C34" s="368"/>
      <c r="D34" s="369"/>
      <c r="E34" s="370"/>
      <c r="F34" s="510"/>
      <c r="G34" s="511"/>
      <c r="H34" s="369"/>
      <c r="I34" s="370"/>
      <c r="J34" s="510"/>
      <c r="K34" s="511"/>
      <c r="L34" s="369"/>
      <c r="M34" s="370"/>
      <c r="N34" s="510"/>
      <c r="O34" s="511"/>
      <c r="P34" s="397"/>
      <c r="Q34" s="516"/>
      <c r="R34" s="517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  <c r="HJ34" s="366"/>
      <c r="HK34" s="366"/>
      <c r="HL34" s="366"/>
      <c r="HM34" s="366"/>
      <c r="HN34" s="366"/>
      <c r="HO34" s="366"/>
    </row>
    <row r="35" spans="1:223" s="371" customFormat="1" ht="18" customHeight="1">
      <c r="A35" s="366"/>
      <c r="B35" s="367"/>
      <c r="C35" s="368" t="s">
        <v>70</v>
      </c>
      <c r="D35" s="369">
        <v>18704</v>
      </c>
      <c r="E35" s="370">
        <v>598.89</v>
      </c>
      <c r="F35" s="510">
        <v>18692</v>
      </c>
      <c r="G35" s="511">
        <v>570.80999999999995</v>
      </c>
      <c r="H35" s="369">
        <v>3903</v>
      </c>
      <c r="I35" s="370">
        <v>843.8</v>
      </c>
      <c r="J35" s="510">
        <v>3903</v>
      </c>
      <c r="K35" s="511">
        <v>825.7</v>
      </c>
      <c r="L35" s="369">
        <v>639194</v>
      </c>
      <c r="M35" s="370">
        <v>1374.23</v>
      </c>
      <c r="N35" s="510">
        <v>638013</v>
      </c>
      <c r="O35" s="511">
        <v>1339.8</v>
      </c>
      <c r="P35" s="397"/>
      <c r="Q35" s="516"/>
      <c r="R35" s="517"/>
      <c r="S35" s="366"/>
      <c r="T35" s="366"/>
      <c r="U35" s="366"/>
      <c r="V35" s="366"/>
      <c r="W35" s="366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/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/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/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/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/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66"/>
      <c r="FK35" s="366"/>
      <c r="FL35" s="366"/>
      <c r="FM35" s="366"/>
      <c r="FN35" s="366"/>
      <c r="FO35" s="366"/>
      <c r="FP35" s="366"/>
      <c r="FQ35" s="366"/>
      <c r="FR35" s="366"/>
      <c r="FS35" s="366"/>
      <c r="FT35" s="366"/>
      <c r="FU35" s="366"/>
      <c r="FV35" s="366"/>
      <c r="FW35" s="366"/>
      <c r="FX35" s="366"/>
      <c r="FY35" s="366"/>
      <c r="FZ35" s="366"/>
      <c r="GA35" s="366"/>
      <c r="GB35" s="366"/>
      <c r="GC35" s="366"/>
      <c r="GD35" s="366"/>
      <c r="GE35" s="366"/>
      <c r="GF35" s="366"/>
      <c r="GG35" s="366"/>
      <c r="GH35" s="366"/>
      <c r="GI35" s="366"/>
      <c r="GJ35" s="366"/>
      <c r="GK35" s="366"/>
      <c r="GL35" s="366"/>
      <c r="GM35" s="366"/>
      <c r="GN35" s="366"/>
      <c r="GO35" s="366"/>
      <c r="GP35" s="366"/>
      <c r="GQ35" s="366"/>
      <c r="GR35" s="366"/>
      <c r="GS35" s="366"/>
      <c r="GT35" s="366"/>
      <c r="GU35" s="366"/>
      <c r="GV35" s="366"/>
      <c r="GW35" s="366"/>
      <c r="GX35" s="366"/>
      <c r="GY35" s="366"/>
      <c r="GZ35" s="366"/>
      <c r="HA35" s="366"/>
      <c r="HB35" s="366"/>
      <c r="HC35" s="366"/>
      <c r="HD35" s="366"/>
      <c r="HE35" s="366"/>
      <c r="HF35" s="366"/>
      <c r="HG35" s="366"/>
      <c r="HH35" s="366"/>
      <c r="HI35" s="366"/>
      <c r="HJ35" s="366"/>
      <c r="HK35" s="366"/>
      <c r="HL35" s="366"/>
      <c r="HM35" s="366"/>
      <c r="HN35" s="366"/>
      <c r="HO35" s="366"/>
    </row>
    <row r="36" spans="1:223" s="372" customFormat="1" ht="18" customHeight="1">
      <c r="B36" s="367">
        <v>5</v>
      </c>
      <c r="C36" s="373" t="s">
        <v>71</v>
      </c>
      <c r="D36" s="374">
        <v>1265</v>
      </c>
      <c r="E36" s="375">
        <v>590.41</v>
      </c>
      <c r="F36" s="512">
        <v>1264</v>
      </c>
      <c r="G36" s="513">
        <v>560.08000000000004</v>
      </c>
      <c r="H36" s="374">
        <v>235</v>
      </c>
      <c r="I36" s="375">
        <v>759.67</v>
      </c>
      <c r="J36" s="512">
        <v>235</v>
      </c>
      <c r="K36" s="513">
        <v>750.66</v>
      </c>
      <c r="L36" s="374">
        <v>40518</v>
      </c>
      <c r="M36" s="375">
        <v>1217.44</v>
      </c>
      <c r="N36" s="512">
        <v>40472</v>
      </c>
      <c r="O36" s="513">
        <v>1192.75</v>
      </c>
      <c r="P36" s="397"/>
      <c r="Q36" s="516"/>
      <c r="R36" s="517"/>
    </row>
    <row r="37" spans="1:223" s="372" customFormat="1" ht="18" customHeight="1">
      <c r="B37" s="367">
        <v>9</v>
      </c>
      <c r="C37" s="373" t="s">
        <v>72</v>
      </c>
      <c r="D37" s="374">
        <v>2769</v>
      </c>
      <c r="E37" s="375">
        <v>585.08000000000004</v>
      </c>
      <c r="F37" s="512">
        <v>2767</v>
      </c>
      <c r="G37" s="513">
        <v>560.11</v>
      </c>
      <c r="H37" s="374">
        <v>317</v>
      </c>
      <c r="I37" s="375">
        <v>892.32</v>
      </c>
      <c r="J37" s="512">
        <v>317</v>
      </c>
      <c r="K37" s="513">
        <v>873.88</v>
      </c>
      <c r="L37" s="374">
        <v>95684</v>
      </c>
      <c r="M37" s="375">
        <v>1472.82</v>
      </c>
      <c r="N37" s="512">
        <v>95452</v>
      </c>
      <c r="O37" s="513">
        <v>1443.34</v>
      </c>
      <c r="P37" s="397"/>
      <c r="Q37" s="516"/>
      <c r="R37" s="517"/>
    </row>
    <row r="38" spans="1:223" s="372" customFormat="1" ht="18" customHeight="1">
      <c r="B38" s="367">
        <v>24</v>
      </c>
      <c r="C38" s="373" t="s">
        <v>73</v>
      </c>
      <c r="D38" s="374">
        <v>4042</v>
      </c>
      <c r="E38" s="375">
        <v>605.35</v>
      </c>
      <c r="F38" s="512">
        <v>4036</v>
      </c>
      <c r="G38" s="513">
        <v>566.54999999999995</v>
      </c>
      <c r="H38" s="374">
        <v>1118</v>
      </c>
      <c r="I38" s="375">
        <v>923.46</v>
      </c>
      <c r="J38" s="512">
        <v>1118</v>
      </c>
      <c r="K38" s="513">
        <v>888.07</v>
      </c>
      <c r="L38" s="374">
        <v>140938</v>
      </c>
      <c r="M38" s="375">
        <v>1369.79</v>
      </c>
      <c r="N38" s="512">
        <v>140700</v>
      </c>
      <c r="O38" s="513">
        <v>1316.69</v>
      </c>
      <c r="P38" s="392"/>
      <c r="Q38" s="516"/>
      <c r="R38" s="517"/>
    </row>
    <row r="39" spans="1:223" s="372" customFormat="1" ht="18" customHeight="1">
      <c r="B39" s="367">
        <v>34</v>
      </c>
      <c r="C39" s="373" t="s">
        <v>74</v>
      </c>
      <c r="D39" s="374">
        <v>1336</v>
      </c>
      <c r="E39" s="375">
        <v>630.36</v>
      </c>
      <c r="F39" s="512">
        <v>1336</v>
      </c>
      <c r="G39" s="513">
        <v>599.85</v>
      </c>
      <c r="H39" s="374">
        <v>283</v>
      </c>
      <c r="I39" s="375">
        <v>843.19</v>
      </c>
      <c r="J39" s="512">
        <v>283</v>
      </c>
      <c r="K39" s="513">
        <v>821.52</v>
      </c>
      <c r="L39" s="374">
        <v>44696</v>
      </c>
      <c r="M39" s="375">
        <v>1403.87</v>
      </c>
      <c r="N39" s="512">
        <v>44613</v>
      </c>
      <c r="O39" s="513">
        <v>1367.91</v>
      </c>
      <c r="P39" s="392"/>
      <c r="Q39" s="516"/>
      <c r="R39" s="517"/>
    </row>
    <row r="40" spans="1:223" s="372" customFormat="1" ht="18" customHeight="1">
      <c r="B40" s="367">
        <v>37</v>
      </c>
      <c r="C40" s="373" t="s">
        <v>75</v>
      </c>
      <c r="D40" s="374">
        <v>2456</v>
      </c>
      <c r="E40" s="375">
        <v>609.86</v>
      </c>
      <c r="F40" s="512">
        <v>2455</v>
      </c>
      <c r="G40" s="513">
        <v>588.79999999999995</v>
      </c>
      <c r="H40" s="374">
        <v>647</v>
      </c>
      <c r="I40" s="375">
        <v>792.84</v>
      </c>
      <c r="J40" s="512">
        <v>647</v>
      </c>
      <c r="K40" s="513">
        <v>783.91</v>
      </c>
      <c r="L40" s="374">
        <v>83955</v>
      </c>
      <c r="M40" s="375">
        <v>1290.72</v>
      </c>
      <c r="N40" s="512">
        <v>83813</v>
      </c>
      <c r="O40" s="513">
        <v>1263.8900000000001</v>
      </c>
      <c r="P40" s="392"/>
      <c r="Q40" s="516"/>
      <c r="R40" s="517"/>
    </row>
    <row r="41" spans="1:223" s="372" customFormat="1" ht="18" customHeight="1">
      <c r="B41" s="367">
        <v>40</v>
      </c>
      <c r="C41" s="373" t="s">
        <v>76</v>
      </c>
      <c r="D41" s="374">
        <v>1063</v>
      </c>
      <c r="E41" s="375">
        <v>563.54999999999995</v>
      </c>
      <c r="F41" s="512">
        <v>1063</v>
      </c>
      <c r="G41" s="513">
        <v>545.52</v>
      </c>
      <c r="H41" s="374">
        <v>135</v>
      </c>
      <c r="I41" s="375">
        <v>772.17</v>
      </c>
      <c r="J41" s="512">
        <v>135</v>
      </c>
      <c r="K41" s="513">
        <v>764.49</v>
      </c>
      <c r="L41" s="374">
        <v>36336</v>
      </c>
      <c r="M41" s="375">
        <v>1314.09</v>
      </c>
      <c r="N41" s="512">
        <v>36277</v>
      </c>
      <c r="O41" s="513">
        <v>1283.9100000000001</v>
      </c>
      <c r="P41" s="392"/>
      <c r="Q41" s="516"/>
      <c r="R41" s="517"/>
    </row>
    <row r="42" spans="1:223" s="372" customFormat="1" ht="18" customHeight="1">
      <c r="B42" s="367">
        <v>42</v>
      </c>
      <c r="C42" s="373" t="s">
        <v>77</v>
      </c>
      <c r="D42" s="374">
        <v>686</v>
      </c>
      <c r="E42" s="375">
        <v>585.51</v>
      </c>
      <c r="F42" s="512">
        <v>685</v>
      </c>
      <c r="G42" s="513">
        <v>554.29999999999995</v>
      </c>
      <c r="H42" s="374">
        <v>69</v>
      </c>
      <c r="I42" s="375">
        <v>788.09</v>
      </c>
      <c r="J42" s="512">
        <v>69</v>
      </c>
      <c r="K42" s="513">
        <v>772.44</v>
      </c>
      <c r="L42" s="374">
        <v>23151</v>
      </c>
      <c r="M42" s="375">
        <v>1336.54</v>
      </c>
      <c r="N42" s="512">
        <v>23114</v>
      </c>
      <c r="O42" s="513">
        <v>1309.4100000000001</v>
      </c>
      <c r="P42" s="392"/>
      <c r="Q42" s="516"/>
      <c r="R42" s="517"/>
    </row>
    <row r="43" spans="1:223" s="372" customFormat="1" ht="18" customHeight="1">
      <c r="B43" s="367">
        <v>47</v>
      </c>
      <c r="C43" s="373" t="s">
        <v>78</v>
      </c>
      <c r="D43" s="374">
        <v>3601</v>
      </c>
      <c r="E43" s="375">
        <v>605.39</v>
      </c>
      <c r="F43" s="512">
        <v>3600</v>
      </c>
      <c r="G43" s="513">
        <v>580.86</v>
      </c>
      <c r="H43" s="374">
        <v>691</v>
      </c>
      <c r="I43" s="375">
        <v>867.97</v>
      </c>
      <c r="J43" s="512">
        <v>691</v>
      </c>
      <c r="K43" s="513">
        <v>859.75</v>
      </c>
      <c r="L43" s="374">
        <v>126233</v>
      </c>
      <c r="M43" s="375">
        <v>1492.58</v>
      </c>
      <c r="N43" s="512">
        <v>125944</v>
      </c>
      <c r="O43" s="513">
        <v>1461.77</v>
      </c>
      <c r="P43" s="392"/>
      <c r="Q43" s="516"/>
      <c r="R43" s="517"/>
    </row>
    <row r="44" spans="1:223" s="372" customFormat="1" ht="18" customHeight="1">
      <c r="B44" s="367">
        <v>49</v>
      </c>
      <c r="C44" s="373" t="s">
        <v>79</v>
      </c>
      <c r="D44" s="374">
        <v>1486</v>
      </c>
      <c r="E44" s="375">
        <v>583.53</v>
      </c>
      <c r="F44" s="512">
        <v>1486</v>
      </c>
      <c r="G44" s="513">
        <v>556.94000000000005</v>
      </c>
      <c r="H44" s="374">
        <v>408</v>
      </c>
      <c r="I44" s="375">
        <v>709.72</v>
      </c>
      <c r="J44" s="512">
        <v>408</v>
      </c>
      <c r="K44" s="513">
        <v>701.29</v>
      </c>
      <c r="L44" s="374">
        <v>47683</v>
      </c>
      <c r="M44" s="375">
        <v>1192.77</v>
      </c>
      <c r="N44" s="512">
        <v>47628</v>
      </c>
      <c r="O44" s="513">
        <v>1167.55</v>
      </c>
      <c r="P44" s="392"/>
      <c r="Q44" s="516"/>
      <c r="R44" s="517"/>
    </row>
    <row r="45" spans="1:223" s="372" customFormat="1" ht="18" hidden="1" customHeight="1">
      <c r="B45" s="367"/>
      <c r="C45" s="373"/>
      <c r="D45" s="374"/>
      <c r="E45" s="375"/>
      <c r="F45" s="374"/>
      <c r="G45" s="375"/>
      <c r="H45" s="374"/>
      <c r="I45" s="375"/>
      <c r="J45" s="374"/>
      <c r="K45" s="375"/>
      <c r="L45" s="374"/>
      <c r="M45" s="375"/>
      <c r="N45" s="374"/>
      <c r="O45" s="375"/>
      <c r="P45" s="392"/>
      <c r="Q45" s="516"/>
      <c r="R45" s="517"/>
    </row>
    <row r="46" spans="1:223" s="371" customFormat="1" ht="18" customHeight="1">
      <c r="A46" s="366"/>
      <c r="B46" s="367"/>
      <c r="C46" s="368" t="s">
        <v>80</v>
      </c>
      <c r="D46" s="369">
        <v>14550</v>
      </c>
      <c r="E46" s="370">
        <v>550.28</v>
      </c>
      <c r="F46" s="510">
        <v>14539</v>
      </c>
      <c r="G46" s="511">
        <v>527.24</v>
      </c>
      <c r="H46" s="369">
        <v>2650</v>
      </c>
      <c r="I46" s="370">
        <v>753.59</v>
      </c>
      <c r="J46" s="510">
        <v>2650</v>
      </c>
      <c r="K46" s="511">
        <v>744.64</v>
      </c>
      <c r="L46" s="369">
        <v>410028</v>
      </c>
      <c r="M46" s="370">
        <v>1288.47</v>
      </c>
      <c r="N46" s="510">
        <v>409576</v>
      </c>
      <c r="O46" s="511">
        <v>1249.03</v>
      </c>
      <c r="P46" s="392"/>
      <c r="Q46" s="516"/>
      <c r="R46" s="517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/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/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/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/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/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/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66"/>
      <c r="FK46" s="366"/>
      <c r="FL46" s="366"/>
      <c r="FM46" s="366"/>
      <c r="FN46" s="366"/>
      <c r="FO46" s="366"/>
      <c r="FP46" s="366"/>
      <c r="FQ46" s="366"/>
      <c r="FR46" s="366"/>
      <c r="FS46" s="366"/>
      <c r="FT46" s="366"/>
      <c r="FU46" s="366"/>
      <c r="FV46" s="366"/>
      <c r="FW46" s="366"/>
      <c r="FX46" s="366"/>
      <c r="FY46" s="366"/>
      <c r="FZ46" s="366"/>
      <c r="GA46" s="366"/>
      <c r="GB46" s="366"/>
      <c r="GC46" s="366"/>
      <c r="GD46" s="366"/>
      <c r="GE46" s="366"/>
      <c r="GF46" s="366"/>
      <c r="GG46" s="366"/>
      <c r="GH46" s="366"/>
      <c r="GI46" s="366"/>
      <c r="GJ46" s="366"/>
      <c r="GK46" s="366"/>
      <c r="GL46" s="366"/>
      <c r="GM46" s="366"/>
      <c r="GN46" s="366"/>
      <c r="GO46" s="366"/>
      <c r="GP46" s="366"/>
      <c r="GQ46" s="366"/>
      <c r="GR46" s="366"/>
      <c r="GS46" s="366"/>
      <c r="GT46" s="366"/>
      <c r="GU46" s="366"/>
      <c r="GV46" s="366"/>
      <c r="GW46" s="366"/>
      <c r="GX46" s="366"/>
      <c r="GY46" s="366"/>
      <c r="GZ46" s="366"/>
      <c r="HA46" s="366"/>
      <c r="HB46" s="366"/>
      <c r="HC46" s="366"/>
      <c r="HD46" s="366"/>
      <c r="HE46" s="366"/>
      <c r="HF46" s="366"/>
      <c r="HG46" s="366"/>
      <c r="HH46" s="366"/>
      <c r="HI46" s="366"/>
      <c r="HJ46" s="366"/>
      <c r="HK46" s="366"/>
      <c r="HL46" s="366"/>
      <c r="HM46" s="366"/>
      <c r="HN46" s="366"/>
      <c r="HO46" s="366"/>
    </row>
    <row r="47" spans="1:223" s="372" customFormat="1" ht="18" customHeight="1">
      <c r="B47" s="367">
        <v>2</v>
      </c>
      <c r="C47" s="373" t="s">
        <v>81</v>
      </c>
      <c r="D47" s="374">
        <v>2840</v>
      </c>
      <c r="E47" s="375">
        <v>557.9</v>
      </c>
      <c r="F47" s="512">
        <v>2840</v>
      </c>
      <c r="G47" s="513">
        <v>533.54</v>
      </c>
      <c r="H47" s="374">
        <v>759</v>
      </c>
      <c r="I47" s="375">
        <v>712.05</v>
      </c>
      <c r="J47" s="512">
        <v>759</v>
      </c>
      <c r="K47" s="513">
        <v>702.13</v>
      </c>
      <c r="L47" s="374">
        <v>77458</v>
      </c>
      <c r="M47" s="375">
        <v>1258.9100000000001</v>
      </c>
      <c r="N47" s="512">
        <v>77369</v>
      </c>
      <c r="O47" s="513">
        <v>1224.1400000000001</v>
      </c>
      <c r="P47" s="392"/>
      <c r="Q47" s="516"/>
      <c r="R47" s="517"/>
    </row>
    <row r="48" spans="1:223" s="372" customFormat="1" ht="18" customHeight="1">
      <c r="B48" s="367">
        <v>13</v>
      </c>
      <c r="C48" s="373" t="s">
        <v>82</v>
      </c>
      <c r="D48" s="374">
        <v>3964</v>
      </c>
      <c r="E48" s="375">
        <v>576.53</v>
      </c>
      <c r="F48" s="512">
        <v>3961</v>
      </c>
      <c r="G48" s="513">
        <v>552.76</v>
      </c>
      <c r="H48" s="374">
        <v>904</v>
      </c>
      <c r="I48" s="375">
        <v>796.87</v>
      </c>
      <c r="J48" s="512">
        <v>904</v>
      </c>
      <c r="K48" s="513">
        <v>790.45</v>
      </c>
      <c r="L48" s="374">
        <v>107543</v>
      </c>
      <c r="M48" s="375">
        <v>1289.99</v>
      </c>
      <c r="N48" s="512">
        <v>107433</v>
      </c>
      <c r="O48" s="513">
        <v>1243.1099999999999</v>
      </c>
      <c r="P48" s="392"/>
      <c r="Q48" s="516"/>
      <c r="R48" s="517"/>
    </row>
    <row r="49" spans="1:223" s="372" customFormat="1" ht="18" customHeight="1">
      <c r="B49" s="367">
        <v>16</v>
      </c>
      <c r="C49" s="373" t="s">
        <v>83</v>
      </c>
      <c r="D49" s="374">
        <v>1589</v>
      </c>
      <c r="E49" s="375">
        <v>564.27</v>
      </c>
      <c r="F49" s="512">
        <v>1584</v>
      </c>
      <c r="G49" s="513">
        <v>541.30999999999995</v>
      </c>
      <c r="H49" s="374">
        <v>306</v>
      </c>
      <c r="I49" s="375">
        <v>724.19</v>
      </c>
      <c r="J49" s="512">
        <v>306</v>
      </c>
      <c r="K49" s="513">
        <v>709.04</v>
      </c>
      <c r="L49" s="374">
        <v>46427</v>
      </c>
      <c r="M49" s="375">
        <v>1197.4000000000001</v>
      </c>
      <c r="N49" s="512">
        <v>46370</v>
      </c>
      <c r="O49" s="513">
        <v>1161.19</v>
      </c>
      <c r="P49" s="392"/>
      <c r="Q49" s="516"/>
      <c r="R49" s="517"/>
    </row>
    <row r="50" spans="1:223" s="372" customFormat="1" ht="18" customHeight="1">
      <c r="B50" s="367">
        <v>19</v>
      </c>
      <c r="C50" s="373" t="s">
        <v>84</v>
      </c>
      <c r="D50" s="374">
        <v>1579</v>
      </c>
      <c r="E50" s="375">
        <v>540.66</v>
      </c>
      <c r="F50" s="512">
        <v>1579</v>
      </c>
      <c r="G50" s="513">
        <v>517.49</v>
      </c>
      <c r="H50" s="374">
        <v>104</v>
      </c>
      <c r="I50" s="375">
        <v>832.74</v>
      </c>
      <c r="J50" s="512">
        <v>104</v>
      </c>
      <c r="K50" s="513">
        <v>825.01</v>
      </c>
      <c r="L50" s="374">
        <v>48129</v>
      </c>
      <c r="M50" s="375">
        <v>1453.27</v>
      </c>
      <c r="N50" s="512">
        <v>48069</v>
      </c>
      <c r="O50" s="513">
        <v>1406.97</v>
      </c>
      <c r="P50" s="392"/>
      <c r="Q50" s="516"/>
      <c r="R50" s="517"/>
    </row>
    <row r="51" spans="1:223" s="372" customFormat="1" ht="18" customHeight="1">
      <c r="B51" s="367">
        <v>45</v>
      </c>
      <c r="C51" s="373" t="s">
        <v>85</v>
      </c>
      <c r="D51" s="374">
        <v>4578</v>
      </c>
      <c r="E51" s="375">
        <v>521.27</v>
      </c>
      <c r="F51" s="512">
        <v>4575</v>
      </c>
      <c r="G51" s="513">
        <v>499.72</v>
      </c>
      <c r="H51" s="374">
        <v>577</v>
      </c>
      <c r="I51" s="375">
        <v>741.77</v>
      </c>
      <c r="J51" s="512">
        <v>577</v>
      </c>
      <c r="K51" s="513">
        <v>733.19</v>
      </c>
      <c r="L51" s="374">
        <v>130471</v>
      </c>
      <c r="M51" s="375">
        <v>1276.3800000000001</v>
      </c>
      <c r="N51" s="512">
        <v>130335</v>
      </c>
      <c r="O51" s="513">
        <v>1241.68</v>
      </c>
      <c r="P51" s="392"/>
      <c r="Q51" s="516"/>
      <c r="R51" s="517"/>
    </row>
    <row r="52" spans="1:223" s="372" customFormat="1" ht="18" hidden="1" customHeight="1">
      <c r="B52" s="367"/>
      <c r="C52" s="373"/>
      <c r="D52" s="374"/>
      <c r="E52" s="375"/>
      <c r="F52" s="374"/>
      <c r="G52" s="375"/>
      <c r="H52" s="374"/>
      <c r="I52" s="375"/>
      <c r="J52" s="374"/>
      <c r="K52" s="375"/>
      <c r="L52" s="374"/>
      <c r="M52" s="375"/>
      <c r="N52" s="374"/>
      <c r="O52" s="375"/>
      <c r="P52" s="392"/>
      <c r="Q52" s="516"/>
      <c r="R52" s="517"/>
    </row>
    <row r="53" spans="1:223" s="371" customFormat="1" ht="18" customHeight="1">
      <c r="A53" s="366"/>
      <c r="B53" s="367"/>
      <c r="C53" s="368" t="s">
        <v>86</v>
      </c>
      <c r="D53" s="369">
        <v>49705</v>
      </c>
      <c r="E53" s="370">
        <v>541.98</v>
      </c>
      <c r="F53" s="510">
        <v>49670</v>
      </c>
      <c r="G53" s="511">
        <v>520.87</v>
      </c>
      <c r="H53" s="369">
        <v>1421</v>
      </c>
      <c r="I53" s="370">
        <v>896.68</v>
      </c>
      <c r="J53" s="510">
        <v>1421</v>
      </c>
      <c r="K53" s="511">
        <v>882.26</v>
      </c>
      <c r="L53" s="369">
        <v>1820825</v>
      </c>
      <c r="M53" s="370">
        <v>1424.06</v>
      </c>
      <c r="N53" s="510">
        <v>1816281</v>
      </c>
      <c r="O53" s="511">
        <v>1396.56</v>
      </c>
      <c r="P53" s="392"/>
      <c r="Q53" s="516"/>
      <c r="R53" s="517"/>
      <c r="S53" s="366"/>
      <c r="T53" s="366"/>
      <c r="U53" s="366"/>
      <c r="V53" s="366"/>
      <c r="W53" s="366"/>
      <c r="X53" s="366"/>
      <c r="Y53" s="366"/>
      <c r="Z53" s="366"/>
      <c r="AA53" s="366"/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/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/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/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/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/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/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66"/>
      <c r="FK53" s="366"/>
      <c r="FL53" s="366"/>
      <c r="FM53" s="366"/>
      <c r="FN53" s="366"/>
      <c r="FO53" s="366"/>
      <c r="FP53" s="366"/>
      <c r="FQ53" s="366"/>
      <c r="FR53" s="366"/>
      <c r="FS53" s="366"/>
      <c r="FT53" s="366"/>
      <c r="FU53" s="366"/>
      <c r="FV53" s="366"/>
      <c r="FW53" s="366"/>
      <c r="FX53" s="366"/>
      <c r="FY53" s="366"/>
      <c r="FZ53" s="366"/>
      <c r="GA53" s="366"/>
      <c r="GB53" s="366"/>
      <c r="GC53" s="366"/>
      <c r="GD53" s="366"/>
      <c r="GE53" s="366"/>
      <c r="GF53" s="366"/>
      <c r="GG53" s="366"/>
      <c r="GH53" s="366"/>
      <c r="GI53" s="366"/>
      <c r="GJ53" s="366"/>
      <c r="GK53" s="366"/>
      <c r="GL53" s="366"/>
      <c r="GM53" s="366"/>
      <c r="GN53" s="366"/>
      <c r="GO53" s="366"/>
      <c r="GP53" s="366"/>
      <c r="GQ53" s="366"/>
      <c r="GR53" s="366"/>
      <c r="GS53" s="366"/>
      <c r="GT53" s="366"/>
      <c r="GU53" s="366"/>
      <c r="GV53" s="366"/>
      <c r="GW53" s="366"/>
      <c r="GX53" s="366"/>
      <c r="GY53" s="366"/>
      <c r="GZ53" s="366"/>
      <c r="HA53" s="366"/>
      <c r="HB53" s="366"/>
      <c r="HC53" s="366"/>
      <c r="HD53" s="366"/>
      <c r="HE53" s="366"/>
      <c r="HF53" s="366"/>
      <c r="HG53" s="366"/>
      <c r="HH53" s="366"/>
      <c r="HI53" s="366"/>
      <c r="HJ53" s="366"/>
      <c r="HK53" s="366"/>
      <c r="HL53" s="366"/>
      <c r="HM53" s="366"/>
      <c r="HN53" s="366"/>
      <c r="HO53" s="366"/>
    </row>
    <row r="54" spans="1:223" s="372" customFormat="1" ht="18" customHeight="1">
      <c r="B54" s="367">
        <v>8</v>
      </c>
      <c r="C54" s="373" t="s">
        <v>87</v>
      </c>
      <c r="D54" s="374">
        <v>36382</v>
      </c>
      <c r="E54" s="375">
        <v>561.87</v>
      </c>
      <c r="F54" s="512">
        <v>36355</v>
      </c>
      <c r="G54" s="513">
        <v>541.45000000000005</v>
      </c>
      <c r="H54" s="374">
        <v>1094</v>
      </c>
      <c r="I54" s="375">
        <v>921.63</v>
      </c>
      <c r="J54" s="512">
        <v>1094</v>
      </c>
      <c r="K54" s="513">
        <v>907.52</v>
      </c>
      <c r="L54" s="374">
        <v>1355307</v>
      </c>
      <c r="M54" s="375">
        <v>1465.36</v>
      </c>
      <c r="N54" s="512">
        <v>1351466</v>
      </c>
      <c r="O54" s="513">
        <v>1439.04</v>
      </c>
      <c r="P54" s="392"/>
      <c r="Q54" s="516"/>
      <c r="R54" s="517"/>
    </row>
    <row r="55" spans="1:223" s="372" customFormat="1" ht="18" customHeight="1">
      <c r="B55" s="367">
        <v>17</v>
      </c>
      <c r="C55" s="373" t="s">
        <v>207</v>
      </c>
      <c r="D55" s="374">
        <v>4746</v>
      </c>
      <c r="E55" s="375">
        <v>461.53</v>
      </c>
      <c r="F55" s="512">
        <v>4742</v>
      </c>
      <c r="G55" s="513">
        <v>439.94</v>
      </c>
      <c r="H55" s="374">
        <v>58</v>
      </c>
      <c r="I55" s="375">
        <v>872.61</v>
      </c>
      <c r="J55" s="512">
        <v>58</v>
      </c>
      <c r="K55" s="513">
        <v>855.73</v>
      </c>
      <c r="L55" s="374">
        <v>173316</v>
      </c>
      <c r="M55" s="375">
        <v>1293.98</v>
      </c>
      <c r="N55" s="512">
        <v>173059</v>
      </c>
      <c r="O55" s="513">
        <v>1266.1400000000001</v>
      </c>
      <c r="P55" s="392"/>
      <c r="Q55" s="516"/>
      <c r="R55" s="517"/>
    </row>
    <row r="56" spans="1:223" s="372" customFormat="1" ht="18" customHeight="1">
      <c r="B56" s="367">
        <v>25</v>
      </c>
      <c r="C56" s="373" t="s">
        <v>204</v>
      </c>
      <c r="D56" s="374">
        <v>3157</v>
      </c>
      <c r="E56" s="375">
        <v>495.15</v>
      </c>
      <c r="F56" s="512">
        <v>3157</v>
      </c>
      <c r="G56" s="513">
        <v>467.71</v>
      </c>
      <c r="H56" s="374">
        <v>62</v>
      </c>
      <c r="I56" s="375">
        <v>900.71</v>
      </c>
      <c r="J56" s="512">
        <v>62</v>
      </c>
      <c r="K56" s="513">
        <v>865.19</v>
      </c>
      <c r="L56" s="374">
        <v>105258</v>
      </c>
      <c r="M56" s="375">
        <v>1244.1099999999999</v>
      </c>
      <c r="N56" s="512">
        <v>105086</v>
      </c>
      <c r="O56" s="513">
        <v>1212.6199999999999</v>
      </c>
      <c r="P56" s="392"/>
      <c r="Q56" s="516"/>
      <c r="R56" s="517"/>
    </row>
    <row r="57" spans="1:223" s="372" customFormat="1" ht="18" customHeight="1">
      <c r="B57" s="367">
        <v>43</v>
      </c>
      <c r="C57" s="373" t="s">
        <v>88</v>
      </c>
      <c r="D57" s="374">
        <v>5420</v>
      </c>
      <c r="E57" s="375">
        <v>506.17</v>
      </c>
      <c r="F57" s="512">
        <v>5416</v>
      </c>
      <c r="G57" s="513">
        <v>484.58</v>
      </c>
      <c r="H57" s="374">
        <v>207</v>
      </c>
      <c r="I57" s="375">
        <v>770.36</v>
      </c>
      <c r="J57" s="512">
        <v>207</v>
      </c>
      <c r="K57" s="513">
        <v>761.3</v>
      </c>
      <c r="L57" s="374">
        <v>186944</v>
      </c>
      <c r="M57" s="375">
        <v>1346.58</v>
      </c>
      <c r="N57" s="512">
        <v>186670</v>
      </c>
      <c r="O57" s="513">
        <v>1313.46</v>
      </c>
      <c r="P57" s="392"/>
      <c r="Q57" s="516"/>
      <c r="R57" s="517"/>
    </row>
    <row r="58" spans="1:223" s="372" customFormat="1" ht="18" hidden="1" customHeight="1">
      <c r="B58" s="367"/>
      <c r="C58" s="373"/>
      <c r="D58" s="374"/>
      <c r="E58" s="375"/>
      <c r="F58" s="374"/>
      <c r="G58" s="375"/>
      <c r="H58" s="374"/>
      <c r="I58" s="375"/>
      <c r="J58" s="374"/>
      <c r="K58" s="375"/>
      <c r="L58" s="374"/>
      <c r="M58" s="375"/>
      <c r="N58" s="374"/>
      <c r="O58" s="375"/>
      <c r="P58" s="392"/>
      <c r="Q58" s="516"/>
      <c r="R58" s="517"/>
    </row>
    <row r="59" spans="1:223" s="371" customFormat="1" ht="18" customHeight="1">
      <c r="A59" s="366"/>
      <c r="B59" s="367"/>
      <c r="C59" s="368" t="s">
        <v>89</v>
      </c>
      <c r="D59" s="369">
        <v>36977</v>
      </c>
      <c r="E59" s="370">
        <v>519.44000000000005</v>
      </c>
      <c r="F59" s="510">
        <v>36957</v>
      </c>
      <c r="G59" s="511">
        <v>498.24</v>
      </c>
      <c r="H59" s="369">
        <v>2561</v>
      </c>
      <c r="I59" s="370">
        <v>802.74</v>
      </c>
      <c r="J59" s="510">
        <v>2561</v>
      </c>
      <c r="K59" s="511">
        <v>791.59</v>
      </c>
      <c r="L59" s="369">
        <v>1080981</v>
      </c>
      <c r="M59" s="370">
        <v>1270.23</v>
      </c>
      <c r="N59" s="510">
        <v>1079236</v>
      </c>
      <c r="O59" s="511">
        <v>1241.94</v>
      </c>
      <c r="P59" s="392"/>
      <c r="Q59" s="516"/>
      <c r="R59" s="517"/>
      <c r="S59" s="366"/>
      <c r="T59" s="366"/>
      <c r="U59" s="366"/>
      <c r="V59" s="366"/>
      <c r="W59" s="366"/>
      <c r="X59" s="366"/>
      <c r="Y59" s="366"/>
      <c r="Z59" s="366"/>
      <c r="AA59" s="366"/>
      <c r="AB59" s="366"/>
      <c r="AC59" s="366"/>
      <c r="AD59" s="366"/>
      <c r="AE59" s="366"/>
      <c r="AF59" s="366"/>
      <c r="AG59" s="366"/>
      <c r="AH59" s="366"/>
      <c r="AI59" s="366"/>
      <c r="AJ59" s="366"/>
      <c r="AK59" s="366"/>
      <c r="AL59" s="366"/>
      <c r="AM59" s="366"/>
      <c r="AN59" s="366"/>
      <c r="AO59" s="366"/>
      <c r="AP59" s="366"/>
      <c r="AQ59" s="366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/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  <c r="DB59" s="366"/>
      <c r="DC59" s="366"/>
      <c r="DD59" s="366"/>
      <c r="DE59" s="366"/>
      <c r="DF59" s="366"/>
      <c r="DG59" s="366"/>
      <c r="DH59" s="366"/>
      <c r="DI59" s="366"/>
      <c r="DJ59" s="366"/>
      <c r="DK59" s="366"/>
      <c r="DL59" s="366"/>
      <c r="DM59" s="366"/>
      <c r="DN59" s="366"/>
      <c r="DO59" s="366"/>
      <c r="DP59" s="366"/>
      <c r="DQ59" s="366"/>
      <c r="DR59" s="366"/>
      <c r="DS59" s="366"/>
      <c r="DT59" s="366"/>
      <c r="DU59" s="366"/>
      <c r="DV59" s="366"/>
      <c r="DW59" s="366"/>
      <c r="DX59" s="366"/>
      <c r="DY59" s="366"/>
      <c r="DZ59" s="366"/>
      <c r="EA59" s="366"/>
      <c r="EB59" s="366"/>
      <c r="EC59" s="366"/>
      <c r="ED59" s="366"/>
      <c r="EE59" s="366"/>
      <c r="EF59" s="366"/>
      <c r="EG59" s="366"/>
      <c r="EH59" s="366"/>
      <c r="EI59" s="366"/>
      <c r="EJ59" s="366"/>
      <c r="EK59" s="366"/>
      <c r="EL59" s="366"/>
      <c r="EM59" s="366"/>
      <c r="EN59" s="366"/>
      <c r="EO59" s="366"/>
      <c r="EP59" s="366"/>
      <c r="EQ59" s="366"/>
      <c r="ER59" s="366"/>
      <c r="ES59" s="366"/>
      <c r="ET59" s="366"/>
      <c r="EU59" s="366"/>
      <c r="EV59" s="366"/>
      <c r="EW59" s="366"/>
      <c r="EX59" s="366"/>
      <c r="EY59" s="366"/>
      <c r="EZ59" s="366"/>
      <c r="FA59" s="366"/>
      <c r="FB59" s="366"/>
      <c r="FC59" s="366"/>
      <c r="FD59" s="366"/>
      <c r="FE59" s="366"/>
      <c r="FF59" s="366"/>
      <c r="FG59" s="366"/>
      <c r="FH59" s="366"/>
      <c r="FI59" s="366"/>
      <c r="FJ59" s="366"/>
      <c r="FK59" s="366"/>
      <c r="FL59" s="366"/>
      <c r="FM59" s="366"/>
      <c r="FN59" s="366"/>
      <c r="FO59" s="366"/>
      <c r="FP59" s="366"/>
      <c r="FQ59" s="366"/>
      <c r="FR59" s="366"/>
      <c r="FS59" s="366"/>
      <c r="FT59" s="366"/>
      <c r="FU59" s="366"/>
      <c r="FV59" s="366"/>
      <c r="FW59" s="366"/>
      <c r="FX59" s="366"/>
      <c r="FY59" s="366"/>
      <c r="FZ59" s="366"/>
      <c r="GA59" s="366"/>
      <c r="GB59" s="366"/>
      <c r="GC59" s="366"/>
      <c r="GD59" s="366"/>
      <c r="GE59" s="366"/>
      <c r="GF59" s="366"/>
      <c r="GG59" s="366"/>
      <c r="GH59" s="366"/>
      <c r="GI59" s="366"/>
      <c r="GJ59" s="366"/>
      <c r="GK59" s="366"/>
      <c r="GL59" s="366"/>
      <c r="GM59" s="366"/>
      <c r="GN59" s="366"/>
      <c r="GO59" s="366"/>
      <c r="GP59" s="366"/>
      <c r="GQ59" s="366"/>
      <c r="GR59" s="366"/>
      <c r="GS59" s="366"/>
      <c r="GT59" s="366"/>
      <c r="GU59" s="366"/>
      <c r="GV59" s="366"/>
      <c r="GW59" s="366"/>
      <c r="GX59" s="366"/>
      <c r="GY59" s="366"/>
      <c r="GZ59" s="366"/>
      <c r="HA59" s="366"/>
      <c r="HB59" s="366"/>
      <c r="HC59" s="366"/>
      <c r="HD59" s="366"/>
      <c r="HE59" s="366"/>
      <c r="HF59" s="366"/>
      <c r="HG59" s="366"/>
      <c r="HH59" s="366"/>
      <c r="HI59" s="366"/>
      <c r="HJ59" s="366"/>
      <c r="HK59" s="366"/>
      <c r="HL59" s="366"/>
      <c r="HM59" s="366"/>
      <c r="HN59" s="366"/>
      <c r="HO59" s="366"/>
    </row>
    <row r="60" spans="1:223" s="372" customFormat="1" ht="18" customHeight="1">
      <c r="B60" s="367">
        <v>3</v>
      </c>
      <c r="C60" s="373" t="s">
        <v>208</v>
      </c>
      <c r="D60" s="374">
        <v>12208</v>
      </c>
      <c r="E60" s="375">
        <v>488.39</v>
      </c>
      <c r="F60" s="512">
        <v>12201</v>
      </c>
      <c r="G60" s="513">
        <v>469.36</v>
      </c>
      <c r="H60" s="374">
        <v>1256</v>
      </c>
      <c r="I60" s="375">
        <v>778.41</v>
      </c>
      <c r="J60" s="512">
        <v>1256</v>
      </c>
      <c r="K60" s="513">
        <v>772.89</v>
      </c>
      <c r="L60" s="374">
        <v>355161</v>
      </c>
      <c r="M60" s="375">
        <v>1193.1300000000001</v>
      </c>
      <c r="N60" s="512">
        <v>354760</v>
      </c>
      <c r="O60" s="513">
        <v>1166.69</v>
      </c>
      <c r="P60" s="392"/>
      <c r="Q60" s="516"/>
      <c r="R60" s="517"/>
    </row>
    <row r="61" spans="1:223" s="372" customFormat="1" ht="18" customHeight="1">
      <c r="B61" s="367">
        <v>12</v>
      </c>
      <c r="C61" s="373" t="s">
        <v>206</v>
      </c>
      <c r="D61" s="374">
        <v>4540</v>
      </c>
      <c r="E61" s="375">
        <v>506.86</v>
      </c>
      <c r="F61" s="512">
        <v>4539</v>
      </c>
      <c r="G61" s="513">
        <v>482.86</v>
      </c>
      <c r="H61" s="374">
        <v>226</v>
      </c>
      <c r="I61" s="375">
        <v>799.93</v>
      </c>
      <c r="J61" s="512">
        <v>226</v>
      </c>
      <c r="K61" s="513">
        <v>768.93</v>
      </c>
      <c r="L61" s="374">
        <v>143693</v>
      </c>
      <c r="M61" s="375">
        <v>1242.79</v>
      </c>
      <c r="N61" s="512">
        <v>143504</v>
      </c>
      <c r="O61" s="513">
        <v>1214.8599999999999</v>
      </c>
      <c r="P61" s="392"/>
      <c r="Q61" s="516"/>
      <c r="R61" s="517"/>
    </row>
    <row r="62" spans="1:223" s="372" customFormat="1" ht="18" customHeight="1">
      <c r="B62" s="367">
        <v>46</v>
      </c>
      <c r="C62" s="373" t="s">
        <v>90</v>
      </c>
      <c r="D62" s="374">
        <v>20229</v>
      </c>
      <c r="E62" s="375">
        <v>541</v>
      </c>
      <c r="F62" s="512">
        <v>20217</v>
      </c>
      <c r="G62" s="513">
        <v>519.13</v>
      </c>
      <c r="H62" s="374">
        <v>1079</v>
      </c>
      <c r="I62" s="375">
        <v>831.65</v>
      </c>
      <c r="J62" s="512">
        <v>1079</v>
      </c>
      <c r="K62" s="513">
        <v>818.11</v>
      </c>
      <c r="L62" s="374">
        <v>582127</v>
      </c>
      <c r="M62" s="375">
        <v>1324.04</v>
      </c>
      <c r="N62" s="512">
        <v>580972</v>
      </c>
      <c r="O62" s="513">
        <v>1294.58</v>
      </c>
      <c r="P62" s="392"/>
      <c r="Q62" s="516"/>
      <c r="R62" s="517"/>
    </row>
    <row r="63" spans="1:223" s="372" customFormat="1" ht="18" hidden="1" customHeight="1">
      <c r="B63" s="367"/>
      <c r="C63" s="373"/>
      <c r="D63" s="374"/>
      <c r="E63" s="375"/>
      <c r="F63" s="374"/>
      <c r="G63" s="375"/>
      <c r="H63" s="374"/>
      <c r="I63" s="375"/>
      <c r="J63" s="374"/>
      <c r="K63" s="375"/>
      <c r="L63" s="374"/>
      <c r="M63" s="375"/>
      <c r="N63" s="374"/>
      <c r="O63" s="375"/>
      <c r="P63" s="392"/>
      <c r="Q63" s="516"/>
      <c r="R63" s="517"/>
    </row>
    <row r="64" spans="1:223" s="371" customFormat="1" ht="18" customHeight="1">
      <c r="A64" s="366"/>
      <c r="B64" s="367"/>
      <c r="C64" s="368" t="s">
        <v>91</v>
      </c>
      <c r="D64" s="369">
        <v>9133</v>
      </c>
      <c r="E64" s="370">
        <v>551.61</v>
      </c>
      <c r="F64" s="510">
        <v>9129</v>
      </c>
      <c r="G64" s="511">
        <v>531.72</v>
      </c>
      <c r="H64" s="369">
        <v>2190</v>
      </c>
      <c r="I64" s="370">
        <v>728.74</v>
      </c>
      <c r="J64" s="510">
        <v>2190</v>
      </c>
      <c r="K64" s="511">
        <v>722.78</v>
      </c>
      <c r="L64" s="369">
        <v>248748</v>
      </c>
      <c r="M64" s="370">
        <v>1171.6199999999999</v>
      </c>
      <c r="N64" s="510">
        <v>248478</v>
      </c>
      <c r="O64" s="511">
        <v>1140.3599999999999</v>
      </c>
      <c r="P64" s="392"/>
      <c r="Q64" s="516"/>
      <c r="R64" s="517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C64" s="366"/>
      <c r="BD64" s="366"/>
      <c r="BE64" s="366"/>
      <c r="BF64" s="366"/>
      <c r="BG64" s="366"/>
      <c r="BH64" s="366"/>
      <c r="BI64" s="366"/>
      <c r="BJ64" s="366"/>
      <c r="BK64" s="366"/>
      <c r="BL64" s="366"/>
      <c r="BM64" s="366"/>
      <c r="BN64" s="366"/>
      <c r="BO64" s="366"/>
      <c r="BP64" s="366"/>
      <c r="BQ64" s="366"/>
      <c r="BR64" s="366"/>
      <c r="BS64" s="366"/>
      <c r="BT64" s="366"/>
      <c r="BU64" s="366"/>
      <c r="BV64" s="366"/>
      <c r="BW64" s="366"/>
      <c r="BX64" s="366"/>
      <c r="BY64" s="366"/>
      <c r="BZ64" s="366"/>
      <c r="CA64" s="366"/>
      <c r="CB64" s="366"/>
      <c r="CC64" s="366"/>
      <c r="CD64" s="366"/>
      <c r="CE64" s="366"/>
      <c r="CF64" s="366"/>
      <c r="CG64" s="366"/>
      <c r="CH64" s="366"/>
      <c r="CI64" s="366"/>
      <c r="CJ64" s="366"/>
      <c r="CK64" s="366"/>
      <c r="CL64" s="366"/>
      <c r="CM64" s="366"/>
      <c r="CN64" s="366"/>
      <c r="CO64" s="366"/>
      <c r="CP64" s="366"/>
      <c r="CQ64" s="366"/>
      <c r="CR64" s="366"/>
      <c r="CS64" s="366"/>
      <c r="CT64" s="366"/>
      <c r="CU64" s="366"/>
      <c r="CV64" s="366"/>
      <c r="CW64" s="366"/>
      <c r="CX64" s="366"/>
      <c r="CY64" s="366"/>
      <c r="CZ64" s="366"/>
      <c r="DA64" s="366"/>
      <c r="DB64" s="366"/>
      <c r="DC64" s="366"/>
      <c r="DD64" s="366"/>
      <c r="DE64" s="366"/>
      <c r="DF64" s="366"/>
      <c r="DG64" s="366"/>
      <c r="DH64" s="366"/>
      <c r="DI64" s="366"/>
      <c r="DJ64" s="366"/>
      <c r="DK64" s="366"/>
      <c r="DL64" s="366"/>
      <c r="DM64" s="366"/>
      <c r="DN64" s="366"/>
      <c r="DO64" s="366"/>
      <c r="DP64" s="366"/>
      <c r="DQ64" s="366"/>
      <c r="DR64" s="366"/>
      <c r="DS64" s="366"/>
      <c r="DT64" s="366"/>
      <c r="DU64" s="366"/>
      <c r="DV64" s="366"/>
      <c r="DW64" s="366"/>
      <c r="DX64" s="366"/>
      <c r="DY64" s="366"/>
      <c r="DZ64" s="366"/>
      <c r="EA64" s="366"/>
      <c r="EB64" s="366"/>
      <c r="EC64" s="366"/>
      <c r="ED64" s="366"/>
      <c r="EE64" s="366"/>
      <c r="EF64" s="366"/>
      <c r="EG64" s="366"/>
      <c r="EH64" s="366"/>
      <c r="EI64" s="366"/>
      <c r="EJ64" s="366"/>
      <c r="EK64" s="366"/>
      <c r="EL64" s="366"/>
      <c r="EM64" s="366"/>
      <c r="EN64" s="366"/>
      <c r="EO64" s="366"/>
      <c r="EP64" s="366"/>
      <c r="EQ64" s="366"/>
      <c r="ER64" s="366"/>
      <c r="ES64" s="366"/>
      <c r="ET64" s="366"/>
      <c r="EU64" s="366"/>
      <c r="EV64" s="366"/>
      <c r="EW64" s="366"/>
      <c r="EX64" s="366"/>
      <c r="EY64" s="366"/>
      <c r="EZ64" s="366"/>
      <c r="FA64" s="366"/>
      <c r="FB64" s="366"/>
      <c r="FC64" s="366"/>
      <c r="FD64" s="366"/>
      <c r="FE64" s="366"/>
      <c r="FF64" s="366"/>
      <c r="FG64" s="366"/>
      <c r="FH64" s="366"/>
      <c r="FI64" s="366"/>
      <c r="FJ64" s="366"/>
      <c r="FK64" s="366"/>
      <c r="FL64" s="366"/>
      <c r="FM64" s="366"/>
      <c r="FN64" s="366"/>
      <c r="FO64" s="366"/>
      <c r="FP64" s="366"/>
      <c r="FQ64" s="366"/>
      <c r="FR64" s="366"/>
      <c r="FS64" s="366"/>
      <c r="FT64" s="366"/>
      <c r="FU64" s="366"/>
      <c r="FV64" s="366"/>
      <c r="FW64" s="366"/>
      <c r="FX64" s="366"/>
      <c r="FY64" s="366"/>
      <c r="FZ64" s="366"/>
      <c r="GA64" s="366"/>
      <c r="GB64" s="366"/>
      <c r="GC64" s="366"/>
      <c r="GD64" s="366"/>
      <c r="GE64" s="366"/>
      <c r="GF64" s="366"/>
      <c r="GG64" s="366"/>
      <c r="GH64" s="366"/>
      <c r="GI64" s="366"/>
      <c r="GJ64" s="366"/>
      <c r="GK64" s="366"/>
      <c r="GL64" s="366"/>
      <c r="GM64" s="366"/>
      <c r="GN64" s="366"/>
      <c r="GO64" s="366"/>
      <c r="GP64" s="366"/>
      <c r="GQ64" s="366"/>
      <c r="GR64" s="366"/>
      <c r="GS64" s="366"/>
      <c r="GT64" s="366"/>
      <c r="GU64" s="366"/>
      <c r="GV64" s="366"/>
      <c r="GW64" s="366"/>
      <c r="GX64" s="366"/>
      <c r="GY64" s="366"/>
      <c r="GZ64" s="366"/>
      <c r="HA64" s="366"/>
      <c r="HB64" s="366"/>
      <c r="HC64" s="366"/>
      <c r="HD64" s="366"/>
      <c r="HE64" s="366"/>
      <c r="HF64" s="366"/>
      <c r="HG64" s="366"/>
      <c r="HH64" s="366"/>
      <c r="HI64" s="366"/>
      <c r="HJ64" s="366"/>
      <c r="HK64" s="366"/>
      <c r="HL64" s="366"/>
      <c r="HM64" s="366"/>
      <c r="HN64" s="366"/>
      <c r="HO64" s="366"/>
    </row>
    <row r="65" spans="1:223" s="372" customFormat="1" ht="18" customHeight="1">
      <c r="B65" s="367">
        <v>6</v>
      </c>
      <c r="C65" s="373" t="s">
        <v>92</v>
      </c>
      <c r="D65" s="374">
        <v>5977</v>
      </c>
      <c r="E65" s="375">
        <v>548.19000000000005</v>
      </c>
      <c r="F65" s="512">
        <v>5974</v>
      </c>
      <c r="G65" s="513">
        <v>527.42999999999995</v>
      </c>
      <c r="H65" s="374">
        <v>1550</v>
      </c>
      <c r="I65" s="375">
        <v>726.28</v>
      </c>
      <c r="J65" s="512">
        <v>1550</v>
      </c>
      <c r="K65" s="513">
        <v>720.21</v>
      </c>
      <c r="L65" s="374">
        <v>146832</v>
      </c>
      <c r="M65" s="375">
        <v>1178.27</v>
      </c>
      <c r="N65" s="512">
        <v>146655</v>
      </c>
      <c r="O65" s="513">
        <v>1145.69</v>
      </c>
      <c r="P65" s="392"/>
      <c r="Q65" s="516"/>
      <c r="R65" s="517"/>
    </row>
    <row r="66" spans="1:223" s="372" customFormat="1" ht="18" customHeight="1">
      <c r="B66" s="367">
        <v>10</v>
      </c>
      <c r="C66" s="373" t="s">
        <v>93</v>
      </c>
      <c r="D66" s="374">
        <v>3156</v>
      </c>
      <c r="E66" s="375">
        <v>558.09</v>
      </c>
      <c r="F66" s="512">
        <v>3155</v>
      </c>
      <c r="G66" s="513">
        <v>539.86</v>
      </c>
      <c r="H66" s="374">
        <v>640</v>
      </c>
      <c r="I66" s="375">
        <v>734.71</v>
      </c>
      <c r="J66" s="512">
        <v>640</v>
      </c>
      <c r="K66" s="513">
        <v>729</v>
      </c>
      <c r="L66" s="374">
        <v>101916</v>
      </c>
      <c r="M66" s="375">
        <v>1162.03</v>
      </c>
      <c r="N66" s="512">
        <v>101823</v>
      </c>
      <c r="O66" s="513">
        <v>1132.69</v>
      </c>
      <c r="P66" s="392"/>
      <c r="Q66" s="516"/>
      <c r="R66" s="517"/>
    </row>
    <row r="67" spans="1:223" s="372" customFormat="1" ht="18" hidden="1" customHeight="1">
      <c r="B67" s="367"/>
      <c r="C67" s="373"/>
      <c r="D67" s="374"/>
      <c r="E67" s="375"/>
      <c r="F67" s="374"/>
      <c r="G67" s="375"/>
      <c r="H67" s="374"/>
      <c r="I67" s="375"/>
      <c r="J67" s="374"/>
      <c r="K67" s="375"/>
      <c r="L67" s="374"/>
      <c r="M67" s="375"/>
      <c r="N67" s="374"/>
      <c r="O67" s="375"/>
      <c r="P67" s="392"/>
      <c r="Q67" s="516"/>
      <c r="R67" s="517"/>
    </row>
    <row r="68" spans="1:223" s="371" customFormat="1" ht="18" customHeight="1">
      <c r="A68" s="366"/>
      <c r="B68" s="367"/>
      <c r="C68" s="368" t="s">
        <v>94</v>
      </c>
      <c r="D68" s="369">
        <v>23083</v>
      </c>
      <c r="E68" s="370">
        <v>552.85</v>
      </c>
      <c r="F68" s="510">
        <v>23066</v>
      </c>
      <c r="G68" s="511">
        <v>527.09</v>
      </c>
      <c r="H68" s="369">
        <v>7031</v>
      </c>
      <c r="I68" s="370">
        <v>739.78</v>
      </c>
      <c r="J68" s="510">
        <v>7031</v>
      </c>
      <c r="K68" s="511">
        <v>731.83</v>
      </c>
      <c r="L68" s="369">
        <v>789783</v>
      </c>
      <c r="M68" s="370">
        <v>1182.8</v>
      </c>
      <c r="N68" s="510">
        <v>788893</v>
      </c>
      <c r="O68" s="511">
        <v>1147.8699999999999</v>
      </c>
      <c r="P68" s="392"/>
      <c r="Q68" s="516"/>
      <c r="R68" s="517"/>
      <c r="S68" s="366"/>
      <c r="T68" s="366"/>
      <c r="U68" s="366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BB68" s="366"/>
      <c r="BC68" s="366"/>
      <c r="BD68" s="366"/>
      <c r="BE68" s="366"/>
      <c r="BF68" s="366"/>
      <c r="BG68" s="366"/>
      <c r="BH68" s="366"/>
      <c r="BI68" s="366"/>
      <c r="BJ68" s="366"/>
      <c r="BK68" s="366"/>
      <c r="BL68" s="366"/>
      <c r="BM68" s="366"/>
      <c r="BN68" s="366"/>
      <c r="BO68" s="366"/>
      <c r="BP68" s="366"/>
      <c r="BQ68" s="366"/>
      <c r="BR68" s="366"/>
      <c r="BS68" s="366"/>
      <c r="BT68" s="366"/>
      <c r="BU68" s="366"/>
      <c r="BV68" s="366"/>
      <c r="BW68" s="366"/>
      <c r="BX68" s="366"/>
      <c r="BY68" s="366"/>
      <c r="BZ68" s="366"/>
      <c r="CA68" s="366"/>
      <c r="CB68" s="366"/>
      <c r="CC68" s="366"/>
      <c r="CD68" s="366"/>
      <c r="CE68" s="366"/>
      <c r="CF68" s="366"/>
      <c r="CG68" s="366"/>
      <c r="CH68" s="366"/>
      <c r="CI68" s="366"/>
      <c r="CJ68" s="366"/>
      <c r="CK68" s="366"/>
      <c r="CL68" s="366"/>
      <c r="CM68" s="366"/>
      <c r="CN68" s="366"/>
      <c r="CO68" s="366"/>
      <c r="CP68" s="366"/>
      <c r="CQ68" s="366"/>
      <c r="CR68" s="366"/>
      <c r="CS68" s="366"/>
      <c r="CT68" s="366"/>
      <c r="CU68" s="366"/>
      <c r="CV68" s="366"/>
      <c r="CW68" s="366"/>
      <c r="CX68" s="366"/>
      <c r="CY68" s="366"/>
      <c r="CZ68" s="366"/>
      <c r="DA68" s="366"/>
      <c r="DB68" s="366"/>
      <c r="DC68" s="366"/>
      <c r="DD68" s="366"/>
      <c r="DE68" s="366"/>
      <c r="DF68" s="366"/>
      <c r="DG68" s="366"/>
      <c r="DH68" s="366"/>
      <c r="DI68" s="366"/>
      <c r="DJ68" s="366"/>
      <c r="DK68" s="366"/>
      <c r="DL68" s="366"/>
      <c r="DM68" s="366"/>
      <c r="DN68" s="366"/>
      <c r="DO68" s="366"/>
      <c r="DP68" s="366"/>
      <c r="DQ68" s="366"/>
      <c r="DR68" s="366"/>
      <c r="DS68" s="366"/>
      <c r="DT68" s="366"/>
      <c r="DU68" s="366"/>
      <c r="DV68" s="366"/>
      <c r="DW68" s="366"/>
      <c r="DX68" s="366"/>
      <c r="DY68" s="366"/>
      <c r="DZ68" s="366"/>
      <c r="EA68" s="366"/>
      <c r="EB68" s="366"/>
      <c r="EC68" s="366"/>
      <c r="ED68" s="366"/>
      <c r="EE68" s="366"/>
      <c r="EF68" s="366"/>
      <c r="EG68" s="366"/>
      <c r="EH68" s="366"/>
      <c r="EI68" s="366"/>
      <c r="EJ68" s="366"/>
      <c r="EK68" s="366"/>
      <c r="EL68" s="366"/>
      <c r="EM68" s="366"/>
      <c r="EN68" s="366"/>
      <c r="EO68" s="366"/>
      <c r="EP68" s="366"/>
      <c r="EQ68" s="366"/>
      <c r="ER68" s="366"/>
      <c r="ES68" s="366"/>
      <c r="ET68" s="366"/>
      <c r="EU68" s="366"/>
      <c r="EV68" s="366"/>
      <c r="EW68" s="366"/>
      <c r="EX68" s="366"/>
      <c r="EY68" s="366"/>
      <c r="EZ68" s="366"/>
      <c r="FA68" s="366"/>
      <c r="FB68" s="366"/>
      <c r="FC68" s="366"/>
      <c r="FD68" s="366"/>
      <c r="FE68" s="366"/>
      <c r="FF68" s="366"/>
      <c r="FG68" s="366"/>
      <c r="FH68" s="366"/>
      <c r="FI68" s="366"/>
      <c r="FJ68" s="366"/>
      <c r="FK68" s="366"/>
      <c r="FL68" s="366"/>
      <c r="FM68" s="366"/>
      <c r="FN68" s="366"/>
      <c r="FO68" s="366"/>
      <c r="FP68" s="366"/>
      <c r="FQ68" s="366"/>
      <c r="FR68" s="366"/>
      <c r="FS68" s="366"/>
      <c r="FT68" s="366"/>
      <c r="FU68" s="366"/>
      <c r="FV68" s="366"/>
      <c r="FW68" s="366"/>
      <c r="FX68" s="366"/>
      <c r="FY68" s="366"/>
      <c r="FZ68" s="366"/>
      <c r="GA68" s="366"/>
      <c r="GB68" s="366"/>
      <c r="GC68" s="366"/>
      <c r="GD68" s="366"/>
      <c r="GE68" s="366"/>
      <c r="GF68" s="366"/>
      <c r="GG68" s="366"/>
      <c r="GH68" s="366"/>
      <c r="GI68" s="366"/>
      <c r="GJ68" s="366"/>
      <c r="GK68" s="366"/>
      <c r="GL68" s="366"/>
      <c r="GM68" s="366"/>
      <c r="GN68" s="366"/>
      <c r="GO68" s="366"/>
      <c r="GP68" s="366"/>
      <c r="GQ68" s="366"/>
      <c r="GR68" s="366"/>
      <c r="GS68" s="366"/>
      <c r="GT68" s="366"/>
      <c r="GU68" s="366"/>
      <c r="GV68" s="366"/>
      <c r="GW68" s="366"/>
      <c r="GX68" s="366"/>
      <c r="GY68" s="366"/>
      <c r="GZ68" s="366"/>
      <c r="HA68" s="366"/>
      <c r="HB68" s="366"/>
      <c r="HC68" s="366"/>
      <c r="HD68" s="366"/>
      <c r="HE68" s="366"/>
      <c r="HF68" s="366"/>
      <c r="HG68" s="366"/>
      <c r="HH68" s="366"/>
      <c r="HI68" s="366"/>
      <c r="HJ68" s="366"/>
      <c r="HK68" s="366"/>
      <c r="HL68" s="366"/>
      <c r="HM68" s="366"/>
      <c r="HN68" s="366"/>
      <c r="HO68" s="366"/>
    </row>
    <row r="69" spans="1:223" s="372" customFormat="1" ht="18" customHeight="1">
      <c r="B69" s="367">
        <v>15</v>
      </c>
      <c r="C69" s="373" t="s">
        <v>198</v>
      </c>
      <c r="D69" s="374">
        <v>9075</v>
      </c>
      <c r="E69" s="375">
        <v>570.79999999999995</v>
      </c>
      <c r="F69" s="512">
        <v>9071</v>
      </c>
      <c r="G69" s="513">
        <v>545.16</v>
      </c>
      <c r="H69" s="374">
        <v>2478</v>
      </c>
      <c r="I69" s="375">
        <v>763.22</v>
      </c>
      <c r="J69" s="512">
        <v>2478</v>
      </c>
      <c r="K69" s="513">
        <v>755.85</v>
      </c>
      <c r="L69" s="374">
        <v>312552</v>
      </c>
      <c r="M69" s="375">
        <v>1237.8800000000001</v>
      </c>
      <c r="N69" s="512">
        <v>312153</v>
      </c>
      <c r="O69" s="513">
        <v>1204.72</v>
      </c>
      <c r="P69" s="392"/>
      <c r="Q69" s="516"/>
      <c r="R69" s="517"/>
    </row>
    <row r="70" spans="1:223" s="372" customFormat="1" ht="18" customHeight="1">
      <c r="B70" s="367">
        <v>27</v>
      </c>
      <c r="C70" s="373" t="s">
        <v>95</v>
      </c>
      <c r="D70" s="374">
        <v>2918</v>
      </c>
      <c r="E70" s="375">
        <v>545.62</v>
      </c>
      <c r="F70" s="512">
        <v>2917</v>
      </c>
      <c r="G70" s="513">
        <v>518.01</v>
      </c>
      <c r="H70" s="374">
        <v>1055</v>
      </c>
      <c r="I70" s="375">
        <v>684.19</v>
      </c>
      <c r="J70" s="512">
        <v>1055</v>
      </c>
      <c r="K70" s="513">
        <v>680.52</v>
      </c>
      <c r="L70" s="374">
        <v>112458</v>
      </c>
      <c r="M70" s="375">
        <v>1085.8399999999999</v>
      </c>
      <c r="N70" s="512">
        <v>112356</v>
      </c>
      <c r="O70" s="513">
        <v>1051.51</v>
      </c>
      <c r="P70" s="392"/>
      <c r="Q70" s="516"/>
      <c r="R70" s="517"/>
    </row>
    <row r="71" spans="1:223" s="372" customFormat="1" ht="18" customHeight="1">
      <c r="B71" s="367">
        <v>32</v>
      </c>
      <c r="C71" s="373" t="s">
        <v>205</v>
      </c>
      <c r="D71" s="374">
        <v>2847</v>
      </c>
      <c r="E71" s="375">
        <v>524.80999999999995</v>
      </c>
      <c r="F71" s="512">
        <v>2847</v>
      </c>
      <c r="G71" s="513">
        <v>503.08</v>
      </c>
      <c r="H71" s="374">
        <v>1183</v>
      </c>
      <c r="I71" s="375">
        <v>690.51</v>
      </c>
      <c r="J71" s="512">
        <v>1183</v>
      </c>
      <c r="K71" s="513">
        <v>683.55</v>
      </c>
      <c r="L71" s="374">
        <v>109541</v>
      </c>
      <c r="M71" s="375">
        <v>1025.46</v>
      </c>
      <c r="N71" s="512">
        <v>109471</v>
      </c>
      <c r="O71" s="513">
        <v>987.82</v>
      </c>
      <c r="P71" s="392"/>
      <c r="Q71" s="516"/>
      <c r="R71" s="517"/>
    </row>
    <row r="72" spans="1:223" s="372" customFormat="1" ht="18" customHeight="1">
      <c r="B72" s="367">
        <v>36</v>
      </c>
      <c r="C72" s="373" t="s">
        <v>96</v>
      </c>
      <c r="D72" s="374">
        <v>8243</v>
      </c>
      <c r="E72" s="375">
        <v>545.32000000000005</v>
      </c>
      <c r="F72" s="512">
        <v>8231</v>
      </c>
      <c r="G72" s="513">
        <v>518.69000000000005</v>
      </c>
      <c r="H72" s="374">
        <v>2315</v>
      </c>
      <c r="I72" s="375">
        <v>765.19</v>
      </c>
      <c r="J72" s="512">
        <v>2315</v>
      </c>
      <c r="K72" s="513">
        <v>754.17</v>
      </c>
      <c r="L72" s="374">
        <v>255232</v>
      </c>
      <c r="M72" s="375">
        <v>1225.6099999999999</v>
      </c>
      <c r="N72" s="512">
        <v>254913</v>
      </c>
      <c r="O72" s="513">
        <v>1189.47</v>
      </c>
      <c r="P72" s="392"/>
      <c r="Q72" s="516"/>
      <c r="R72" s="517"/>
    </row>
    <row r="73" spans="1:223" s="372" customFormat="1" ht="18" hidden="1" customHeight="1">
      <c r="B73" s="367"/>
      <c r="C73" s="373"/>
      <c r="D73" s="374"/>
      <c r="E73" s="375"/>
      <c r="F73" s="374"/>
      <c r="G73" s="375"/>
      <c r="H73" s="374"/>
      <c r="I73" s="375"/>
      <c r="J73" s="374"/>
      <c r="K73" s="375"/>
      <c r="L73" s="374"/>
      <c r="M73" s="375"/>
      <c r="N73" s="374"/>
      <c r="O73" s="375"/>
      <c r="P73" s="392"/>
      <c r="Q73" s="516"/>
      <c r="R73" s="517"/>
    </row>
    <row r="74" spans="1:223" s="371" customFormat="1" ht="18" customHeight="1">
      <c r="A74" s="366"/>
      <c r="B74" s="367">
        <v>28</v>
      </c>
      <c r="C74" s="368" t="s">
        <v>97</v>
      </c>
      <c r="D74" s="369">
        <v>35166</v>
      </c>
      <c r="E74" s="370">
        <v>587.12</v>
      </c>
      <c r="F74" s="510">
        <v>35134</v>
      </c>
      <c r="G74" s="511">
        <v>565.20000000000005</v>
      </c>
      <c r="H74" s="369">
        <v>2748</v>
      </c>
      <c r="I74" s="370">
        <v>933.91</v>
      </c>
      <c r="J74" s="510">
        <v>2747</v>
      </c>
      <c r="K74" s="511">
        <v>920.11</v>
      </c>
      <c r="L74" s="369">
        <v>1298958</v>
      </c>
      <c r="M74" s="370">
        <v>1581.77</v>
      </c>
      <c r="N74" s="510">
        <v>1294305</v>
      </c>
      <c r="O74" s="511">
        <v>1557.48</v>
      </c>
      <c r="P74" s="392"/>
      <c r="Q74" s="516"/>
      <c r="R74" s="517"/>
      <c r="S74" s="366"/>
      <c r="T74" s="366"/>
      <c r="U74" s="366"/>
      <c r="V74" s="366"/>
      <c r="W74" s="366"/>
      <c r="X74" s="366"/>
      <c r="Y74" s="366"/>
      <c r="Z74" s="366"/>
      <c r="AA74" s="366"/>
      <c r="AB74" s="366"/>
      <c r="AC74" s="366"/>
      <c r="AD74" s="366"/>
      <c r="AE74" s="366"/>
      <c r="AF74" s="366"/>
      <c r="AG74" s="366"/>
      <c r="AH74" s="366"/>
      <c r="AI74" s="366"/>
      <c r="AJ74" s="366"/>
      <c r="AK74" s="366"/>
      <c r="AL74" s="366"/>
      <c r="AM74" s="366"/>
      <c r="AN74" s="366"/>
      <c r="AO74" s="366"/>
      <c r="AP74" s="366"/>
      <c r="AQ74" s="366"/>
      <c r="AR74" s="366"/>
      <c r="AS74" s="366"/>
      <c r="AT74" s="366"/>
      <c r="AU74" s="366"/>
      <c r="AV74" s="366"/>
      <c r="AW74" s="366"/>
      <c r="AX74" s="366"/>
      <c r="AY74" s="366"/>
      <c r="AZ74" s="366"/>
      <c r="BA74" s="366"/>
      <c r="BB74" s="366"/>
      <c r="BC74" s="366"/>
      <c r="BD74" s="366"/>
      <c r="BE74" s="366"/>
      <c r="BF74" s="366"/>
      <c r="BG74" s="366"/>
      <c r="BH74" s="366"/>
      <c r="BI74" s="366"/>
      <c r="BJ74" s="366"/>
      <c r="BK74" s="366"/>
      <c r="BL74" s="366"/>
      <c r="BM74" s="366"/>
      <c r="BN74" s="366"/>
      <c r="BO74" s="366"/>
      <c r="BP74" s="366"/>
      <c r="BQ74" s="366"/>
      <c r="BR74" s="366"/>
      <c r="BS74" s="366"/>
      <c r="BT74" s="366"/>
      <c r="BU74" s="366"/>
      <c r="BV74" s="366"/>
      <c r="BW74" s="366"/>
      <c r="BX74" s="366"/>
      <c r="BY74" s="366"/>
      <c r="BZ74" s="366"/>
      <c r="CA74" s="366"/>
      <c r="CB74" s="366"/>
      <c r="CC74" s="366"/>
      <c r="CD74" s="366"/>
      <c r="CE74" s="366"/>
      <c r="CF74" s="366"/>
      <c r="CG74" s="366"/>
      <c r="CH74" s="366"/>
      <c r="CI74" s="366"/>
      <c r="CJ74" s="366"/>
      <c r="CK74" s="366"/>
      <c r="CL74" s="366"/>
      <c r="CM74" s="366"/>
      <c r="CN74" s="366"/>
      <c r="CO74" s="366"/>
      <c r="CP74" s="366"/>
      <c r="CQ74" s="366"/>
      <c r="CR74" s="366"/>
      <c r="CS74" s="366"/>
      <c r="CT74" s="366"/>
      <c r="CU74" s="366"/>
      <c r="CV74" s="366"/>
      <c r="CW74" s="366"/>
      <c r="CX74" s="366"/>
      <c r="CY74" s="366"/>
      <c r="CZ74" s="366"/>
      <c r="DA74" s="366"/>
      <c r="DB74" s="366"/>
      <c r="DC74" s="366"/>
      <c r="DD74" s="366"/>
      <c r="DE74" s="366"/>
      <c r="DF74" s="366"/>
      <c r="DG74" s="366"/>
      <c r="DH74" s="366"/>
      <c r="DI74" s="366"/>
      <c r="DJ74" s="366"/>
      <c r="DK74" s="366"/>
      <c r="DL74" s="366"/>
      <c r="DM74" s="366"/>
      <c r="DN74" s="366"/>
      <c r="DO74" s="366"/>
      <c r="DP74" s="366"/>
      <c r="DQ74" s="366"/>
      <c r="DR74" s="366"/>
      <c r="DS74" s="366"/>
      <c r="DT74" s="366"/>
      <c r="DU74" s="366"/>
      <c r="DV74" s="366"/>
      <c r="DW74" s="366"/>
      <c r="DX74" s="366"/>
      <c r="DY74" s="366"/>
      <c r="DZ74" s="366"/>
      <c r="EA74" s="366"/>
      <c r="EB74" s="366"/>
      <c r="EC74" s="366"/>
      <c r="ED74" s="366"/>
      <c r="EE74" s="366"/>
      <c r="EF74" s="366"/>
      <c r="EG74" s="366"/>
      <c r="EH74" s="366"/>
      <c r="EI74" s="366"/>
      <c r="EJ74" s="366"/>
      <c r="EK74" s="366"/>
      <c r="EL74" s="366"/>
      <c r="EM74" s="366"/>
      <c r="EN74" s="366"/>
      <c r="EO74" s="366"/>
      <c r="EP74" s="366"/>
      <c r="EQ74" s="366"/>
      <c r="ER74" s="366"/>
      <c r="ES74" s="366"/>
      <c r="ET74" s="366"/>
      <c r="EU74" s="366"/>
      <c r="EV74" s="366"/>
      <c r="EW74" s="366"/>
      <c r="EX74" s="366"/>
      <c r="EY74" s="366"/>
      <c r="EZ74" s="366"/>
      <c r="FA74" s="366"/>
      <c r="FB74" s="366"/>
      <c r="FC74" s="366"/>
      <c r="FD74" s="366"/>
      <c r="FE74" s="366"/>
      <c r="FF74" s="366"/>
      <c r="FG74" s="366"/>
      <c r="FH74" s="366"/>
      <c r="FI74" s="366"/>
      <c r="FJ74" s="366"/>
      <c r="FK74" s="366"/>
      <c r="FL74" s="366"/>
      <c r="FM74" s="366"/>
      <c r="FN74" s="366"/>
      <c r="FO74" s="366"/>
      <c r="FP74" s="366"/>
      <c r="FQ74" s="366"/>
      <c r="FR74" s="366"/>
      <c r="FS74" s="366"/>
      <c r="FT74" s="366"/>
      <c r="FU74" s="366"/>
      <c r="FV74" s="366"/>
      <c r="FW74" s="366"/>
      <c r="FX74" s="366"/>
      <c r="FY74" s="366"/>
      <c r="FZ74" s="366"/>
      <c r="GA74" s="366"/>
      <c r="GB74" s="366"/>
      <c r="GC74" s="366"/>
      <c r="GD74" s="366"/>
      <c r="GE74" s="366"/>
      <c r="GF74" s="366"/>
      <c r="GG74" s="366"/>
      <c r="GH74" s="366"/>
      <c r="GI74" s="366"/>
      <c r="GJ74" s="366"/>
      <c r="GK74" s="366"/>
      <c r="GL74" s="366"/>
      <c r="GM74" s="366"/>
      <c r="GN74" s="366"/>
      <c r="GO74" s="366"/>
      <c r="GP74" s="366"/>
      <c r="GQ74" s="366"/>
      <c r="GR74" s="366"/>
      <c r="GS74" s="366"/>
      <c r="GT74" s="366"/>
      <c r="GU74" s="366"/>
      <c r="GV74" s="366"/>
      <c r="GW74" s="366"/>
      <c r="GX74" s="366"/>
      <c r="GY74" s="366"/>
      <c r="GZ74" s="366"/>
      <c r="HA74" s="366"/>
      <c r="HB74" s="366"/>
      <c r="HC74" s="366"/>
      <c r="HD74" s="366"/>
      <c r="HE74" s="366"/>
      <c r="HF74" s="366"/>
      <c r="HG74" s="366"/>
      <c r="HH74" s="366"/>
      <c r="HI74" s="366"/>
      <c r="HJ74" s="366"/>
      <c r="HK74" s="366"/>
      <c r="HL74" s="366"/>
      <c r="HM74" s="366"/>
      <c r="HN74" s="366"/>
      <c r="HO74" s="366"/>
    </row>
    <row r="75" spans="1:223" s="371" customFormat="1" ht="18" hidden="1" customHeight="1">
      <c r="A75" s="366"/>
      <c r="B75" s="367"/>
      <c r="C75" s="368"/>
      <c r="D75" s="369"/>
      <c r="E75" s="370"/>
      <c r="F75" s="510"/>
      <c r="G75" s="511"/>
      <c r="H75" s="369"/>
      <c r="I75" s="370"/>
      <c r="J75" s="510"/>
      <c r="K75" s="511"/>
      <c r="L75" s="369"/>
      <c r="M75" s="370"/>
      <c r="N75" s="510"/>
      <c r="O75" s="511"/>
      <c r="P75" s="392"/>
      <c r="Q75" s="516"/>
      <c r="R75" s="517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6"/>
      <c r="BR75" s="366"/>
      <c r="BS75" s="366"/>
      <c r="BT75" s="366"/>
      <c r="BU75" s="366"/>
      <c r="BV75" s="366"/>
      <c r="BW75" s="366"/>
      <c r="BX75" s="366"/>
      <c r="BY75" s="366"/>
      <c r="BZ75" s="366"/>
      <c r="CA75" s="366"/>
      <c r="CB75" s="366"/>
      <c r="CC75" s="366"/>
      <c r="CD75" s="366"/>
      <c r="CE75" s="366"/>
      <c r="CF75" s="366"/>
      <c r="CG75" s="366"/>
      <c r="CH75" s="366"/>
      <c r="CI75" s="366"/>
      <c r="CJ75" s="366"/>
      <c r="CK75" s="366"/>
      <c r="CL75" s="366"/>
      <c r="CM75" s="366"/>
      <c r="CN75" s="366"/>
      <c r="CO75" s="366"/>
      <c r="CP75" s="366"/>
      <c r="CQ75" s="366"/>
      <c r="CR75" s="366"/>
      <c r="CS75" s="366"/>
      <c r="CT75" s="366"/>
      <c r="CU75" s="366"/>
      <c r="CV75" s="366"/>
      <c r="CW75" s="366"/>
      <c r="CX75" s="366"/>
      <c r="CY75" s="366"/>
      <c r="CZ75" s="366"/>
      <c r="DA75" s="366"/>
      <c r="DB75" s="366"/>
      <c r="DC75" s="366"/>
      <c r="DD75" s="366"/>
      <c r="DE75" s="366"/>
      <c r="DF75" s="366"/>
      <c r="DG75" s="366"/>
      <c r="DH75" s="366"/>
      <c r="DI75" s="366"/>
      <c r="DJ75" s="366"/>
      <c r="DK75" s="366"/>
      <c r="DL75" s="366"/>
      <c r="DM75" s="366"/>
      <c r="DN75" s="366"/>
      <c r="DO75" s="366"/>
      <c r="DP75" s="366"/>
      <c r="DQ75" s="366"/>
      <c r="DR75" s="366"/>
      <c r="DS75" s="366"/>
      <c r="DT75" s="366"/>
      <c r="DU75" s="366"/>
      <c r="DV75" s="366"/>
      <c r="DW75" s="366"/>
      <c r="DX75" s="366"/>
      <c r="DY75" s="366"/>
      <c r="DZ75" s="366"/>
      <c r="EA75" s="366"/>
      <c r="EB75" s="366"/>
      <c r="EC75" s="366"/>
      <c r="ED75" s="366"/>
      <c r="EE75" s="366"/>
      <c r="EF75" s="366"/>
      <c r="EG75" s="366"/>
      <c r="EH75" s="366"/>
      <c r="EI75" s="366"/>
      <c r="EJ75" s="366"/>
      <c r="EK75" s="366"/>
      <c r="EL75" s="366"/>
      <c r="EM75" s="366"/>
      <c r="EN75" s="366"/>
      <c r="EO75" s="366"/>
      <c r="EP75" s="366"/>
      <c r="EQ75" s="366"/>
      <c r="ER75" s="366"/>
      <c r="ES75" s="366"/>
      <c r="ET75" s="366"/>
      <c r="EU75" s="366"/>
      <c r="EV75" s="366"/>
      <c r="EW75" s="366"/>
      <c r="EX75" s="366"/>
      <c r="EY75" s="366"/>
      <c r="EZ75" s="366"/>
      <c r="FA75" s="366"/>
      <c r="FB75" s="366"/>
      <c r="FC75" s="366"/>
      <c r="FD75" s="366"/>
      <c r="FE75" s="366"/>
      <c r="FF75" s="366"/>
      <c r="FG75" s="366"/>
      <c r="FH75" s="366"/>
      <c r="FI75" s="366"/>
      <c r="FJ75" s="366"/>
      <c r="FK75" s="366"/>
      <c r="FL75" s="366"/>
      <c r="FM75" s="366"/>
      <c r="FN75" s="366"/>
      <c r="FO75" s="366"/>
      <c r="FP75" s="366"/>
      <c r="FQ75" s="366"/>
      <c r="FR75" s="366"/>
      <c r="FS75" s="366"/>
      <c r="FT75" s="366"/>
      <c r="FU75" s="366"/>
      <c r="FV75" s="366"/>
      <c r="FW75" s="366"/>
      <c r="FX75" s="366"/>
      <c r="FY75" s="366"/>
      <c r="FZ75" s="366"/>
      <c r="GA75" s="366"/>
      <c r="GB75" s="366"/>
      <c r="GC75" s="366"/>
      <c r="GD75" s="366"/>
      <c r="GE75" s="366"/>
      <c r="GF75" s="366"/>
      <c r="GG75" s="366"/>
      <c r="GH75" s="366"/>
      <c r="GI75" s="366"/>
      <c r="GJ75" s="366"/>
      <c r="GK75" s="366"/>
      <c r="GL75" s="366"/>
      <c r="GM75" s="366"/>
      <c r="GN75" s="366"/>
      <c r="GO75" s="366"/>
      <c r="GP75" s="366"/>
      <c r="GQ75" s="366"/>
      <c r="GR75" s="366"/>
      <c r="GS75" s="366"/>
      <c r="GT75" s="366"/>
      <c r="GU75" s="366"/>
      <c r="GV75" s="366"/>
      <c r="GW75" s="366"/>
      <c r="GX75" s="366"/>
      <c r="GY75" s="366"/>
      <c r="GZ75" s="366"/>
      <c r="HA75" s="366"/>
      <c r="HB75" s="366"/>
      <c r="HC75" s="366"/>
      <c r="HD75" s="366"/>
      <c r="HE75" s="366"/>
      <c r="HF75" s="366"/>
      <c r="HG75" s="366"/>
      <c r="HH75" s="366"/>
      <c r="HI75" s="366"/>
      <c r="HJ75" s="366"/>
      <c r="HK75" s="366"/>
      <c r="HL75" s="366"/>
      <c r="HM75" s="366"/>
      <c r="HN75" s="366"/>
      <c r="HO75" s="366"/>
    </row>
    <row r="76" spans="1:223" s="371" customFormat="1" ht="18" customHeight="1">
      <c r="A76" s="366"/>
      <c r="B76" s="367">
        <v>30</v>
      </c>
      <c r="C76" s="368" t="s">
        <v>98</v>
      </c>
      <c r="D76" s="369">
        <v>11864</v>
      </c>
      <c r="E76" s="370">
        <v>504.74</v>
      </c>
      <c r="F76" s="510">
        <v>11852</v>
      </c>
      <c r="G76" s="511">
        <v>481.31</v>
      </c>
      <c r="H76" s="369">
        <v>1692</v>
      </c>
      <c r="I76" s="370">
        <v>757.44</v>
      </c>
      <c r="J76" s="510">
        <v>1692</v>
      </c>
      <c r="K76" s="511">
        <v>745.06</v>
      </c>
      <c r="L76" s="369">
        <v>272283</v>
      </c>
      <c r="M76" s="370">
        <v>1228.73</v>
      </c>
      <c r="N76" s="510">
        <v>271997</v>
      </c>
      <c r="O76" s="511">
        <v>1191.24</v>
      </c>
      <c r="P76" s="392"/>
      <c r="Q76" s="516"/>
      <c r="R76" s="517"/>
      <c r="S76" s="366"/>
      <c r="T76" s="366"/>
      <c r="U76" s="366"/>
      <c r="V76" s="366"/>
      <c r="W76" s="366"/>
      <c r="X76" s="366"/>
      <c r="Y76" s="366"/>
      <c r="Z76" s="366"/>
      <c r="AA76" s="366"/>
      <c r="AB76" s="366"/>
      <c r="AC76" s="366"/>
      <c r="AD76" s="366"/>
      <c r="AE76" s="366"/>
      <c r="AF76" s="366"/>
      <c r="AG76" s="366"/>
      <c r="AH76" s="366"/>
      <c r="AI76" s="366"/>
      <c r="AJ76" s="366"/>
      <c r="AK76" s="366"/>
      <c r="AL76" s="366"/>
      <c r="AM76" s="366"/>
      <c r="AN76" s="366"/>
      <c r="AO76" s="366"/>
      <c r="AP76" s="366"/>
      <c r="AQ76" s="366"/>
      <c r="AR76" s="366"/>
      <c r="AS76" s="366"/>
      <c r="AT76" s="366"/>
      <c r="AU76" s="366"/>
      <c r="AV76" s="366"/>
      <c r="AW76" s="366"/>
      <c r="AX76" s="366"/>
      <c r="AY76" s="366"/>
      <c r="AZ76" s="366"/>
      <c r="BA76" s="366"/>
      <c r="BB76" s="366"/>
      <c r="BC76" s="366"/>
      <c r="BD76" s="366"/>
      <c r="BE76" s="366"/>
      <c r="BF76" s="366"/>
      <c r="BG76" s="366"/>
      <c r="BH76" s="366"/>
      <c r="BI76" s="366"/>
      <c r="BJ76" s="366"/>
      <c r="BK76" s="366"/>
      <c r="BL76" s="366"/>
      <c r="BM76" s="366"/>
      <c r="BN76" s="366"/>
      <c r="BO76" s="366"/>
      <c r="BP76" s="366"/>
      <c r="BQ76" s="366"/>
      <c r="BR76" s="366"/>
      <c r="BS76" s="366"/>
      <c r="BT76" s="366"/>
      <c r="BU76" s="366"/>
      <c r="BV76" s="366"/>
      <c r="BW76" s="366"/>
      <c r="BX76" s="366"/>
      <c r="BY76" s="366"/>
      <c r="BZ76" s="366"/>
      <c r="CA76" s="366"/>
      <c r="CB76" s="366"/>
      <c r="CC76" s="366"/>
      <c r="CD76" s="366"/>
      <c r="CE76" s="366"/>
      <c r="CF76" s="366"/>
      <c r="CG76" s="366"/>
      <c r="CH76" s="366"/>
      <c r="CI76" s="366"/>
      <c r="CJ76" s="366"/>
      <c r="CK76" s="366"/>
      <c r="CL76" s="366"/>
      <c r="CM76" s="366"/>
      <c r="CN76" s="366"/>
      <c r="CO76" s="366"/>
      <c r="CP76" s="366"/>
      <c r="CQ76" s="366"/>
      <c r="CR76" s="366"/>
      <c r="CS76" s="366"/>
      <c r="CT76" s="366"/>
      <c r="CU76" s="366"/>
      <c r="CV76" s="366"/>
      <c r="CW76" s="366"/>
      <c r="CX76" s="366"/>
      <c r="CY76" s="366"/>
      <c r="CZ76" s="366"/>
      <c r="DA76" s="366"/>
      <c r="DB76" s="366"/>
      <c r="DC76" s="366"/>
      <c r="DD76" s="366"/>
      <c r="DE76" s="366"/>
      <c r="DF76" s="366"/>
      <c r="DG76" s="366"/>
      <c r="DH76" s="366"/>
      <c r="DI76" s="366"/>
      <c r="DJ76" s="366"/>
      <c r="DK76" s="366"/>
      <c r="DL76" s="366"/>
      <c r="DM76" s="366"/>
      <c r="DN76" s="366"/>
      <c r="DO76" s="366"/>
      <c r="DP76" s="366"/>
      <c r="DQ76" s="366"/>
      <c r="DR76" s="366"/>
      <c r="DS76" s="366"/>
      <c r="DT76" s="366"/>
      <c r="DU76" s="366"/>
      <c r="DV76" s="366"/>
      <c r="DW76" s="366"/>
      <c r="DX76" s="366"/>
      <c r="DY76" s="366"/>
      <c r="DZ76" s="366"/>
      <c r="EA76" s="366"/>
      <c r="EB76" s="366"/>
      <c r="EC76" s="366"/>
      <c r="ED76" s="366"/>
      <c r="EE76" s="366"/>
      <c r="EF76" s="366"/>
      <c r="EG76" s="366"/>
      <c r="EH76" s="366"/>
      <c r="EI76" s="366"/>
      <c r="EJ76" s="366"/>
      <c r="EK76" s="366"/>
      <c r="EL76" s="366"/>
      <c r="EM76" s="366"/>
      <c r="EN76" s="366"/>
      <c r="EO76" s="366"/>
      <c r="EP76" s="366"/>
      <c r="EQ76" s="366"/>
      <c r="ER76" s="366"/>
      <c r="ES76" s="366"/>
      <c r="ET76" s="366"/>
      <c r="EU76" s="366"/>
      <c r="EV76" s="366"/>
      <c r="EW76" s="366"/>
      <c r="EX76" s="366"/>
      <c r="EY76" s="366"/>
      <c r="EZ76" s="366"/>
      <c r="FA76" s="366"/>
      <c r="FB76" s="366"/>
      <c r="FC76" s="366"/>
      <c r="FD76" s="366"/>
      <c r="FE76" s="366"/>
      <c r="FF76" s="366"/>
      <c r="FG76" s="366"/>
      <c r="FH76" s="366"/>
      <c r="FI76" s="366"/>
      <c r="FJ76" s="366"/>
      <c r="FK76" s="366"/>
      <c r="FL76" s="366"/>
      <c r="FM76" s="366"/>
      <c r="FN76" s="366"/>
      <c r="FO76" s="366"/>
      <c r="FP76" s="366"/>
      <c r="FQ76" s="366"/>
      <c r="FR76" s="366"/>
      <c r="FS76" s="366"/>
      <c r="FT76" s="366"/>
      <c r="FU76" s="366"/>
      <c r="FV76" s="366"/>
      <c r="FW76" s="366"/>
      <c r="FX76" s="366"/>
      <c r="FY76" s="366"/>
      <c r="FZ76" s="366"/>
      <c r="GA76" s="366"/>
      <c r="GB76" s="366"/>
      <c r="GC76" s="366"/>
      <c r="GD76" s="366"/>
      <c r="GE76" s="366"/>
      <c r="GF76" s="366"/>
      <c r="GG76" s="366"/>
      <c r="GH76" s="366"/>
      <c r="GI76" s="366"/>
      <c r="GJ76" s="366"/>
      <c r="GK76" s="366"/>
      <c r="GL76" s="366"/>
      <c r="GM76" s="366"/>
      <c r="GN76" s="366"/>
      <c r="GO76" s="366"/>
      <c r="GP76" s="366"/>
      <c r="GQ76" s="366"/>
      <c r="GR76" s="366"/>
      <c r="GS76" s="366"/>
      <c r="GT76" s="366"/>
      <c r="GU76" s="366"/>
      <c r="GV76" s="366"/>
      <c r="GW76" s="366"/>
      <c r="GX76" s="366"/>
      <c r="GY76" s="366"/>
      <c r="GZ76" s="366"/>
      <c r="HA76" s="366"/>
      <c r="HB76" s="366"/>
      <c r="HC76" s="366"/>
      <c r="HD76" s="366"/>
      <c r="HE76" s="366"/>
      <c r="HF76" s="366"/>
      <c r="HG76" s="366"/>
      <c r="HH76" s="366"/>
      <c r="HI76" s="366"/>
      <c r="HJ76" s="366"/>
      <c r="HK76" s="366"/>
      <c r="HL76" s="366"/>
      <c r="HM76" s="366"/>
      <c r="HN76" s="366"/>
      <c r="HO76" s="366"/>
    </row>
    <row r="77" spans="1:223" s="371" customFormat="1" ht="18" hidden="1" customHeight="1">
      <c r="A77" s="366"/>
      <c r="B77" s="367"/>
      <c r="C77" s="368"/>
      <c r="D77" s="369"/>
      <c r="E77" s="370"/>
      <c r="F77" s="510"/>
      <c r="G77" s="511"/>
      <c r="H77" s="369"/>
      <c r="I77" s="370"/>
      <c r="J77" s="510"/>
      <c r="K77" s="511"/>
      <c r="L77" s="369"/>
      <c r="M77" s="370"/>
      <c r="N77" s="510"/>
      <c r="O77" s="511"/>
      <c r="P77" s="392"/>
      <c r="Q77" s="516"/>
      <c r="R77" s="517"/>
      <c r="S77" s="366"/>
      <c r="T77" s="366"/>
      <c r="U77" s="366"/>
      <c r="V77" s="366"/>
      <c r="W77" s="366"/>
      <c r="X77" s="366"/>
      <c r="Y77" s="366"/>
      <c r="Z77" s="366"/>
      <c r="AA77" s="366"/>
      <c r="AB77" s="366"/>
      <c r="AC77" s="366"/>
      <c r="AD77" s="366"/>
      <c r="AE77" s="366"/>
      <c r="AF77" s="366"/>
      <c r="AG77" s="366"/>
      <c r="AH77" s="366"/>
      <c r="AI77" s="366"/>
      <c r="AJ77" s="366"/>
      <c r="AK77" s="366"/>
      <c r="AL77" s="366"/>
      <c r="AM77" s="366"/>
      <c r="AN77" s="366"/>
      <c r="AO77" s="366"/>
      <c r="AP77" s="366"/>
      <c r="AQ77" s="366"/>
      <c r="AR77" s="366"/>
      <c r="AS77" s="366"/>
      <c r="AT77" s="366"/>
      <c r="AU77" s="366"/>
      <c r="AV77" s="366"/>
      <c r="AW77" s="366"/>
      <c r="AX77" s="366"/>
      <c r="AY77" s="366"/>
      <c r="AZ77" s="366"/>
      <c r="BA77" s="366"/>
      <c r="BB77" s="366"/>
      <c r="BC77" s="366"/>
      <c r="BD77" s="366"/>
      <c r="BE77" s="366"/>
      <c r="BF77" s="366"/>
      <c r="BG77" s="366"/>
      <c r="BH77" s="366"/>
      <c r="BI77" s="366"/>
      <c r="BJ77" s="366"/>
      <c r="BK77" s="366"/>
      <c r="BL77" s="366"/>
      <c r="BM77" s="366"/>
      <c r="BN77" s="366"/>
      <c r="BO77" s="366"/>
      <c r="BP77" s="366"/>
      <c r="BQ77" s="366"/>
      <c r="BR77" s="366"/>
      <c r="BS77" s="366"/>
      <c r="BT77" s="366"/>
      <c r="BU77" s="366"/>
      <c r="BV77" s="366"/>
      <c r="BW77" s="366"/>
      <c r="BX77" s="366"/>
      <c r="BY77" s="366"/>
      <c r="BZ77" s="366"/>
      <c r="CA77" s="366"/>
      <c r="CB77" s="366"/>
      <c r="CC77" s="366"/>
      <c r="CD77" s="366"/>
      <c r="CE77" s="366"/>
      <c r="CF77" s="366"/>
      <c r="CG77" s="366"/>
      <c r="CH77" s="366"/>
      <c r="CI77" s="366"/>
      <c r="CJ77" s="366"/>
      <c r="CK77" s="366"/>
      <c r="CL77" s="366"/>
      <c r="CM77" s="366"/>
      <c r="CN77" s="366"/>
      <c r="CO77" s="366"/>
      <c r="CP77" s="366"/>
      <c r="CQ77" s="366"/>
      <c r="CR77" s="366"/>
      <c r="CS77" s="366"/>
      <c r="CT77" s="366"/>
      <c r="CU77" s="366"/>
      <c r="CV77" s="366"/>
      <c r="CW77" s="366"/>
      <c r="CX77" s="366"/>
      <c r="CY77" s="366"/>
      <c r="CZ77" s="366"/>
      <c r="DA77" s="366"/>
      <c r="DB77" s="366"/>
      <c r="DC77" s="366"/>
      <c r="DD77" s="366"/>
      <c r="DE77" s="366"/>
      <c r="DF77" s="366"/>
      <c r="DG77" s="366"/>
      <c r="DH77" s="366"/>
      <c r="DI77" s="366"/>
      <c r="DJ77" s="366"/>
      <c r="DK77" s="366"/>
      <c r="DL77" s="366"/>
      <c r="DM77" s="366"/>
      <c r="DN77" s="366"/>
      <c r="DO77" s="366"/>
      <c r="DP77" s="366"/>
      <c r="DQ77" s="366"/>
      <c r="DR77" s="366"/>
      <c r="DS77" s="366"/>
      <c r="DT77" s="366"/>
      <c r="DU77" s="366"/>
      <c r="DV77" s="366"/>
      <c r="DW77" s="366"/>
      <c r="DX77" s="366"/>
      <c r="DY77" s="366"/>
      <c r="DZ77" s="366"/>
      <c r="EA77" s="366"/>
      <c r="EB77" s="366"/>
      <c r="EC77" s="366"/>
      <c r="ED77" s="366"/>
      <c r="EE77" s="366"/>
      <c r="EF77" s="366"/>
      <c r="EG77" s="366"/>
      <c r="EH77" s="366"/>
      <c r="EI77" s="366"/>
      <c r="EJ77" s="366"/>
      <c r="EK77" s="366"/>
      <c r="EL77" s="366"/>
      <c r="EM77" s="366"/>
      <c r="EN77" s="366"/>
      <c r="EO77" s="366"/>
      <c r="EP77" s="366"/>
      <c r="EQ77" s="366"/>
      <c r="ER77" s="366"/>
      <c r="ES77" s="366"/>
      <c r="ET77" s="366"/>
      <c r="EU77" s="366"/>
      <c r="EV77" s="366"/>
      <c r="EW77" s="366"/>
      <c r="EX77" s="366"/>
      <c r="EY77" s="366"/>
      <c r="EZ77" s="366"/>
      <c r="FA77" s="366"/>
      <c r="FB77" s="366"/>
      <c r="FC77" s="366"/>
      <c r="FD77" s="366"/>
      <c r="FE77" s="366"/>
      <c r="FF77" s="366"/>
      <c r="FG77" s="366"/>
      <c r="FH77" s="366"/>
      <c r="FI77" s="366"/>
      <c r="FJ77" s="366"/>
      <c r="FK77" s="366"/>
      <c r="FL77" s="366"/>
      <c r="FM77" s="366"/>
      <c r="FN77" s="366"/>
      <c r="FO77" s="366"/>
      <c r="FP77" s="366"/>
      <c r="FQ77" s="366"/>
      <c r="FR77" s="366"/>
      <c r="FS77" s="366"/>
      <c r="FT77" s="366"/>
      <c r="FU77" s="366"/>
      <c r="FV77" s="366"/>
      <c r="FW77" s="366"/>
      <c r="FX77" s="366"/>
      <c r="FY77" s="366"/>
      <c r="FZ77" s="366"/>
      <c r="GA77" s="366"/>
      <c r="GB77" s="366"/>
      <c r="GC77" s="366"/>
      <c r="GD77" s="366"/>
      <c r="GE77" s="366"/>
      <c r="GF77" s="366"/>
      <c r="GG77" s="366"/>
      <c r="GH77" s="366"/>
      <c r="GI77" s="366"/>
      <c r="GJ77" s="366"/>
      <c r="GK77" s="366"/>
      <c r="GL77" s="366"/>
      <c r="GM77" s="366"/>
      <c r="GN77" s="366"/>
      <c r="GO77" s="366"/>
      <c r="GP77" s="366"/>
      <c r="GQ77" s="366"/>
      <c r="GR77" s="366"/>
      <c r="GS77" s="366"/>
      <c r="GT77" s="366"/>
      <c r="GU77" s="366"/>
      <c r="GV77" s="366"/>
      <c r="GW77" s="366"/>
      <c r="GX77" s="366"/>
      <c r="GY77" s="366"/>
      <c r="GZ77" s="366"/>
      <c r="HA77" s="366"/>
      <c r="HB77" s="366"/>
      <c r="HC77" s="366"/>
      <c r="HD77" s="366"/>
      <c r="HE77" s="366"/>
      <c r="HF77" s="366"/>
      <c r="HG77" s="366"/>
      <c r="HH77" s="366"/>
      <c r="HI77" s="366"/>
      <c r="HJ77" s="366"/>
      <c r="HK77" s="366"/>
      <c r="HL77" s="366"/>
      <c r="HM77" s="366"/>
      <c r="HN77" s="366"/>
      <c r="HO77" s="366"/>
    </row>
    <row r="78" spans="1:223" s="371" customFormat="1" ht="18" customHeight="1">
      <c r="A78" s="366"/>
      <c r="B78" s="367">
        <v>31</v>
      </c>
      <c r="C78" s="368" t="s">
        <v>99</v>
      </c>
      <c r="D78" s="369">
        <v>4241</v>
      </c>
      <c r="E78" s="370">
        <v>578.45000000000005</v>
      </c>
      <c r="F78" s="510">
        <v>4235</v>
      </c>
      <c r="G78" s="511">
        <v>553.74</v>
      </c>
      <c r="H78" s="369">
        <v>367</v>
      </c>
      <c r="I78" s="370">
        <v>888.75</v>
      </c>
      <c r="J78" s="510">
        <v>367</v>
      </c>
      <c r="K78" s="511">
        <v>878.78</v>
      </c>
      <c r="L78" s="369">
        <v>150002</v>
      </c>
      <c r="M78" s="370">
        <v>1564.22</v>
      </c>
      <c r="N78" s="510">
        <v>149583</v>
      </c>
      <c r="O78" s="511">
        <v>1529.7</v>
      </c>
      <c r="P78" s="392"/>
      <c r="Q78" s="516"/>
      <c r="R78" s="517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366"/>
      <c r="AE78" s="366"/>
      <c r="AF78" s="366"/>
      <c r="AG78" s="366"/>
      <c r="AH78" s="366"/>
      <c r="AI78" s="366"/>
      <c r="AJ78" s="366"/>
      <c r="AK78" s="366"/>
      <c r="AL78" s="366"/>
      <c r="AM78" s="366"/>
      <c r="AN78" s="366"/>
      <c r="AO78" s="366"/>
      <c r="AP78" s="366"/>
      <c r="AQ78" s="366"/>
      <c r="AR78" s="366"/>
      <c r="AS78" s="366"/>
      <c r="AT78" s="366"/>
      <c r="AU78" s="366"/>
      <c r="AV78" s="366"/>
      <c r="AW78" s="366"/>
      <c r="AX78" s="366"/>
      <c r="AY78" s="366"/>
      <c r="AZ78" s="366"/>
      <c r="BA78" s="366"/>
      <c r="BB78" s="366"/>
      <c r="BC78" s="366"/>
      <c r="BD78" s="366"/>
      <c r="BE78" s="366"/>
      <c r="BF78" s="366"/>
      <c r="BG78" s="366"/>
      <c r="BH78" s="366"/>
      <c r="BI78" s="366"/>
      <c r="BJ78" s="366"/>
      <c r="BK78" s="366"/>
      <c r="BL78" s="366"/>
      <c r="BM78" s="366"/>
      <c r="BN78" s="366"/>
      <c r="BO78" s="366"/>
      <c r="BP78" s="366"/>
      <c r="BQ78" s="366"/>
      <c r="BR78" s="366"/>
      <c r="BS78" s="366"/>
      <c r="BT78" s="366"/>
      <c r="BU78" s="366"/>
      <c r="BV78" s="366"/>
      <c r="BW78" s="366"/>
      <c r="BX78" s="366"/>
      <c r="BY78" s="366"/>
      <c r="BZ78" s="366"/>
      <c r="CA78" s="366"/>
      <c r="CB78" s="366"/>
      <c r="CC78" s="366"/>
      <c r="CD78" s="366"/>
      <c r="CE78" s="366"/>
      <c r="CF78" s="366"/>
      <c r="CG78" s="366"/>
      <c r="CH78" s="366"/>
      <c r="CI78" s="366"/>
      <c r="CJ78" s="366"/>
      <c r="CK78" s="366"/>
      <c r="CL78" s="366"/>
      <c r="CM78" s="366"/>
      <c r="CN78" s="366"/>
      <c r="CO78" s="366"/>
      <c r="CP78" s="366"/>
      <c r="CQ78" s="366"/>
      <c r="CR78" s="366"/>
      <c r="CS78" s="366"/>
      <c r="CT78" s="366"/>
      <c r="CU78" s="366"/>
      <c r="CV78" s="366"/>
      <c r="CW78" s="366"/>
      <c r="CX78" s="366"/>
      <c r="CY78" s="366"/>
      <c r="CZ78" s="366"/>
      <c r="DA78" s="366"/>
      <c r="DB78" s="366"/>
      <c r="DC78" s="366"/>
      <c r="DD78" s="366"/>
      <c r="DE78" s="366"/>
      <c r="DF78" s="366"/>
      <c r="DG78" s="366"/>
      <c r="DH78" s="366"/>
      <c r="DI78" s="366"/>
      <c r="DJ78" s="366"/>
      <c r="DK78" s="366"/>
      <c r="DL78" s="366"/>
      <c r="DM78" s="366"/>
      <c r="DN78" s="366"/>
      <c r="DO78" s="366"/>
      <c r="DP78" s="366"/>
      <c r="DQ78" s="366"/>
      <c r="DR78" s="366"/>
      <c r="DS78" s="366"/>
      <c r="DT78" s="366"/>
      <c r="DU78" s="366"/>
      <c r="DV78" s="366"/>
      <c r="DW78" s="366"/>
      <c r="DX78" s="366"/>
      <c r="DY78" s="366"/>
      <c r="DZ78" s="366"/>
      <c r="EA78" s="366"/>
      <c r="EB78" s="366"/>
      <c r="EC78" s="366"/>
      <c r="ED78" s="366"/>
      <c r="EE78" s="366"/>
      <c r="EF78" s="366"/>
      <c r="EG78" s="366"/>
      <c r="EH78" s="366"/>
      <c r="EI78" s="366"/>
      <c r="EJ78" s="366"/>
      <c r="EK78" s="366"/>
      <c r="EL78" s="366"/>
      <c r="EM78" s="366"/>
      <c r="EN78" s="366"/>
      <c r="EO78" s="366"/>
      <c r="EP78" s="366"/>
      <c r="EQ78" s="366"/>
      <c r="ER78" s="366"/>
      <c r="ES78" s="366"/>
      <c r="ET78" s="366"/>
      <c r="EU78" s="366"/>
      <c r="EV78" s="366"/>
      <c r="EW78" s="366"/>
      <c r="EX78" s="366"/>
      <c r="EY78" s="366"/>
      <c r="EZ78" s="366"/>
      <c r="FA78" s="366"/>
      <c r="FB78" s="366"/>
      <c r="FC78" s="366"/>
      <c r="FD78" s="366"/>
      <c r="FE78" s="366"/>
      <c r="FF78" s="366"/>
      <c r="FG78" s="366"/>
      <c r="FH78" s="366"/>
      <c r="FI78" s="366"/>
      <c r="FJ78" s="366"/>
      <c r="FK78" s="366"/>
      <c r="FL78" s="366"/>
      <c r="FM78" s="366"/>
      <c r="FN78" s="366"/>
      <c r="FO78" s="366"/>
      <c r="FP78" s="366"/>
      <c r="FQ78" s="366"/>
      <c r="FR78" s="366"/>
      <c r="FS78" s="366"/>
      <c r="FT78" s="366"/>
      <c r="FU78" s="366"/>
      <c r="FV78" s="366"/>
      <c r="FW78" s="366"/>
      <c r="FX78" s="366"/>
      <c r="FY78" s="366"/>
      <c r="FZ78" s="366"/>
      <c r="GA78" s="366"/>
      <c r="GB78" s="366"/>
      <c r="GC78" s="366"/>
      <c r="GD78" s="366"/>
      <c r="GE78" s="366"/>
      <c r="GF78" s="366"/>
      <c r="GG78" s="366"/>
      <c r="GH78" s="366"/>
      <c r="GI78" s="366"/>
      <c r="GJ78" s="366"/>
      <c r="GK78" s="366"/>
      <c r="GL78" s="366"/>
      <c r="GM78" s="366"/>
      <c r="GN78" s="366"/>
      <c r="GO78" s="366"/>
      <c r="GP78" s="366"/>
      <c r="GQ78" s="366"/>
      <c r="GR78" s="366"/>
      <c r="GS78" s="366"/>
      <c r="GT78" s="366"/>
      <c r="GU78" s="366"/>
      <c r="GV78" s="366"/>
      <c r="GW78" s="366"/>
      <c r="GX78" s="366"/>
      <c r="GY78" s="366"/>
      <c r="GZ78" s="366"/>
      <c r="HA78" s="366"/>
      <c r="HB78" s="366"/>
      <c r="HC78" s="366"/>
      <c r="HD78" s="366"/>
      <c r="HE78" s="366"/>
      <c r="HF78" s="366"/>
      <c r="HG78" s="366"/>
      <c r="HH78" s="366"/>
      <c r="HI78" s="366"/>
      <c r="HJ78" s="366"/>
      <c r="HK78" s="366"/>
      <c r="HL78" s="366"/>
      <c r="HM78" s="366"/>
      <c r="HN78" s="366"/>
      <c r="HO78" s="366"/>
    </row>
    <row r="79" spans="1:223" s="371" customFormat="1" ht="18" hidden="1" customHeight="1">
      <c r="A79" s="366"/>
      <c r="B79" s="367"/>
      <c r="C79" s="368"/>
      <c r="D79" s="369"/>
      <c r="E79" s="370"/>
      <c r="F79" s="510"/>
      <c r="G79" s="511"/>
      <c r="H79" s="369"/>
      <c r="I79" s="370"/>
      <c r="J79" s="510"/>
      <c r="K79" s="511"/>
      <c r="L79" s="369"/>
      <c r="M79" s="370"/>
      <c r="N79" s="510"/>
      <c r="O79" s="511"/>
      <c r="P79" s="392"/>
      <c r="Q79" s="516"/>
      <c r="R79" s="517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6"/>
      <c r="BR79" s="366"/>
      <c r="BS79" s="366"/>
      <c r="BT79" s="366"/>
      <c r="BU79" s="366"/>
      <c r="BV79" s="366"/>
      <c r="BW79" s="366"/>
      <c r="BX79" s="366"/>
      <c r="BY79" s="366"/>
      <c r="BZ79" s="366"/>
      <c r="CA79" s="366"/>
      <c r="CB79" s="366"/>
      <c r="CC79" s="366"/>
      <c r="CD79" s="366"/>
      <c r="CE79" s="366"/>
      <c r="CF79" s="366"/>
      <c r="CG79" s="366"/>
      <c r="CH79" s="366"/>
      <c r="CI79" s="366"/>
      <c r="CJ79" s="366"/>
      <c r="CK79" s="366"/>
      <c r="CL79" s="366"/>
      <c r="CM79" s="366"/>
      <c r="CN79" s="366"/>
      <c r="CO79" s="366"/>
      <c r="CP79" s="366"/>
      <c r="CQ79" s="366"/>
      <c r="CR79" s="366"/>
      <c r="CS79" s="366"/>
      <c r="CT79" s="366"/>
      <c r="CU79" s="366"/>
      <c r="CV79" s="366"/>
      <c r="CW79" s="366"/>
      <c r="CX79" s="366"/>
      <c r="CY79" s="366"/>
      <c r="CZ79" s="366"/>
      <c r="DA79" s="366"/>
      <c r="DB79" s="366"/>
      <c r="DC79" s="366"/>
      <c r="DD79" s="366"/>
      <c r="DE79" s="366"/>
      <c r="DF79" s="366"/>
      <c r="DG79" s="366"/>
      <c r="DH79" s="366"/>
      <c r="DI79" s="366"/>
      <c r="DJ79" s="366"/>
      <c r="DK79" s="366"/>
      <c r="DL79" s="366"/>
      <c r="DM79" s="366"/>
      <c r="DN79" s="366"/>
      <c r="DO79" s="366"/>
      <c r="DP79" s="366"/>
      <c r="DQ79" s="366"/>
      <c r="DR79" s="366"/>
      <c r="DS79" s="366"/>
      <c r="DT79" s="366"/>
      <c r="DU79" s="366"/>
      <c r="DV79" s="366"/>
      <c r="DW79" s="366"/>
      <c r="DX79" s="366"/>
      <c r="DY79" s="366"/>
      <c r="DZ79" s="366"/>
      <c r="EA79" s="366"/>
      <c r="EB79" s="366"/>
      <c r="EC79" s="366"/>
      <c r="ED79" s="366"/>
      <c r="EE79" s="366"/>
      <c r="EF79" s="366"/>
      <c r="EG79" s="366"/>
      <c r="EH79" s="366"/>
      <c r="EI79" s="366"/>
      <c r="EJ79" s="366"/>
      <c r="EK79" s="366"/>
      <c r="EL79" s="366"/>
      <c r="EM79" s="366"/>
      <c r="EN79" s="366"/>
      <c r="EO79" s="366"/>
      <c r="EP79" s="366"/>
      <c r="EQ79" s="366"/>
      <c r="ER79" s="366"/>
      <c r="ES79" s="366"/>
      <c r="ET79" s="366"/>
      <c r="EU79" s="366"/>
      <c r="EV79" s="366"/>
      <c r="EW79" s="366"/>
      <c r="EX79" s="366"/>
      <c r="EY79" s="366"/>
      <c r="EZ79" s="366"/>
      <c r="FA79" s="366"/>
      <c r="FB79" s="366"/>
      <c r="FC79" s="366"/>
      <c r="FD79" s="366"/>
      <c r="FE79" s="366"/>
      <c r="FF79" s="366"/>
      <c r="FG79" s="366"/>
      <c r="FH79" s="366"/>
      <c r="FI79" s="366"/>
      <c r="FJ79" s="366"/>
      <c r="FK79" s="366"/>
      <c r="FL79" s="366"/>
      <c r="FM79" s="366"/>
      <c r="FN79" s="366"/>
      <c r="FO79" s="366"/>
      <c r="FP79" s="366"/>
      <c r="FQ79" s="366"/>
      <c r="FR79" s="366"/>
      <c r="FS79" s="366"/>
      <c r="FT79" s="366"/>
      <c r="FU79" s="366"/>
      <c r="FV79" s="366"/>
      <c r="FW79" s="366"/>
      <c r="FX79" s="366"/>
      <c r="FY79" s="366"/>
      <c r="FZ79" s="366"/>
      <c r="GA79" s="366"/>
      <c r="GB79" s="366"/>
      <c r="GC79" s="366"/>
      <c r="GD79" s="366"/>
      <c r="GE79" s="366"/>
      <c r="GF79" s="366"/>
      <c r="GG79" s="366"/>
      <c r="GH79" s="366"/>
      <c r="GI79" s="366"/>
      <c r="GJ79" s="366"/>
      <c r="GK79" s="366"/>
      <c r="GL79" s="366"/>
      <c r="GM79" s="366"/>
      <c r="GN79" s="366"/>
      <c r="GO79" s="366"/>
      <c r="GP79" s="366"/>
      <c r="GQ79" s="366"/>
      <c r="GR79" s="366"/>
      <c r="GS79" s="366"/>
      <c r="GT79" s="366"/>
      <c r="GU79" s="366"/>
      <c r="GV79" s="366"/>
      <c r="GW79" s="366"/>
      <c r="GX79" s="366"/>
      <c r="GY79" s="366"/>
      <c r="GZ79" s="366"/>
      <c r="HA79" s="366"/>
      <c r="HB79" s="366"/>
      <c r="HC79" s="366"/>
      <c r="HD79" s="366"/>
      <c r="HE79" s="366"/>
      <c r="HF79" s="366"/>
      <c r="HG79" s="366"/>
      <c r="HH79" s="366"/>
      <c r="HI79" s="366"/>
      <c r="HJ79" s="366"/>
      <c r="HK79" s="366"/>
      <c r="HL79" s="366"/>
      <c r="HM79" s="366"/>
      <c r="HN79" s="366"/>
      <c r="HO79" s="366"/>
    </row>
    <row r="80" spans="1:223" s="371" customFormat="1" ht="18" customHeight="1">
      <c r="A80" s="366"/>
      <c r="B80" s="367"/>
      <c r="C80" s="368" t="s">
        <v>100</v>
      </c>
      <c r="D80" s="369">
        <v>15760</v>
      </c>
      <c r="E80" s="370">
        <v>660.19</v>
      </c>
      <c r="F80" s="510">
        <v>15745</v>
      </c>
      <c r="G80" s="511">
        <v>634.71</v>
      </c>
      <c r="H80" s="369">
        <v>2284</v>
      </c>
      <c r="I80" s="370">
        <v>1037.32</v>
      </c>
      <c r="J80" s="510">
        <v>2284</v>
      </c>
      <c r="K80" s="511">
        <v>1023.21</v>
      </c>
      <c r="L80" s="369">
        <v>590165</v>
      </c>
      <c r="M80" s="370">
        <v>1681.97</v>
      </c>
      <c r="N80" s="510">
        <v>588174</v>
      </c>
      <c r="O80" s="511">
        <v>1648.48</v>
      </c>
      <c r="P80" s="392"/>
      <c r="Q80" s="516"/>
      <c r="R80" s="517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366"/>
      <c r="AM80" s="366"/>
      <c r="AN80" s="366"/>
      <c r="AO80" s="366"/>
      <c r="AP80" s="366"/>
      <c r="AQ80" s="366"/>
      <c r="AR80" s="366"/>
      <c r="AS80" s="366"/>
      <c r="AT80" s="366"/>
      <c r="AU80" s="366"/>
      <c r="AV80" s="366"/>
      <c r="AW80" s="366"/>
      <c r="AX80" s="366"/>
      <c r="AY80" s="366"/>
      <c r="AZ80" s="366"/>
      <c r="BA80" s="366"/>
      <c r="BB80" s="366"/>
      <c r="BC80" s="366"/>
      <c r="BD80" s="366"/>
      <c r="BE80" s="366"/>
      <c r="BF80" s="366"/>
      <c r="BG80" s="366"/>
      <c r="BH80" s="366"/>
      <c r="BI80" s="366"/>
      <c r="BJ80" s="366"/>
      <c r="BK80" s="366"/>
      <c r="BL80" s="366"/>
      <c r="BM80" s="366"/>
      <c r="BN80" s="366"/>
      <c r="BO80" s="366"/>
      <c r="BP80" s="366"/>
      <c r="BQ80" s="366"/>
      <c r="BR80" s="366"/>
      <c r="BS80" s="366"/>
      <c r="BT80" s="366"/>
      <c r="BU80" s="366"/>
      <c r="BV80" s="366"/>
      <c r="BW80" s="366"/>
      <c r="BX80" s="366"/>
      <c r="BY80" s="366"/>
      <c r="BZ80" s="366"/>
      <c r="CA80" s="366"/>
      <c r="CB80" s="366"/>
      <c r="CC80" s="366"/>
      <c r="CD80" s="366"/>
      <c r="CE80" s="366"/>
      <c r="CF80" s="366"/>
      <c r="CG80" s="366"/>
      <c r="CH80" s="366"/>
      <c r="CI80" s="366"/>
      <c r="CJ80" s="366"/>
      <c r="CK80" s="366"/>
      <c r="CL80" s="366"/>
      <c r="CM80" s="366"/>
      <c r="CN80" s="366"/>
      <c r="CO80" s="366"/>
      <c r="CP80" s="366"/>
      <c r="CQ80" s="366"/>
      <c r="CR80" s="366"/>
      <c r="CS80" s="366"/>
      <c r="CT80" s="366"/>
      <c r="CU80" s="366"/>
      <c r="CV80" s="366"/>
      <c r="CW80" s="366"/>
      <c r="CX80" s="366"/>
      <c r="CY80" s="366"/>
      <c r="CZ80" s="366"/>
      <c r="DA80" s="366"/>
      <c r="DB80" s="366"/>
      <c r="DC80" s="366"/>
      <c r="DD80" s="366"/>
      <c r="DE80" s="366"/>
      <c r="DF80" s="366"/>
      <c r="DG80" s="366"/>
      <c r="DH80" s="366"/>
      <c r="DI80" s="366"/>
      <c r="DJ80" s="366"/>
      <c r="DK80" s="366"/>
      <c r="DL80" s="366"/>
      <c r="DM80" s="366"/>
      <c r="DN80" s="366"/>
      <c r="DO80" s="366"/>
      <c r="DP80" s="366"/>
      <c r="DQ80" s="366"/>
      <c r="DR80" s="366"/>
      <c r="DS80" s="366"/>
      <c r="DT80" s="366"/>
      <c r="DU80" s="366"/>
      <c r="DV80" s="366"/>
      <c r="DW80" s="366"/>
      <c r="DX80" s="366"/>
      <c r="DY80" s="366"/>
      <c r="DZ80" s="366"/>
      <c r="EA80" s="366"/>
      <c r="EB80" s="366"/>
      <c r="EC80" s="366"/>
      <c r="ED80" s="366"/>
      <c r="EE80" s="366"/>
      <c r="EF80" s="366"/>
      <c r="EG80" s="366"/>
      <c r="EH80" s="366"/>
      <c r="EI80" s="366"/>
      <c r="EJ80" s="366"/>
      <c r="EK80" s="366"/>
      <c r="EL80" s="366"/>
      <c r="EM80" s="366"/>
      <c r="EN80" s="366"/>
      <c r="EO80" s="366"/>
      <c r="EP80" s="366"/>
      <c r="EQ80" s="366"/>
      <c r="ER80" s="366"/>
      <c r="ES80" s="366"/>
      <c r="ET80" s="366"/>
      <c r="EU80" s="366"/>
      <c r="EV80" s="366"/>
      <c r="EW80" s="366"/>
      <c r="EX80" s="366"/>
      <c r="EY80" s="366"/>
      <c r="EZ80" s="366"/>
      <c r="FA80" s="366"/>
      <c r="FB80" s="366"/>
      <c r="FC80" s="366"/>
      <c r="FD80" s="366"/>
      <c r="FE80" s="366"/>
      <c r="FF80" s="366"/>
      <c r="FG80" s="366"/>
      <c r="FH80" s="366"/>
      <c r="FI80" s="366"/>
      <c r="FJ80" s="366"/>
      <c r="FK80" s="366"/>
      <c r="FL80" s="366"/>
      <c r="FM80" s="366"/>
      <c r="FN80" s="366"/>
      <c r="FO80" s="366"/>
      <c r="FP80" s="366"/>
      <c r="FQ80" s="366"/>
      <c r="FR80" s="366"/>
      <c r="FS80" s="366"/>
      <c r="FT80" s="366"/>
      <c r="FU80" s="366"/>
      <c r="FV80" s="366"/>
      <c r="FW80" s="366"/>
      <c r="FX80" s="366"/>
      <c r="FY80" s="366"/>
      <c r="FZ80" s="366"/>
      <c r="GA80" s="366"/>
      <c r="GB80" s="366"/>
      <c r="GC80" s="366"/>
      <c r="GD80" s="366"/>
      <c r="GE80" s="366"/>
      <c r="GF80" s="366"/>
      <c r="GG80" s="366"/>
      <c r="GH80" s="366"/>
      <c r="GI80" s="366"/>
      <c r="GJ80" s="366"/>
      <c r="GK80" s="366"/>
      <c r="GL80" s="366"/>
      <c r="GM80" s="366"/>
      <c r="GN80" s="366"/>
      <c r="GO80" s="366"/>
      <c r="GP80" s="366"/>
      <c r="GQ80" s="366"/>
      <c r="GR80" s="366"/>
      <c r="GS80" s="366"/>
      <c r="GT80" s="366"/>
      <c r="GU80" s="366"/>
      <c r="GV80" s="366"/>
      <c r="GW80" s="366"/>
      <c r="GX80" s="366"/>
      <c r="GY80" s="366"/>
      <c r="GZ80" s="366"/>
      <c r="HA80" s="366"/>
      <c r="HB80" s="366"/>
      <c r="HC80" s="366"/>
      <c r="HD80" s="366"/>
      <c r="HE80" s="366"/>
      <c r="HF80" s="366"/>
      <c r="HG80" s="366"/>
      <c r="HH80" s="366"/>
      <c r="HI80" s="366"/>
      <c r="HJ80" s="366"/>
      <c r="HK80" s="366"/>
      <c r="HL80" s="366"/>
      <c r="HM80" s="366"/>
      <c r="HN80" s="366"/>
      <c r="HO80" s="366"/>
    </row>
    <row r="81" spans="1:223" s="372" customFormat="1" ht="18" customHeight="1">
      <c r="B81" s="367">
        <v>1</v>
      </c>
      <c r="C81" s="373" t="s">
        <v>200</v>
      </c>
      <c r="D81" s="374">
        <v>2074</v>
      </c>
      <c r="E81" s="375">
        <v>615.66</v>
      </c>
      <c r="F81" s="512">
        <v>2074</v>
      </c>
      <c r="G81" s="513">
        <v>593.67999999999995</v>
      </c>
      <c r="H81" s="374">
        <v>162</v>
      </c>
      <c r="I81" s="375">
        <v>960.24</v>
      </c>
      <c r="J81" s="512">
        <v>162</v>
      </c>
      <c r="K81" s="513">
        <v>949.38</v>
      </c>
      <c r="L81" s="374">
        <v>85488</v>
      </c>
      <c r="M81" s="375">
        <v>1706.79</v>
      </c>
      <c r="N81" s="512">
        <v>85226</v>
      </c>
      <c r="O81" s="513">
        <v>1666.77</v>
      </c>
      <c r="P81" s="392"/>
      <c r="Q81" s="516"/>
      <c r="R81" s="517"/>
    </row>
    <row r="82" spans="1:223" s="372" customFormat="1" ht="18" customHeight="1">
      <c r="B82" s="367">
        <v>20</v>
      </c>
      <c r="C82" s="373" t="s">
        <v>202</v>
      </c>
      <c r="D82" s="374">
        <v>4836</v>
      </c>
      <c r="E82" s="375">
        <v>634.98</v>
      </c>
      <c r="F82" s="512">
        <v>4834</v>
      </c>
      <c r="G82" s="513">
        <v>607.85</v>
      </c>
      <c r="H82" s="374">
        <v>520</v>
      </c>
      <c r="I82" s="375">
        <v>1033.3800000000001</v>
      </c>
      <c r="J82" s="512">
        <v>520</v>
      </c>
      <c r="K82" s="513">
        <v>1012.01</v>
      </c>
      <c r="L82" s="374">
        <v>198076</v>
      </c>
      <c r="M82" s="375">
        <v>1652.21</v>
      </c>
      <c r="N82" s="512">
        <v>197584</v>
      </c>
      <c r="O82" s="513">
        <v>1616.77</v>
      </c>
      <c r="P82" s="392"/>
      <c r="Q82" s="516"/>
      <c r="R82" s="517"/>
    </row>
    <row r="83" spans="1:223" s="372" customFormat="1" ht="18" customHeight="1">
      <c r="B83" s="367">
        <v>48</v>
      </c>
      <c r="C83" s="373" t="s">
        <v>209</v>
      </c>
      <c r="D83" s="374">
        <v>8850</v>
      </c>
      <c r="E83" s="375">
        <v>684.41</v>
      </c>
      <c r="F83" s="512">
        <v>8837</v>
      </c>
      <c r="G83" s="513">
        <v>659.02</v>
      </c>
      <c r="H83" s="374">
        <v>1602</v>
      </c>
      <c r="I83" s="375">
        <v>1046.4000000000001</v>
      </c>
      <c r="J83" s="512">
        <v>1602</v>
      </c>
      <c r="K83" s="513">
        <v>1034.31</v>
      </c>
      <c r="L83" s="374">
        <v>306601</v>
      </c>
      <c r="M83" s="375">
        <v>1694.28</v>
      </c>
      <c r="N83" s="512">
        <v>305364</v>
      </c>
      <c r="O83" s="513">
        <v>1663.88</v>
      </c>
      <c r="P83" s="392"/>
      <c r="Q83" s="516"/>
      <c r="R83" s="517"/>
    </row>
    <row r="84" spans="1:223" s="372" customFormat="1" ht="18" hidden="1" customHeight="1">
      <c r="B84" s="367"/>
      <c r="C84" s="373"/>
      <c r="D84" s="374"/>
      <c r="E84" s="375"/>
      <c r="F84" s="374"/>
      <c r="G84" s="375"/>
      <c r="H84" s="374"/>
      <c r="I84" s="375"/>
      <c r="J84" s="374"/>
      <c r="K84" s="375"/>
      <c r="L84" s="374"/>
      <c r="M84" s="375"/>
      <c r="N84" s="374"/>
      <c r="O84" s="375"/>
      <c r="P84" s="392"/>
      <c r="Q84" s="516"/>
      <c r="R84" s="517"/>
    </row>
    <row r="85" spans="1:223" s="371" customFormat="1" ht="18" customHeight="1">
      <c r="A85" s="366"/>
      <c r="B85" s="367">
        <v>26</v>
      </c>
      <c r="C85" s="368" t="s">
        <v>101</v>
      </c>
      <c r="D85" s="369">
        <v>1974</v>
      </c>
      <c r="E85" s="370">
        <v>531.28</v>
      </c>
      <c r="F85" s="510">
        <v>1974</v>
      </c>
      <c r="G85" s="511">
        <v>503.61</v>
      </c>
      <c r="H85" s="369">
        <v>174</v>
      </c>
      <c r="I85" s="370">
        <v>816.9</v>
      </c>
      <c r="J85" s="510">
        <v>174</v>
      </c>
      <c r="K85" s="511">
        <v>801.93</v>
      </c>
      <c r="L85" s="369">
        <v>76255</v>
      </c>
      <c r="M85" s="370">
        <v>1360.3</v>
      </c>
      <c r="N85" s="510">
        <v>76116</v>
      </c>
      <c r="O85" s="511">
        <v>1330.47</v>
      </c>
      <c r="P85" s="392"/>
      <c r="Q85" s="516"/>
      <c r="R85" s="517"/>
      <c r="S85" s="366"/>
      <c r="T85" s="366"/>
      <c r="U85" s="366"/>
      <c r="V85" s="366"/>
      <c r="W85" s="366"/>
      <c r="X85" s="366"/>
      <c r="Y85" s="366"/>
      <c r="Z85" s="366"/>
      <c r="AA85" s="366"/>
      <c r="AB85" s="366"/>
      <c r="AC85" s="366"/>
      <c r="AD85" s="366"/>
      <c r="AE85" s="366"/>
      <c r="AF85" s="366"/>
      <c r="AG85" s="366"/>
      <c r="AH85" s="366"/>
      <c r="AI85" s="366"/>
      <c r="AJ85" s="366"/>
      <c r="AK85" s="366"/>
      <c r="AL85" s="366"/>
      <c r="AM85" s="366"/>
      <c r="AN85" s="366"/>
      <c r="AO85" s="366"/>
      <c r="AP85" s="366"/>
      <c r="AQ85" s="366"/>
      <c r="AR85" s="366"/>
      <c r="AS85" s="366"/>
      <c r="AT85" s="366"/>
      <c r="AU85" s="366"/>
      <c r="AV85" s="366"/>
      <c r="AW85" s="366"/>
      <c r="AX85" s="366"/>
      <c r="AY85" s="366"/>
      <c r="AZ85" s="366"/>
      <c r="BA85" s="366"/>
      <c r="BB85" s="366"/>
      <c r="BC85" s="366"/>
      <c r="BD85" s="366"/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/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  <c r="DB85" s="366"/>
      <c r="DC85" s="366"/>
      <c r="DD85" s="366"/>
      <c r="DE85" s="366"/>
      <c r="DF85" s="366"/>
      <c r="DG85" s="366"/>
      <c r="DH85" s="366"/>
      <c r="DI85" s="366"/>
      <c r="DJ85" s="366"/>
      <c r="DK85" s="366"/>
      <c r="DL85" s="366"/>
      <c r="DM85" s="366"/>
      <c r="DN85" s="366"/>
      <c r="DO85" s="366"/>
      <c r="DP85" s="366"/>
      <c r="DQ85" s="366"/>
      <c r="DR85" s="366"/>
      <c r="DS85" s="366"/>
      <c r="DT85" s="366"/>
      <c r="DU85" s="366"/>
      <c r="DV85" s="366"/>
      <c r="DW85" s="366"/>
      <c r="DX85" s="366"/>
      <c r="DY85" s="366"/>
      <c r="DZ85" s="366"/>
      <c r="EA85" s="366"/>
      <c r="EB85" s="366"/>
      <c r="EC85" s="366"/>
      <c r="ED85" s="366"/>
      <c r="EE85" s="366"/>
      <c r="EF85" s="366"/>
      <c r="EG85" s="366"/>
      <c r="EH85" s="366"/>
      <c r="EI85" s="366"/>
      <c r="EJ85" s="366"/>
      <c r="EK85" s="366"/>
      <c r="EL85" s="366"/>
      <c r="EM85" s="366"/>
      <c r="EN85" s="366"/>
      <c r="EO85" s="366"/>
      <c r="EP85" s="366"/>
      <c r="EQ85" s="366"/>
      <c r="ER85" s="366"/>
      <c r="ES85" s="366"/>
      <c r="ET85" s="366"/>
      <c r="EU85" s="366"/>
      <c r="EV85" s="366"/>
      <c r="EW85" s="366"/>
      <c r="EX85" s="366"/>
      <c r="EY85" s="366"/>
      <c r="EZ85" s="366"/>
      <c r="FA85" s="366"/>
      <c r="FB85" s="366"/>
      <c r="FC85" s="366"/>
      <c r="FD85" s="366"/>
      <c r="FE85" s="366"/>
      <c r="FF85" s="366"/>
      <c r="FG85" s="366"/>
      <c r="FH85" s="366"/>
      <c r="FI85" s="366"/>
      <c r="FJ85" s="366"/>
      <c r="FK85" s="366"/>
      <c r="FL85" s="366"/>
      <c r="FM85" s="366"/>
      <c r="FN85" s="366"/>
      <c r="FO85" s="366"/>
      <c r="FP85" s="366"/>
      <c r="FQ85" s="366"/>
      <c r="FR85" s="366"/>
      <c r="FS85" s="366"/>
      <c r="FT85" s="366"/>
      <c r="FU85" s="366"/>
      <c r="FV85" s="366"/>
      <c r="FW85" s="366"/>
      <c r="FX85" s="366"/>
      <c r="FY85" s="366"/>
      <c r="FZ85" s="366"/>
      <c r="GA85" s="366"/>
      <c r="GB85" s="366"/>
      <c r="GC85" s="366"/>
      <c r="GD85" s="366"/>
      <c r="GE85" s="366"/>
      <c r="GF85" s="366"/>
      <c r="GG85" s="366"/>
      <c r="GH85" s="366"/>
      <c r="GI85" s="366"/>
      <c r="GJ85" s="366"/>
      <c r="GK85" s="366"/>
      <c r="GL85" s="366"/>
      <c r="GM85" s="366"/>
      <c r="GN85" s="366"/>
      <c r="GO85" s="366"/>
      <c r="GP85" s="366"/>
      <c r="GQ85" s="366"/>
      <c r="GR85" s="366"/>
      <c r="GS85" s="366"/>
      <c r="GT85" s="366"/>
      <c r="GU85" s="366"/>
      <c r="GV85" s="366"/>
      <c r="GW85" s="366"/>
      <c r="GX85" s="366"/>
      <c r="GY85" s="366"/>
      <c r="GZ85" s="366"/>
      <c r="HA85" s="366"/>
      <c r="HB85" s="366"/>
      <c r="HC85" s="366"/>
      <c r="HD85" s="366"/>
      <c r="HE85" s="366"/>
      <c r="HF85" s="366"/>
      <c r="HG85" s="366"/>
      <c r="HH85" s="366"/>
      <c r="HI85" s="366"/>
      <c r="HJ85" s="366"/>
      <c r="HK85" s="366"/>
      <c r="HL85" s="366"/>
      <c r="HM85" s="366"/>
      <c r="HN85" s="366"/>
      <c r="HO85" s="366"/>
    </row>
    <row r="86" spans="1:223" s="371" customFormat="1" ht="18" hidden="1" customHeight="1">
      <c r="A86" s="366"/>
      <c r="B86" s="367"/>
      <c r="C86" s="368"/>
      <c r="D86" s="369"/>
      <c r="E86" s="370"/>
      <c r="F86" s="369"/>
      <c r="G86" s="370"/>
      <c r="H86" s="369"/>
      <c r="I86" s="370"/>
      <c r="J86" s="369"/>
      <c r="K86" s="370"/>
      <c r="L86" s="369"/>
      <c r="M86" s="370"/>
      <c r="N86" s="369"/>
      <c r="O86" s="370"/>
      <c r="P86" s="392"/>
      <c r="Q86" s="516"/>
      <c r="R86" s="517"/>
      <c r="S86" s="366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6"/>
      <c r="AF86" s="366"/>
      <c r="AG86" s="366"/>
      <c r="AH86" s="366"/>
      <c r="AI86" s="366"/>
      <c r="AJ86" s="366"/>
      <c r="AK86" s="366"/>
      <c r="AL86" s="366"/>
      <c r="AM86" s="366"/>
      <c r="AN86" s="366"/>
      <c r="AO86" s="366"/>
      <c r="AP86" s="366"/>
      <c r="AQ86" s="366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366"/>
      <c r="BJ86" s="366"/>
      <c r="BK86" s="366"/>
      <c r="BL86" s="366"/>
      <c r="BM86" s="366"/>
      <c r="BN86" s="366"/>
      <c r="BO86" s="366"/>
      <c r="BP86" s="366"/>
      <c r="BQ86" s="366"/>
      <c r="BR86" s="366"/>
      <c r="BS86" s="366"/>
      <c r="BT86" s="366"/>
      <c r="BU86" s="366"/>
      <c r="BV86" s="366"/>
      <c r="BW86" s="366"/>
      <c r="BX86" s="366"/>
      <c r="BY86" s="366"/>
      <c r="BZ86" s="366"/>
      <c r="CA86" s="366"/>
      <c r="CB86" s="366"/>
      <c r="CC86" s="366"/>
      <c r="CD86" s="366"/>
      <c r="CE86" s="366"/>
      <c r="CF86" s="366"/>
      <c r="CG86" s="366"/>
      <c r="CH86" s="366"/>
      <c r="CI86" s="366"/>
      <c r="CJ86" s="366"/>
      <c r="CK86" s="366"/>
      <c r="CL86" s="366"/>
      <c r="CM86" s="366"/>
      <c r="CN86" s="366"/>
      <c r="CO86" s="366"/>
      <c r="CP86" s="366"/>
      <c r="CQ86" s="366"/>
      <c r="CR86" s="366"/>
      <c r="CS86" s="366"/>
      <c r="CT86" s="366"/>
      <c r="CU86" s="366"/>
      <c r="CV86" s="366"/>
      <c r="CW86" s="366"/>
      <c r="CX86" s="366"/>
      <c r="CY86" s="366"/>
      <c r="CZ86" s="366"/>
      <c r="DA86" s="366"/>
      <c r="DB86" s="366"/>
      <c r="DC86" s="366"/>
      <c r="DD86" s="366"/>
      <c r="DE86" s="366"/>
      <c r="DF86" s="366"/>
      <c r="DG86" s="366"/>
      <c r="DH86" s="366"/>
      <c r="DI86" s="366"/>
      <c r="DJ86" s="366"/>
      <c r="DK86" s="366"/>
      <c r="DL86" s="366"/>
      <c r="DM86" s="366"/>
      <c r="DN86" s="366"/>
      <c r="DO86" s="366"/>
      <c r="DP86" s="366"/>
      <c r="DQ86" s="366"/>
      <c r="DR86" s="366"/>
      <c r="DS86" s="366"/>
      <c r="DT86" s="366"/>
      <c r="DU86" s="366"/>
      <c r="DV86" s="366"/>
      <c r="DW86" s="366"/>
      <c r="DX86" s="366"/>
      <c r="DY86" s="366"/>
      <c r="DZ86" s="366"/>
      <c r="EA86" s="366"/>
      <c r="EB86" s="366"/>
      <c r="EC86" s="366"/>
      <c r="ED86" s="366"/>
      <c r="EE86" s="366"/>
      <c r="EF86" s="366"/>
      <c r="EG86" s="366"/>
      <c r="EH86" s="366"/>
      <c r="EI86" s="366"/>
      <c r="EJ86" s="366"/>
      <c r="EK86" s="366"/>
      <c r="EL86" s="366"/>
      <c r="EM86" s="366"/>
      <c r="EN86" s="366"/>
      <c r="EO86" s="366"/>
      <c r="EP86" s="366"/>
      <c r="EQ86" s="366"/>
      <c r="ER86" s="366"/>
      <c r="ES86" s="366"/>
      <c r="ET86" s="366"/>
      <c r="EU86" s="366"/>
      <c r="EV86" s="366"/>
      <c r="EW86" s="366"/>
      <c r="EX86" s="366"/>
      <c r="EY86" s="366"/>
      <c r="EZ86" s="366"/>
      <c r="FA86" s="366"/>
      <c r="FB86" s="366"/>
      <c r="FC86" s="366"/>
      <c r="FD86" s="366"/>
      <c r="FE86" s="366"/>
      <c r="FF86" s="366"/>
      <c r="FG86" s="366"/>
      <c r="FH86" s="366"/>
      <c r="FI86" s="366"/>
      <c r="FJ86" s="366"/>
      <c r="FK86" s="366"/>
      <c r="FL86" s="366"/>
      <c r="FM86" s="366"/>
      <c r="FN86" s="366"/>
      <c r="FO86" s="366"/>
      <c r="FP86" s="366"/>
      <c r="FQ86" s="366"/>
      <c r="FR86" s="366"/>
      <c r="FS86" s="366"/>
      <c r="FT86" s="366"/>
      <c r="FU86" s="366"/>
      <c r="FV86" s="366"/>
      <c r="FW86" s="366"/>
      <c r="FX86" s="366"/>
      <c r="FY86" s="366"/>
      <c r="FZ86" s="366"/>
      <c r="GA86" s="366"/>
      <c r="GB86" s="366"/>
      <c r="GC86" s="366"/>
      <c r="GD86" s="366"/>
      <c r="GE86" s="366"/>
      <c r="GF86" s="366"/>
      <c r="GG86" s="366"/>
      <c r="GH86" s="366"/>
      <c r="GI86" s="366"/>
      <c r="GJ86" s="366"/>
      <c r="GK86" s="366"/>
      <c r="GL86" s="366"/>
      <c r="GM86" s="366"/>
      <c r="GN86" s="366"/>
      <c r="GO86" s="366"/>
      <c r="GP86" s="366"/>
      <c r="GQ86" s="366"/>
      <c r="GR86" s="366"/>
      <c r="GS86" s="366"/>
      <c r="GT86" s="366"/>
      <c r="GU86" s="366"/>
      <c r="GV86" s="366"/>
      <c r="GW86" s="366"/>
      <c r="GX86" s="366"/>
      <c r="GY86" s="366"/>
      <c r="GZ86" s="366"/>
      <c r="HA86" s="366"/>
      <c r="HB86" s="366"/>
      <c r="HC86" s="366"/>
      <c r="HD86" s="366"/>
      <c r="HE86" s="366"/>
      <c r="HF86" s="366"/>
      <c r="HG86" s="366"/>
      <c r="HH86" s="366"/>
      <c r="HI86" s="366"/>
      <c r="HJ86" s="366"/>
      <c r="HK86" s="366"/>
      <c r="HL86" s="366"/>
      <c r="HM86" s="366"/>
      <c r="HN86" s="366"/>
      <c r="HO86" s="366"/>
    </row>
    <row r="87" spans="1:223" s="371" customFormat="1" ht="18" customHeight="1">
      <c r="A87" s="366"/>
      <c r="B87" s="367">
        <v>51</v>
      </c>
      <c r="C87" s="373" t="s">
        <v>102</v>
      </c>
      <c r="D87" s="374">
        <v>749</v>
      </c>
      <c r="E87" s="375">
        <v>454.93</v>
      </c>
      <c r="F87" s="512">
        <v>749</v>
      </c>
      <c r="G87" s="513">
        <v>434.85</v>
      </c>
      <c r="H87" s="374">
        <v>48</v>
      </c>
      <c r="I87" s="375">
        <v>954.84</v>
      </c>
      <c r="J87" s="512">
        <v>48</v>
      </c>
      <c r="K87" s="513">
        <v>919.43</v>
      </c>
      <c r="L87" s="374">
        <v>9581</v>
      </c>
      <c r="M87" s="375">
        <v>1417.06</v>
      </c>
      <c r="N87" s="512">
        <v>9565</v>
      </c>
      <c r="O87" s="513">
        <v>1363.81</v>
      </c>
      <c r="P87" s="392"/>
      <c r="Q87" s="516"/>
      <c r="R87" s="517"/>
      <c r="S87" s="366"/>
      <c r="T87" s="366"/>
      <c r="U87" s="366"/>
      <c r="V87" s="366"/>
      <c r="W87" s="366"/>
      <c r="X87" s="366"/>
      <c r="Y87" s="366"/>
      <c r="Z87" s="366"/>
      <c r="AA87" s="366"/>
      <c r="AB87" s="366"/>
      <c r="AC87" s="366"/>
      <c r="AD87" s="366"/>
      <c r="AE87" s="366"/>
      <c r="AF87" s="366"/>
      <c r="AG87" s="366"/>
      <c r="AH87" s="366"/>
      <c r="AI87" s="366"/>
      <c r="AJ87" s="366"/>
      <c r="AK87" s="366"/>
      <c r="AL87" s="366"/>
      <c r="AM87" s="366"/>
      <c r="AN87" s="366"/>
      <c r="AO87" s="366"/>
      <c r="AP87" s="366"/>
      <c r="AQ87" s="366"/>
      <c r="AR87" s="366"/>
      <c r="AS87" s="366"/>
      <c r="AT87" s="366"/>
      <c r="AU87" s="366"/>
      <c r="AV87" s="366"/>
      <c r="AW87" s="366"/>
      <c r="AX87" s="366"/>
      <c r="AY87" s="366"/>
      <c r="AZ87" s="366"/>
      <c r="BA87" s="366"/>
      <c r="BB87" s="366"/>
      <c r="BC87" s="366"/>
      <c r="BD87" s="366"/>
      <c r="BE87" s="366"/>
      <c r="BF87" s="366"/>
      <c r="BG87" s="366"/>
      <c r="BH87" s="366"/>
      <c r="BI87" s="366"/>
      <c r="BJ87" s="366"/>
      <c r="BK87" s="366"/>
      <c r="BL87" s="366"/>
      <c r="BM87" s="366"/>
      <c r="BN87" s="366"/>
      <c r="BO87" s="366"/>
      <c r="BP87" s="366"/>
      <c r="BQ87" s="366"/>
      <c r="BR87" s="366"/>
      <c r="BS87" s="366"/>
      <c r="BT87" s="366"/>
      <c r="BU87" s="366"/>
      <c r="BV87" s="366"/>
      <c r="BW87" s="366"/>
      <c r="BX87" s="366"/>
      <c r="BY87" s="366"/>
      <c r="BZ87" s="366"/>
      <c r="CA87" s="366"/>
      <c r="CB87" s="366"/>
      <c r="CC87" s="366"/>
      <c r="CD87" s="366"/>
      <c r="CE87" s="366"/>
      <c r="CF87" s="366"/>
      <c r="CG87" s="366"/>
      <c r="CH87" s="366"/>
      <c r="CI87" s="366"/>
      <c r="CJ87" s="366"/>
      <c r="CK87" s="366"/>
      <c r="CL87" s="366"/>
      <c r="CM87" s="366"/>
      <c r="CN87" s="366"/>
      <c r="CO87" s="366"/>
      <c r="CP87" s="366"/>
      <c r="CQ87" s="366"/>
      <c r="CR87" s="366"/>
      <c r="CS87" s="366"/>
      <c r="CT87" s="366"/>
      <c r="CU87" s="366"/>
      <c r="CV87" s="366"/>
      <c r="CW87" s="366"/>
      <c r="CX87" s="366"/>
      <c r="CY87" s="366"/>
      <c r="CZ87" s="366"/>
      <c r="DA87" s="366"/>
      <c r="DB87" s="366"/>
      <c r="DC87" s="366"/>
      <c r="DD87" s="366"/>
      <c r="DE87" s="366"/>
      <c r="DF87" s="366"/>
      <c r="DG87" s="366"/>
      <c r="DH87" s="366"/>
      <c r="DI87" s="366"/>
      <c r="DJ87" s="366"/>
      <c r="DK87" s="366"/>
      <c r="DL87" s="366"/>
      <c r="DM87" s="366"/>
      <c r="DN87" s="366"/>
      <c r="DO87" s="366"/>
      <c r="DP87" s="366"/>
      <c r="DQ87" s="366"/>
      <c r="DR87" s="366"/>
      <c r="DS87" s="366"/>
      <c r="DT87" s="366"/>
      <c r="DU87" s="366"/>
      <c r="DV87" s="366"/>
      <c r="DW87" s="366"/>
      <c r="DX87" s="366"/>
      <c r="DY87" s="366"/>
      <c r="DZ87" s="366"/>
      <c r="EA87" s="366"/>
      <c r="EB87" s="366"/>
      <c r="EC87" s="366"/>
      <c r="ED87" s="366"/>
      <c r="EE87" s="366"/>
      <c r="EF87" s="366"/>
      <c r="EG87" s="366"/>
      <c r="EH87" s="366"/>
      <c r="EI87" s="366"/>
      <c r="EJ87" s="366"/>
      <c r="EK87" s="366"/>
      <c r="EL87" s="366"/>
      <c r="EM87" s="366"/>
      <c r="EN87" s="366"/>
      <c r="EO87" s="366"/>
      <c r="EP87" s="366"/>
      <c r="EQ87" s="366"/>
      <c r="ER87" s="366"/>
      <c r="ES87" s="366"/>
      <c r="ET87" s="366"/>
      <c r="EU87" s="366"/>
      <c r="EV87" s="366"/>
      <c r="EW87" s="366"/>
      <c r="EX87" s="366"/>
      <c r="EY87" s="366"/>
      <c r="EZ87" s="366"/>
      <c r="FA87" s="366"/>
      <c r="FB87" s="366"/>
      <c r="FC87" s="366"/>
      <c r="FD87" s="366"/>
      <c r="FE87" s="366"/>
      <c r="FF87" s="366"/>
      <c r="FG87" s="366"/>
      <c r="FH87" s="366"/>
      <c r="FI87" s="366"/>
      <c r="FJ87" s="366"/>
      <c r="FK87" s="366"/>
      <c r="FL87" s="366"/>
      <c r="FM87" s="366"/>
      <c r="FN87" s="366"/>
      <c r="FO87" s="366"/>
      <c r="FP87" s="366"/>
      <c r="FQ87" s="366"/>
      <c r="FR87" s="366"/>
      <c r="FS87" s="366"/>
      <c r="FT87" s="366"/>
      <c r="FU87" s="366"/>
      <c r="FV87" s="366"/>
      <c r="FW87" s="366"/>
      <c r="FX87" s="366"/>
      <c r="FY87" s="366"/>
      <c r="FZ87" s="366"/>
      <c r="GA87" s="366"/>
      <c r="GB87" s="366"/>
      <c r="GC87" s="366"/>
      <c r="GD87" s="366"/>
      <c r="GE87" s="366"/>
      <c r="GF87" s="366"/>
      <c r="GG87" s="366"/>
      <c r="GH87" s="366"/>
      <c r="GI87" s="366"/>
      <c r="GJ87" s="366"/>
      <c r="GK87" s="366"/>
      <c r="GL87" s="366"/>
      <c r="GM87" s="366"/>
      <c r="GN87" s="366"/>
      <c r="GO87" s="366"/>
      <c r="GP87" s="366"/>
      <c r="GQ87" s="366"/>
      <c r="GR87" s="366"/>
      <c r="GS87" s="366"/>
      <c r="GT87" s="366"/>
      <c r="GU87" s="366"/>
      <c r="GV87" s="366"/>
      <c r="GW87" s="366"/>
      <c r="GX87" s="366"/>
      <c r="GY87" s="366"/>
      <c r="GZ87" s="366"/>
      <c r="HA87" s="366"/>
      <c r="HB87" s="366"/>
      <c r="HC87" s="366"/>
      <c r="HD87" s="366"/>
      <c r="HE87" s="366"/>
      <c r="HF87" s="366"/>
      <c r="HG87" s="366"/>
      <c r="HH87" s="366"/>
      <c r="HI87" s="366"/>
      <c r="HJ87" s="366"/>
      <c r="HK87" s="366"/>
      <c r="HL87" s="366"/>
      <c r="HM87" s="366"/>
      <c r="HN87" s="366"/>
      <c r="HO87" s="366"/>
    </row>
    <row r="88" spans="1:223" s="371" customFormat="1" ht="18" customHeight="1">
      <c r="A88" s="366"/>
      <c r="B88" s="367">
        <v>52</v>
      </c>
      <c r="C88" s="373" t="s">
        <v>103</v>
      </c>
      <c r="D88" s="376">
        <v>768</v>
      </c>
      <c r="E88" s="377">
        <v>423.13</v>
      </c>
      <c r="F88" s="512">
        <v>766</v>
      </c>
      <c r="G88" s="513">
        <v>411.79</v>
      </c>
      <c r="H88" s="376">
        <v>23</v>
      </c>
      <c r="I88" s="377">
        <v>857.73</v>
      </c>
      <c r="J88" s="512">
        <v>23</v>
      </c>
      <c r="K88" s="513">
        <v>854.05</v>
      </c>
      <c r="L88" s="376">
        <v>9201</v>
      </c>
      <c r="M88" s="377">
        <v>1349.3</v>
      </c>
      <c r="N88" s="512">
        <v>9180</v>
      </c>
      <c r="O88" s="513">
        <v>1294.24</v>
      </c>
      <c r="P88" s="392"/>
      <c r="Q88" s="516"/>
      <c r="R88" s="517"/>
      <c r="S88" s="366"/>
      <c r="T88" s="366"/>
      <c r="U88" s="366"/>
      <c r="V88" s="366"/>
      <c r="W88" s="366"/>
      <c r="X88" s="366"/>
      <c r="Y88" s="366"/>
      <c r="Z88" s="366"/>
      <c r="AA88" s="366"/>
      <c r="AB88" s="366"/>
      <c r="AC88" s="366"/>
      <c r="AD88" s="366"/>
      <c r="AE88" s="366"/>
      <c r="AF88" s="366"/>
      <c r="AG88" s="366"/>
      <c r="AH88" s="366"/>
      <c r="AI88" s="366"/>
      <c r="AJ88" s="366"/>
      <c r="AK88" s="366"/>
      <c r="AL88" s="366"/>
      <c r="AM88" s="366"/>
      <c r="AN88" s="366"/>
      <c r="AO88" s="366"/>
      <c r="AP88" s="366"/>
      <c r="AQ88" s="366"/>
      <c r="AR88" s="366"/>
      <c r="AS88" s="366"/>
      <c r="AT88" s="366"/>
      <c r="AU88" s="366"/>
      <c r="AV88" s="366"/>
      <c r="AW88" s="366"/>
      <c r="AX88" s="366"/>
      <c r="AY88" s="366"/>
      <c r="AZ88" s="366"/>
      <c r="BA88" s="366"/>
      <c r="BB88" s="366"/>
      <c r="BC88" s="366"/>
      <c r="BD88" s="366"/>
      <c r="BE88" s="366"/>
      <c r="BF88" s="366"/>
      <c r="BG88" s="366"/>
      <c r="BH88" s="366"/>
      <c r="BI88" s="366"/>
      <c r="BJ88" s="366"/>
      <c r="BK88" s="366"/>
      <c r="BL88" s="366"/>
      <c r="BM88" s="366"/>
      <c r="BN88" s="366"/>
      <c r="BO88" s="366"/>
      <c r="BP88" s="366"/>
      <c r="BQ88" s="366"/>
      <c r="BR88" s="366"/>
      <c r="BS88" s="366"/>
      <c r="BT88" s="366"/>
      <c r="BU88" s="366"/>
      <c r="BV88" s="366"/>
      <c r="BW88" s="366"/>
      <c r="BX88" s="366"/>
      <c r="BY88" s="366"/>
      <c r="BZ88" s="366"/>
      <c r="CA88" s="366"/>
      <c r="CB88" s="366"/>
      <c r="CC88" s="366"/>
      <c r="CD88" s="366"/>
      <c r="CE88" s="366"/>
      <c r="CF88" s="366"/>
      <c r="CG88" s="366"/>
      <c r="CH88" s="366"/>
      <c r="CI88" s="366"/>
      <c r="CJ88" s="366"/>
      <c r="CK88" s="366"/>
      <c r="CL88" s="366"/>
      <c r="CM88" s="366"/>
      <c r="CN88" s="366"/>
      <c r="CO88" s="366"/>
      <c r="CP88" s="366"/>
      <c r="CQ88" s="366"/>
      <c r="CR88" s="366"/>
      <c r="CS88" s="366"/>
      <c r="CT88" s="366"/>
      <c r="CU88" s="366"/>
      <c r="CV88" s="366"/>
      <c r="CW88" s="366"/>
      <c r="CX88" s="366"/>
      <c r="CY88" s="366"/>
      <c r="CZ88" s="366"/>
      <c r="DA88" s="366"/>
      <c r="DB88" s="366"/>
      <c r="DC88" s="366"/>
      <c r="DD88" s="366"/>
      <c r="DE88" s="366"/>
      <c r="DF88" s="366"/>
      <c r="DG88" s="366"/>
      <c r="DH88" s="366"/>
      <c r="DI88" s="366"/>
      <c r="DJ88" s="366"/>
      <c r="DK88" s="366"/>
      <c r="DL88" s="366"/>
      <c r="DM88" s="366"/>
      <c r="DN88" s="366"/>
      <c r="DO88" s="366"/>
      <c r="DP88" s="366"/>
      <c r="DQ88" s="366"/>
      <c r="DR88" s="366"/>
      <c r="DS88" s="366"/>
      <c r="DT88" s="366"/>
      <c r="DU88" s="366"/>
      <c r="DV88" s="366"/>
      <c r="DW88" s="366"/>
      <c r="DX88" s="366"/>
      <c r="DY88" s="366"/>
      <c r="DZ88" s="366"/>
      <c r="EA88" s="366"/>
      <c r="EB88" s="366"/>
      <c r="EC88" s="366"/>
      <c r="ED88" s="366"/>
      <c r="EE88" s="366"/>
      <c r="EF88" s="366"/>
      <c r="EG88" s="366"/>
      <c r="EH88" s="366"/>
      <c r="EI88" s="366"/>
      <c r="EJ88" s="366"/>
      <c r="EK88" s="366"/>
      <c r="EL88" s="366"/>
      <c r="EM88" s="366"/>
      <c r="EN88" s="366"/>
      <c r="EO88" s="366"/>
      <c r="EP88" s="366"/>
      <c r="EQ88" s="366"/>
      <c r="ER88" s="366"/>
      <c r="ES88" s="366"/>
      <c r="ET88" s="366"/>
      <c r="EU88" s="366"/>
      <c r="EV88" s="366"/>
      <c r="EW88" s="366"/>
      <c r="EX88" s="366"/>
      <c r="EY88" s="366"/>
      <c r="EZ88" s="366"/>
      <c r="FA88" s="366"/>
      <c r="FB88" s="366"/>
      <c r="FC88" s="366"/>
      <c r="FD88" s="366"/>
      <c r="FE88" s="366"/>
      <c r="FF88" s="366"/>
      <c r="FG88" s="366"/>
      <c r="FH88" s="366"/>
      <c r="FI88" s="366"/>
      <c r="FJ88" s="366"/>
      <c r="FK88" s="366"/>
      <c r="FL88" s="366"/>
      <c r="FM88" s="366"/>
      <c r="FN88" s="366"/>
      <c r="FO88" s="366"/>
      <c r="FP88" s="366"/>
      <c r="FQ88" s="366"/>
      <c r="FR88" s="366"/>
      <c r="FS88" s="366"/>
      <c r="FT88" s="366"/>
      <c r="FU88" s="366"/>
      <c r="FV88" s="366"/>
      <c r="FW88" s="366"/>
      <c r="FX88" s="366"/>
      <c r="FY88" s="366"/>
      <c r="FZ88" s="366"/>
      <c r="GA88" s="366"/>
      <c r="GB88" s="366"/>
      <c r="GC88" s="366"/>
      <c r="GD88" s="366"/>
      <c r="GE88" s="366"/>
      <c r="GF88" s="366"/>
      <c r="GG88" s="366"/>
      <c r="GH88" s="366"/>
      <c r="GI88" s="366"/>
      <c r="GJ88" s="366"/>
      <c r="GK88" s="366"/>
      <c r="GL88" s="366"/>
      <c r="GM88" s="366"/>
      <c r="GN88" s="366"/>
      <c r="GO88" s="366"/>
      <c r="GP88" s="366"/>
      <c r="GQ88" s="366"/>
      <c r="GR88" s="366"/>
      <c r="GS88" s="366"/>
      <c r="GT88" s="366"/>
      <c r="GU88" s="366"/>
      <c r="GV88" s="366"/>
      <c r="GW88" s="366"/>
      <c r="GX88" s="366"/>
      <c r="GY88" s="366"/>
      <c r="GZ88" s="366"/>
      <c r="HA88" s="366"/>
      <c r="HB88" s="366"/>
      <c r="HC88" s="366"/>
      <c r="HD88" s="366"/>
      <c r="HE88" s="366"/>
      <c r="HF88" s="366"/>
      <c r="HG88" s="366"/>
      <c r="HH88" s="366"/>
      <c r="HI88" s="366"/>
      <c r="HJ88" s="366"/>
      <c r="HK88" s="366"/>
      <c r="HL88" s="366"/>
      <c r="HM88" s="366"/>
      <c r="HN88" s="366"/>
      <c r="HO88" s="366"/>
    </row>
    <row r="89" spans="1:223" s="371" customFormat="1" ht="18" hidden="1" customHeight="1">
      <c r="A89" s="366"/>
      <c r="B89" s="367"/>
      <c r="C89" s="373"/>
      <c r="D89" s="378"/>
      <c r="E89" s="379"/>
      <c r="F89" s="378"/>
      <c r="G89" s="379"/>
      <c r="H89" s="378"/>
      <c r="I89" s="379"/>
      <c r="J89" s="378"/>
      <c r="K89" s="379"/>
      <c r="L89" s="378"/>
      <c r="M89" s="379"/>
      <c r="N89" s="378"/>
      <c r="O89" s="379"/>
      <c r="P89" s="392"/>
      <c r="Q89" s="372"/>
      <c r="R89" s="366"/>
      <c r="S89" s="366"/>
      <c r="T89" s="366"/>
      <c r="U89" s="366"/>
      <c r="V89" s="366"/>
      <c r="W89" s="366"/>
      <c r="X89" s="366"/>
      <c r="Y89" s="366"/>
      <c r="Z89" s="366"/>
      <c r="AA89" s="366"/>
      <c r="AB89" s="366"/>
      <c r="AC89" s="366"/>
      <c r="AD89" s="366"/>
      <c r="AE89" s="366"/>
      <c r="AF89" s="366"/>
      <c r="AG89" s="366"/>
      <c r="AH89" s="366"/>
      <c r="AI89" s="366"/>
      <c r="AJ89" s="366"/>
      <c r="AK89" s="366"/>
      <c r="AL89" s="366"/>
      <c r="AM89" s="366"/>
      <c r="AN89" s="366"/>
      <c r="AO89" s="366"/>
      <c r="AP89" s="366"/>
      <c r="AQ89" s="366"/>
      <c r="AR89" s="366"/>
      <c r="AS89" s="366"/>
      <c r="AT89" s="366"/>
      <c r="AU89" s="366"/>
      <c r="AV89" s="366"/>
      <c r="AW89" s="366"/>
      <c r="AX89" s="366"/>
      <c r="AY89" s="366"/>
      <c r="AZ89" s="366"/>
      <c r="BA89" s="366"/>
      <c r="BB89" s="366"/>
      <c r="BC89" s="366"/>
      <c r="BD89" s="366"/>
      <c r="BE89" s="366"/>
      <c r="BF89" s="366"/>
      <c r="BG89" s="366"/>
      <c r="BH89" s="366"/>
      <c r="BI89" s="366"/>
      <c r="BJ89" s="366"/>
      <c r="BK89" s="366"/>
      <c r="BL89" s="366"/>
      <c r="BM89" s="366"/>
      <c r="BN89" s="366"/>
      <c r="BO89" s="366"/>
      <c r="BP89" s="366"/>
      <c r="BQ89" s="366"/>
      <c r="BR89" s="366"/>
      <c r="BS89" s="366"/>
      <c r="BT89" s="366"/>
      <c r="BU89" s="366"/>
      <c r="BV89" s="366"/>
      <c r="BW89" s="366"/>
      <c r="BX89" s="366"/>
      <c r="BY89" s="366"/>
      <c r="BZ89" s="366"/>
      <c r="CA89" s="366"/>
      <c r="CB89" s="366"/>
      <c r="CC89" s="366"/>
      <c r="CD89" s="366"/>
      <c r="CE89" s="366"/>
      <c r="CF89" s="366"/>
      <c r="CG89" s="366"/>
      <c r="CH89" s="366"/>
      <c r="CI89" s="366"/>
      <c r="CJ89" s="366"/>
      <c r="CK89" s="366"/>
      <c r="CL89" s="366"/>
      <c r="CM89" s="366"/>
      <c r="CN89" s="366"/>
      <c r="CO89" s="366"/>
      <c r="CP89" s="366"/>
      <c r="CQ89" s="366"/>
      <c r="CR89" s="366"/>
      <c r="CS89" s="366"/>
      <c r="CT89" s="366"/>
      <c r="CU89" s="366"/>
      <c r="CV89" s="366"/>
      <c r="CW89" s="366"/>
      <c r="CX89" s="366"/>
      <c r="CY89" s="366"/>
      <c r="CZ89" s="366"/>
      <c r="DA89" s="366"/>
      <c r="DB89" s="366"/>
      <c r="DC89" s="366"/>
      <c r="DD89" s="366"/>
      <c r="DE89" s="366"/>
      <c r="DF89" s="366"/>
      <c r="DG89" s="366"/>
      <c r="DH89" s="366"/>
      <c r="DI89" s="366"/>
      <c r="DJ89" s="366"/>
      <c r="DK89" s="366"/>
      <c r="DL89" s="366"/>
      <c r="DM89" s="366"/>
      <c r="DN89" s="366"/>
      <c r="DO89" s="366"/>
      <c r="DP89" s="366"/>
      <c r="DQ89" s="366"/>
      <c r="DR89" s="366"/>
      <c r="DS89" s="366"/>
      <c r="DT89" s="366"/>
      <c r="DU89" s="366"/>
      <c r="DV89" s="366"/>
      <c r="DW89" s="366"/>
      <c r="DX89" s="366"/>
      <c r="DY89" s="366"/>
      <c r="DZ89" s="366"/>
      <c r="EA89" s="366"/>
      <c r="EB89" s="366"/>
      <c r="EC89" s="366"/>
      <c r="ED89" s="366"/>
      <c r="EE89" s="366"/>
      <c r="EF89" s="366"/>
      <c r="EG89" s="366"/>
      <c r="EH89" s="366"/>
      <c r="EI89" s="366"/>
      <c r="EJ89" s="366"/>
      <c r="EK89" s="366"/>
      <c r="EL89" s="366"/>
      <c r="EM89" s="366"/>
      <c r="EN89" s="366"/>
      <c r="EO89" s="366"/>
      <c r="EP89" s="366"/>
      <c r="EQ89" s="366"/>
      <c r="ER89" s="366"/>
      <c r="ES89" s="366"/>
      <c r="ET89" s="366"/>
      <c r="EU89" s="366"/>
      <c r="EV89" s="366"/>
      <c r="EW89" s="366"/>
      <c r="EX89" s="366"/>
      <c r="EY89" s="366"/>
      <c r="EZ89" s="366"/>
      <c r="FA89" s="366"/>
      <c r="FB89" s="366"/>
      <c r="FC89" s="366"/>
      <c r="FD89" s="366"/>
      <c r="FE89" s="366"/>
      <c r="FF89" s="366"/>
      <c r="FG89" s="366"/>
      <c r="FH89" s="366"/>
      <c r="FI89" s="366"/>
      <c r="FJ89" s="366"/>
      <c r="FK89" s="366"/>
      <c r="FL89" s="366"/>
      <c r="FM89" s="366"/>
      <c r="FN89" s="366"/>
      <c r="FO89" s="366"/>
      <c r="FP89" s="366"/>
      <c r="FQ89" s="366"/>
      <c r="FR89" s="366"/>
      <c r="FS89" s="366"/>
      <c r="FT89" s="366"/>
      <c r="FU89" s="366"/>
      <c r="FV89" s="366"/>
      <c r="FW89" s="366"/>
      <c r="FX89" s="366"/>
      <c r="FY89" s="366"/>
      <c r="FZ89" s="366"/>
      <c r="GA89" s="366"/>
      <c r="GB89" s="366"/>
      <c r="GC89" s="366"/>
      <c r="GD89" s="366"/>
      <c r="GE89" s="366"/>
      <c r="GF89" s="366"/>
      <c r="GG89" s="366"/>
      <c r="GH89" s="366"/>
      <c r="GI89" s="366"/>
      <c r="GJ89" s="366"/>
      <c r="GK89" s="366"/>
      <c r="GL89" s="366"/>
      <c r="GM89" s="366"/>
      <c r="GN89" s="366"/>
      <c r="GO89" s="366"/>
      <c r="GP89" s="366"/>
      <c r="GQ89" s="366"/>
      <c r="GR89" s="366"/>
      <c r="GS89" s="366"/>
      <c r="GT89" s="366"/>
      <c r="GU89" s="366"/>
      <c r="GV89" s="366"/>
      <c r="GW89" s="366"/>
      <c r="GX89" s="366"/>
      <c r="GY89" s="366"/>
      <c r="GZ89" s="366"/>
      <c r="HA89" s="366"/>
      <c r="HB89" s="366"/>
      <c r="HC89" s="366"/>
      <c r="HD89" s="366"/>
      <c r="HE89" s="366"/>
      <c r="HF89" s="366"/>
      <c r="HG89" s="366"/>
      <c r="HH89" s="366"/>
      <c r="HI89" s="366"/>
      <c r="HJ89" s="366"/>
      <c r="HK89" s="366"/>
      <c r="HL89" s="366"/>
      <c r="HM89" s="366"/>
      <c r="HN89" s="366"/>
      <c r="HO89" s="366"/>
    </row>
    <row r="90" spans="1:223" s="371" customFormat="1" ht="18" customHeight="1">
      <c r="A90" s="380"/>
      <c r="B90" s="381"/>
      <c r="C90" s="382" t="s">
        <v>45</v>
      </c>
      <c r="D90" s="383">
        <v>335849</v>
      </c>
      <c r="E90" s="384">
        <v>552.05999999999995</v>
      </c>
      <c r="F90" s="514">
        <v>335598</v>
      </c>
      <c r="G90" s="515">
        <v>529.66</v>
      </c>
      <c r="H90" s="383">
        <v>46832</v>
      </c>
      <c r="I90" s="384">
        <v>823.61</v>
      </c>
      <c r="J90" s="514">
        <v>46827</v>
      </c>
      <c r="K90" s="515">
        <v>812.48</v>
      </c>
      <c r="L90" s="383">
        <v>10498828</v>
      </c>
      <c r="M90" s="384">
        <v>1371.35</v>
      </c>
      <c r="N90" s="514">
        <v>10477873</v>
      </c>
      <c r="O90" s="515">
        <v>1339.47</v>
      </c>
      <c r="P90" s="392"/>
      <c r="Q90" s="372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6"/>
      <c r="AF90" s="366"/>
      <c r="AG90" s="366"/>
      <c r="AH90" s="366"/>
      <c r="AI90" s="366"/>
      <c r="AJ90" s="366"/>
      <c r="AK90" s="366"/>
      <c r="AL90" s="366"/>
      <c r="AM90" s="366"/>
      <c r="AN90" s="366"/>
      <c r="AO90" s="366"/>
      <c r="AP90" s="366"/>
      <c r="AQ90" s="366"/>
      <c r="AR90" s="366"/>
      <c r="AS90" s="366"/>
      <c r="AT90" s="366"/>
      <c r="AU90" s="366"/>
      <c r="AV90" s="366"/>
      <c r="AW90" s="366"/>
      <c r="AX90" s="366"/>
      <c r="AY90" s="366"/>
      <c r="AZ90" s="366"/>
      <c r="BA90" s="366"/>
      <c r="BB90" s="366"/>
      <c r="BC90" s="366"/>
      <c r="BD90" s="366"/>
      <c r="BE90" s="366"/>
      <c r="BF90" s="366"/>
      <c r="BG90" s="366"/>
      <c r="BH90" s="366"/>
      <c r="BI90" s="366"/>
      <c r="BJ90" s="366"/>
      <c r="BK90" s="366"/>
      <c r="BL90" s="366"/>
      <c r="BM90" s="366"/>
      <c r="BN90" s="366"/>
      <c r="BO90" s="366"/>
      <c r="BP90" s="366"/>
      <c r="BQ90" s="366"/>
      <c r="BR90" s="366"/>
      <c r="BS90" s="366"/>
      <c r="BT90" s="366"/>
      <c r="BU90" s="366"/>
      <c r="BV90" s="366"/>
      <c r="BW90" s="366"/>
      <c r="BX90" s="366"/>
      <c r="BY90" s="366"/>
      <c r="BZ90" s="366"/>
      <c r="CA90" s="366"/>
      <c r="CB90" s="366"/>
      <c r="CC90" s="366"/>
      <c r="CD90" s="366"/>
      <c r="CE90" s="366"/>
      <c r="CF90" s="366"/>
      <c r="CG90" s="366"/>
      <c r="CH90" s="366"/>
      <c r="CI90" s="366"/>
      <c r="CJ90" s="366"/>
      <c r="CK90" s="366"/>
      <c r="CL90" s="366"/>
      <c r="CM90" s="366"/>
      <c r="CN90" s="366"/>
      <c r="CO90" s="366"/>
      <c r="CP90" s="366"/>
      <c r="CQ90" s="366"/>
      <c r="CR90" s="366"/>
      <c r="CS90" s="366"/>
      <c r="CT90" s="366"/>
      <c r="CU90" s="366"/>
      <c r="CV90" s="366"/>
      <c r="CW90" s="366"/>
      <c r="CX90" s="366"/>
      <c r="CY90" s="366"/>
      <c r="CZ90" s="366"/>
      <c r="DA90" s="366"/>
      <c r="DB90" s="366"/>
      <c r="DC90" s="366"/>
      <c r="DD90" s="366"/>
      <c r="DE90" s="366"/>
      <c r="DF90" s="366"/>
      <c r="DG90" s="366"/>
      <c r="DH90" s="366"/>
      <c r="DI90" s="366"/>
      <c r="DJ90" s="366"/>
      <c r="DK90" s="366"/>
      <c r="DL90" s="366"/>
      <c r="DM90" s="366"/>
      <c r="DN90" s="366"/>
      <c r="DO90" s="366"/>
      <c r="DP90" s="366"/>
      <c r="DQ90" s="366"/>
      <c r="DR90" s="366"/>
      <c r="DS90" s="366"/>
      <c r="DT90" s="366"/>
      <c r="DU90" s="366"/>
      <c r="DV90" s="366"/>
      <c r="DW90" s="366"/>
      <c r="DX90" s="366"/>
      <c r="DY90" s="366"/>
      <c r="DZ90" s="366"/>
      <c r="EA90" s="366"/>
      <c r="EB90" s="366"/>
      <c r="EC90" s="366"/>
      <c r="ED90" s="366"/>
      <c r="EE90" s="366"/>
      <c r="EF90" s="366"/>
      <c r="EG90" s="366"/>
      <c r="EH90" s="366"/>
      <c r="EI90" s="366"/>
      <c r="EJ90" s="366"/>
      <c r="EK90" s="366"/>
      <c r="EL90" s="366"/>
      <c r="EM90" s="366"/>
      <c r="EN90" s="366"/>
      <c r="EO90" s="366"/>
      <c r="EP90" s="366"/>
      <c r="EQ90" s="366"/>
      <c r="ER90" s="366"/>
      <c r="ES90" s="366"/>
      <c r="ET90" s="366"/>
      <c r="EU90" s="366"/>
      <c r="EV90" s="366"/>
      <c r="EW90" s="366"/>
      <c r="EX90" s="366"/>
      <c r="EY90" s="366"/>
      <c r="EZ90" s="366"/>
      <c r="FA90" s="366"/>
      <c r="FB90" s="366"/>
      <c r="FC90" s="366"/>
      <c r="FD90" s="366"/>
      <c r="FE90" s="366"/>
      <c r="FF90" s="366"/>
      <c r="FG90" s="366"/>
      <c r="FH90" s="366"/>
      <c r="FI90" s="366"/>
      <c r="FJ90" s="366"/>
      <c r="FK90" s="366"/>
      <c r="FL90" s="366"/>
      <c r="FM90" s="366"/>
      <c r="FN90" s="366"/>
      <c r="FO90" s="366"/>
      <c r="FP90" s="366"/>
      <c r="FQ90" s="366"/>
      <c r="FR90" s="366"/>
      <c r="FS90" s="366"/>
      <c r="FT90" s="366"/>
      <c r="FU90" s="366"/>
      <c r="FV90" s="366"/>
      <c r="FW90" s="366"/>
      <c r="FX90" s="366"/>
      <c r="FY90" s="366"/>
      <c r="FZ90" s="366"/>
      <c r="GA90" s="366"/>
      <c r="GB90" s="366"/>
      <c r="GC90" s="366"/>
      <c r="GD90" s="366"/>
      <c r="GE90" s="366"/>
      <c r="GF90" s="366"/>
      <c r="GG90" s="366"/>
      <c r="GH90" s="366"/>
      <c r="GI90" s="366"/>
      <c r="GJ90" s="366"/>
      <c r="GK90" s="366"/>
      <c r="GL90" s="366"/>
      <c r="GM90" s="366"/>
      <c r="GN90" s="366"/>
      <c r="GO90" s="366"/>
      <c r="GP90" s="366"/>
      <c r="GQ90" s="366"/>
      <c r="GR90" s="366"/>
      <c r="GS90" s="366"/>
      <c r="GT90" s="366"/>
      <c r="GU90" s="366"/>
      <c r="GV90" s="366"/>
      <c r="GW90" s="366"/>
      <c r="GX90" s="366"/>
      <c r="GY90" s="366"/>
      <c r="GZ90" s="366"/>
      <c r="HA90" s="366"/>
      <c r="HB90" s="366"/>
      <c r="HC90" s="366"/>
      <c r="HD90" s="366"/>
      <c r="HE90" s="366"/>
      <c r="HF90" s="366"/>
      <c r="HG90" s="366"/>
      <c r="HH90" s="366"/>
      <c r="HI90" s="366"/>
      <c r="HJ90" s="366"/>
      <c r="HK90" s="366"/>
      <c r="HL90" s="366"/>
      <c r="HM90" s="366"/>
      <c r="HN90" s="366"/>
      <c r="HO90" s="366"/>
    </row>
    <row r="91" spans="1:223" ht="18" customHeight="1">
      <c r="A91" s="359"/>
      <c r="B91" s="360"/>
      <c r="C91" s="359"/>
      <c r="D91" s="359"/>
      <c r="E91" s="359"/>
      <c r="F91" s="359"/>
      <c r="G91" s="359"/>
      <c r="H91" s="359"/>
      <c r="I91" s="359"/>
      <c r="J91" s="359"/>
      <c r="K91" s="359"/>
      <c r="L91" s="359"/>
      <c r="M91" s="359"/>
      <c r="N91" s="359"/>
      <c r="O91" s="359"/>
      <c r="R91" s="366"/>
    </row>
    <row r="92" spans="1:223" ht="18" customHeight="1">
      <c r="A92" s="359"/>
      <c r="B92" s="385"/>
      <c r="C92" s="359"/>
      <c r="D92" s="386"/>
      <c r="E92" s="387"/>
      <c r="F92" s="386"/>
      <c r="G92" s="387"/>
      <c r="H92" s="386"/>
      <c r="I92" s="387"/>
      <c r="J92" s="386"/>
      <c r="K92" s="387"/>
      <c r="L92" s="386"/>
      <c r="M92" s="387"/>
      <c r="N92" s="386"/>
      <c r="O92" s="387"/>
      <c r="R92" s="366"/>
    </row>
    <row r="93" spans="1:223" ht="18" customHeight="1">
      <c r="B93" s="388"/>
      <c r="D93" s="389"/>
      <c r="E93" s="390"/>
      <c r="F93" s="389"/>
      <c r="G93" s="390"/>
      <c r="H93" s="389"/>
      <c r="I93" s="390"/>
      <c r="J93" s="389"/>
      <c r="K93" s="390"/>
      <c r="L93" s="389"/>
      <c r="M93" s="390"/>
      <c r="N93" s="389"/>
      <c r="O93" s="390"/>
      <c r="R93" s="366"/>
    </row>
    <row r="94" spans="1:223" ht="18" customHeight="1">
      <c r="B94" s="388"/>
      <c r="C94" s="391"/>
      <c r="D94" s="389"/>
      <c r="E94" s="390"/>
      <c r="F94" s="389"/>
      <c r="G94" s="390"/>
      <c r="H94" s="389"/>
      <c r="I94" s="390"/>
      <c r="J94" s="389"/>
      <c r="K94" s="390"/>
      <c r="L94" s="389"/>
      <c r="M94" s="390"/>
      <c r="N94" s="389"/>
      <c r="O94" s="390"/>
      <c r="R94" s="366"/>
    </row>
    <row r="95" spans="1:223" ht="18" customHeight="1">
      <c r="B95" s="388"/>
      <c r="E95" s="390"/>
      <c r="G95" s="390"/>
      <c r="I95" s="390"/>
      <c r="K95" s="390"/>
      <c r="M95" s="390"/>
      <c r="O95" s="390"/>
      <c r="R95" s="366"/>
    </row>
    <row r="96" spans="1:223" ht="18" customHeight="1">
      <c r="B96" s="388"/>
      <c r="E96" s="390"/>
      <c r="G96" s="390"/>
      <c r="I96" s="390"/>
      <c r="K96" s="390"/>
      <c r="M96" s="390"/>
      <c r="O96" s="390"/>
      <c r="R96" s="366"/>
    </row>
    <row r="97" spans="2:18" ht="18" customHeight="1">
      <c r="B97" s="388"/>
      <c r="E97" s="390"/>
      <c r="G97" s="390"/>
      <c r="I97" s="390"/>
      <c r="K97" s="390"/>
      <c r="M97" s="390"/>
      <c r="O97" s="390"/>
      <c r="R97" s="366"/>
    </row>
    <row r="98" spans="2:18" ht="18" customHeight="1">
      <c r="B98" s="388"/>
      <c r="E98" s="390"/>
      <c r="G98" s="390"/>
      <c r="I98" s="390"/>
      <c r="K98" s="390"/>
      <c r="M98" s="390"/>
      <c r="O98" s="390"/>
      <c r="R98" s="366"/>
    </row>
    <row r="99" spans="2:18" ht="18" customHeight="1">
      <c r="B99" s="388"/>
      <c r="E99" s="390"/>
      <c r="G99" s="390"/>
      <c r="I99" s="390"/>
      <c r="K99" s="390"/>
      <c r="M99" s="390"/>
      <c r="O99" s="390"/>
      <c r="R99" s="366"/>
    </row>
    <row r="100" spans="2:18" ht="18" customHeight="1">
      <c r="B100" s="388"/>
      <c r="E100" s="390"/>
      <c r="G100" s="390"/>
      <c r="I100" s="390"/>
      <c r="K100" s="390"/>
      <c r="M100" s="390"/>
      <c r="O100" s="390"/>
      <c r="R100" s="366"/>
    </row>
    <row r="101" spans="2:18" ht="18" customHeight="1">
      <c r="B101" s="388"/>
      <c r="R101" s="366"/>
    </row>
    <row r="102" spans="2:18" ht="18" customHeight="1">
      <c r="B102" s="388"/>
      <c r="R102" s="366"/>
    </row>
    <row r="103" spans="2:18" ht="18" customHeight="1">
      <c r="B103" s="388"/>
      <c r="R103" s="366"/>
    </row>
    <row r="104" spans="2:18" ht="18" customHeight="1">
      <c r="B104" s="388"/>
      <c r="R104" s="366"/>
    </row>
    <row r="105" spans="2:18" ht="18" customHeight="1">
      <c r="B105" s="388"/>
      <c r="R105" s="366"/>
    </row>
    <row r="106" spans="2:18" ht="18" customHeight="1">
      <c r="B106" s="388"/>
    </row>
    <row r="107" spans="2:18" ht="18" customHeight="1">
      <c r="B107" s="388"/>
    </row>
    <row r="108" spans="2:18" ht="18" customHeight="1"/>
    <row r="109" spans="2:18" ht="18" customHeight="1"/>
    <row r="110" spans="2:18" ht="18" customHeight="1"/>
    <row r="111" spans="2:18" ht="18" customHeight="1"/>
    <row r="112" spans="2:18" ht="18" customHeight="1"/>
    <row r="113" ht="18" customHeight="1"/>
    <row r="114" ht="18" customHeight="1"/>
    <row r="116" ht="12.95" customHeight="1"/>
    <row r="129" ht="15.75" customHeight="1"/>
  </sheetData>
  <mergeCells count="8">
    <mergeCell ref="L7:M7"/>
    <mergeCell ref="N7:O7"/>
    <mergeCell ref="B6:B8"/>
    <mergeCell ref="C6:C8"/>
    <mergeCell ref="D7:E7"/>
    <mergeCell ref="F7:G7"/>
    <mergeCell ref="H7:I7"/>
    <mergeCell ref="J7:K7"/>
  </mergeCells>
  <hyperlinks>
    <hyperlink ref="Q4" location="Indice!A1" display="Volver al índice" xr:uid="{1BE2A014-B636-493E-A694-3F8A4C21814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="90" zoomScaleNormal="90" workbookViewId="0">
      <pane ySplit="9" topLeftCell="A82" activePane="bottomLeft" state="frozen"/>
      <selection activeCell="M30" sqref="M30"/>
      <selection pane="bottomLeft" activeCell="K91" sqref="K91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77" t="s">
        <v>106</v>
      </c>
      <c r="C3" s="577"/>
      <c r="D3" s="577"/>
      <c r="E3" s="577"/>
      <c r="F3" s="577"/>
      <c r="G3" s="577"/>
      <c r="H3" s="577"/>
      <c r="I3" s="577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junio de 2026</v>
      </c>
      <c r="C5" s="82"/>
      <c r="D5" s="82"/>
      <c r="E5" s="82"/>
      <c r="F5" s="82"/>
      <c r="G5" s="82"/>
      <c r="H5" s="82"/>
      <c r="I5" s="82"/>
      <c r="K5" s="7" t="s">
        <v>167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75" t="s">
        <v>156</v>
      </c>
      <c r="C7" s="573" t="s">
        <v>47</v>
      </c>
      <c r="D7" s="570" t="s">
        <v>107</v>
      </c>
      <c r="E7" s="571"/>
      <c r="F7" s="572"/>
      <c r="G7" s="570" t="s">
        <v>197</v>
      </c>
      <c r="H7" s="571"/>
      <c r="I7" s="572"/>
    </row>
    <row r="8" spans="1:255" ht="69" customHeight="1">
      <c r="B8" s="576"/>
      <c r="C8" s="574"/>
      <c r="D8" s="219" t="s">
        <v>107</v>
      </c>
      <c r="E8" s="221" t="s">
        <v>196</v>
      </c>
      <c r="F8" s="219" t="s">
        <v>194</v>
      </c>
      <c r="G8" s="219" t="s">
        <v>195</v>
      </c>
      <c r="H8" s="221" t="s">
        <v>196</v>
      </c>
      <c r="I8" s="219" t="s">
        <v>194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1730873</v>
      </c>
      <c r="E10" s="203">
        <v>0.16489999999999999</v>
      </c>
      <c r="F10" s="203">
        <v>2.0199999999999999E-2</v>
      </c>
      <c r="G10" s="130">
        <v>1235.8699999999999</v>
      </c>
      <c r="H10" s="203">
        <v>0.9012</v>
      </c>
      <c r="I10" s="203">
        <v>4.9500000000000002E-2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122475</v>
      </c>
      <c r="E11" s="204">
        <v>1.17E-2</v>
      </c>
      <c r="F11" s="204">
        <v>3.1600000000000003E-2</v>
      </c>
      <c r="G11" s="131">
        <v>1133.8800000000001</v>
      </c>
      <c r="H11" s="204">
        <v>0.82679999999999998</v>
      </c>
      <c r="I11" s="204">
        <v>0.05</v>
      </c>
    </row>
    <row r="12" spans="1:255" s="101" customFormat="1" ht="18" customHeight="1">
      <c r="B12" s="94">
        <v>11</v>
      </c>
      <c r="C12" s="98" t="s">
        <v>54</v>
      </c>
      <c r="D12" s="99">
        <v>239423</v>
      </c>
      <c r="E12" s="204">
        <v>2.2800000000000001E-2</v>
      </c>
      <c r="F12" s="204">
        <v>1.6899999999999998E-2</v>
      </c>
      <c r="G12" s="131">
        <v>1361.23</v>
      </c>
      <c r="H12" s="204">
        <v>0.99260000000000004</v>
      </c>
      <c r="I12" s="204">
        <v>4.7100000000000003E-2</v>
      </c>
    </row>
    <row r="13" spans="1:255" s="101" customFormat="1" ht="18" customHeight="1">
      <c r="B13" s="94">
        <v>14</v>
      </c>
      <c r="C13" s="98" t="s">
        <v>55</v>
      </c>
      <c r="D13" s="99">
        <v>185640</v>
      </c>
      <c r="E13" s="204">
        <v>1.77E-2</v>
      </c>
      <c r="F13" s="204">
        <v>1.8700000000000001E-2</v>
      </c>
      <c r="G13" s="131">
        <v>1160.2</v>
      </c>
      <c r="H13" s="204">
        <v>0.84599999999999997</v>
      </c>
      <c r="I13" s="204">
        <v>5.2699999999999997E-2</v>
      </c>
    </row>
    <row r="14" spans="1:255" s="101" customFormat="1" ht="18" customHeight="1">
      <c r="B14" s="94">
        <v>18</v>
      </c>
      <c r="C14" s="98" t="s">
        <v>56</v>
      </c>
      <c r="D14" s="99">
        <v>206228</v>
      </c>
      <c r="E14" s="204">
        <v>1.9599999999999999E-2</v>
      </c>
      <c r="F14" s="204">
        <v>1.9099999999999999E-2</v>
      </c>
      <c r="G14" s="131">
        <v>1182.1300000000001</v>
      </c>
      <c r="H14" s="204">
        <v>0.86199999999999999</v>
      </c>
      <c r="I14" s="204">
        <v>5.0999999999999997E-2</v>
      </c>
    </row>
    <row r="15" spans="1:255" s="101" customFormat="1" ht="18" customHeight="1">
      <c r="B15" s="94">
        <v>21</v>
      </c>
      <c r="C15" s="98" t="s">
        <v>57</v>
      </c>
      <c r="D15" s="99">
        <v>108057</v>
      </c>
      <c r="E15" s="204">
        <v>1.03E-2</v>
      </c>
      <c r="F15" s="204">
        <v>0.02</v>
      </c>
      <c r="G15" s="131">
        <v>1245.1600000000001</v>
      </c>
      <c r="H15" s="204">
        <v>0.90800000000000003</v>
      </c>
      <c r="I15" s="204">
        <v>4.7199999999999999E-2</v>
      </c>
    </row>
    <row r="16" spans="1:255" s="101" customFormat="1" ht="18" customHeight="1">
      <c r="B16" s="94">
        <v>23</v>
      </c>
      <c r="C16" s="98" t="s">
        <v>58</v>
      </c>
      <c r="D16" s="99">
        <v>153665</v>
      </c>
      <c r="E16" s="204">
        <v>1.46E-2</v>
      </c>
      <c r="F16" s="204">
        <v>1.9400000000000001E-2</v>
      </c>
      <c r="G16" s="131">
        <v>1148.75</v>
      </c>
      <c r="H16" s="204">
        <v>0.8377</v>
      </c>
      <c r="I16" s="204">
        <v>5.33E-2</v>
      </c>
    </row>
    <row r="17" spans="1:457" s="101" customFormat="1" ht="18" customHeight="1">
      <c r="B17" s="94">
        <v>29</v>
      </c>
      <c r="C17" s="98" t="s">
        <v>59</v>
      </c>
      <c r="D17" s="99">
        <v>300634</v>
      </c>
      <c r="E17" s="204">
        <v>2.86E-2</v>
      </c>
      <c r="F17" s="204">
        <v>2.2599999999999999E-2</v>
      </c>
      <c r="G17" s="131">
        <v>1252.6300000000001</v>
      </c>
      <c r="H17" s="204">
        <v>0.91339999999999999</v>
      </c>
      <c r="I17" s="204">
        <v>4.9200000000000001E-2</v>
      </c>
    </row>
    <row r="18" spans="1:457" s="101" customFormat="1" ht="18" customHeight="1">
      <c r="B18" s="94">
        <v>41</v>
      </c>
      <c r="C18" s="98" t="s">
        <v>60</v>
      </c>
      <c r="D18" s="99">
        <v>414751</v>
      </c>
      <c r="E18" s="204">
        <v>3.95E-2</v>
      </c>
      <c r="F18" s="204">
        <v>1.8499999999999999E-2</v>
      </c>
      <c r="G18" s="131">
        <v>1271.9100000000001</v>
      </c>
      <c r="H18" s="204">
        <v>0.92749999999999999</v>
      </c>
      <c r="I18" s="204">
        <v>4.8800000000000003E-2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321029</v>
      </c>
      <c r="E20" s="203">
        <v>3.0599999999999999E-2</v>
      </c>
      <c r="F20" s="203">
        <v>1.3899999999999999E-2</v>
      </c>
      <c r="G20" s="130">
        <v>1447.58</v>
      </c>
      <c r="H20" s="203">
        <v>1.0556000000000001</v>
      </c>
      <c r="I20" s="203">
        <v>4.4600000000000001E-2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55625</v>
      </c>
      <c r="E21" s="204">
        <v>5.3E-3</v>
      </c>
      <c r="F21" s="204">
        <v>1.04E-2</v>
      </c>
      <c r="G21" s="131">
        <v>1324.5</v>
      </c>
      <c r="H21" s="204">
        <v>0.96579999999999999</v>
      </c>
      <c r="I21" s="204">
        <v>4.8300000000000003E-2</v>
      </c>
    </row>
    <row r="22" spans="1:457" s="101" customFormat="1" ht="18" customHeight="1">
      <c r="B22" s="94">
        <v>40</v>
      </c>
      <c r="C22" s="98" t="s">
        <v>63</v>
      </c>
      <c r="D22" s="99">
        <v>36445</v>
      </c>
      <c r="E22" s="204">
        <v>3.5000000000000001E-3</v>
      </c>
      <c r="F22" s="204">
        <v>6.1999999999999998E-3</v>
      </c>
      <c r="G22" s="131">
        <v>1337.68</v>
      </c>
      <c r="H22" s="204">
        <v>0.97550000000000003</v>
      </c>
      <c r="I22" s="204">
        <v>5.0099999999999999E-2</v>
      </c>
    </row>
    <row r="23" spans="1:457" s="101" customFormat="1" ht="18" customHeight="1">
      <c r="B23" s="94">
        <v>50</v>
      </c>
      <c r="C23" s="101" t="s">
        <v>64</v>
      </c>
      <c r="D23" s="103">
        <v>228959</v>
      </c>
      <c r="E23" s="205">
        <v>2.18E-2</v>
      </c>
      <c r="F23" s="205">
        <v>1.6E-2</v>
      </c>
      <c r="G23" s="132">
        <v>1494.98</v>
      </c>
      <c r="H23" s="205">
        <v>1.0902000000000001</v>
      </c>
      <c r="I23" s="205">
        <v>4.2799999999999998E-2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303352</v>
      </c>
      <c r="E25" s="203">
        <v>2.8899999999999999E-2</v>
      </c>
      <c r="F25" s="203">
        <v>4.7999999999999996E-3</v>
      </c>
      <c r="G25" s="130">
        <v>1578.54</v>
      </c>
      <c r="H25" s="203">
        <v>1.1511</v>
      </c>
      <c r="I25" s="203">
        <v>3.7400000000000003E-2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203</v>
      </c>
      <c r="D27" s="96">
        <v>216147</v>
      </c>
      <c r="E27" s="203">
        <v>2.06E-2</v>
      </c>
      <c r="F27" s="203">
        <v>1.7999999999999999E-2</v>
      </c>
      <c r="G27" s="130">
        <v>1280.32</v>
      </c>
      <c r="H27" s="203">
        <v>0.93359999999999999</v>
      </c>
      <c r="I27" s="203">
        <v>4.53E-2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381332</v>
      </c>
      <c r="E29" s="203">
        <v>3.6299999999999999E-2</v>
      </c>
      <c r="F29" s="203">
        <v>2.5999999999999999E-2</v>
      </c>
      <c r="G29" s="130">
        <v>1251.49</v>
      </c>
      <c r="H29" s="203">
        <v>0.91259999999999997</v>
      </c>
      <c r="I29" s="203">
        <v>4.7600000000000003E-2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201346</v>
      </c>
      <c r="E30" s="204">
        <v>1.9199999999999998E-2</v>
      </c>
      <c r="F30" s="204">
        <v>2.58E-2</v>
      </c>
      <c r="G30" s="131">
        <v>1270.95</v>
      </c>
      <c r="H30" s="204">
        <v>0.92679999999999996</v>
      </c>
      <c r="I30" s="204">
        <v>4.6699999999999998E-2</v>
      </c>
    </row>
    <row r="31" spans="1:457" s="101" customFormat="1" ht="18" customHeight="1">
      <c r="B31" s="94">
        <v>38</v>
      </c>
      <c r="C31" s="98" t="s">
        <v>68</v>
      </c>
      <c r="D31" s="99">
        <v>179986</v>
      </c>
      <c r="E31" s="204">
        <v>1.7100000000000001E-2</v>
      </c>
      <c r="F31" s="204">
        <v>2.6200000000000001E-2</v>
      </c>
      <c r="G31" s="131">
        <v>1229.72</v>
      </c>
      <c r="H31" s="204">
        <v>0.89670000000000005</v>
      </c>
      <c r="I31" s="204">
        <v>4.87E-2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150091</v>
      </c>
      <c r="E33" s="203">
        <v>1.43E-2</v>
      </c>
      <c r="F33" s="203">
        <v>1.1900000000000001E-2</v>
      </c>
      <c r="G33" s="130">
        <v>1441.04</v>
      </c>
      <c r="H33" s="203">
        <v>1.0508</v>
      </c>
      <c r="I33" s="203">
        <v>4.3200000000000002E-2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639194</v>
      </c>
      <c r="E35" s="203">
        <v>6.0900000000000003E-2</v>
      </c>
      <c r="F35" s="203">
        <v>1.04E-2</v>
      </c>
      <c r="G35" s="130">
        <v>1374.23</v>
      </c>
      <c r="H35" s="203">
        <v>1.0021</v>
      </c>
      <c r="I35" s="203">
        <v>4.7600000000000003E-2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40518</v>
      </c>
      <c r="E36" s="204">
        <v>3.8999999999999998E-3</v>
      </c>
      <c r="F36" s="204">
        <v>1.34E-2</v>
      </c>
      <c r="G36" s="131">
        <v>1217.44</v>
      </c>
      <c r="H36" s="204">
        <v>0.88780000000000003</v>
      </c>
      <c r="I36" s="204">
        <v>5.16E-2</v>
      </c>
    </row>
    <row r="37" spans="1:255" s="101" customFormat="1" ht="18" customHeight="1">
      <c r="B37" s="94">
        <v>9</v>
      </c>
      <c r="C37" s="98" t="s">
        <v>72</v>
      </c>
      <c r="D37" s="99">
        <v>95684</v>
      </c>
      <c r="E37" s="204">
        <v>9.1000000000000004E-3</v>
      </c>
      <c r="F37" s="204">
        <v>1.21E-2</v>
      </c>
      <c r="G37" s="131">
        <v>1472.82</v>
      </c>
      <c r="H37" s="204">
        <v>1.0740000000000001</v>
      </c>
      <c r="I37" s="204">
        <v>4.5600000000000002E-2</v>
      </c>
    </row>
    <row r="38" spans="1:255" s="101" customFormat="1" ht="18" customHeight="1">
      <c r="B38" s="94">
        <v>24</v>
      </c>
      <c r="C38" s="98" t="s">
        <v>73</v>
      </c>
      <c r="D38" s="99">
        <v>140938</v>
      </c>
      <c r="E38" s="204">
        <v>1.34E-2</v>
      </c>
      <c r="F38" s="204">
        <v>1.4E-3</v>
      </c>
      <c r="G38" s="131">
        <v>1369.79</v>
      </c>
      <c r="H38" s="204">
        <v>0.99890000000000001</v>
      </c>
      <c r="I38" s="204">
        <v>4.7100000000000003E-2</v>
      </c>
    </row>
    <row r="39" spans="1:255" s="101" customFormat="1" ht="18" customHeight="1">
      <c r="B39" s="94">
        <v>34</v>
      </c>
      <c r="C39" s="101" t="s">
        <v>74</v>
      </c>
      <c r="D39" s="103">
        <v>44696</v>
      </c>
      <c r="E39" s="205">
        <v>4.3E-3</v>
      </c>
      <c r="F39" s="205">
        <v>1.01E-2</v>
      </c>
      <c r="G39" s="132">
        <v>1403.87</v>
      </c>
      <c r="H39" s="205">
        <v>1.0237000000000001</v>
      </c>
      <c r="I39" s="205">
        <v>4.4699999999999997E-2</v>
      </c>
    </row>
    <row r="40" spans="1:255" s="101" customFormat="1" ht="18" customHeight="1">
      <c r="B40" s="94">
        <v>37</v>
      </c>
      <c r="C40" s="101" t="s">
        <v>75</v>
      </c>
      <c r="D40" s="103">
        <v>83955</v>
      </c>
      <c r="E40" s="205">
        <v>8.0000000000000002E-3</v>
      </c>
      <c r="F40" s="205">
        <v>1.12E-2</v>
      </c>
      <c r="G40" s="132">
        <v>1290.72</v>
      </c>
      <c r="H40" s="205">
        <v>0.94120000000000004</v>
      </c>
      <c r="I40" s="205">
        <v>5.2999999999999999E-2</v>
      </c>
    </row>
    <row r="41" spans="1:255" s="101" customFormat="1" ht="18" customHeight="1">
      <c r="B41" s="94">
        <v>40</v>
      </c>
      <c r="C41" s="98" t="s">
        <v>76</v>
      </c>
      <c r="D41" s="99">
        <v>36336</v>
      </c>
      <c r="E41" s="204">
        <v>3.5000000000000001E-3</v>
      </c>
      <c r="F41" s="204">
        <v>1.5100000000000001E-2</v>
      </c>
      <c r="G41" s="131">
        <v>1314.09</v>
      </c>
      <c r="H41" s="204">
        <v>0.95820000000000005</v>
      </c>
      <c r="I41" s="204">
        <v>0.05</v>
      </c>
    </row>
    <row r="42" spans="1:255" s="101" customFormat="1" ht="18" customHeight="1">
      <c r="B42" s="94">
        <v>42</v>
      </c>
      <c r="C42" s="98" t="s">
        <v>77</v>
      </c>
      <c r="D42" s="99">
        <v>23151</v>
      </c>
      <c r="E42" s="204">
        <v>2.2000000000000001E-3</v>
      </c>
      <c r="F42" s="204">
        <v>8.9999999999999993E-3</v>
      </c>
      <c r="G42" s="131">
        <v>1336.54</v>
      </c>
      <c r="H42" s="204">
        <v>0.97460000000000002</v>
      </c>
      <c r="I42" s="204">
        <v>5.2999999999999999E-2</v>
      </c>
    </row>
    <row r="43" spans="1:255" s="101" customFormat="1" ht="18" customHeight="1">
      <c r="B43" s="94">
        <v>47</v>
      </c>
      <c r="C43" s="98" t="s">
        <v>78</v>
      </c>
      <c r="D43" s="99">
        <v>126233</v>
      </c>
      <c r="E43" s="204">
        <v>1.2E-2</v>
      </c>
      <c r="F43" s="204">
        <v>2.1399999999999999E-2</v>
      </c>
      <c r="G43" s="131">
        <v>1492.58</v>
      </c>
      <c r="H43" s="204">
        <v>1.0884</v>
      </c>
      <c r="I43" s="204">
        <v>4.07E-2</v>
      </c>
    </row>
    <row r="44" spans="1:255" s="101" customFormat="1" ht="18" customHeight="1">
      <c r="B44" s="94">
        <v>49</v>
      </c>
      <c r="C44" s="98" t="s">
        <v>79</v>
      </c>
      <c r="D44" s="99">
        <v>47683</v>
      </c>
      <c r="E44" s="204">
        <v>4.4999999999999997E-3</v>
      </c>
      <c r="F44" s="204">
        <v>-1.6999999999999999E-3</v>
      </c>
      <c r="G44" s="131">
        <v>1192.77</v>
      </c>
      <c r="H44" s="204">
        <v>0.86980000000000002</v>
      </c>
      <c r="I44" s="204">
        <v>5.7099999999999998E-2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410028</v>
      </c>
      <c r="E46" s="203">
        <v>3.9100000000000003E-2</v>
      </c>
      <c r="F46" s="203">
        <v>2.2100000000000002E-2</v>
      </c>
      <c r="G46" s="130">
        <v>1288.47</v>
      </c>
      <c r="H46" s="203">
        <v>0.93959999999999999</v>
      </c>
      <c r="I46" s="203">
        <v>5.21E-2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77458</v>
      </c>
      <c r="E47" s="204">
        <v>7.4000000000000003E-3</v>
      </c>
      <c r="F47" s="204">
        <v>1.52E-2</v>
      </c>
      <c r="G47" s="131">
        <v>1258.9100000000001</v>
      </c>
      <c r="H47" s="204">
        <v>0.91800000000000004</v>
      </c>
      <c r="I47" s="204">
        <v>5.6099999999999997E-2</v>
      </c>
    </row>
    <row r="48" spans="1:255" s="101" customFormat="1" ht="18" customHeight="1">
      <c r="B48" s="94">
        <v>13</v>
      </c>
      <c r="C48" s="98" t="s">
        <v>82</v>
      </c>
      <c r="D48" s="99">
        <v>107543</v>
      </c>
      <c r="E48" s="204">
        <v>1.0200000000000001E-2</v>
      </c>
      <c r="F48" s="204">
        <v>2.4899999999999999E-2</v>
      </c>
      <c r="G48" s="131">
        <v>1289.99</v>
      </c>
      <c r="H48" s="204">
        <v>0.94069999999999998</v>
      </c>
      <c r="I48" s="204">
        <v>5.0900000000000001E-2</v>
      </c>
    </row>
    <row r="49" spans="1:255" s="104" customFormat="1" ht="18" customHeight="1">
      <c r="B49" s="94">
        <v>16</v>
      </c>
      <c r="C49" s="101" t="s">
        <v>83</v>
      </c>
      <c r="D49" s="99">
        <v>46427</v>
      </c>
      <c r="E49" s="204">
        <v>4.4000000000000003E-3</v>
      </c>
      <c r="F49" s="204">
        <v>1.41E-2</v>
      </c>
      <c r="G49" s="131">
        <v>1197.4000000000001</v>
      </c>
      <c r="H49" s="204">
        <v>0.87319999999999998</v>
      </c>
      <c r="I49" s="204">
        <v>6.08E-2</v>
      </c>
    </row>
    <row r="50" spans="1:255" s="101" customFormat="1" ht="18" customHeight="1">
      <c r="B50" s="94">
        <v>19</v>
      </c>
      <c r="C50" s="101" t="s">
        <v>84</v>
      </c>
      <c r="D50" s="103">
        <v>48129</v>
      </c>
      <c r="E50" s="205">
        <v>4.5999999999999999E-3</v>
      </c>
      <c r="F50" s="205">
        <v>3.0800000000000001E-2</v>
      </c>
      <c r="G50" s="132">
        <v>1453.27</v>
      </c>
      <c r="H50" s="205">
        <v>1.0597000000000001</v>
      </c>
      <c r="I50" s="205">
        <v>4.5100000000000001E-2</v>
      </c>
    </row>
    <row r="51" spans="1:255" s="101" customFormat="1" ht="18" customHeight="1">
      <c r="B51" s="94">
        <v>45</v>
      </c>
      <c r="C51" s="98" t="s">
        <v>85</v>
      </c>
      <c r="D51" s="99">
        <v>130471</v>
      </c>
      <c r="E51" s="204">
        <v>1.24E-2</v>
      </c>
      <c r="F51" s="204">
        <v>2.3699999999999999E-2</v>
      </c>
      <c r="G51" s="131">
        <v>1276.3800000000001</v>
      </c>
      <c r="H51" s="204">
        <v>0.93079999999999996</v>
      </c>
      <c r="I51" s="204">
        <v>5.0099999999999999E-2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1820825</v>
      </c>
      <c r="E53" s="203">
        <v>0.1734</v>
      </c>
      <c r="F53" s="203">
        <v>9.2999999999999992E-3</v>
      </c>
      <c r="G53" s="130">
        <v>1424.06</v>
      </c>
      <c r="H53" s="203">
        <v>1.0384</v>
      </c>
      <c r="I53" s="203">
        <v>4.4499999999999998E-2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1355307</v>
      </c>
      <c r="E54" s="205">
        <v>0.12909999999999999</v>
      </c>
      <c r="F54" s="205">
        <v>6.7000000000000002E-3</v>
      </c>
      <c r="G54" s="132">
        <v>1465.36</v>
      </c>
      <c r="H54" s="205">
        <v>1.0686</v>
      </c>
      <c r="I54" s="205">
        <v>4.36E-2</v>
      </c>
    </row>
    <row r="55" spans="1:255" s="101" customFormat="1" ht="18" customHeight="1">
      <c r="B55" s="94">
        <v>17</v>
      </c>
      <c r="C55" s="101" t="s">
        <v>207</v>
      </c>
      <c r="D55" s="103">
        <v>173316</v>
      </c>
      <c r="E55" s="205">
        <v>1.6500000000000001E-2</v>
      </c>
      <c r="F55" s="205">
        <v>1.9099999999999999E-2</v>
      </c>
      <c r="G55" s="132">
        <v>1293.98</v>
      </c>
      <c r="H55" s="205">
        <v>0.94359999999999999</v>
      </c>
      <c r="I55" s="205">
        <v>4.8500000000000001E-2</v>
      </c>
    </row>
    <row r="56" spans="1:255" s="104" customFormat="1" ht="18" customHeight="1">
      <c r="B56" s="94">
        <v>25</v>
      </c>
      <c r="C56" s="101" t="s">
        <v>204</v>
      </c>
      <c r="D56" s="99">
        <v>105258</v>
      </c>
      <c r="E56" s="204">
        <v>0.01</v>
      </c>
      <c r="F56" s="204">
        <v>1.32E-2</v>
      </c>
      <c r="G56" s="131">
        <v>1244.1099999999999</v>
      </c>
      <c r="H56" s="204">
        <v>0.90720000000000001</v>
      </c>
      <c r="I56" s="204">
        <v>5.0200000000000002E-2</v>
      </c>
    </row>
    <row r="57" spans="1:255" s="101" customFormat="1" ht="18" customHeight="1">
      <c r="B57" s="94">
        <v>43</v>
      </c>
      <c r="C57" s="101" t="s">
        <v>88</v>
      </c>
      <c r="D57" s="103">
        <v>186944</v>
      </c>
      <c r="E57" s="205">
        <v>1.78E-2</v>
      </c>
      <c r="F57" s="205">
        <v>1.7399999999999999E-2</v>
      </c>
      <c r="G57" s="132">
        <v>1346.58</v>
      </c>
      <c r="H57" s="205">
        <v>0.9819</v>
      </c>
      <c r="I57" s="205">
        <v>4.6800000000000001E-2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1080981</v>
      </c>
      <c r="E59" s="203">
        <v>0.10299999999999999</v>
      </c>
      <c r="F59" s="203">
        <v>1.7100000000000001E-2</v>
      </c>
      <c r="G59" s="130">
        <v>1270.23</v>
      </c>
      <c r="H59" s="203">
        <v>0.92630000000000001</v>
      </c>
      <c r="I59" s="203">
        <v>4.7899999999999998E-2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199</v>
      </c>
      <c r="D60" s="103">
        <v>355161</v>
      </c>
      <c r="E60" s="205">
        <v>3.3799999999999997E-2</v>
      </c>
      <c r="F60" s="205">
        <v>2.0500000000000001E-2</v>
      </c>
      <c r="G60" s="132">
        <v>1193.1300000000001</v>
      </c>
      <c r="H60" s="205">
        <v>0.87</v>
      </c>
      <c r="I60" s="205">
        <v>4.8899999999999999E-2</v>
      </c>
    </row>
    <row r="61" spans="1:255" s="101" customFormat="1" ht="18" customHeight="1">
      <c r="B61" s="94">
        <v>12</v>
      </c>
      <c r="C61" s="101" t="s">
        <v>206</v>
      </c>
      <c r="D61" s="103">
        <v>143693</v>
      </c>
      <c r="E61" s="205">
        <v>1.37E-2</v>
      </c>
      <c r="F61" s="205">
        <v>1.8100000000000002E-2</v>
      </c>
      <c r="G61" s="132">
        <v>1242.79</v>
      </c>
      <c r="H61" s="205">
        <v>0.90629999999999999</v>
      </c>
      <c r="I61" s="205">
        <v>0.05</v>
      </c>
    </row>
    <row r="62" spans="1:255" s="101" customFormat="1" ht="18" customHeight="1">
      <c r="B62" s="94">
        <v>46</v>
      </c>
      <c r="C62" s="101" t="s">
        <v>90</v>
      </c>
      <c r="D62" s="103">
        <v>582127</v>
      </c>
      <c r="E62" s="205">
        <v>5.5399999999999998E-2</v>
      </c>
      <c r="F62" s="205">
        <v>1.4800000000000001E-2</v>
      </c>
      <c r="G62" s="132">
        <v>1324.04</v>
      </c>
      <c r="H62" s="205">
        <v>0.96550000000000002</v>
      </c>
      <c r="I62" s="205">
        <v>4.7100000000000003E-2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248748</v>
      </c>
      <c r="E64" s="203">
        <v>2.3699999999999999E-2</v>
      </c>
      <c r="F64" s="203">
        <v>1.95E-2</v>
      </c>
      <c r="G64" s="130">
        <v>1171.6199999999999</v>
      </c>
      <c r="H64" s="203">
        <v>0.85440000000000005</v>
      </c>
      <c r="I64" s="203">
        <v>5.7099999999999998E-2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146832</v>
      </c>
      <c r="E65" s="205">
        <v>1.4E-2</v>
      </c>
      <c r="F65" s="205">
        <v>2.1700000000000001E-2</v>
      </c>
      <c r="G65" s="132">
        <v>1178.27</v>
      </c>
      <c r="H65" s="205">
        <v>0.85919999999999996</v>
      </c>
      <c r="I65" s="205">
        <v>5.7099999999999998E-2</v>
      </c>
    </row>
    <row r="66" spans="1:255" s="101" customFormat="1" ht="18" customHeight="1">
      <c r="B66" s="94">
        <v>10</v>
      </c>
      <c r="C66" s="98" t="s">
        <v>93</v>
      </c>
      <c r="D66" s="99">
        <v>101916</v>
      </c>
      <c r="E66" s="204">
        <v>9.7000000000000003E-3</v>
      </c>
      <c r="F66" s="204">
        <v>1.6500000000000001E-2</v>
      </c>
      <c r="G66" s="131">
        <v>1162.03</v>
      </c>
      <c r="H66" s="204">
        <v>0.84740000000000004</v>
      </c>
      <c r="I66" s="204">
        <v>5.7099999999999998E-2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789783</v>
      </c>
      <c r="E68" s="203">
        <v>7.5200000000000003E-2</v>
      </c>
      <c r="F68" s="203">
        <v>7.0000000000000001E-3</v>
      </c>
      <c r="G68" s="130">
        <v>1182.8</v>
      </c>
      <c r="H68" s="203">
        <v>0.86250000000000004</v>
      </c>
      <c r="I68" s="203">
        <v>4.99E-2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198</v>
      </c>
      <c r="D69" s="103">
        <v>312552</v>
      </c>
      <c r="E69" s="205">
        <v>2.98E-2</v>
      </c>
      <c r="F69" s="205">
        <v>8.0999999999999996E-3</v>
      </c>
      <c r="G69" s="132">
        <v>1237.8800000000001</v>
      </c>
      <c r="H69" s="205">
        <v>0.90269999999999995</v>
      </c>
      <c r="I69" s="205">
        <v>4.9099999999999998E-2</v>
      </c>
    </row>
    <row r="70" spans="1:255" s="101" customFormat="1" ht="18" customHeight="1">
      <c r="B70" s="94">
        <v>27</v>
      </c>
      <c r="C70" s="101" t="s">
        <v>95</v>
      </c>
      <c r="D70" s="103">
        <v>112458</v>
      </c>
      <c r="E70" s="205">
        <v>1.0699999999999999E-2</v>
      </c>
      <c r="F70" s="205">
        <v>-3.0000000000000001E-3</v>
      </c>
      <c r="G70" s="132">
        <v>1085.8399999999999</v>
      </c>
      <c r="H70" s="205">
        <v>0.79179999999999995</v>
      </c>
      <c r="I70" s="205">
        <v>5.74E-2</v>
      </c>
    </row>
    <row r="71" spans="1:255" s="101" customFormat="1" ht="18" customHeight="1">
      <c r="B71" s="94">
        <v>32</v>
      </c>
      <c r="C71" s="101" t="s">
        <v>205</v>
      </c>
      <c r="D71" s="103">
        <v>109541</v>
      </c>
      <c r="E71" s="205">
        <v>1.04E-2</v>
      </c>
      <c r="F71" s="205">
        <v>6.4000000000000003E-3</v>
      </c>
      <c r="G71" s="132">
        <v>1025.46</v>
      </c>
      <c r="H71" s="205">
        <v>0.74780000000000002</v>
      </c>
      <c r="I71" s="205">
        <v>5.0299999999999997E-2</v>
      </c>
    </row>
    <row r="72" spans="1:255" s="101" customFormat="1" ht="18" customHeight="1">
      <c r="B72" s="105">
        <v>36</v>
      </c>
      <c r="C72" s="106" t="s">
        <v>96</v>
      </c>
      <c r="D72" s="103">
        <v>255232</v>
      </c>
      <c r="E72" s="205">
        <v>2.4299999999999999E-2</v>
      </c>
      <c r="F72" s="205">
        <v>1.04E-2</v>
      </c>
      <c r="G72" s="132">
        <v>1225.6099999999999</v>
      </c>
      <c r="H72" s="205">
        <v>0.89370000000000005</v>
      </c>
      <c r="I72" s="205">
        <v>4.7199999999999999E-2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1298958</v>
      </c>
      <c r="E74" s="203">
        <v>0.1237</v>
      </c>
      <c r="F74" s="203">
        <v>1.8700000000000001E-2</v>
      </c>
      <c r="G74" s="130">
        <v>1581.77</v>
      </c>
      <c r="H74" s="203">
        <v>1.1534</v>
      </c>
      <c r="I74" s="203">
        <v>4.1000000000000002E-2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272283</v>
      </c>
      <c r="E76" s="203">
        <v>2.5899999999999999E-2</v>
      </c>
      <c r="F76" s="203">
        <v>2.01E-2</v>
      </c>
      <c r="G76" s="130">
        <v>1228.73</v>
      </c>
      <c r="H76" s="203">
        <v>0.89600000000000002</v>
      </c>
      <c r="I76" s="203">
        <v>5.0799999999999998E-2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150002</v>
      </c>
      <c r="E78" s="203">
        <v>1.43E-2</v>
      </c>
      <c r="F78" s="203">
        <v>1.89E-2</v>
      </c>
      <c r="G78" s="130">
        <v>1564.22</v>
      </c>
      <c r="H78" s="203">
        <v>1.1406000000000001</v>
      </c>
      <c r="I78" s="203">
        <v>4.24E-2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590165</v>
      </c>
      <c r="E80" s="203">
        <v>5.62E-2</v>
      </c>
      <c r="F80" s="203">
        <v>1.0200000000000001E-2</v>
      </c>
      <c r="G80" s="130">
        <v>1681.97</v>
      </c>
      <c r="H80" s="203">
        <v>1.2264999999999999</v>
      </c>
      <c r="I80" s="203">
        <v>4.1099999999999998E-2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200</v>
      </c>
      <c r="D81" s="99">
        <v>85488</v>
      </c>
      <c r="E81" s="204">
        <v>8.0999999999999996E-3</v>
      </c>
      <c r="F81" s="205">
        <v>1.83E-2</v>
      </c>
      <c r="G81" s="131">
        <v>1706.79</v>
      </c>
      <c r="H81" s="204">
        <v>1.2445999999999999</v>
      </c>
      <c r="I81" s="205">
        <v>4.0399999999999998E-2</v>
      </c>
    </row>
    <row r="82" spans="1:255" s="101" customFormat="1" ht="18" customHeight="1">
      <c r="B82" s="94">
        <v>20</v>
      </c>
      <c r="C82" s="101" t="s">
        <v>202</v>
      </c>
      <c r="D82" s="99">
        <v>198076</v>
      </c>
      <c r="E82" s="204">
        <v>1.89E-2</v>
      </c>
      <c r="F82" s="205">
        <v>7.7999999999999996E-3</v>
      </c>
      <c r="G82" s="131">
        <v>1652.21</v>
      </c>
      <c r="H82" s="204">
        <v>1.2048000000000001</v>
      </c>
      <c r="I82" s="205">
        <v>4.2000000000000003E-2</v>
      </c>
    </row>
    <row r="83" spans="1:255" s="101" customFormat="1" ht="18" customHeight="1">
      <c r="B83" s="94">
        <v>48</v>
      </c>
      <c r="C83" s="101" t="s">
        <v>201</v>
      </c>
      <c r="D83" s="99">
        <v>306601</v>
      </c>
      <c r="E83" s="204">
        <v>2.92E-2</v>
      </c>
      <c r="F83" s="205">
        <v>9.4999999999999998E-3</v>
      </c>
      <c r="G83" s="131">
        <v>1694.28</v>
      </c>
      <c r="H83" s="204">
        <v>1.2355</v>
      </c>
      <c r="I83" s="205">
        <v>4.0599999999999997E-2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76255</v>
      </c>
      <c r="E85" s="203">
        <v>7.3000000000000001E-3</v>
      </c>
      <c r="F85" s="203">
        <v>1.8800000000000001E-2</v>
      </c>
      <c r="G85" s="130">
        <v>1360.3</v>
      </c>
      <c r="H85" s="203">
        <v>0.9919</v>
      </c>
      <c r="I85" s="203">
        <v>4.6399999999999997E-2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9581</v>
      </c>
      <c r="E87" s="204">
        <v>8.9999999999999998E-4</v>
      </c>
      <c r="F87" s="205">
        <v>2.5999999999999999E-2</v>
      </c>
      <c r="G87" s="131">
        <v>1417.06</v>
      </c>
      <c r="H87" s="204">
        <v>1.0333000000000001</v>
      </c>
      <c r="I87" s="205">
        <v>5.8200000000000002E-2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9201</v>
      </c>
      <c r="E88" s="204">
        <v>8.9999999999999998E-4</v>
      </c>
      <c r="F88" s="205">
        <v>2.1499999999999998E-2</v>
      </c>
      <c r="G88" s="131">
        <v>1349.3</v>
      </c>
      <c r="H88" s="204">
        <v>0.9839</v>
      </c>
      <c r="I88" s="205">
        <v>5.2200000000000003E-2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10498828</v>
      </c>
      <c r="E90" s="229">
        <v>1</v>
      </c>
      <c r="F90" s="229">
        <v>1.5100000000000001E-2</v>
      </c>
      <c r="G90" s="228">
        <v>1371.35</v>
      </c>
      <c r="H90" s="229">
        <v>1</v>
      </c>
      <c r="I90" s="229">
        <v>4.5699999999999998E-2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2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I12" sqref="I12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8" t="s">
        <v>151</v>
      </c>
      <c r="D2" s="579"/>
      <c r="E2" s="579"/>
      <c r="F2" s="579"/>
      <c r="G2" s="579"/>
    </row>
    <row r="3" spans="1:10" s="114" customFormat="1" ht="18.95" customHeight="1">
      <c r="A3" s="213"/>
      <c r="B3" s="214"/>
      <c r="C3" s="580" t="s">
        <v>142</v>
      </c>
      <c r="D3" s="581"/>
      <c r="E3" s="581"/>
      <c r="F3" s="581"/>
      <c r="G3" s="581"/>
    </row>
    <row r="4" spans="1:10" ht="19.7" customHeight="1">
      <c r="A4" s="213"/>
      <c r="B4" s="586" t="s">
        <v>156</v>
      </c>
      <c r="C4" s="582" t="str">
        <f>'Pensiones - mínimos'!$B$3</f>
        <v xml:space="preserve">  1 de junio de 2026</v>
      </c>
      <c r="D4" s="584" t="s">
        <v>152</v>
      </c>
      <c r="E4" s="215" t="s">
        <v>153</v>
      </c>
      <c r="F4" s="215"/>
      <c r="G4" s="215"/>
      <c r="I4" s="7" t="s">
        <v>167</v>
      </c>
      <c r="J4" s="7"/>
    </row>
    <row r="5" spans="1:10" ht="19.7" customHeight="1">
      <c r="A5" s="213"/>
      <c r="B5" s="587"/>
      <c r="C5" s="583"/>
      <c r="D5" s="585"/>
      <c r="E5" s="447" t="s">
        <v>4</v>
      </c>
      <c r="F5" s="448" t="s">
        <v>3</v>
      </c>
      <c r="G5" s="466" t="s">
        <v>6</v>
      </c>
    </row>
    <row r="6" spans="1:10">
      <c r="B6" s="120">
        <v>4</v>
      </c>
      <c r="C6" s="458" t="s">
        <v>53</v>
      </c>
      <c r="D6" s="459">
        <v>35234</v>
      </c>
      <c r="E6" s="460">
        <v>0.35199999999999998</v>
      </c>
      <c r="F6" s="461">
        <v>0.215</v>
      </c>
      <c r="G6" s="468">
        <v>0.28799999999999998</v>
      </c>
    </row>
    <row r="7" spans="1:10">
      <c r="B7" s="121">
        <v>11</v>
      </c>
      <c r="C7" s="458" t="s">
        <v>54</v>
      </c>
      <c r="D7" s="459">
        <v>65388</v>
      </c>
      <c r="E7" s="460">
        <v>0.34100000000000003</v>
      </c>
      <c r="F7" s="461">
        <v>0.21099999999999999</v>
      </c>
      <c r="G7" s="468">
        <v>0.27300000000000002</v>
      </c>
      <c r="H7" s="114"/>
    </row>
    <row r="8" spans="1:10">
      <c r="B8" s="121">
        <v>14</v>
      </c>
      <c r="C8" s="458" t="s">
        <v>55</v>
      </c>
      <c r="D8" s="459">
        <v>53346</v>
      </c>
      <c r="E8" s="460">
        <v>0.34399999999999997</v>
      </c>
      <c r="F8" s="461">
        <v>0.221</v>
      </c>
      <c r="G8" s="468">
        <v>0.28699999999999998</v>
      </c>
      <c r="H8" s="114"/>
    </row>
    <row r="9" spans="1:10">
      <c r="B9" s="121">
        <v>18</v>
      </c>
      <c r="C9" s="458" t="s">
        <v>56</v>
      </c>
      <c r="D9" s="459">
        <v>57610</v>
      </c>
      <c r="E9" s="460">
        <v>0.33700000000000002</v>
      </c>
      <c r="F9" s="461">
        <v>0.21</v>
      </c>
      <c r="G9" s="468">
        <v>0.27900000000000003</v>
      </c>
      <c r="H9" s="114"/>
    </row>
    <row r="10" spans="1:10">
      <c r="B10" s="121">
        <v>21</v>
      </c>
      <c r="C10" s="458" t="s">
        <v>57</v>
      </c>
      <c r="D10" s="459">
        <v>29025</v>
      </c>
      <c r="E10" s="460">
        <v>0.33800000000000002</v>
      </c>
      <c r="F10" s="461">
        <v>0.19700000000000001</v>
      </c>
      <c r="G10" s="468">
        <v>0.26900000000000002</v>
      </c>
      <c r="H10" s="114"/>
    </row>
    <row r="11" spans="1:10">
      <c r="B11" s="121">
        <v>23</v>
      </c>
      <c r="C11" s="458" t="s">
        <v>58</v>
      </c>
      <c r="D11" s="459">
        <v>50003</v>
      </c>
      <c r="E11" s="460">
        <v>0.40100000000000002</v>
      </c>
      <c r="F11" s="461">
        <v>0.24399999999999999</v>
      </c>
      <c r="G11" s="468">
        <v>0.32500000000000001</v>
      </c>
      <c r="H11" s="114"/>
    </row>
    <row r="12" spans="1:10">
      <c r="B12" s="121">
        <v>29</v>
      </c>
      <c r="C12" s="458" t="s">
        <v>59</v>
      </c>
      <c r="D12" s="459">
        <v>75578</v>
      </c>
      <c r="E12" s="460">
        <v>0.317</v>
      </c>
      <c r="F12" s="461">
        <v>0.18</v>
      </c>
      <c r="G12" s="468">
        <v>0.251</v>
      </c>
      <c r="H12" s="114"/>
    </row>
    <row r="13" spans="1:10">
      <c r="B13" s="121">
        <v>41</v>
      </c>
      <c r="C13" s="458" t="s">
        <v>60</v>
      </c>
      <c r="D13" s="459">
        <v>107789</v>
      </c>
      <c r="E13" s="460">
        <v>0.314</v>
      </c>
      <c r="F13" s="461">
        <v>0.19900000000000001</v>
      </c>
      <c r="G13" s="468">
        <v>0.26</v>
      </c>
      <c r="H13" s="114"/>
    </row>
    <row r="14" spans="1:10" s="124" customFormat="1">
      <c r="B14" s="122"/>
      <c r="C14" s="462" t="s">
        <v>52</v>
      </c>
      <c r="D14" s="463">
        <v>473973</v>
      </c>
      <c r="E14" s="464">
        <v>0.33600000000000002</v>
      </c>
      <c r="F14" s="465">
        <v>0.20599999999999999</v>
      </c>
      <c r="G14" s="467">
        <v>0.27400000000000002</v>
      </c>
      <c r="H14" s="123"/>
      <c r="J14" s="118"/>
    </row>
    <row r="15" spans="1:10">
      <c r="B15" s="121">
        <v>22</v>
      </c>
      <c r="C15" s="458" t="s">
        <v>62</v>
      </c>
      <c r="D15" s="459">
        <v>11389</v>
      </c>
      <c r="E15" s="460">
        <v>0.28299999999999997</v>
      </c>
      <c r="F15" s="461">
        <v>0.124</v>
      </c>
      <c r="G15" s="468">
        <v>0.20499999999999999</v>
      </c>
      <c r="H15" s="114"/>
    </row>
    <row r="16" spans="1:10">
      <c r="B16" s="121">
        <v>44</v>
      </c>
      <c r="C16" s="458" t="s">
        <v>63</v>
      </c>
      <c r="D16" s="459">
        <v>7365</v>
      </c>
      <c r="E16" s="460">
        <v>0.26900000000000002</v>
      </c>
      <c r="F16" s="461">
        <v>0.13800000000000001</v>
      </c>
      <c r="G16" s="468">
        <v>0.20200000000000001</v>
      </c>
      <c r="H16" s="114"/>
    </row>
    <row r="17" spans="2:10">
      <c r="B17" s="121">
        <v>50</v>
      </c>
      <c r="C17" s="458" t="s">
        <v>64</v>
      </c>
      <c r="D17" s="459">
        <v>36559</v>
      </c>
      <c r="E17" s="460">
        <v>0.22600000000000001</v>
      </c>
      <c r="F17" s="461">
        <v>8.5999999999999993E-2</v>
      </c>
      <c r="G17" s="468">
        <v>0.16</v>
      </c>
      <c r="H17" s="114"/>
    </row>
    <row r="18" spans="2:10" s="124" customFormat="1">
      <c r="B18" s="121"/>
      <c r="C18" s="462" t="s">
        <v>61</v>
      </c>
      <c r="D18" s="463">
        <v>55313</v>
      </c>
      <c r="E18" s="464">
        <v>0.24</v>
      </c>
      <c r="F18" s="465">
        <v>9.9000000000000005E-2</v>
      </c>
      <c r="G18" s="467">
        <v>0.17199999999999999</v>
      </c>
      <c r="H18" s="123"/>
      <c r="I18" s="409"/>
      <c r="J18" s="118"/>
    </row>
    <row r="19" spans="2:10" s="124" customFormat="1">
      <c r="B19" s="121">
        <v>33</v>
      </c>
      <c r="C19" s="462" t="s">
        <v>65</v>
      </c>
      <c r="D19" s="463">
        <v>42645</v>
      </c>
      <c r="E19" s="464">
        <v>0.2</v>
      </c>
      <c r="F19" s="465">
        <v>7.8E-2</v>
      </c>
      <c r="G19" s="467">
        <v>0.14099999999999999</v>
      </c>
      <c r="H19" s="123"/>
      <c r="J19" s="118"/>
    </row>
    <row r="20" spans="2:10" s="124" customFormat="1">
      <c r="B20" s="121">
        <v>7</v>
      </c>
      <c r="C20" s="462" t="s">
        <v>203</v>
      </c>
      <c r="D20" s="463">
        <v>32247</v>
      </c>
      <c r="E20" s="464">
        <v>0.193</v>
      </c>
      <c r="F20" s="465">
        <v>9.6000000000000002E-2</v>
      </c>
      <c r="G20" s="467">
        <v>0.14899999999999999</v>
      </c>
      <c r="H20" s="123"/>
      <c r="J20" s="118"/>
    </row>
    <row r="21" spans="2:10">
      <c r="B21" s="121">
        <v>35</v>
      </c>
      <c r="C21" s="458" t="s">
        <v>67</v>
      </c>
      <c r="D21" s="459">
        <v>46871</v>
      </c>
      <c r="E21" s="460">
        <v>0.28399999999999997</v>
      </c>
      <c r="F21" s="461">
        <v>0.18</v>
      </c>
      <c r="G21" s="468">
        <v>0.23300000000000001</v>
      </c>
      <c r="H21" s="114"/>
    </row>
    <row r="22" spans="2:10">
      <c r="B22" s="121">
        <v>38</v>
      </c>
      <c r="C22" s="458" t="s">
        <v>68</v>
      </c>
      <c r="D22" s="459">
        <v>49582</v>
      </c>
      <c r="E22" s="460">
        <v>0.32500000000000001</v>
      </c>
      <c r="F22" s="461">
        <v>0.223</v>
      </c>
      <c r="G22" s="468">
        <v>0.27500000000000002</v>
      </c>
      <c r="H22" s="114"/>
    </row>
    <row r="23" spans="2:10" s="124" customFormat="1">
      <c r="B23" s="121"/>
      <c r="C23" s="462" t="s">
        <v>66</v>
      </c>
      <c r="D23" s="463">
        <v>96453</v>
      </c>
      <c r="E23" s="464">
        <v>0.30399999999999999</v>
      </c>
      <c r="F23" s="465">
        <v>0.2</v>
      </c>
      <c r="G23" s="467">
        <v>0.253</v>
      </c>
      <c r="H23" s="123"/>
      <c r="J23" s="118"/>
    </row>
    <row r="24" spans="2:10" s="124" customFormat="1">
      <c r="B24" s="121">
        <v>39</v>
      </c>
      <c r="C24" s="462" t="s">
        <v>69</v>
      </c>
      <c r="D24" s="463">
        <v>23940</v>
      </c>
      <c r="E24" s="464">
        <v>0.216</v>
      </c>
      <c r="F24" s="465">
        <v>9.9000000000000005E-2</v>
      </c>
      <c r="G24" s="467">
        <v>0.16</v>
      </c>
      <c r="H24" s="123"/>
      <c r="J24" s="118"/>
    </row>
    <row r="25" spans="2:10">
      <c r="B25" s="121">
        <v>5</v>
      </c>
      <c r="C25" s="458" t="s">
        <v>71</v>
      </c>
      <c r="D25" s="459">
        <v>12855</v>
      </c>
      <c r="E25" s="460">
        <v>0.4</v>
      </c>
      <c r="F25" s="461">
        <v>0.24199999999999999</v>
      </c>
      <c r="G25" s="468">
        <v>0.317</v>
      </c>
      <c r="H25" s="114"/>
    </row>
    <row r="26" spans="2:10">
      <c r="B26" s="121">
        <v>9</v>
      </c>
      <c r="C26" s="458" t="s">
        <v>72</v>
      </c>
      <c r="D26" s="459">
        <v>15563</v>
      </c>
      <c r="E26" s="460">
        <v>0.23100000000000001</v>
      </c>
      <c r="F26" s="461">
        <v>9.4E-2</v>
      </c>
      <c r="G26" s="468">
        <v>0.16300000000000001</v>
      </c>
      <c r="H26" s="114"/>
    </row>
    <row r="27" spans="2:10">
      <c r="B27" s="121">
        <v>24</v>
      </c>
      <c r="C27" s="458" t="s">
        <v>73</v>
      </c>
      <c r="D27" s="459">
        <v>26858</v>
      </c>
      <c r="E27" s="460">
        <v>0.25600000000000001</v>
      </c>
      <c r="F27" s="461">
        <v>0.122</v>
      </c>
      <c r="G27" s="468">
        <v>0.191</v>
      </c>
      <c r="H27" s="114"/>
    </row>
    <row r="28" spans="2:10">
      <c r="B28" s="121">
        <v>34</v>
      </c>
      <c r="C28" s="458" t="s">
        <v>74</v>
      </c>
      <c r="D28" s="459">
        <v>9608</v>
      </c>
      <c r="E28" s="460">
        <v>0.29399999999999998</v>
      </c>
      <c r="F28" s="461">
        <v>0.14000000000000001</v>
      </c>
      <c r="G28" s="468">
        <v>0.215</v>
      </c>
      <c r="H28" s="114"/>
    </row>
    <row r="29" spans="2:10">
      <c r="B29" s="121">
        <v>37</v>
      </c>
      <c r="C29" s="458" t="s">
        <v>75</v>
      </c>
      <c r="D29" s="459">
        <v>24197</v>
      </c>
      <c r="E29" s="460">
        <v>0.35299999999999998</v>
      </c>
      <c r="F29" s="461">
        <v>0.224</v>
      </c>
      <c r="G29" s="468">
        <v>0.28799999999999998</v>
      </c>
      <c r="H29" s="114"/>
    </row>
    <row r="30" spans="2:10">
      <c r="B30" s="121">
        <v>40</v>
      </c>
      <c r="C30" s="458" t="s">
        <v>76</v>
      </c>
      <c r="D30" s="459">
        <v>8416</v>
      </c>
      <c r="E30" s="460">
        <v>0.316</v>
      </c>
      <c r="F30" s="461">
        <v>0.14899999999999999</v>
      </c>
      <c r="G30" s="468">
        <v>0.23200000000000001</v>
      </c>
      <c r="H30" s="114"/>
    </row>
    <row r="31" spans="2:10">
      <c r="B31" s="121">
        <v>42</v>
      </c>
      <c r="C31" s="458" t="s">
        <v>77</v>
      </c>
      <c r="D31" s="459">
        <v>4574</v>
      </c>
      <c r="E31" s="460">
        <v>0.27</v>
      </c>
      <c r="F31" s="461">
        <v>0.124</v>
      </c>
      <c r="G31" s="468">
        <v>0.19800000000000001</v>
      </c>
      <c r="H31" s="114"/>
    </row>
    <row r="32" spans="2:10">
      <c r="B32" s="121">
        <v>47</v>
      </c>
      <c r="C32" s="458" t="s">
        <v>78</v>
      </c>
      <c r="D32" s="459">
        <v>23212</v>
      </c>
      <c r="E32" s="460">
        <v>0.25800000000000001</v>
      </c>
      <c r="F32" s="461">
        <v>0.114</v>
      </c>
      <c r="G32" s="468">
        <v>0.184</v>
      </c>
      <c r="H32" s="114"/>
    </row>
    <row r="33" spans="2:10">
      <c r="B33" s="121">
        <v>49</v>
      </c>
      <c r="C33" s="458" t="s">
        <v>79</v>
      </c>
      <c r="D33" s="459">
        <v>16658</v>
      </c>
      <c r="E33" s="460">
        <v>0.41799999999999998</v>
      </c>
      <c r="F33" s="461">
        <v>0.28299999999999997</v>
      </c>
      <c r="G33" s="468">
        <v>0.34899999999999998</v>
      </c>
      <c r="H33" s="114"/>
    </row>
    <row r="34" spans="2:10" s="124" customFormat="1">
      <c r="B34" s="121"/>
      <c r="C34" s="462" t="s">
        <v>70</v>
      </c>
      <c r="D34" s="463">
        <v>141941</v>
      </c>
      <c r="E34" s="464">
        <v>0.29299999999999998</v>
      </c>
      <c r="F34" s="465">
        <v>0.152</v>
      </c>
      <c r="G34" s="467">
        <v>0.222</v>
      </c>
      <c r="H34" s="123"/>
      <c r="J34" s="118"/>
    </row>
    <row r="35" spans="2:10">
      <c r="B35" s="121">
        <v>2</v>
      </c>
      <c r="C35" s="458" t="s">
        <v>81</v>
      </c>
      <c r="D35" s="459">
        <v>25288</v>
      </c>
      <c r="E35" s="460">
        <v>0.40699999999999997</v>
      </c>
      <c r="F35" s="461">
        <v>0.253</v>
      </c>
      <c r="G35" s="468">
        <v>0.32600000000000001</v>
      </c>
      <c r="H35" s="114"/>
    </row>
    <row r="36" spans="2:10">
      <c r="B36" s="121">
        <v>13</v>
      </c>
      <c r="C36" s="458" t="s">
        <v>82</v>
      </c>
      <c r="D36" s="459">
        <v>35470</v>
      </c>
      <c r="E36" s="460">
        <v>0.42599999999999999</v>
      </c>
      <c r="F36" s="461">
        <v>0.249</v>
      </c>
      <c r="G36" s="468">
        <v>0.33</v>
      </c>
      <c r="H36" s="114"/>
    </row>
    <row r="37" spans="2:10">
      <c r="B37" s="121">
        <v>16</v>
      </c>
      <c r="C37" s="458" t="s">
        <v>83</v>
      </c>
      <c r="D37" s="459">
        <v>17135</v>
      </c>
      <c r="E37" s="460">
        <v>0.44400000000000001</v>
      </c>
      <c r="F37" s="461">
        <v>0.30399999999999999</v>
      </c>
      <c r="G37" s="468">
        <v>0.36899999999999999</v>
      </c>
      <c r="H37" s="114"/>
    </row>
    <row r="38" spans="2:10">
      <c r="B38" s="121">
        <v>19</v>
      </c>
      <c r="C38" s="458" t="s">
        <v>84</v>
      </c>
      <c r="D38" s="459">
        <v>8521</v>
      </c>
      <c r="E38" s="460">
        <v>0.25900000000000001</v>
      </c>
      <c r="F38" s="461">
        <v>0.10299999999999999</v>
      </c>
      <c r="G38" s="468">
        <v>0.17699999999999999</v>
      </c>
      <c r="H38" s="114"/>
    </row>
    <row r="39" spans="2:10">
      <c r="B39" s="121">
        <v>45</v>
      </c>
      <c r="C39" s="458" t="s">
        <v>85</v>
      </c>
      <c r="D39" s="459">
        <v>37722</v>
      </c>
      <c r="E39" s="460">
        <v>0.39200000000000002</v>
      </c>
      <c r="F39" s="461">
        <v>0.20200000000000001</v>
      </c>
      <c r="G39" s="468">
        <v>0.28899999999999998</v>
      </c>
      <c r="H39" s="114"/>
    </row>
    <row r="40" spans="2:10" s="126" customFormat="1">
      <c r="B40" s="121"/>
      <c r="C40" s="462" t="s">
        <v>80</v>
      </c>
      <c r="D40" s="463">
        <v>124136</v>
      </c>
      <c r="E40" s="464">
        <v>0.39300000000000002</v>
      </c>
      <c r="F40" s="465">
        <v>0.224</v>
      </c>
      <c r="G40" s="467">
        <v>0.30299999999999999</v>
      </c>
      <c r="H40" s="125"/>
      <c r="J40" s="118"/>
    </row>
    <row r="41" spans="2:10">
      <c r="B41" s="121">
        <v>8</v>
      </c>
      <c r="C41" s="458" t="s">
        <v>87</v>
      </c>
      <c r="D41" s="459">
        <v>171752</v>
      </c>
      <c r="E41" s="460">
        <v>0.17100000000000001</v>
      </c>
      <c r="F41" s="461">
        <v>7.0000000000000007E-2</v>
      </c>
      <c r="G41" s="468">
        <v>0.127</v>
      </c>
      <c r="H41" s="114"/>
    </row>
    <row r="42" spans="2:10">
      <c r="B42" s="121">
        <v>17</v>
      </c>
      <c r="C42" s="458" t="s">
        <v>207</v>
      </c>
      <c r="D42" s="459">
        <v>24334</v>
      </c>
      <c r="E42" s="460">
        <v>0.182</v>
      </c>
      <c r="F42" s="461">
        <v>8.8999999999999996E-2</v>
      </c>
      <c r="G42" s="468">
        <v>0.14000000000000001</v>
      </c>
      <c r="H42" s="114"/>
    </row>
    <row r="43" spans="2:10">
      <c r="B43" s="121">
        <v>25</v>
      </c>
      <c r="C43" s="458" t="s">
        <v>204</v>
      </c>
      <c r="D43" s="459">
        <v>19099</v>
      </c>
      <c r="E43" s="460">
        <v>0.24099999999999999</v>
      </c>
      <c r="F43" s="461">
        <v>0.112</v>
      </c>
      <c r="G43" s="468">
        <v>0.18099999999999999</v>
      </c>
      <c r="H43" s="114"/>
    </row>
    <row r="44" spans="2:10">
      <c r="B44" s="121">
        <v>43</v>
      </c>
      <c r="C44" s="458" t="s">
        <v>88</v>
      </c>
      <c r="D44" s="459">
        <v>30846</v>
      </c>
      <c r="E44" s="460">
        <v>0.223</v>
      </c>
      <c r="F44" s="461">
        <v>0.1</v>
      </c>
      <c r="G44" s="468">
        <v>0.16500000000000001</v>
      </c>
      <c r="H44" s="114"/>
    </row>
    <row r="45" spans="2:10" s="126" customFormat="1">
      <c r="B45" s="121"/>
      <c r="C45" s="462" t="s">
        <v>86</v>
      </c>
      <c r="D45" s="463">
        <v>246031</v>
      </c>
      <c r="E45" s="464">
        <v>0.18099999999999999</v>
      </c>
      <c r="F45" s="465">
        <v>7.6999999999999999E-2</v>
      </c>
      <c r="G45" s="467">
        <v>0.13500000000000001</v>
      </c>
      <c r="H45" s="125"/>
      <c r="J45" s="118"/>
    </row>
    <row r="46" spans="2:10">
      <c r="B46" s="121">
        <v>3</v>
      </c>
      <c r="C46" s="458" t="s">
        <v>199</v>
      </c>
      <c r="D46" s="459">
        <v>89438</v>
      </c>
      <c r="E46" s="460">
        <v>0.31</v>
      </c>
      <c r="F46" s="461">
        <v>0.186</v>
      </c>
      <c r="G46" s="468">
        <v>0.252</v>
      </c>
      <c r="H46" s="114"/>
    </row>
    <row r="47" spans="2:10">
      <c r="B47" s="121">
        <v>12</v>
      </c>
      <c r="C47" s="458" t="s">
        <v>206</v>
      </c>
      <c r="D47" s="459">
        <v>29335</v>
      </c>
      <c r="E47" s="460">
        <v>0.27300000000000002</v>
      </c>
      <c r="F47" s="461">
        <v>0.126</v>
      </c>
      <c r="G47" s="468">
        <v>0.20399999999999999</v>
      </c>
      <c r="H47" s="114"/>
    </row>
    <row r="48" spans="2:10">
      <c r="B48" s="121">
        <v>46</v>
      </c>
      <c r="C48" s="458" t="s">
        <v>90</v>
      </c>
      <c r="D48" s="459">
        <v>124211</v>
      </c>
      <c r="E48" s="460">
        <v>0.28299999999999997</v>
      </c>
      <c r="F48" s="461">
        <v>0.13500000000000001</v>
      </c>
      <c r="G48" s="468">
        <v>0.21299999999999999</v>
      </c>
      <c r="H48" s="114"/>
    </row>
    <row r="49" spans="2:10" s="126" customFormat="1">
      <c r="B49" s="121"/>
      <c r="C49" s="462" t="s">
        <v>89</v>
      </c>
      <c r="D49" s="463">
        <v>242984</v>
      </c>
      <c r="E49" s="464">
        <v>0.29099999999999998</v>
      </c>
      <c r="F49" s="465">
        <v>0.151</v>
      </c>
      <c r="G49" s="467">
        <v>0.22500000000000001</v>
      </c>
      <c r="H49" s="125"/>
      <c r="J49" s="118"/>
    </row>
    <row r="50" spans="2:10">
      <c r="B50" s="121">
        <v>6</v>
      </c>
      <c r="C50" s="458" t="s">
        <v>92</v>
      </c>
      <c r="D50" s="459">
        <v>57299</v>
      </c>
      <c r="E50" s="460">
        <v>0.45300000000000001</v>
      </c>
      <c r="F50" s="461">
        <v>0.33400000000000002</v>
      </c>
      <c r="G50" s="468">
        <v>0.39</v>
      </c>
      <c r="H50" s="114"/>
    </row>
    <row r="51" spans="2:10">
      <c r="B51" s="121">
        <v>10</v>
      </c>
      <c r="C51" s="458" t="s">
        <v>93</v>
      </c>
      <c r="D51" s="459">
        <v>34527</v>
      </c>
      <c r="E51" s="460">
        <v>0.40300000000000002</v>
      </c>
      <c r="F51" s="461">
        <v>0.27400000000000002</v>
      </c>
      <c r="G51" s="468">
        <v>0.33900000000000002</v>
      </c>
      <c r="H51" s="114"/>
    </row>
    <row r="52" spans="2:10" s="126" customFormat="1">
      <c r="B52" s="121"/>
      <c r="C52" s="462" t="s">
        <v>91</v>
      </c>
      <c r="D52" s="463">
        <v>91826</v>
      </c>
      <c r="E52" s="464">
        <v>0.432</v>
      </c>
      <c r="F52" s="465">
        <v>0.31</v>
      </c>
      <c r="G52" s="467">
        <v>0.36899999999999999</v>
      </c>
      <c r="H52" s="125"/>
      <c r="J52" s="118"/>
    </row>
    <row r="53" spans="2:10">
      <c r="B53" s="121">
        <v>15</v>
      </c>
      <c r="C53" s="458" t="s">
        <v>198</v>
      </c>
      <c r="D53" s="459">
        <v>74288</v>
      </c>
      <c r="E53" s="460">
        <v>0.311</v>
      </c>
      <c r="F53" s="461">
        <v>0.151</v>
      </c>
      <c r="G53" s="468">
        <v>0.23799999999999999</v>
      </c>
      <c r="H53" s="114"/>
    </row>
    <row r="54" spans="2:10">
      <c r="B54" s="121">
        <v>27</v>
      </c>
      <c r="C54" s="458" t="s">
        <v>95</v>
      </c>
      <c r="D54" s="459">
        <v>31372</v>
      </c>
      <c r="E54" s="460">
        <v>0.32300000000000001</v>
      </c>
      <c r="F54" s="461">
        <v>0.22500000000000001</v>
      </c>
      <c r="G54" s="468">
        <v>0.27900000000000003</v>
      </c>
      <c r="H54" s="114"/>
    </row>
    <row r="55" spans="2:10">
      <c r="B55" s="121">
        <v>32</v>
      </c>
      <c r="C55" s="458" t="s">
        <v>205</v>
      </c>
      <c r="D55" s="459">
        <v>32602</v>
      </c>
      <c r="E55" s="460">
        <v>0.36099999999999999</v>
      </c>
      <c r="F55" s="461">
        <v>0.22</v>
      </c>
      <c r="G55" s="468">
        <v>0.29799999999999999</v>
      </c>
      <c r="H55" s="114"/>
    </row>
    <row r="56" spans="2:10">
      <c r="B56" s="121">
        <v>36</v>
      </c>
      <c r="C56" s="458" t="s">
        <v>96</v>
      </c>
      <c r="D56" s="459">
        <v>58339</v>
      </c>
      <c r="E56" s="460">
        <v>0.30399999999999999</v>
      </c>
      <c r="F56" s="461">
        <v>0.14199999999999999</v>
      </c>
      <c r="G56" s="468">
        <v>0.22900000000000001</v>
      </c>
      <c r="H56" s="114"/>
    </row>
    <row r="57" spans="2:10" s="126" customFormat="1">
      <c r="B57" s="121"/>
      <c r="C57" s="462" t="s">
        <v>94</v>
      </c>
      <c r="D57" s="463">
        <v>196601</v>
      </c>
      <c r="E57" s="464">
        <v>0.318</v>
      </c>
      <c r="F57" s="465">
        <v>0.16800000000000001</v>
      </c>
      <c r="G57" s="467">
        <v>0.249</v>
      </c>
      <c r="H57" s="125"/>
      <c r="I57" s="410"/>
      <c r="J57" s="118"/>
    </row>
    <row r="58" spans="2:10" s="126" customFormat="1">
      <c r="B58" s="121">
        <v>28</v>
      </c>
      <c r="C58" s="462" t="s">
        <v>97</v>
      </c>
      <c r="D58" s="463">
        <v>178140</v>
      </c>
      <c r="E58" s="464">
        <v>0.19</v>
      </c>
      <c r="F58" s="465">
        <v>7.3999999999999996E-2</v>
      </c>
      <c r="G58" s="467">
        <v>0.13700000000000001</v>
      </c>
      <c r="H58" s="125"/>
      <c r="J58" s="118"/>
    </row>
    <row r="59" spans="2:10" s="126" customFormat="1">
      <c r="B59" s="121">
        <v>30</v>
      </c>
      <c r="C59" s="462" t="s">
        <v>98</v>
      </c>
      <c r="D59" s="463">
        <v>70615</v>
      </c>
      <c r="E59" s="464">
        <v>0.33300000000000002</v>
      </c>
      <c r="F59" s="465">
        <v>0.18099999999999999</v>
      </c>
      <c r="G59" s="467">
        <v>0.25900000000000001</v>
      </c>
      <c r="H59" s="125"/>
      <c r="J59" s="118"/>
    </row>
    <row r="60" spans="2:10" s="126" customFormat="1">
      <c r="B60" s="121">
        <v>31</v>
      </c>
      <c r="C60" s="462" t="s">
        <v>99</v>
      </c>
      <c r="D60" s="463">
        <v>20262</v>
      </c>
      <c r="E60" s="464">
        <v>0.19800000000000001</v>
      </c>
      <c r="F60" s="465">
        <v>6.8000000000000005E-2</v>
      </c>
      <c r="G60" s="467">
        <v>0.13500000000000001</v>
      </c>
      <c r="H60" s="125"/>
      <c r="J60" s="118"/>
    </row>
    <row r="61" spans="2:10">
      <c r="B61" s="121">
        <v>1</v>
      </c>
      <c r="C61" s="458" t="s">
        <v>200</v>
      </c>
      <c r="D61" s="459">
        <v>8027</v>
      </c>
      <c r="E61" s="460">
        <v>0.14000000000000001</v>
      </c>
      <c r="F61" s="461">
        <v>4.4999999999999998E-2</v>
      </c>
      <c r="G61" s="468">
        <v>9.4E-2</v>
      </c>
      <c r="H61" s="114"/>
    </row>
    <row r="62" spans="2:10">
      <c r="B62" s="121">
        <v>20</v>
      </c>
      <c r="C62" s="458" t="s">
        <v>202</v>
      </c>
      <c r="D62" s="459">
        <v>17503</v>
      </c>
      <c r="E62" s="460">
        <v>0.13</v>
      </c>
      <c r="F62" s="461">
        <v>4.1000000000000002E-2</v>
      </c>
      <c r="G62" s="468">
        <v>8.7999999999999995E-2</v>
      </c>
      <c r="H62" s="114"/>
    </row>
    <row r="63" spans="2:10">
      <c r="B63" s="121">
        <v>48</v>
      </c>
      <c r="C63" s="458" t="s">
        <v>201</v>
      </c>
      <c r="D63" s="459">
        <v>32718</v>
      </c>
      <c r="E63" s="460">
        <v>0.155</v>
      </c>
      <c r="F63" s="461">
        <v>5.3999999999999999E-2</v>
      </c>
      <c r="G63" s="468">
        <v>0.107</v>
      </c>
      <c r="H63" s="114"/>
    </row>
    <row r="64" spans="2:10" s="126" customFormat="1">
      <c r="B64" s="121">
        <v>16</v>
      </c>
      <c r="C64" s="462" t="s">
        <v>154</v>
      </c>
      <c r="D64" s="463">
        <v>58248</v>
      </c>
      <c r="E64" s="464">
        <v>0.14399999999999999</v>
      </c>
      <c r="F64" s="465">
        <v>4.8000000000000001E-2</v>
      </c>
      <c r="G64" s="467">
        <v>9.9000000000000005E-2</v>
      </c>
      <c r="H64" s="125"/>
      <c r="J64" s="118"/>
    </row>
    <row r="65" spans="2:10" s="126" customFormat="1">
      <c r="B65" s="121">
        <v>26</v>
      </c>
      <c r="C65" s="462" t="s">
        <v>150</v>
      </c>
      <c r="D65" s="463">
        <v>14148</v>
      </c>
      <c r="E65" s="464">
        <v>0.253</v>
      </c>
      <c r="F65" s="465">
        <v>0.113</v>
      </c>
      <c r="G65" s="467">
        <v>0.186</v>
      </c>
      <c r="H65" s="125"/>
      <c r="J65" s="118"/>
    </row>
    <row r="66" spans="2:10">
      <c r="B66" s="121">
        <v>51</v>
      </c>
      <c r="C66" s="458" t="s">
        <v>102</v>
      </c>
      <c r="D66" s="459">
        <v>2034</v>
      </c>
      <c r="E66" s="460">
        <v>0.26600000000000001</v>
      </c>
      <c r="F66" s="461">
        <v>0.155</v>
      </c>
      <c r="G66" s="468">
        <v>0.21199999999999999</v>
      </c>
      <c r="H66" s="114"/>
    </row>
    <row r="67" spans="2:10">
      <c r="B67" s="121">
        <v>52</v>
      </c>
      <c r="C67" s="458" t="s">
        <v>103</v>
      </c>
      <c r="D67" s="459">
        <v>2320</v>
      </c>
      <c r="E67" s="460">
        <v>0.29299999999999998</v>
      </c>
      <c r="F67" s="461">
        <v>0.21099999999999999</v>
      </c>
      <c r="G67" s="468">
        <v>0.252</v>
      </c>
      <c r="H67" s="114"/>
    </row>
    <row r="68" spans="2:10" ht="18.600000000000001" customHeight="1">
      <c r="B68" s="268"/>
      <c r="C68" s="469" t="s">
        <v>45</v>
      </c>
      <c r="D68" s="470">
        <f>'Pensiones - mínimos'!$C$14</f>
        <v>2113857</v>
      </c>
      <c r="E68" s="464">
        <f>'Pensiones - mínimos'!E14</f>
        <v>0.25800000000000001</v>
      </c>
      <c r="F68" s="465">
        <f>'Pensiones - mínimos'!F14</f>
        <v>0.13700000000000001</v>
      </c>
      <c r="G68" s="269">
        <f>'Pensiones - mínimos'!G14</f>
        <v>0.20100000000000001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  <row r="72" spans="2:10">
      <c r="E72" s="115"/>
      <c r="F72" s="115"/>
      <c r="G72" s="115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69" activePane="bottomLeft" state="frozen"/>
      <selection pane="bottomLeft" activeCell="I74" sqref="I74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77" t="s">
        <v>180</v>
      </c>
      <c r="C2" s="577"/>
      <c r="D2" s="577"/>
      <c r="E2" s="577"/>
      <c r="F2" s="577"/>
      <c r="G2" s="577"/>
      <c r="H2" s="577"/>
      <c r="I2" s="577"/>
      <c r="K2" s="7" t="s">
        <v>167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90" t="s">
        <v>228</v>
      </c>
      <c r="C5" s="591"/>
      <c r="D5" s="591"/>
      <c r="E5" s="591"/>
      <c r="F5" s="591"/>
      <c r="G5" s="591"/>
      <c r="H5" s="591"/>
      <c r="I5" s="592"/>
    </row>
    <row r="6" spans="1:226" ht="2.4500000000000002" customHeight="1">
      <c r="A6" s="217"/>
      <c r="B6" s="593"/>
      <c r="C6" s="594"/>
      <c r="D6" s="594"/>
      <c r="E6" s="594"/>
      <c r="F6" s="594"/>
      <c r="G6" s="594"/>
      <c r="H6" s="594"/>
      <c r="I6" s="595"/>
    </row>
    <row r="7" spans="1:226" ht="52.5" customHeight="1">
      <c r="A7" s="217"/>
      <c r="B7" s="219" t="s">
        <v>156</v>
      </c>
      <c r="C7" s="220" t="s">
        <v>47</v>
      </c>
      <c r="D7" s="219" t="s">
        <v>174</v>
      </c>
      <c r="E7" s="221" t="s">
        <v>175</v>
      </c>
      <c r="F7" s="219" t="s">
        <v>176</v>
      </c>
      <c r="G7" s="219" t="s">
        <v>177</v>
      </c>
      <c r="H7" s="219" t="s">
        <v>178</v>
      </c>
      <c r="I7" s="219" t="s">
        <v>179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286995</v>
      </c>
      <c r="E9" s="96">
        <v>84</v>
      </c>
      <c r="F9" s="96">
        <v>48580</v>
      </c>
      <c r="G9" s="96">
        <v>140522</v>
      </c>
      <c r="H9" s="96">
        <v>64628</v>
      </c>
      <c r="I9" s="96">
        <v>33264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20803</v>
      </c>
      <c r="E10" s="99">
        <v>84</v>
      </c>
      <c r="F10" s="99">
        <v>3654</v>
      </c>
      <c r="G10" s="99">
        <v>9796</v>
      </c>
      <c r="H10" s="99">
        <v>4832</v>
      </c>
      <c r="I10" s="99">
        <v>2520</v>
      </c>
    </row>
    <row r="11" spans="1:226" s="101" customFormat="1" ht="18" customHeight="1">
      <c r="B11" s="94">
        <v>11</v>
      </c>
      <c r="C11" s="98" t="s">
        <v>54</v>
      </c>
      <c r="D11" s="99">
        <v>36328</v>
      </c>
      <c r="E11" s="99">
        <v>84</v>
      </c>
      <c r="F11" s="99">
        <v>6682</v>
      </c>
      <c r="G11" s="99">
        <v>16914</v>
      </c>
      <c r="H11" s="99">
        <v>7880</v>
      </c>
      <c r="I11" s="99">
        <v>4852</v>
      </c>
    </row>
    <row r="12" spans="1:226" s="101" customFormat="1" ht="18" customHeight="1">
      <c r="B12" s="94">
        <v>14</v>
      </c>
      <c r="C12" s="98" t="s">
        <v>55</v>
      </c>
      <c r="D12" s="99">
        <v>34154</v>
      </c>
      <c r="E12" s="99">
        <v>85</v>
      </c>
      <c r="F12" s="99">
        <v>4900</v>
      </c>
      <c r="G12" s="99">
        <v>17758</v>
      </c>
      <c r="H12" s="99">
        <v>7765</v>
      </c>
      <c r="I12" s="99">
        <v>3731</v>
      </c>
    </row>
    <row r="13" spans="1:226" s="101" customFormat="1" ht="18" customHeight="1">
      <c r="B13" s="94">
        <v>18</v>
      </c>
      <c r="C13" s="98" t="s">
        <v>56</v>
      </c>
      <c r="D13" s="99">
        <v>33094</v>
      </c>
      <c r="E13" s="99">
        <v>85</v>
      </c>
      <c r="F13" s="99">
        <v>5505</v>
      </c>
      <c r="G13" s="99">
        <v>15835</v>
      </c>
      <c r="H13" s="99">
        <v>7672</v>
      </c>
      <c r="I13" s="99">
        <v>4082</v>
      </c>
    </row>
    <row r="14" spans="1:226" s="101" customFormat="1" ht="18" customHeight="1">
      <c r="B14" s="94">
        <v>21</v>
      </c>
      <c r="C14" s="98" t="s">
        <v>57</v>
      </c>
      <c r="D14" s="99">
        <v>18828</v>
      </c>
      <c r="E14" s="99">
        <v>83</v>
      </c>
      <c r="F14" s="99">
        <v>3237</v>
      </c>
      <c r="G14" s="99">
        <v>9364</v>
      </c>
      <c r="H14" s="99">
        <v>4204</v>
      </c>
      <c r="I14" s="99">
        <v>2023</v>
      </c>
    </row>
    <row r="15" spans="1:226" s="101" customFormat="1" ht="18" customHeight="1">
      <c r="B15" s="94">
        <v>23</v>
      </c>
      <c r="C15" s="98" t="s">
        <v>58</v>
      </c>
      <c r="D15" s="99">
        <v>27547</v>
      </c>
      <c r="E15" s="99">
        <v>86</v>
      </c>
      <c r="F15" s="99">
        <v>3839</v>
      </c>
      <c r="G15" s="99">
        <v>13810</v>
      </c>
      <c r="H15" s="99">
        <v>6591</v>
      </c>
      <c r="I15" s="99">
        <v>3307</v>
      </c>
    </row>
    <row r="16" spans="1:226" s="101" customFormat="1" ht="18" customHeight="1">
      <c r="B16" s="94">
        <v>29</v>
      </c>
      <c r="C16" s="98" t="s">
        <v>59</v>
      </c>
      <c r="D16" s="99">
        <v>49213</v>
      </c>
      <c r="E16" s="99">
        <v>82</v>
      </c>
      <c r="F16" s="99">
        <v>9030</v>
      </c>
      <c r="G16" s="99">
        <v>24221</v>
      </c>
      <c r="H16" s="99">
        <v>10812</v>
      </c>
      <c r="I16" s="99">
        <v>5150</v>
      </c>
    </row>
    <row r="17" spans="1:428" s="101" customFormat="1" ht="18" customHeight="1">
      <c r="B17" s="94">
        <v>41</v>
      </c>
      <c r="C17" s="98" t="s">
        <v>60</v>
      </c>
      <c r="D17" s="99">
        <v>67028</v>
      </c>
      <c r="E17" s="99">
        <v>84</v>
      </c>
      <c r="F17" s="99">
        <v>11733</v>
      </c>
      <c r="G17" s="99">
        <v>32824</v>
      </c>
      <c r="H17" s="99">
        <v>14872</v>
      </c>
      <c r="I17" s="99">
        <v>7599</v>
      </c>
    </row>
    <row r="18" spans="1:428" s="102" customFormat="1" ht="18" customHeight="1">
      <c r="A18" s="8"/>
      <c r="B18" s="94"/>
      <c r="C18" s="95" t="s">
        <v>61</v>
      </c>
      <c r="D18" s="96">
        <v>48841</v>
      </c>
      <c r="E18" s="96">
        <v>73</v>
      </c>
      <c r="F18" s="96">
        <v>13189</v>
      </c>
      <c r="G18" s="96">
        <v>26329</v>
      </c>
      <c r="H18" s="96">
        <v>6742</v>
      </c>
      <c r="I18" s="96">
        <v>2581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8498</v>
      </c>
      <c r="E19" s="99">
        <v>73</v>
      </c>
      <c r="F19" s="99">
        <v>2233</v>
      </c>
      <c r="G19" s="99">
        <v>4589</v>
      </c>
      <c r="H19" s="99">
        <v>1228</v>
      </c>
      <c r="I19" s="99">
        <v>448</v>
      </c>
    </row>
    <row r="20" spans="1:428" s="101" customFormat="1" ht="18" customHeight="1">
      <c r="B20" s="94">
        <v>40</v>
      </c>
      <c r="C20" s="98" t="s">
        <v>63</v>
      </c>
      <c r="D20" s="99">
        <v>5635</v>
      </c>
      <c r="E20" s="99">
        <v>76</v>
      </c>
      <c r="F20" s="99">
        <v>1213</v>
      </c>
      <c r="G20" s="99">
        <v>3223</v>
      </c>
      <c r="H20" s="99">
        <v>871</v>
      </c>
      <c r="I20" s="99">
        <v>328</v>
      </c>
    </row>
    <row r="21" spans="1:428" s="101" customFormat="1" ht="18" customHeight="1">
      <c r="B21" s="94">
        <v>50</v>
      </c>
      <c r="C21" s="101" t="s">
        <v>64</v>
      </c>
      <c r="D21" s="103">
        <v>34708</v>
      </c>
      <c r="E21" s="103">
        <v>72</v>
      </c>
      <c r="F21" s="103">
        <v>9743</v>
      </c>
      <c r="G21" s="103">
        <v>18517</v>
      </c>
      <c r="H21" s="103">
        <v>4643</v>
      </c>
      <c r="I21" s="103">
        <v>1805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41190</v>
      </c>
      <c r="E22" s="96">
        <v>68</v>
      </c>
      <c r="F22" s="96">
        <v>15464</v>
      </c>
      <c r="G22" s="96">
        <v>18558</v>
      </c>
      <c r="H22" s="96">
        <v>5032</v>
      </c>
      <c r="I22" s="96">
        <v>2136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203</v>
      </c>
      <c r="D23" s="96">
        <v>29626</v>
      </c>
      <c r="E23" s="96">
        <v>76</v>
      </c>
      <c r="F23" s="96">
        <v>7331</v>
      </c>
      <c r="G23" s="96">
        <v>14967</v>
      </c>
      <c r="H23" s="96">
        <v>5154</v>
      </c>
      <c r="I23" s="96">
        <v>2174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58388</v>
      </c>
      <c r="E24" s="96">
        <v>79</v>
      </c>
      <c r="F24" s="96">
        <v>14899</v>
      </c>
      <c r="G24" s="96">
        <v>25530</v>
      </c>
      <c r="H24" s="96">
        <v>11224</v>
      </c>
      <c r="I24" s="96">
        <v>6735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30020</v>
      </c>
      <c r="E25" s="99">
        <v>80</v>
      </c>
      <c r="F25" s="99">
        <v>7818</v>
      </c>
      <c r="G25" s="99">
        <v>12717</v>
      </c>
      <c r="H25" s="99">
        <v>5782</v>
      </c>
      <c r="I25" s="99">
        <v>3703</v>
      </c>
    </row>
    <row r="26" spans="1:428" s="101" customFormat="1" ht="18" customHeight="1">
      <c r="B26" s="94">
        <v>38</v>
      </c>
      <c r="C26" s="98" t="s">
        <v>68</v>
      </c>
      <c r="D26" s="99">
        <v>28368</v>
      </c>
      <c r="E26" s="99">
        <v>79</v>
      </c>
      <c r="F26" s="99">
        <v>7081</v>
      </c>
      <c r="G26" s="99">
        <v>12813</v>
      </c>
      <c r="H26" s="99">
        <v>5442</v>
      </c>
      <c r="I26" s="99">
        <v>3032</v>
      </c>
    </row>
    <row r="27" spans="1:428" s="101" customFormat="1" ht="18" customHeight="1">
      <c r="B27" s="94">
        <v>39</v>
      </c>
      <c r="C27" s="95" t="s">
        <v>69</v>
      </c>
      <c r="D27" s="96">
        <v>22721</v>
      </c>
      <c r="E27" s="96">
        <v>74</v>
      </c>
      <c r="F27" s="96">
        <v>6486</v>
      </c>
      <c r="G27" s="96">
        <v>11135</v>
      </c>
      <c r="H27" s="96">
        <v>3479</v>
      </c>
      <c r="I27" s="96">
        <v>1620</v>
      </c>
    </row>
    <row r="28" spans="1:428" s="97" customFormat="1" ht="18" customHeight="1">
      <c r="A28" s="8"/>
      <c r="B28" s="94"/>
      <c r="C28" s="95" t="s">
        <v>70</v>
      </c>
      <c r="D28" s="96">
        <v>97446</v>
      </c>
      <c r="E28" s="96">
        <v>77</v>
      </c>
      <c r="F28" s="96">
        <v>24127</v>
      </c>
      <c r="G28" s="96">
        <v>49711</v>
      </c>
      <c r="H28" s="96">
        <v>15672</v>
      </c>
      <c r="I28" s="96">
        <v>7936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6498</v>
      </c>
      <c r="E29" s="99">
        <v>80</v>
      </c>
      <c r="F29" s="99">
        <v>1338</v>
      </c>
      <c r="G29" s="99">
        <v>3316</v>
      </c>
      <c r="H29" s="99">
        <v>1223</v>
      </c>
      <c r="I29" s="99">
        <v>621</v>
      </c>
    </row>
    <row r="30" spans="1:428" s="101" customFormat="1" ht="18" customHeight="1">
      <c r="B30" s="94">
        <v>9</v>
      </c>
      <c r="C30" s="98" t="s">
        <v>72</v>
      </c>
      <c r="D30" s="99">
        <v>14541</v>
      </c>
      <c r="E30" s="99">
        <v>77</v>
      </c>
      <c r="F30" s="99">
        <v>3348</v>
      </c>
      <c r="G30" s="99">
        <v>7626</v>
      </c>
      <c r="H30" s="99">
        <v>2360</v>
      </c>
      <c r="I30" s="99">
        <v>1207</v>
      </c>
    </row>
    <row r="31" spans="1:428" s="101" customFormat="1" ht="18" customHeight="1">
      <c r="B31" s="94">
        <v>24</v>
      </c>
      <c r="C31" s="98" t="s">
        <v>73</v>
      </c>
      <c r="D31" s="99">
        <v>19205</v>
      </c>
      <c r="E31" s="99">
        <v>73</v>
      </c>
      <c r="F31" s="99">
        <v>5501</v>
      </c>
      <c r="G31" s="99">
        <v>9465</v>
      </c>
      <c r="H31" s="99">
        <v>2838</v>
      </c>
      <c r="I31" s="99">
        <v>1401</v>
      </c>
    </row>
    <row r="32" spans="1:428" s="101" customFormat="1" ht="18" customHeight="1">
      <c r="B32" s="94">
        <v>34</v>
      </c>
      <c r="C32" s="101" t="s">
        <v>74</v>
      </c>
      <c r="D32" s="103">
        <v>6947</v>
      </c>
      <c r="E32" s="103">
        <v>76</v>
      </c>
      <c r="F32" s="103">
        <v>1794</v>
      </c>
      <c r="G32" s="103">
        <v>3467</v>
      </c>
      <c r="H32" s="103">
        <v>1103</v>
      </c>
      <c r="I32" s="103">
        <v>583</v>
      </c>
    </row>
    <row r="33" spans="1:226" s="101" customFormat="1" ht="18" customHeight="1">
      <c r="B33" s="94">
        <v>37</v>
      </c>
      <c r="C33" s="101" t="s">
        <v>75</v>
      </c>
      <c r="D33" s="103">
        <v>13280</v>
      </c>
      <c r="E33" s="103">
        <v>76</v>
      </c>
      <c r="F33" s="103">
        <v>3251</v>
      </c>
      <c r="G33" s="103">
        <v>6825</v>
      </c>
      <c r="H33" s="103">
        <v>2056</v>
      </c>
      <c r="I33" s="103">
        <v>1148</v>
      </c>
    </row>
    <row r="34" spans="1:226" s="101" customFormat="1" ht="18" customHeight="1">
      <c r="B34" s="94">
        <v>40</v>
      </c>
      <c r="C34" s="98" t="s">
        <v>76</v>
      </c>
      <c r="D34" s="99">
        <v>6058</v>
      </c>
      <c r="E34" s="99">
        <v>81</v>
      </c>
      <c r="F34" s="99">
        <v>1063</v>
      </c>
      <c r="G34" s="99">
        <v>3227</v>
      </c>
      <c r="H34" s="99">
        <v>1216</v>
      </c>
      <c r="I34" s="99">
        <v>552</v>
      </c>
    </row>
    <row r="35" spans="1:226" s="101" customFormat="1" ht="18" customHeight="1">
      <c r="B35" s="94">
        <v>42</v>
      </c>
      <c r="C35" s="98" t="s">
        <v>77</v>
      </c>
      <c r="D35" s="99">
        <v>3547</v>
      </c>
      <c r="E35" s="99">
        <v>79</v>
      </c>
      <c r="F35" s="99">
        <v>704</v>
      </c>
      <c r="G35" s="99">
        <v>1931</v>
      </c>
      <c r="H35" s="99">
        <v>595</v>
      </c>
      <c r="I35" s="99">
        <v>317</v>
      </c>
    </row>
    <row r="36" spans="1:226" s="101" customFormat="1" ht="18" customHeight="1">
      <c r="B36" s="94">
        <v>47</v>
      </c>
      <c r="C36" s="98" t="s">
        <v>78</v>
      </c>
      <c r="D36" s="99">
        <v>20096</v>
      </c>
      <c r="E36" s="99">
        <v>74</v>
      </c>
      <c r="F36" s="99">
        <v>5340</v>
      </c>
      <c r="G36" s="99">
        <v>10282</v>
      </c>
      <c r="H36" s="99">
        <v>3007</v>
      </c>
      <c r="I36" s="99">
        <v>1467</v>
      </c>
    </row>
    <row r="37" spans="1:226" s="101" customFormat="1" ht="18" customHeight="1">
      <c r="B37" s="94">
        <v>49</v>
      </c>
      <c r="C37" s="98" t="s">
        <v>79</v>
      </c>
      <c r="D37" s="99">
        <v>7274</v>
      </c>
      <c r="E37" s="99">
        <v>77</v>
      </c>
      <c r="F37" s="99">
        <v>1788</v>
      </c>
      <c r="G37" s="99">
        <v>3572</v>
      </c>
      <c r="H37" s="99">
        <v>1274</v>
      </c>
      <c r="I37" s="99">
        <v>640</v>
      </c>
    </row>
    <row r="38" spans="1:226" s="97" customFormat="1" ht="18" customHeight="1">
      <c r="A38" s="8"/>
      <c r="B38" s="94"/>
      <c r="C38" s="95" t="s">
        <v>80</v>
      </c>
      <c r="D38" s="96">
        <v>70039</v>
      </c>
      <c r="E38" s="96">
        <v>81</v>
      </c>
      <c r="F38" s="96">
        <v>12179</v>
      </c>
      <c r="G38" s="96">
        <v>36275</v>
      </c>
      <c r="H38" s="96">
        <v>14780</v>
      </c>
      <c r="I38" s="96">
        <v>6805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13803</v>
      </c>
      <c r="E39" s="99">
        <v>83</v>
      </c>
      <c r="F39" s="99">
        <v>2273</v>
      </c>
      <c r="G39" s="99">
        <v>6987</v>
      </c>
      <c r="H39" s="99">
        <v>3016</v>
      </c>
      <c r="I39" s="99">
        <v>1527</v>
      </c>
    </row>
    <row r="40" spans="1:226" s="101" customFormat="1" ht="18" customHeight="1">
      <c r="B40" s="94">
        <v>13</v>
      </c>
      <c r="C40" s="98" t="s">
        <v>82</v>
      </c>
      <c r="D40" s="99">
        <v>18640</v>
      </c>
      <c r="E40" s="99">
        <v>83</v>
      </c>
      <c r="F40" s="99">
        <v>3058</v>
      </c>
      <c r="G40" s="99">
        <v>9591</v>
      </c>
      <c r="H40" s="99">
        <v>4092</v>
      </c>
      <c r="I40" s="99">
        <v>1899</v>
      </c>
    </row>
    <row r="41" spans="1:226" s="104" customFormat="1" ht="18" customHeight="1">
      <c r="B41" s="94">
        <v>16</v>
      </c>
      <c r="C41" s="101" t="s">
        <v>83</v>
      </c>
      <c r="D41" s="99">
        <v>7720</v>
      </c>
      <c r="E41" s="99">
        <v>82</v>
      </c>
      <c r="F41" s="99">
        <v>1231</v>
      </c>
      <c r="G41" s="99">
        <v>4153</v>
      </c>
      <c r="H41" s="99">
        <v>1638</v>
      </c>
      <c r="I41" s="99">
        <v>698</v>
      </c>
    </row>
    <row r="42" spans="1:226" s="101" customFormat="1" ht="18" customHeight="1">
      <c r="B42" s="94">
        <v>19</v>
      </c>
      <c r="C42" s="101" t="s">
        <v>84</v>
      </c>
      <c r="D42" s="103">
        <v>7762</v>
      </c>
      <c r="E42" s="103">
        <v>77</v>
      </c>
      <c r="F42" s="103">
        <v>1669</v>
      </c>
      <c r="G42" s="103">
        <v>4153</v>
      </c>
      <c r="H42" s="103">
        <v>1372</v>
      </c>
      <c r="I42" s="103">
        <v>568</v>
      </c>
    </row>
    <row r="43" spans="1:226" s="101" customFormat="1" ht="18" customHeight="1">
      <c r="B43" s="94">
        <v>45</v>
      </c>
      <c r="C43" s="98" t="s">
        <v>85</v>
      </c>
      <c r="D43" s="99">
        <v>22114</v>
      </c>
      <c r="E43" s="99">
        <v>81</v>
      </c>
      <c r="F43" s="99">
        <v>3948</v>
      </c>
      <c r="G43" s="99">
        <v>11391</v>
      </c>
      <c r="H43" s="99">
        <v>4662</v>
      </c>
      <c r="I43" s="99">
        <v>2113</v>
      </c>
    </row>
    <row r="44" spans="1:226" s="97" customFormat="1" ht="18" customHeight="1">
      <c r="A44" s="8"/>
      <c r="B44" s="94"/>
      <c r="C44" s="95" t="s">
        <v>86</v>
      </c>
      <c r="D44" s="96">
        <v>239743</v>
      </c>
      <c r="E44" s="96">
        <v>74</v>
      </c>
      <c r="F44" s="96">
        <v>61809</v>
      </c>
      <c r="G44" s="96">
        <v>126456</v>
      </c>
      <c r="H44" s="96">
        <v>37023</v>
      </c>
      <c r="I44" s="96">
        <v>14455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170349</v>
      </c>
      <c r="E45" s="103">
        <v>74</v>
      </c>
      <c r="F45" s="103">
        <v>43834</v>
      </c>
      <c r="G45" s="103">
        <v>90068</v>
      </c>
      <c r="H45" s="103">
        <v>26246</v>
      </c>
      <c r="I45" s="103">
        <v>10201</v>
      </c>
    </row>
    <row r="46" spans="1:226" s="101" customFormat="1" ht="18" customHeight="1">
      <c r="B46" s="94">
        <v>17</v>
      </c>
      <c r="C46" s="101" t="s">
        <v>207</v>
      </c>
      <c r="D46" s="103">
        <v>25977</v>
      </c>
      <c r="E46" s="103">
        <v>73</v>
      </c>
      <c r="F46" s="103">
        <v>7008</v>
      </c>
      <c r="G46" s="103">
        <v>13504</v>
      </c>
      <c r="H46" s="103">
        <v>3832</v>
      </c>
      <c r="I46" s="103">
        <v>1633</v>
      </c>
    </row>
    <row r="47" spans="1:226" s="104" customFormat="1" ht="18" customHeight="1">
      <c r="B47" s="94">
        <v>25</v>
      </c>
      <c r="C47" s="101" t="s">
        <v>204</v>
      </c>
      <c r="D47" s="99">
        <v>14639</v>
      </c>
      <c r="E47" s="99">
        <v>73</v>
      </c>
      <c r="F47" s="99">
        <v>4056</v>
      </c>
      <c r="G47" s="99">
        <v>7508</v>
      </c>
      <c r="H47" s="99">
        <v>2231</v>
      </c>
      <c r="I47" s="99">
        <v>844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28778</v>
      </c>
      <c r="E48" s="103">
        <v>75</v>
      </c>
      <c r="F48" s="103">
        <v>6911</v>
      </c>
      <c r="G48" s="103">
        <v>15376</v>
      </c>
      <c r="H48" s="103">
        <v>4714</v>
      </c>
      <c r="I48" s="103">
        <v>1777</v>
      </c>
    </row>
    <row r="49" spans="1:226" s="97" customFormat="1" ht="18" customHeight="1">
      <c r="A49" s="8"/>
      <c r="B49" s="94"/>
      <c r="C49" s="95" t="s">
        <v>89</v>
      </c>
      <c r="D49" s="96">
        <v>167823</v>
      </c>
      <c r="E49" s="96">
        <v>75</v>
      </c>
      <c r="F49" s="96">
        <v>38836</v>
      </c>
      <c r="G49" s="96">
        <v>89374</v>
      </c>
      <c r="H49" s="96">
        <v>28042</v>
      </c>
      <c r="I49" s="96">
        <v>11571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199</v>
      </c>
      <c r="D50" s="103">
        <v>57335</v>
      </c>
      <c r="E50" s="103">
        <v>77</v>
      </c>
      <c r="F50" s="103">
        <v>12069</v>
      </c>
      <c r="G50" s="103">
        <v>29684</v>
      </c>
      <c r="H50" s="103">
        <v>10808</v>
      </c>
      <c r="I50" s="103">
        <v>4774</v>
      </c>
    </row>
    <row r="51" spans="1:226" s="101" customFormat="1" ht="18" customHeight="1">
      <c r="B51" s="94">
        <v>12</v>
      </c>
      <c r="C51" s="101" t="s">
        <v>206</v>
      </c>
      <c r="D51" s="103">
        <v>22480</v>
      </c>
      <c r="E51" s="103">
        <v>73</v>
      </c>
      <c r="F51" s="103">
        <v>5515</v>
      </c>
      <c r="G51" s="103">
        <v>12370</v>
      </c>
      <c r="H51" s="103">
        <v>3306</v>
      </c>
      <c r="I51" s="103">
        <v>1289</v>
      </c>
    </row>
    <row r="52" spans="1:226" s="101" customFormat="1" ht="18" customHeight="1">
      <c r="B52" s="94">
        <v>46</v>
      </c>
      <c r="C52" s="101" t="s">
        <v>90</v>
      </c>
      <c r="D52" s="103">
        <v>88008</v>
      </c>
      <c r="E52" s="103">
        <v>75</v>
      </c>
      <c r="F52" s="103">
        <v>21252</v>
      </c>
      <c r="G52" s="103">
        <v>47320</v>
      </c>
      <c r="H52" s="103">
        <v>13928</v>
      </c>
      <c r="I52" s="103">
        <v>5508</v>
      </c>
    </row>
    <row r="53" spans="1:226" s="97" customFormat="1" ht="18" customHeight="1">
      <c r="A53" s="8"/>
      <c r="B53" s="94"/>
      <c r="C53" s="95" t="s">
        <v>91</v>
      </c>
      <c r="D53" s="96">
        <v>41802</v>
      </c>
      <c r="E53" s="96">
        <v>82</v>
      </c>
      <c r="F53" s="96">
        <v>7837</v>
      </c>
      <c r="G53" s="96">
        <v>20596</v>
      </c>
      <c r="H53" s="96">
        <v>8847</v>
      </c>
      <c r="I53" s="96">
        <v>4522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24414</v>
      </c>
      <c r="E54" s="103">
        <v>83</v>
      </c>
      <c r="F54" s="103">
        <v>4677</v>
      </c>
      <c r="G54" s="103">
        <v>11555</v>
      </c>
      <c r="H54" s="103">
        <v>5426</v>
      </c>
      <c r="I54" s="103">
        <v>2756</v>
      </c>
    </row>
    <row r="55" spans="1:226" s="101" customFormat="1" ht="18" customHeight="1">
      <c r="B55" s="94">
        <v>10</v>
      </c>
      <c r="C55" s="98" t="s">
        <v>93</v>
      </c>
      <c r="D55" s="99">
        <v>17388</v>
      </c>
      <c r="E55" s="99">
        <v>81</v>
      </c>
      <c r="F55" s="99">
        <v>3160</v>
      </c>
      <c r="G55" s="99">
        <v>9041</v>
      </c>
      <c r="H55" s="99">
        <v>3421</v>
      </c>
      <c r="I55" s="99">
        <v>1766</v>
      </c>
    </row>
    <row r="56" spans="1:226" s="97" customFormat="1" ht="18" customHeight="1">
      <c r="A56" s="8"/>
      <c r="B56" s="94"/>
      <c r="C56" s="95" t="s">
        <v>94</v>
      </c>
      <c r="D56" s="96">
        <v>114692</v>
      </c>
      <c r="E56" s="96">
        <v>70</v>
      </c>
      <c r="F56" s="96">
        <v>35485</v>
      </c>
      <c r="G56" s="96">
        <v>54411</v>
      </c>
      <c r="H56" s="96">
        <v>17240</v>
      </c>
      <c r="I56" s="96">
        <v>7556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198</v>
      </c>
      <c r="D57" s="103">
        <v>45277</v>
      </c>
      <c r="E57" s="103">
        <v>70</v>
      </c>
      <c r="F57" s="103">
        <v>14475</v>
      </c>
      <c r="G57" s="103">
        <v>21473</v>
      </c>
      <c r="H57" s="103">
        <v>6478</v>
      </c>
      <c r="I57" s="103">
        <v>2851</v>
      </c>
    </row>
    <row r="58" spans="1:226" s="101" customFormat="1" ht="18" customHeight="1">
      <c r="B58" s="94">
        <v>27</v>
      </c>
      <c r="C58" s="101" t="s">
        <v>95</v>
      </c>
      <c r="D58" s="103">
        <v>15917</v>
      </c>
      <c r="E58" s="103">
        <v>68</v>
      </c>
      <c r="F58" s="103">
        <v>5971</v>
      </c>
      <c r="G58" s="103">
        <v>7096</v>
      </c>
      <c r="H58" s="103">
        <v>2005</v>
      </c>
      <c r="I58" s="103">
        <v>845</v>
      </c>
    </row>
    <row r="59" spans="1:226" s="101" customFormat="1" ht="18" customHeight="1">
      <c r="B59" s="94">
        <v>32</v>
      </c>
      <c r="C59" s="101" t="s">
        <v>205</v>
      </c>
      <c r="D59" s="103">
        <v>14684</v>
      </c>
      <c r="E59" s="103">
        <v>67</v>
      </c>
      <c r="F59" s="103">
        <v>5043</v>
      </c>
      <c r="G59" s="103">
        <v>6863</v>
      </c>
      <c r="H59" s="103">
        <v>1994</v>
      </c>
      <c r="I59" s="103">
        <v>784</v>
      </c>
    </row>
    <row r="60" spans="1:226" s="101" customFormat="1" ht="18" customHeight="1">
      <c r="B60" s="94">
        <v>36</v>
      </c>
      <c r="C60" s="106" t="s">
        <v>96</v>
      </c>
      <c r="D60" s="103">
        <v>38814</v>
      </c>
      <c r="E60" s="103">
        <v>75</v>
      </c>
      <c r="F60" s="103">
        <v>9996</v>
      </c>
      <c r="G60" s="103">
        <v>18979</v>
      </c>
      <c r="H60" s="103">
        <v>6763</v>
      </c>
      <c r="I60" s="103">
        <v>3076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187792</v>
      </c>
      <c r="E61" s="96">
        <v>76</v>
      </c>
      <c r="F61" s="96">
        <v>45868</v>
      </c>
      <c r="G61" s="96">
        <v>96609</v>
      </c>
      <c r="H61" s="96">
        <v>31595</v>
      </c>
      <c r="I61" s="96">
        <v>13720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44865</v>
      </c>
      <c r="E62" s="96">
        <v>85</v>
      </c>
      <c r="F62" s="96">
        <v>7198</v>
      </c>
      <c r="G62" s="96">
        <v>21273</v>
      </c>
      <c r="H62" s="96">
        <v>10536</v>
      </c>
      <c r="I62" s="96">
        <v>5858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22420</v>
      </c>
      <c r="E63" s="96">
        <v>76</v>
      </c>
      <c r="F63" s="96">
        <v>5106</v>
      </c>
      <c r="G63" s="96">
        <v>12037</v>
      </c>
      <c r="H63" s="96">
        <v>3581</v>
      </c>
      <c r="I63" s="96">
        <v>1696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84033</v>
      </c>
      <c r="E64" s="96">
        <v>72</v>
      </c>
      <c r="F64" s="96">
        <v>24185</v>
      </c>
      <c r="G64" s="96">
        <v>43940</v>
      </c>
      <c r="H64" s="96">
        <v>11188</v>
      </c>
      <c r="I64" s="96">
        <v>4720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200</v>
      </c>
      <c r="D65" s="99">
        <v>12732</v>
      </c>
      <c r="E65" s="99">
        <v>72</v>
      </c>
      <c r="F65" s="99">
        <v>3540</v>
      </c>
      <c r="G65" s="99">
        <v>6823</v>
      </c>
      <c r="H65" s="99">
        <v>1636</v>
      </c>
      <c r="I65" s="99">
        <v>733</v>
      </c>
    </row>
    <row r="66" spans="1:226" s="101" customFormat="1" ht="18" customHeight="1">
      <c r="B66" s="94">
        <v>20</v>
      </c>
      <c r="C66" s="101" t="s">
        <v>202</v>
      </c>
      <c r="D66" s="99">
        <v>26847</v>
      </c>
      <c r="E66" s="99">
        <v>74</v>
      </c>
      <c r="F66" s="99">
        <v>6544</v>
      </c>
      <c r="G66" s="99">
        <v>14796</v>
      </c>
      <c r="H66" s="99">
        <v>3953</v>
      </c>
      <c r="I66" s="99">
        <v>1554</v>
      </c>
    </row>
    <row r="67" spans="1:226" s="101" customFormat="1" ht="18" customHeight="1">
      <c r="B67" s="94">
        <v>48</v>
      </c>
      <c r="C67" s="101" t="s">
        <v>201</v>
      </c>
      <c r="D67" s="99">
        <v>44454</v>
      </c>
      <c r="E67" s="99">
        <v>70</v>
      </c>
      <c r="F67" s="99">
        <v>14101</v>
      </c>
      <c r="G67" s="99">
        <v>22321</v>
      </c>
      <c r="H67" s="99">
        <v>5599</v>
      </c>
      <c r="I67" s="99">
        <v>2433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12036</v>
      </c>
      <c r="E68" s="96">
        <v>73</v>
      </c>
      <c r="F68" s="96">
        <v>3222</v>
      </c>
      <c r="G68" s="96">
        <v>6330</v>
      </c>
      <c r="H68" s="96">
        <v>1756</v>
      </c>
      <c r="I68" s="96">
        <v>728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1933</v>
      </c>
      <c r="E69" s="99">
        <v>88</v>
      </c>
      <c r="F69" s="99">
        <v>329</v>
      </c>
      <c r="G69" s="99">
        <v>841</v>
      </c>
      <c r="H69" s="99">
        <v>427</v>
      </c>
      <c r="I69" s="99">
        <v>336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1761</v>
      </c>
      <c r="E70" s="99">
        <v>94</v>
      </c>
      <c r="F70" s="99">
        <v>288</v>
      </c>
      <c r="G70" s="99">
        <v>634</v>
      </c>
      <c r="H70" s="99">
        <v>418</v>
      </c>
      <c r="I70" s="99">
        <v>421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1574146</v>
      </c>
      <c r="E71" s="265">
        <v>76.86</v>
      </c>
      <c r="F71" s="264">
        <v>372418</v>
      </c>
      <c r="G71" s="264">
        <v>795528</v>
      </c>
      <c r="H71" s="264">
        <v>277364</v>
      </c>
      <c r="I71" s="264">
        <v>128834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8" t="s">
        <v>210</v>
      </c>
      <c r="D74" s="439" t="s">
        <v>4</v>
      </c>
      <c r="E74" s="438" t="s">
        <v>3</v>
      </c>
      <c r="F74" s="437" t="s">
        <v>181</v>
      </c>
      <c r="G74" s="217"/>
      <c r="I74" s="108"/>
    </row>
    <row r="75" spans="1:226" ht="18" customHeight="1">
      <c r="B75" s="218"/>
      <c r="C75" s="588"/>
      <c r="D75" s="440">
        <v>1133263</v>
      </c>
      <c r="E75" s="441">
        <v>440883</v>
      </c>
      <c r="F75" s="267">
        <f>D75+E75</f>
        <v>1574146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8"/>
      <c r="G77" s="348"/>
      <c r="H77" s="348"/>
      <c r="I77" s="348"/>
    </row>
    <row r="78" spans="1:226">
      <c r="C78" s="589"/>
      <c r="D78" s="589"/>
      <c r="E78" s="589"/>
      <c r="F78" s="212"/>
      <c r="G78" s="212"/>
      <c r="H78" s="212"/>
    </row>
    <row r="79" spans="1:226">
      <c r="B79" s="403"/>
      <c r="C79" s="349"/>
      <c r="D79" s="422"/>
      <c r="E79" s="422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="85" zoomScaleNormal="85" workbookViewId="0">
      <selection activeCell="R11" sqref="R11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7" t="s">
        <v>229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O1" s="303" t="s">
        <v>167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190</v>
      </c>
      <c r="C3" s="318"/>
      <c r="D3" s="319"/>
      <c r="E3" s="320" t="s">
        <v>191</v>
      </c>
      <c r="F3" s="339"/>
      <c r="G3" s="478" t="s">
        <v>183</v>
      </c>
      <c r="H3" s="477"/>
      <c r="I3" s="479" t="s">
        <v>184</v>
      </c>
      <c r="K3" s="343"/>
      <c r="R3" s="335"/>
      <c r="S3" s="335"/>
      <c r="T3" s="335"/>
    </row>
    <row r="4" spans="2:20" ht="18.95" customHeight="1">
      <c r="B4" s="290" t="s">
        <v>185</v>
      </c>
      <c r="C4" s="28"/>
      <c r="D4" s="30"/>
      <c r="E4" s="301">
        <v>9494408</v>
      </c>
      <c r="F4" s="342"/>
      <c r="G4" s="471">
        <v>4716913</v>
      </c>
      <c r="H4" s="342"/>
      <c r="I4" s="474">
        <v>4777452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152</v>
      </c>
      <c r="C5" s="28"/>
      <c r="D5" s="30"/>
      <c r="E5" s="30">
        <v>10498828</v>
      </c>
      <c r="F5" s="340"/>
      <c r="G5" s="472">
        <v>5544338</v>
      </c>
      <c r="H5" s="340"/>
      <c r="I5" s="475">
        <v>4954446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186</v>
      </c>
      <c r="C6" s="28"/>
      <c r="D6" s="30"/>
      <c r="E6" s="302">
        <v>1.1100000000000001</v>
      </c>
      <c r="F6" s="340"/>
      <c r="G6" s="473">
        <v>1.18</v>
      </c>
      <c r="H6" s="341"/>
      <c r="I6" s="476">
        <v>1.04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31"/>
      <c r="C7" s="531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192</v>
      </c>
      <c r="C17" s="318"/>
      <c r="D17" s="319"/>
      <c r="E17" s="320" t="s">
        <v>191</v>
      </c>
      <c r="F17" s="321"/>
      <c r="G17" s="478" t="s">
        <v>183</v>
      </c>
      <c r="H17" s="477"/>
      <c r="I17" s="479" t="s">
        <v>184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6608097</v>
      </c>
      <c r="F19" s="29"/>
      <c r="G19" s="472">
        <v>2723999</v>
      </c>
      <c r="H19" s="29"/>
      <c r="I19" s="475">
        <v>3884079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1467488</v>
      </c>
      <c r="F20" s="29"/>
      <c r="G20" s="472">
        <v>1403358</v>
      </c>
      <c r="H20" s="29"/>
      <c r="I20" s="475">
        <v>64123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1055142</v>
      </c>
      <c r="F21" s="30"/>
      <c r="G21" s="472">
        <v>408409</v>
      </c>
      <c r="I21" s="475">
        <v>646733</v>
      </c>
      <c r="K21" s="34"/>
    </row>
    <row r="22" spans="1:20" ht="20.100000000000001" customHeight="1">
      <c r="B22" s="26" t="s">
        <v>104</v>
      </c>
      <c r="C22" s="28"/>
      <c r="D22" s="30"/>
      <c r="E22" s="30">
        <v>317313</v>
      </c>
      <c r="F22" s="29"/>
      <c r="G22" s="472">
        <v>151268</v>
      </c>
      <c r="H22" s="29"/>
      <c r="I22" s="475">
        <v>166028</v>
      </c>
      <c r="K22" s="34"/>
    </row>
    <row r="23" spans="1:20" ht="20.100000000000001" customHeight="1">
      <c r="B23" s="26" t="s">
        <v>105</v>
      </c>
      <c r="C23" s="28"/>
      <c r="D23" s="30"/>
      <c r="E23" s="30">
        <v>46368</v>
      </c>
      <c r="F23" s="29"/>
      <c r="G23" s="472">
        <v>29879</v>
      </c>
      <c r="H23" s="29"/>
      <c r="I23" s="475">
        <v>16489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9494408</v>
      </c>
      <c r="F25" s="309"/>
      <c r="G25" s="306">
        <f>SUM(G19:G24)</f>
        <v>4716913</v>
      </c>
      <c r="H25" s="306">
        <f>SUM(H19:H24)</f>
        <v>0</v>
      </c>
      <c r="I25" s="306">
        <f>SUM(I19:I24)</f>
        <v>4777452</v>
      </c>
      <c r="K25" s="307"/>
      <c r="S25" s="328"/>
    </row>
    <row r="26" spans="1:20" ht="9.9499999999999993" customHeight="1">
      <c r="B26" s="531"/>
      <c r="C26" s="531"/>
      <c r="F26" s="29"/>
      <c r="H26" s="29"/>
    </row>
    <row r="27" spans="1:20" ht="50.1" customHeight="1">
      <c r="B27" s="531"/>
      <c r="C27" s="531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187</v>
      </c>
      <c r="C30" s="318"/>
      <c r="D30" s="323"/>
      <c r="E30" s="320" t="s">
        <v>191</v>
      </c>
      <c r="F30" s="321"/>
      <c r="G30" s="478" t="s">
        <v>183</v>
      </c>
      <c r="H30" s="477"/>
      <c r="I30" s="479" t="s">
        <v>184</v>
      </c>
      <c r="L30" s="114"/>
      <c r="M30" s="444"/>
      <c r="N30" s="444"/>
      <c r="O30" s="114"/>
      <c r="S30" s="329"/>
    </row>
    <row r="31" spans="1:20" s="124" customFormat="1" ht="24.95" customHeight="1">
      <c r="C31" s="316" t="s">
        <v>52</v>
      </c>
      <c r="D31"/>
      <c r="E31" s="312">
        <v>1572291</v>
      </c>
      <c r="F31" s="312"/>
      <c r="G31" s="480">
        <v>774596</v>
      </c>
      <c r="H31" s="312"/>
      <c r="I31" s="481">
        <v>797693</v>
      </c>
      <c r="K31" s="324"/>
      <c r="L31" s="445"/>
      <c r="M31" s="125"/>
      <c r="N31" s="446"/>
      <c r="O31" s="123"/>
      <c r="S31" s="329"/>
    </row>
    <row r="32" spans="1:20" s="124" customFormat="1" ht="24.95" customHeight="1">
      <c r="C32" s="315" t="s">
        <v>61</v>
      </c>
      <c r="D32"/>
      <c r="E32" s="312">
        <v>291528</v>
      </c>
      <c r="F32" s="312"/>
      <c r="G32" s="480">
        <v>142718</v>
      </c>
      <c r="H32" s="312"/>
      <c r="I32" s="481">
        <v>148810</v>
      </c>
      <c r="L32" s="445"/>
      <c r="M32" s="123"/>
      <c r="N32" s="445"/>
      <c r="O32" s="123"/>
      <c r="S32" s="329"/>
    </row>
    <row r="33" spans="3:19" s="124" customFormat="1" ht="24.95" customHeight="1">
      <c r="C33" s="315" t="s">
        <v>65</v>
      </c>
      <c r="D33"/>
      <c r="E33" s="312">
        <v>274071</v>
      </c>
      <c r="F33" s="312"/>
      <c r="G33" s="480">
        <v>131976</v>
      </c>
      <c r="H33" s="312"/>
      <c r="I33" s="481">
        <v>142089</v>
      </c>
      <c r="L33" s="446"/>
      <c r="M33" s="125"/>
      <c r="N33" s="446"/>
      <c r="O33" s="123"/>
      <c r="S33" s="330">
        <v>1467756</v>
      </c>
    </row>
    <row r="34" spans="3:19" s="124" customFormat="1" ht="24.95" customHeight="1">
      <c r="C34" s="315" t="s">
        <v>203</v>
      </c>
      <c r="D34"/>
      <c r="E34" s="312">
        <v>192396</v>
      </c>
      <c r="F34" s="312"/>
      <c r="G34" s="480">
        <v>98950</v>
      </c>
      <c r="H34" s="312"/>
      <c r="I34" s="481">
        <v>93446</v>
      </c>
      <c r="L34" s="445"/>
      <c r="M34" s="123"/>
      <c r="N34" s="445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354386</v>
      </c>
      <c r="F35" s="312"/>
      <c r="G35" s="480">
        <v>172650</v>
      </c>
      <c r="H35" s="312"/>
      <c r="I35" s="481">
        <v>181734</v>
      </c>
      <c r="L35" s="446"/>
      <c r="M35" s="125"/>
      <c r="N35" s="446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135704</v>
      </c>
      <c r="F36" s="312"/>
      <c r="G36" s="480">
        <v>65671</v>
      </c>
      <c r="H36" s="312"/>
      <c r="I36" s="481">
        <v>70032</v>
      </c>
      <c r="K36" s="126"/>
      <c r="L36" s="446"/>
      <c r="M36" s="123"/>
      <c r="N36" s="445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585914</v>
      </c>
      <c r="F37" s="312"/>
      <c r="G37" s="480">
        <v>274761</v>
      </c>
      <c r="H37" s="312"/>
      <c r="I37" s="481">
        <v>311153</v>
      </c>
      <c r="K37" s="126"/>
      <c r="L37" s="446"/>
      <c r="M37" s="123"/>
      <c r="N37" s="445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386570</v>
      </c>
      <c r="F38" s="312"/>
      <c r="G38" s="480">
        <v>171472</v>
      </c>
      <c r="H38" s="312"/>
      <c r="I38" s="481">
        <v>215096</v>
      </c>
      <c r="L38" s="446"/>
      <c r="M38" s="123"/>
      <c r="N38" s="445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1603262</v>
      </c>
      <c r="F39" s="312"/>
      <c r="G39" s="480">
        <v>835340</v>
      </c>
      <c r="H39" s="312"/>
      <c r="I39" s="481">
        <v>767912</v>
      </c>
      <c r="L39" s="446"/>
      <c r="M39" s="125"/>
      <c r="N39" s="446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973993</v>
      </c>
      <c r="F40" s="312"/>
      <c r="G40" s="480">
        <v>483896</v>
      </c>
      <c r="H40" s="312"/>
      <c r="I40" s="481">
        <v>490093</v>
      </c>
      <c r="L40" s="446"/>
      <c r="M40" s="125"/>
      <c r="N40" s="446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230895</v>
      </c>
      <c r="F41" s="312"/>
      <c r="G41" s="480">
        <v>106960</v>
      </c>
      <c r="H41" s="312"/>
      <c r="I41" s="481">
        <v>123935</v>
      </c>
      <c r="L41" s="446"/>
      <c r="M41" s="125"/>
      <c r="N41" s="446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700049</v>
      </c>
      <c r="F42" s="312"/>
      <c r="G42" s="480">
        <v>355300</v>
      </c>
      <c r="H42" s="312"/>
      <c r="I42" s="481">
        <v>344747</v>
      </c>
      <c r="L42" s="445"/>
      <c r="M42" s="125"/>
      <c r="N42" s="446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1190067</v>
      </c>
      <c r="F43" s="312"/>
      <c r="G43" s="480">
        <v>612515</v>
      </c>
      <c r="H43" s="312"/>
      <c r="I43" s="481">
        <v>577541</v>
      </c>
      <c r="L43" s="445"/>
      <c r="M43" s="125"/>
      <c r="N43" s="446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247278</v>
      </c>
      <c r="F44" s="312"/>
      <c r="G44" s="480">
        <v>119295</v>
      </c>
      <c r="H44" s="312"/>
      <c r="I44" s="481">
        <v>127983</v>
      </c>
      <c r="L44" s="446"/>
      <c r="M44" s="125"/>
      <c r="N44" s="446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136697</v>
      </c>
      <c r="F45" s="312"/>
      <c r="G45" s="480">
        <v>66233</v>
      </c>
      <c r="H45" s="312"/>
      <c r="I45" s="481">
        <v>70463</v>
      </c>
      <c r="L45" s="445"/>
      <c r="M45" s="125"/>
      <c r="N45" s="446"/>
      <c r="O45" s="125"/>
      <c r="S45" s="330">
        <v>1105001</v>
      </c>
    </row>
    <row r="46" spans="3:19" s="126" customFormat="1" ht="24.95" customHeight="1">
      <c r="C46" s="315" t="s">
        <v>154</v>
      </c>
      <c r="D46"/>
      <c r="E46" s="312">
        <v>532396</v>
      </c>
      <c r="F46" s="312"/>
      <c r="G46" s="480">
        <v>262173</v>
      </c>
      <c r="H46" s="312"/>
      <c r="I46" s="481">
        <v>270222</v>
      </c>
      <c r="L46" s="445"/>
      <c r="M46" s="123"/>
      <c r="N46" s="445"/>
      <c r="O46" s="125"/>
      <c r="S46" s="330">
        <v>230177</v>
      </c>
    </row>
    <row r="47" spans="3:19" s="126" customFormat="1" ht="24.95" customHeight="1">
      <c r="C47" s="315" t="s">
        <v>150</v>
      </c>
      <c r="D47"/>
      <c r="E47" s="312">
        <v>69069</v>
      </c>
      <c r="F47" s="312"/>
      <c r="G47" s="480">
        <v>33580</v>
      </c>
      <c r="H47" s="312"/>
      <c r="I47" s="481">
        <v>35488</v>
      </c>
      <c r="L47" s="446"/>
      <c r="M47" s="125"/>
      <c r="N47" s="446"/>
      <c r="O47" s="125"/>
      <c r="S47" s="330">
        <v>129080</v>
      </c>
    </row>
    <row r="48" spans="3:19" s="126" customFormat="1" ht="24.95" customHeight="1">
      <c r="C48" s="315" t="s">
        <v>188</v>
      </c>
      <c r="D48"/>
      <c r="E48" s="312">
        <v>9088</v>
      </c>
      <c r="F48" s="312"/>
      <c r="G48" s="480">
        <v>4554</v>
      </c>
      <c r="H48" s="312"/>
      <c r="I48" s="481">
        <v>4534</v>
      </c>
      <c r="L48" s="446"/>
      <c r="M48" s="125"/>
      <c r="N48" s="446"/>
      <c r="O48" s="125"/>
      <c r="S48" s="330">
        <v>514162</v>
      </c>
    </row>
    <row r="49" spans="2:19" s="126" customFormat="1" ht="24.95" customHeight="1">
      <c r="C49" s="315" t="s">
        <v>189</v>
      </c>
      <c r="D49"/>
      <c r="E49" s="312">
        <v>8754</v>
      </c>
      <c r="F49" s="312"/>
      <c r="G49" s="480">
        <v>4273</v>
      </c>
      <c r="H49" s="312"/>
      <c r="I49" s="481">
        <v>4481</v>
      </c>
      <c r="K49" s="118"/>
      <c r="L49" s="446"/>
      <c r="M49" s="123"/>
      <c r="N49" s="445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E4</f>
        <v>9494408</v>
      </c>
      <c r="F51" s="312"/>
      <c r="G51" s="314">
        <f t="shared" ref="G51:I51" si="0">G4</f>
        <v>4716913</v>
      </c>
      <c r="H51" s="312"/>
      <c r="I51" s="314">
        <f t="shared" si="0"/>
        <v>4777452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/>
      <c r="F53" s="30"/>
      <c r="G53" s="30"/>
      <c r="H53" s="30"/>
      <c r="I53" s="30"/>
      <c r="J53" s="30"/>
    </row>
    <row r="54" spans="2:19">
      <c r="E54" s="496"/>
      <c r="F54" s="496"/>
      <c r="G54" s="496"/>
      <c r="H54" s="496"/>
      <c r="I54" s="496"/>
    </row>
    <row r="55" spans="2:19" ht="18">
      <c r="B55" s="331" t="s">
        <v>193</v>
      </c>
    </row>
    <row r="56" spans="2:19">
      <c r="B56" s="331"/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/>
  </sheetPr>
  <dimension ref="A1:R55"/>
  <sheetViews>
    <sheetView showGridLines="0" showRowColHeaders="0" tabSelected="1" zoomScaleNormal="100" workbookViewId="0">
      <selection activeCell="G14" sqref="G14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0" ht="15.75">
      <c r="A33" s="12"/>
      <c r="B33" s="12"/>
      <c r="C33" s="12"/>
      <c r="D33" s="12"/>
      <c r="E33" s="12"/>
      <c r="J33" s="133"/>
    </row>
    <row r="34" spans="1:10">
      <c r="A34" s="12"/>
      <c r="B34" s="12"/>
      <c r="C34" s="12"/>
      <c r="D34" s="12"/>
      <c r="E34" s="12"/>
    </row>
    <row r="35" spans="1:10">
      <c r="A35" s="12"/>
      <c r="B35" s="12"/>
      <c r="C35" s="12"/>
      <c r="D35" s="12"/>
      <c r="E35" s="12"/>
    </row>
    <row r="36" spans="1:10">
      <c r="A36" s="12"/>
      <c r="B36" s="12"/>
      <c r="C36" s="12"/>
      <c r="D36" s="12"/>
      <c r="E36" s="12"/>
    </row>
    <row r="37" spans="1:10">
      <c r="A37" s="12"/>
      <c r="B37" s="12"/>
      <c r="C37" s="12"/>
      <c r="D37" s="12"/>
      <c r="E37" s="12"/>
    </row>
    <row r="38" spans="1:10">
      <c r="A38" s="12"/>
      <c r="B38" s="12"/>
      <c r="C38" s="12"/>
      <c r="D38" s="12"/>
      <c r="E38" s="12"/>
    </row>
    <row r="39" spans="1:10">
      <c r="A39" s="12"/>
      <c r="B39" s="12"/>
      <c r="C39" s="12"/>
      <c r="D39" s="12"/>
      <c r="E39" s="12"/>
    </row>
    <row r="40" spans="1:10">
      <c r="A40" s="12"/>
      <c r="B40" s="12"/>
      <c r="C40" s="12"/>
      <c r="D40" s="12"/>
      <c r="E40" s="12"/>
    </row>
    <row r="41" spans="1:10">
      <c r="A41" s="12"/>
      <c r="B41" s="12"/>
      <c r="C41" s="12"/>
      <c r="D41" s="12"/>
      <c r="E41" s="12"/>
    </row>
    <row r="42" spans="1:10">
      <c r="A42" s="12"/>
      <c r="B42" s="12"/>
      <c r="C42" s="12"/>
      <c r="D42" s="12"/>
      <c r="E42" s="12"/>
    </row>
    <row r="43" spans="1:10">
      <c r="A43" s="12"/>
      <c r="B43" s="12"/>
      <c r="C43" s="12"/>
      <c r="D43" s="12"/>
      <c r="E43" s="12"/>
    </row>
    <row r="44" spans="1:10">
      <c r="A44" s="12"/>
      <c r="B44" s="12"/>
      <c r="C44" s="12"/>
      <c r="D44" s="12"/>
      <c r="E44" s="12"/>
    </row>
    <row r="45" spans="1:10" ht="15.75">
      <c r="A45" s="12"/>
      <c r="B45" s="12"/>
      <c r="C45" s="12"/>
      <c r="D45" s="12"/>
      <c r="E45" s="12"/>
      <c r="G45" s="133"/>
    </row>
    <row r="46" spans="1:10">
      <c r="A46" s="12"/>
      <c r="B46" s="12"/>
      <c r="C46" s="12"/>
      <c r="D46" s="12"/>
      <c r="E46" s="12"/>
    </row>
    <row r="47" spans="1:10">
      <c r="A47" s="12"/>
      <c r="B47" s="12"/>
      <c r="C47" s="12"/>
      <c r="D47" s="12"/>
      <c r="E47" s="12"/>
    </row>
    <row r="48" spans="1:10" ht="15.75">
      <c r="A48" s="12"/>
      <c r="B48" s="12"/>
      <c r="C48" s="12"/>
      <c r="D48" s="12"/>
      <c r="E48" s="12"/>
      <c r="G48" s="14"/>
    </row>
    <row r="49" spans="1:14">
      <c r="A49" s="12"/>
      <c r="B49" s="12"/>
      <c r="C49" s="12"/>
      <c r="D49" s="12"/>
      <c r="E49" s="12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4" t="s">
        <v>214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/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23" t="s">
        <v>155</v>
      </c>
      <c r="C7" s="523"/>
      <c r="D7" s="523"/>
      <c r="E7" s="523"/>
      <c r="F7" s="523"/>
      <c r="G7" s="523"/>
      <c r="H7" s="523"/>
      <c r="I7" s="523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171</v>
      </c>
      <c r="C9" s="7"/>
      <c r="D9" s="20"/>
      <c r="E9" s="17"/>
      <c r="H9" s="19"/>
      <c r="I9" s="19"/>
    </row>
    <row r="10" spans="1:10" s="18" customFormat="1" ht="24" customHeight="1">
      <c r="B10" s="7" t="s">
        <v>164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170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158</v>
      </c>
      <c r="C12" s="7"/>
      <c r="D12" s="7"/>
      <c r="E12" s="7"/>
      <c r="H12" s="19"/>
      <c r="I12" s="19"/>
    </row>
    <row r="13" spans="1:10" s="18" customFormat="1" ht="24" customHeight="1">
      <c r="B13" s="7" t="s">
        <v>157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159</v>
      </c>
      <c r="C14" s="7"/>
      <c r="D14" s="7"/>
      <c r="E14" s="7"/>
      <c r="H14" s="19"/>
      <c r="I14" s="19"/>
    </row>
    <row r="15" spans="1:10" s="18" customFormat="1" ht="24" customHeight="1">
      <c r="B15" s="7" t="s">
        <v>161</v>
      </c>
      <c r="C15" s="7"/>
      <c r="D15" s="7"/>
      <c r="E15" s="7"/>
      <c r="H15" s="19"/>
      <c r="I15" s="19"/>
    </row>
    <row r="16" spans="1:10" s="18" customFormat="1" ht="24" customHeight="1">
      <c r="B16" s="7" t="s">
        <v>160</v>
      </c>
      <c r="C16" s="7"/>
      <c r="D16" s="7"/>
      <c r="E16" s="7"/>
      <c r="H16" s="19"/>
      <c r="I16" s="19"/>
    </row>
    <row r="17" spans="2:9" s="18" customFormat="1" ht="24" customHeight="1">
      <c r="B17" s="7" t="s">
        <v>162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163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165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166</v>
      </c>
      <c r="C20" s="7"/>
      <c r="D20" s="7"/>
      <c r="E20" s="7"/>
      <c r="H20" s="19"/>
      <c r="I20" s="19"/>
    </row>
    <row r="21" spans="2:9" ht="20.100000000000001" customHeight="1">
      <c r="B21" s="7" t="s">
        <v>173</v>
      </c>
      <c r="C21" s="7"/>
      <c r="D21" s="7"/>
      <c r="E21" s="7"/>
      <c r="F21" s="7"/>
      <c r="G21" s="7"/>
    </row>
    <row r="22" spans="2:9" ht="20.100000000000001" customHeight="1">
      <c r="B22" s="207" t="s">
        <v>182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zoomScale="85" zoomScaleNormal="85" workbookViewId="0">
      <selection activeCell="L11" sqref="L11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220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167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25" t="s">
        <v>130</v>
      </c>
      <c r="C4" s="525"/>
      <c r="D4" s="272"/>
      <c r="E4" s="526" t="s">
        <v>131</v>
      </c>
      <c r="F4" s="526"/>
      <c r="G4" s="526"/>
      <c r="H4" s="526"/>
      <c r="I4" s="526"/>
      <c r="J4" s="272"/>
      <c r="K4" s="526" t="s">
        <v>49</v>
      </c>
      <c r="L4" s="526"/>
      <c r="M4" s="526"/>
      <c r="N4" s="526"/>
      <c r="O4" s="526"/>
      <c r="P4" s="272"/>
      <c r="Q4" s="526" t="s">
        <v>50</v>
      </c>
      <c r="R4" s="526"/>
      <c r="S4" s="526"/>
      <c r="T4" s="526"/>
      <c r="U4" s="526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  <c r="AB6" s="31"/>
      <c r="AC6" s="31"/>
      <c r="AD6" s="31"/>
      <c r="AE6" s="31"/>
      <c r="AF6" s="31"/>
    </row>
    <row r="7" spans="2:40" ht="9.9499999999999993" customHeight="1">
      <c r="L7" s="279"/>
      <c r="N7" s="279"/>
      <c r="R7" s="279"/>
      <c r="T7" s="279"/>
      <c r="AB7" s="31"/>
      <c r="AC7" s="31"/>
      <c r="AD7" s="31"/>
      <c r="AE7" s="31"/>
      <c r="AF7" s="31"/>
    </row>
    <row r="8" spans="2:40" ht="18.95" customHeight="1">
      <c r="B8" s="26" t="s">
        <v>135</v>
      </c>
      <c r="C8" s="28"/>
      <c r="D8" s="29"/>
      <c r="E8" s="30">
        <v>820092</v>
      </c>
      <c r="F8" s="30"/>
      <c r="G8" s="30">
        <v>1045791</v>
      </c>
      <c r="H8" s="30"/>
      <c r="I8" s="31">
        <v>1275.21</v>
      </c>
      <c r="J8" s="29"/>
      <c r="K8" s="30">
        <v>5030196</v>
      </c>
      <c r="L8" s="32"/>
      <c r="M8" s="30">
        <v>8713208</v>
      </c>
      <c r="N8" s="32"/>
      <c r="O8" s="31">
        <v>1732.18</v>
      </c>
      <c r="P8" s="29"/>
      <c r="Q8" s="30">
        <v>1750631</v>
      </c>
      <c r="R8" s="32"/>
      <c r="S8" s="30">
        <v>1810093</v>
      </c>
      <c r="T8" s="32"/>
      <c r="U8" s="31">
        <v>1033.97</v>
      </c>
      <c r="V8" s="31"/>
      <c r="W8" s="31"/>
      <c r="X8" s="194"/>
      <c r="Y8" s="194"/>
      <c r="Z8" s="194"/>
      <c r="AA8" s="194"/>
      <c r="AB8" s="195"/>
      <c r="AC8" s="195"/>
      <c r="AD8" s="195"/>
      <c r="AE8" s="195"/>
      <c r="AF8" s="195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123667</v>
      </c>
      <c r="F9" s="30"/>
      <c r="G9" s="30">
        <v>120829</v>
      </c>
      <c r="H9" s="30"/>
      <c r="I9" s="31">
        <v>977.05</v>
      </c>
      <c r="J9" s="29"/>
      <c r="K9" s="30">
        <v>1361572</v>
      </c>
      <c r="L9" s="32"/>
      <c r="M9" s="30">
        <v>1444031</v>
      </c>
      <c r="N9" s="32"/>
      <c r="O9" s="31">
        <v>1060.56</v>
      </c>
      <c r="P9" s="29"/>
      <c r="Q9" s="30">
        <v>465070</v>
      </c>
      <c r="R9" s="32"/>
      <c r="S9" s="30">
        <v>333604</v>
      </c>
      <c r="T9" s="32"/>
      <c r="U9" s="31">
        <v>717.32</v>
      </c>
      <c r="V9" s="31"/>
      <c r="W9" s="31"/>
      <c r="X9" s="194"/>
      <c r="Y9" s="194"/>
      <c r="Z9" s="194"/>
      <c r="AA9" s="194"/>
      <c r="AB9" s="195"/>
      <c r="AC9" s="195"/>
      <c r="AD9" s="195"/>
      <c r="AE9" s="195"/>
      <c r="AF9" s="195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7133</v>
      </c>
      <c r="F10" s="30"/>
      <c r="G10" s="30">
        <v>9210</v>
      </c>
      <c r="H10" s="30"/>
      <c r="I10" s="31">
        <v>1291.18</v>
      </c>
      <c r="J10" s="29"/>
      <c r="K10" s="30">
        <v>62826</v>
      </c>
      <c r="L10" s="32"/>
      <c r="M10" s="30">
        <v>109155</v>
      </c>
      <c r="N10" s="32"/>
      <c r="O10" s="31">
        <v>1737.42</v>
      </c>
      <c r="P10" s="29"/>
      <c r="Q10" s="30">
        <v>38144</v>
      </c>
      <c r="R10" s="32"/>
      <c r="S10" s="30">
        <v>37094</v>
      </c>
      <c r="T10" s="32"/>
      <c r="U10" s="31">
        <v>972.47</v>
      </c>
      <c r="V10" s="31"/>
      <c r="W10" s="31"/>
      <c r="X10" s="194"/>
      <c r="Y10" s="194"/>
      <c r="Z10" s="194"/>
      <c r="AA10" s="194"/>
      <c r="AB10" s="195"/>
      <c r="AC10" s="195"/>
      <c r="AD10" s="195"/>
      <c r="AE10" s="195"/>
      <c r="AF10" s="195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1536</v>
      </c>
      <c r="F11" s="30"/>
      <c r="G11" s="30">
        <v>3221</v>
      </c>
      <c r="H11" s="30"/>
      <c r="I11" s="31">
        <v>2096.7800000000002</v>
      </c>
      <c r="J11" s="29"/>
      <c r="K11" s="30">
        <v>33161</v>
      </c>
      <c r="L11" s="32"/>
      <c r="M11" s="30">
        <v>99569</v>
      </c>
      <c r="N11" s="32"/>
      <c r="O11" s="31">
        <v>3002.6</v>
      </c>
      <c r="P11" s="29"/>
      <c r="Q11" s="30">
        <v>18675</v>
      </c>
      <c r="R11" s="32"/>
      <c r="S11" s="30">
        <v>27317</v>
      </c>
      <c r="T11" s="32"/>
      <c r="U11" s="31">
        <v>1462.78</v>
      </c>
      <c r="V11" s="31"/>
      <c r="W11" s="31"/>
      <c r="X11" s="194"/>
      <c r="Y11" s="194"/>
      <c r="Z11" s="194"/>
      <c r="AA11" s="194"/>
      <c r="AB11" s="195"/>
      <c r="AC11" s="195"/>
      <c r="AD11" s="195"/>
      <c r="AE11" s="195"/>
      <c r="AF11" s="195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92600</v>
      </c>
      <c r="F12" s="30"/>
      <c r="G12" s="30">
        <v>131974</v>
      </c>
      <c r="H12" s="30"/>
      <c r="I12" s="31">
        <v>1425.21</v>
      </c>
      <c r="J12" s="29"/>
      <c r="K12" s="30">
        <v>52288</v>
      </c>
      <c r="L12" s="32"/>
      <c r="M12" s="30">
        <v>85086</v>
      </c>
      <c r="N12" s="32"/>
      <c r="O12" s="31">
        <v>1627.26</v>
      </c>
      <c r="P12" s="29"/>
      <c r="Q12" s="30">
        <v>48283</v>
      </c>
      <c r="R12" s="32"/>
      <c r="S12" s="30">
        <v>56709</v>
      </c>
      <c r="T12" s="32"/>
      <c r="U12" s="31">
        <v>1174.51</v>
      </c>
      <c r="V12" s="31"/>
      <c r="W12" s="31"/>
      <c r="X12" s="194"/>
      <c r="Y12" s="194"/>
      <c r="Z12" s="194"/>
      <c r="AA12" s="194"/>
      <c r="AB12" s="195"/>
      <c r="AC12" s="195"/>
      <c r="AD12" s="195"/>
      <c r="AE12" s="195"/>
      <c r="AF12" s="195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12488</v>
      </c>
      <c r="F13" s="30"/>
      <c r="G13" s="30">
        <v>17058</v>
      </c>
      <c r="H13" s="30"/>
      <c r="I13" s="31">
        <v>1365.94</v>
      </c>
      <c r="J13" s="29"/>
      <c r="K13" s="30">
        <v>9603</v>
      </c>
      <c r="L13" s="32"/>
      <c r="M13" s="30">
        <v>19299</v>
      </c>
      <c r="N13" s="32"/>
      <c r="O13" s="31">
        <v>2009.73</v>
      </c>
      <c r="P13" s="29"/>
      <c r="Q13" s="30">
        <v>7938</v>
      </c>
      <c r="R13" s="32"/>
      <c r="S13" s="30">
        <v>12543</v>
      </c>
      <c r="T13" s="32"/>
      <c r="U13" s="31">
        <v>1580.11</v>
      </c>
      <c r="V13" s="31"/>
      <c r="W13" s="31"/>
      <c r="X13" s="194"/>
      <c r="Y13" s="194"/>
      <c r="Z13" s="194"/>
      <c r="AA13" s="194"/>
      <c r="AB13" s="195"/>
      <c r="AC13" s="195"/>
      <c r="AD13" s="195"/>
      <c r="AE13" s="195"/>
      <c r="AF13" s="195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1719</v>
      </c>
      <c r="F14" s="30"/>
      <c r="G14" s="30">
        <v>974</v>
      </c>
      <c r="H14" s="30"/>
      <c r="I14" s="31">
        <v>566.37</v>
      </c>
      <c r="J14" s="29"/>
      <c r="K14" s="30">
        <v>163884</v>
      </c>
      <c r="L14" s="32"/>
      <c r="M14" s="30">
        <v>88497</v>
      </c>
      <c r="N14" s="32"/>
      <c r="O14" s="31">
        <v>540</v>
      </c>
      <c r="P14" s="29"/>
      <c r="Q14" s="30">
        <v>14641</v>
      </c>
      <c r="R14" s="32"/>
      <c r="S14" s="30">
        <v>8275</v>
      </c>
      <c r="T14" s="32"/>
      <c r="U14" s="31">
        <v>565.21</v>
      </c>
      <c r="V14" s="31"/>
      <c r="W14" s="31"/>
      <c r="X14" s="194"/>
      <c r="Y14" s="194"/>
      <c r="Z14" s="194"/>
      <c r="AA14" s="194"/>
      <c r="AB14" s="195"/>
      <c r="AC14" s="195"/>
      <c r="AD14" s="195"/>
      <c r="AE14" s="195"/>
      <c r="AF14" s="195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5"/>
      <c r="AD15" s="195"/>
      <c r="AE15" s="195"/>
      <c r="AF15" s="195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1059235</v>
      </c>
      <c r="F16" s="230"/>
      <c r="G16" s="230">
        <v>1329057</v>
      </c>
      <c r="H16" s="230"/>
      <c r="I16" s="232">
        <v>1254.73</v>
      </c>
      <c r="J16" s="231"/>
      <c r="K16" s="230">
        <v>6713530</v>
      </c>
      <c r="L16" s="233"/>
      <c r="M16" s="230">
        <v>10558846</v>
      </c>
      <c r="N16" s="233"/>
      <c r="O16" s="232">
        <v>1572.77</v>
      </c>
      <c r="P16" s="231"/>
      <c r="Q16" s="230">
        <v>2343382</v>
      </c>
      <c r="R16" s="233"/>
      <c r="S16" s="230">
        <v>2285635</v>
      </c>
      <c r="T16" s="233"/>
      <c r="U16" s="232">
        <v>975.36</v>
      </c>
      <c r="X16" s="196"/>
      <c r="Y16" s="196"/>
      <c r="Z16" s="196"/>
      <c r="AA16" s="196"/>
      <c r="AB16" s="197"/>
      <c r="AC16" s="197"/>
      <c r="AD16" s="197"/>
      <c r="AE16" s="197"/>
      <c r="AF16" s="197"/>
      <c r="AG16" s="196"/>
      <c r="AH16" s="197"/>
      <c r="AI16" s="196"/>
      <c r="AJ16" s="196"/>
      <c r="AK16" s="196"/>
      <c r="AL16" s="196"/>
      <c r="AM16" s="196"/>
      <c r="AN16" s="197"/>
    </row>
    <row r="17" spans="2:32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  <c r="AB17" s="31"/>
      <c r="AC17" s="31"/>
      <c r="AD17" s="31"/>
      <c r="AE17" s="31"/>
      <c r="AF17" s="31"/>
    </row>
    <row r="18" spans="2:32" ht="50.25" customHeight="1">
      <c r="B18" s="524"/>
      <c r="C18" s="524"/>
      <c r="D18" s="27"/>
      <c r="AB18" s="31"/>
      <c r="AC18" s="31"/>
      <c r="AD18" s="31"/>
      <c r="AE18" s="31"/>
      <c r="AF18" s="31"/>
    </row>
    <row r="19" spans="2:32" ht="9.9499999999999993" customHeight="1">
      <c r="B19" s="524"/>
      <c r="C19" s="524"/>
      <c r="D19" s="27"/>
    </row>
    <row r="20" spans="2:32" ht="27.95" customHeight="1">
      <c r="B20" s="525" t="s">
        <v>130</v>
      </c>
      <c r="C20" s="525"/>
      <c r="D20" s="272"/>
      <c r="E20" s="526" t="s">
        <v>104</v>
      </c>
      <c r="F20" s="526"/>
      <c r="G20" s="526"/>
      <c r="H20" s="526"/>
      <c r="I20" s="526"/>
      <c r="J20" s="299"/>
      <c r="K20" s="526" t="s">
        <v>105</v>
      </c>
      <c r="L20" s="526"/>
      <c r="M20" s="526"/>
      <c r="N20" s="526"/>
      <c r="O20" s="526"/>
      <c r="P20" s="299"/>
      <c r="Q20" s="526" t="s">
        <v>143</v>
      </c>
      <c r="R20" s="526"/>
      <c r="S20" s="526"/>
      <c r="T20" s="526"/>
      <c r="U20" s="526"/>
    </row>
    <row r="21" spans="2:32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32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32" ht="9.9499999999999993" customHeight="1">
      <c r="B23" s="530"/>
      <c r="C23" s="530"/>
      <c r="L23" s="279"/>
      <c r="N23" s="279"/>
      <c r="R23" s="280"/>
      <c r="T23" s="280"/>
    </row>
    <row r="24" spans="2:32" ht="19.5" customHeight="1">
      <c r="B24" s="26" t="s">
        <v>135</v>
      </c>
      <c r="C24" s="28"/>
      <c r="D24" s="29"/>
      <c r="E24" s="30">
        <v>258475</v>
      </c>
      <c r="F24" s="30"/>
      <c r="G24" s="30">
        <v>146390</v>
      </c>
      <c r="H24" s="30"/>
      <c r="I24" s="31">
        <v>566.36</v>
      </c>
      <c r="J24" s="29"/>
      <c r="K24" s="30">
        <v>34540</v>
      </c>
      <c r="L24" s="32"/>
      <c r="M24" s="30">
        <v>29524</v>
      </c>
      <c r="N24" s="32"/>
      <c r="O24" s="31">
        <v>854.79</v>
      </c>
      <c r="P24" s="29"/>
      <c r="Q24" s="30">
        <v>7893934</v>
      </c>
      <c r="R24" s="32"/>
      <c r="S24" s="30">
        <v>11745007</v>
      </c>
      <c r="T24" s="32"/>
      <c r="U24" s="31">
        <v>1487.85</v>
      </c>
      <c r="W24" s="34"/>
    </row>
    <row r="25" spans="2:32" ht="27.95" customHeight="1">
      <c r="B25" s="26" t="s">
        <v>136</v>
      </c>
      <c r="C25" s="28"/>
      <c r="D25" s="29"/>
      <c r="E25" s="30">
        <v>60437</v>
      </c>
      <c r="F25" s="30"/>
      <c r="G25" s="30">
        <v>27763</v>
      </c>
      <c r="H25" s="30"/>
      <c r="I25" s="31">
        <v>459.37</v>
      </c>
      <c r="J25" s="29"/>
      <c r="K25" s="30">
        <v>9687</v>
      </c>
      <c r="L25" s="32"/>
      <c r="M25" s="30">
        <v>6217</v>
      </c>
      <c r="N25" s="32"/>
      <c r="O25" s="31">
        <v>641.80999999999995</v>
      </c>
      <c r="P25" s="29"/>
      <c r="Q25" s="30">
        <v>2020433</v>
      </c>
      <c r="R25" s="32"/>
      <c r="S25" s="30">
        <v>1932444</v>
      </c>
      <c r="T25" s="32"/>
      <c r="U25" s="31">
        <v>956.45</v>
      </c>
      <c r="W25" s="34"/>
    </row>
    <row r="26" spans="2:32" ht="27.95" customHeight="1">
      <c r="B26" s="26" t="s">
        <v>137</v>
      </c>
      <c r="C26" s="28"/>
      <c r="D26" s="29"/>
      <c r="E26" s="30">
        <v>4618</v>
      </c>
      <c r="F26" s="30"/>
      <c r="G26" s="30">
        <v>3179</v>
      </c>
      <c r="H26" s="30"/>
      <c r="I26" s="31">
        <v>688.44</v>
      </c>
      <c r="J26" s="29"/>
      <c r="K26" s="30">
        <v>1325</v>
      </c>
      <c r="L26" s="32"/>
      <c r="M26" s="30">
        <v>1154</v>
      </c>
      <c r="N26" s="32"/>
      <c r="O26" s="31">
        <v>870.95</v>
      </c>
      <c r="P26" s="29"/>
      <c r="Q26" s="30">
        <v>114046</v>
      </c>
      <c r="R26" s="32"/>
      <c r="S26" s="30">
        <v>159792</v>
      </c>
      <c r="T26" s="32"/>
      <c r="U26" s="31">
        <v>1401.12</v>
      </c>
      <c r="W26" s="34"/>
    </row>
    <row r="27" spans="2:32" ht="27.95" customHeight="1">
      <c r="B27" s="26" t="s">
        <v>138</v>
      </c>
      <c r="C27" s="28"/>
      <c r="D27" s="29"/>
      <c r="E27" s="30">
        <v>1772</v>
      </c>
      <c r="F27" s="30"/>
      <c r="G27" s="30">
        <v>1836</v>
      </c>
      <c r="H27" s="30"/>
      <c r="I27" s="31">
        <v>1036.19</v>
      </c>
      <c r="J27" s="29"/>
      <c r="K27" s="30">
        <v>682</v>
      </c>
      <c r="L27" s="32"/>
      <c r="M27" s="30">
        <v>902</v>
      </c>
      <c r="N27" s="32"/>
      <c r="O27" s="31">
        <v>1321.95</v>
      </c>
      <c r="P27" s="29"/>
      <c r="Q27" s="30">
        <v>55826</v>
      </c>
      <c r="R27" s="32"/>
      <c r="S27" s="30">
        <v>132845</v>
      </c>
      <c r="T27" s="32"/>
      <c r="U27" s="31">
        <v>2379.62</v>
      </c>
      <c r="W27" s="34"/>
    </row>
    <row r="28" spans="2:32" ht="27.95" customHeight="1">
      <c r="B28" s="26" t="s">
        <v>139</v>
      </c>
      <c r="C28" s="28"/>
      <c r="D28" s="29"/>
      <c r="E28" s="30">
        <v>9589</v>
      </c>
      <c r="F28" s="30"/>
      <c r="G28" s="30">
        <v>5232</v>
      </c>
      <c r="H28" s="30"/>
      <c r="I28" s="31">
        <v>545.59</v>
      </c>
      <c r="J28" s="29"/>
      <c r="K28" s="30">
        <v>410</v>
      </c>
      <c r="L28" s="32"/>
      <c r="M28" s="30">
        <v>476</v>
      </c>
      <c r="N28" s="32"/>
      <c r="O28" s="31">
        <v>1160.43</v>
      </c>
      <c r="P28" s="29"/>
      <c r="Q28" s="30">
        <v>203170</v>
      </c>
      <c r="R28" s="32"/>
      <c r="S28" s="30">
        <v>279477</v>
      </c>
      <c r="T28" s="32"/>
      <c r="U28" s="31">
        <v>1375.58</v>
      </c>
      <c r="W28" s="34"/>
    </row>
    <row r="29" spans="2:32" ht="27.95" customHeight="1">
      <c r="B29" s="26" t="s">
        <v>140</v>
      </c>
      <c r="C29" s="28"/>
      <c r="D29" s="29"/>
      <c r="E29" s="30">
        <v>958</v>
      </c>
      <c r="F29" s="30"/>
      <c r="G29" s="30">
        <v>1009</v>
      </c>
      <c r="H29" s="30"/>
      <c r="I29" s="31">
        <v>1053.44</v>
      </c>
      <c r="J29" s="29"/>
      <c r="K29" s="30">
        <v>188</v>
      </c>
      <c r="L29" s="32"/>
      <c r="M29" s="30">
        <v>298</v>
      </c>
      <c r="N29" s="32"/>
      <c r="O29" s="31">
        <v>1587.27</v>
      </c>
      <c r="P29" s="29"/>
      <c r="Q29" s="30">
        <v>31175</v>
      </c>
      <c r="R29" s="32"/>
      <c r="S29" s="30">
        <v>50208</v>
      </c>
      <c r="T29" s="32"/>
      <c r="U29" s="31">
        <v>1610.52</v>
      </c>
      <c r="W29" s="34"/>
    </row>
    <row r="30" spans="2:32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180244</v>
      </c>
      <c r="R30" s="32"/>
      <c r="S30" s="30">
        <v>97746</v>
      </c>
      <c r="T30" s="32"/>
      <c r="U30" s="31">
        <v>542.29999999999995</v>
      </c>
      <c r="W30" s="34"/>
    </row>
    <row r="31" spans="2:32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32" ht="24" customHeight="1">
      <c r="B32" s="234" t="s">
        <v>142</v>
      </c>
      <c r="C32" s="230"/>
      <c r="D32" s="231"/>
      <c r="E32" s="230">
        <v>335849</v>
      </c>
      <c r="F32" s="230"/>
      <c r="G32" s="230">
        <v>185409</v>
      </c>
      <c r="H32" s="230"/>
      <c r="I32" s="232">
        <v>552.05999999999995</v>
      </c>
      <c r="J32" s="231"/>
      <c r="K32" s="230">
        <v>46832</v>
      </c>
      <c r="L32" s="233"/>
      <c r="M32" s="230">
        <v>38571</v>
      </c>
      <c r="N32" s="233"/>
      <c r="O32" s="232">
        <v>823.61</v>
      </c>
      <c r="P32" s="231"/>
      <c r="Q32" s="230">
        <v>10498828</v>
      </c>
      <c r="R32" s="233"/>
      <c r="S32" s="230">
        <v>14397519</v>
      </c>
      <c r="T32" s="233"/>
      <c r="U32" s="232">
        <v>1371.35</v>
      </c>
      <c r="W32" s="34"/>
    </row>
    <row r="33" spans="2:40" ht="9.9499999999999993" customHeight="1">
      <c r="B33" s="531"/>
      <c r="C33" s="531"/>
      <c r="D33" s="29"/>
      <c r="J33" s="29"/>
      <c r="P33" s="29"/>
    </row>
    <row r="34" spans="2:40" ht="50.1" customHeight="1">
      <c r="B34" s="531"/>
      <c r="C34" s="531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221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32"/>
      <c r="C37" s="532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26" t="s">
        <v>146</v>
      </c>
      <c r="C38" s="533"/>
      <c r="D38" s="282"/>
      <c r="E38" s="526" t="s">
        <v>145</v>
      </c>
      <c r="F38" s="527"/>
      <c r="G38" s="527"/>
      <c r="H38" s="527"/>
      <c r="I38" s="527"/>
      <c r="J38" s="282"/>
      <c r="K38" s="526" t="s">
        <v>142</v>
      </c>
      <c r="L38" s="527"/>
      <c r="M38" s="527"/>
      <c r="N38" s="527"/>
      <c r="O38" s="527"/>
      <c r="P38" s="282"/>
      <c r="Q38" s="528" t="s">
        <v>168</v>
      </c>
      <c r="R38" s="529"/>
      <c r="S38" s="529"/>
      <c r="T38" s="529"/>
      <c r="U38" s="529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26"/>
      <c r="C39" s="533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33" t="s">
        <v>146</v>
      </c>
      <c r="C40" s="533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30"/>
      <c r="C41" s="530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7906</v>
      </c>
      <c r="F42" s="404"/>
      <c r="G42" s="30"/>
      <c r="I42" s="31">
        <v>1233.6500000000001</v>
      </c>
      <c r="K42" s="30">
        <v>9627</v>
      </c>
      <c r="L42" s="30"/>
      <c r="M42" s="30"/>
      <c r="O42" s="31">
        <v>1207.05</v>
      </c>
      <c r="Q42" s="31">
        <v>82.12</v>
      </c>
      <c r="R42" s="31"/>
      <c r="S42" s="31"/>
      <c r="T42" s="31"/>
      <c r="U42" s="31">
        <v>102.2</v>
      </c>
    </row>
    <row r="43" spans="2:40" ht="9.9499999999999993" customHeight="1">
      <c r="E43" s="30"/>
      <c r="F43" s="404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23210</v>
      </c>
      <c r="F44" s="404"/>
      <c r="G44" s="30"/>
      <c r="I44" s="31">
        <v>1762.96</v>
      </c>
      <c r="K44" s="30">
        <v>27938</v>
      </c>
      <c r="L44" s="30"/>
      <c r="M44" s="30"/>
      <c r="O44" s="31">
        <v>1652.74</v>
      </c>
      <c r="Q44" s="31">
        <v>83.08</v>
      </c>
      <c r="R44" s="31"/>
      <c r="S44" s="31"/>
      <c r="T44" s="31"/>
      <c r="U44" s="31">
        <v>106.67</v>
      </c>
    </row>
    <row r="45" spans="2:40" ht="9.9499999999999993" customHeight="1">
      <c r="B45" s="531"/>
      <c r="C45" s="531"/>
      <c r="D45" s="286"/>
      <c r="E45" s="405"/>
      <c r="F45" s="405"/>
      <c r="G45" s="405"/>
      <c r="H45" s="405"/>
      <c r="I45" s="405"/>
      <c r="J45" s="286"/>
      <c r="K45" s="28"/>
      <c r="L45" s="290"/>
      <c r="M45" s="28"/>
      <c r="N45" s="290"/>
      <c r="O45" s="28"/>
      <c r="P45" s="286"/>
      <c r="R45" s="406"/>
      <c r="T45" s="406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41:C41"/>
    <mergeCell ref="B45:C45"/>
    <mergeCell ref="B34:C34"/>
    <mergeCell ref="B37:C37"/>
    <mergeCell ref="B38:C40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19:C19"/>
    <mergeCell ref="B4:C4"/>
    <mergeCell ref="E4:I4"/>
    <mergeCell ref="K4:O4"/>
    <mergeCell ref="Q4:U4"/>
    <mergeCell ref="B18:C18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3"/>
  <sheetViews>
    <sheetView showGridLines="0" showRowColHeaders="0" showZeros="0" zoomScaleNormal="100" workbookViewId="0">
      <selection activeCell="Q75" sqref="Q75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39" t="s">
        <v>169</v>
      </c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r="2" spans="1:33" ht="18.95" customHeight="1">
      <c r="B2" s="541" t="s">
        <v>222</v>
      </c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P2" s="7" t="s">
        <v>167</v>
      </c>
      <c r="R2" s="192"/>
    </row>
    <row r="3" spans="1:33" ht="18.95" customHeight="1">
      <c r="B3" s="541" t="s">
        <v>172</v>
      </c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34" t="s">
        <v>0</v>
      </c>
      <c r="C5" s="535" t="s">
        <v>2</v>
      </c>
      <c r="D5" s="535"/>
      <c r="E5" s="535"/>
      <c r="F5" s="535"/>
      <c r="G5" s="535"/>
      <c r="H5" s="535"/>
      <c r="I5" s="535" t="s">
        <v>28</v>
      </c>
      <c r="J5" s="535"/>
      <c r="K5" s="535"/>
      <c r="L5" s="535"/>
      <c r="M5" s="535"/>
      <c r="N5" s="535"/>
    </row>
    <row r="6" spans="1:33" ht="14.25" customHeight="1">
      <c r="A6" s="235"/>
      <c r="B6" s="534"/>
      <c r="C6" s="536" t="s">
        <v>6</v>
      </c>
      <c r="D6" s="536"/>
      <c r="E6" s="537" t="s">
        <v>3</v>
      </c>
      <c r="F6" s="537"/>
      <c r="G6" s="538" t="s">
        <v>4</v>
      </c>
      <c r="H6" s="538"/>
      <c r="I6" s="536" t="s">
        <v>6</v>
      </c>
      <c r="J6" s="536"/>
      <c r="K6" s="537" t="s">
        <v>3</v>
      </c>
      <c r="L6" s="537"/>
      <c r="M6" s="538" t="s">
        <v>4</v>
      </c>
      <c r="N6" s="538"/>
    </row>
    <row r="7" spans="1:33" ht="14.25" customHeight="1">
      <c r="A7" s="235"/>
      <c r="B7" s="534"/>
      <c r="C7" s="435" t="s">
        <v>7</v>
      </c>
      <c r="D7" s="436" t="s">
        <v>8</v>
      </c>
      <c r="E7" s="432" t="s">
        <v>7</v>
      </c>
      <c r="F7" s="433" t="s">
        <v>8</v>
      </c>
      <c r="G7" s="434" t="s">
        <v>7</v>
      </c>
      <c r="H7" s="434" t="s">
        <v>8</v>
      </c>
      <c r="I7" s="435" t="s">
        <v>7</v>
      </c>
      <c r="J7" s="436" t="s">
        <v>8</v>
      </c>
      <c r="K7" s="432" t="s">
        <v>7</v>
      </c>
      <c r="L7" s="433" t="s">
        <v>8</v>
      </c>
      <c r="M7" s="434" t="s">
        <v>7</v>
      </c>
      <c r="N7" s="434" t="s">
        <v>8</v>
      </c>
    </row>
    <row r="8" spans="1:33" ht="14.25" customHeight="1">
      <c r="A8" s="235"/>
      <c r="B8" s="241" t="s">
        <v>6</v>
      </c>
      <c r="C8" s="430">
        <v>10498828</v>
      </c>
      <c r="D8" s="431">
        <v>1371.35</v>
      </c>
      <c r="E8" s="426">
        <v>4954446</v>
      </c>
      <c r="F8" s="427">
        <v>1635.28</v>
      </c>
      <c r="G8" s="428">
        <v>5544338</v>
      </c>
      <c r="H8" s="429">
        <v>1135.49</v>
      </c>
      <c r="I8" s="430">
        <v>1059235</v>
      </c>
      <c r="J8" s="431">
        <v>1254.73</v>
      </c>
      <c r="K8" s="426">
        <v>648899</v>
      </c>
      <c r="L8" s="427">
        <v>1318.87</v>
      </c>
      <c r="M8" s="428">
        <v>410336</v>
      </c>
      <c r="N8" s="429">
        <v>1153.31</v>
      </c>
      <c r="Q8" s="493"/>
      <c r="R8" s="191"/>
      <c r="S8" s="190"/>
      <c r="T8" s="190"/>
      <c r="U8" s="190"/>
      <c r="V8" s="190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2131</v>
      </c>
      <c r="D9" s="239">
        <v>382.3</v>
      </c>
      <c r="E9" s="418">
        <v>1115</v>
      </c>
      <c r="F9" s="419">
        <v>385.74</v>
      </c>
      <c r="G9" s="420">
        <v>1016</v>
      </c>
      <c r="H9" s="421">
        <v>378.52</v>
      </c>
      <c r="I9" s="238">
        <v>0</v>
      </c>
      <c r="J9" s="239">
        <v>0</v>
      </c>
      <c r="K9" s="418">
        <v>0</v>
      </c>
      <c r="L9" s="419">
        <v>0</v>
      </c>
      <c r="M9" s="420">
        <v>0</v>
      </c>
      <c r="N9" s="421">
        <v>0</v>
      </c>
      <c r="R9" s="200"/>
      <c r="S9" s="190"/>
      <c r="T9" s="190"/>
      <c r="U9" s="190"/>
      <c r="V9" s="190"/>
      <c r="W9" s="190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10032</v>
      </c>
      <c r="D10" s="239">
        <v>385.06</v>
      </c>
      <c r="E10" s="418">
        <v>5150</v>
      </c>
      <c r="F10" s="419">
        <v>385.94</v>
      </c>
      <c r="G10" s="420">
        <v>4882</v>
      </c>
      <c r="H10" s="421">
        <v>384.13</v>
      </c>
      <c r="I10" s="238">
        <v>0</v>
      </c>
      <c r="J10" s="239">
        <v>0</v>
      </c>
      <c r="K10" s="418">
        <v>0</v>
      </c>
      <c r="L10" s="419">
        <v>0</v>
      </c>
      <c r="M10" s="420">
        <v>0</v>
      </c>
      <c r="N10" s="421">
        <v>0</v>
      </c>
      <c r="P10" s="38">
        <v>0</v>
      </c>
      <c r="R10" s="200"/>
      <c r="S10" s="190"/>
      <c r="T10" s="190"/>
      <c r="U10" s="190"/>
      <c r="V10" s="190"/>
      <c r="W10" s="190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26249</v>
      </c>
      <c r="D11" s="239">
        <v>390.64</v>
      </c>
      <c r="E11" s="418">
        <v>13338</v>
      </c>
      <c r="F11" s="419">
        <v>390.25</v>
      </c>
      <c r="G11" s="420">
        <v>12911</v>
      </c>
      <c r="H11" s="421">
        <v>391.05</v>
      </c>
      <c r="I11" s="238">
        <v>0</v>
      </c>
      <c r="J11" s="239">
        <v>0</v>
      </c>
      <c r="K11" s="418">
        <v>0</v>
      </c>
      <c r="L11" s="419">
        <v>0</v>
      </c>
      <c r="M11" s="420">
        <v>0</v>
      </c>
      <c r="N11" s="421">
        <v>0</v>
      </c>
      <c r="P11" s="38">
        <v>0</v>
      </c>
      <c r="R11" s="200"/>
      <c r="S11" s="190"/>
      <c r="T11" s="190"/>
      <c r="U11" s="190"/>
      <c r="V11" s="190"/>
      <c r="W11" s="190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57918</v>
      </c>
      <c r="D12" s="239">
        <v>392.06</v>
      </c>
      <c r="E12" s="418">
        <v>29687</v>
      </c>
      <c r="F12" s="419">
        <v>393.73</v>
      </c>
      <c r="G12" s="420">
        <v>28220</v>
      </c>
      <c r="H12" s="421">
        <v>390.33</v>
      </c>
      <c r="I12" s="238">
        <v>2</v>
      </c>
      <c r="J12" s="239">
        <v>1237.98</v>
      </c>
      <c r="K12" s="418">
        <v>0</v>
      </c>
      <c r="L12" s="419">
        <v>0</v>
      </c>
      <c r="M12" s="420">
        <v>2</v>
      </c>
      <c r="N12" s="421">
        <v>1237.98</v>
      </c>
      <c r="P12" s="38">
        <v>0</v>
      </c>
      <c r="R12" s="200"/>
      <c r="S12" s="190"/>
      <c r="T12" s="190"/>
      <c r="U12" s="190"/>
      <c r="V12" s="190"/>
      <c r="W12" s="190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90076</v>
      </c>
      <c r="D13" s="239">
        <v>404.59</v>
      </c>
      <c r="E13" s="418">
        <v>44612</v>
      </c>
      <c r="F13" s="419">
        <v>406.13</v>
      </c>
      <c r="G13" s="420">
        <v>45459</v>
      </c>
      <c r="H13" s="421">
        <v>403.08</v>
      </c>
      <c r="I13" s="238">
        <v>540</v>
      </c>
      <c r="J13" s="239">
        <v>934.85</v>
      </c>
      <c r="K13" s="418">
        <v>400</v>
      </c>
      <c r="L13" s="419">
        <v>946.94</v>
      </c>
      <c r="M13" s="420">
        <v>140</v>
      </c>
      <c r="N13" s="421">
        <v>900.31</v>
      </c>
      <c r="P13" s="38">
        <v>0</v>
      </c>
      <c r="R13" s="200"/>
      <c r="S13" s="190"/>
      <c r="T13" s="190"/>
      <c r="U13" s="190"/>
      <c r="V13" s="190"/>
      <c r="W13" s="190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8307</v>
      </c>
      <c r="D14" s="239">
        <v>654.98</v>
      </c>
      <c r="E14" s="418">
        <v>4557</v>
      </c>
      <c r="F14" s="419">
        <v>688.23</v>
      </c>
      <c r="G14" s="420">
        <v>3750</v>
      </c>
      <c r="H14" s="421">
        <v>614.58000000000004</v>
      </c>
      <c r="I14" s="238">
        <v>2894</v>
      </c>
      <c r="J14" s="239">
        <v>995.77</v>
      </c>
      <c r="K14" s="418">
        <v>1857</v>
      </c>
      <c r="L14" s="419">
        <v>1023.68</v>
      </c>
      <c r="M14" s="420">
        <v>1037</v>
      </c>
      <c r="N14" s="421">
        <v>945.79</v>
      </c>
      <c r="P14" s="38">
        <v>0</v>
      </c>
      <c r="R14" s="200"/>
      <c r="S14" s="190"/>
      <c r="T14" s="190"/>
      <c r="U14" s="190"/>
      <c r="V14" s="190"/>
      <c r="W14" s="190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12647</v>
      </c>
      <c r="D15" s="239">
        <v>866.74</v>
      </c>
      <c r="E15" s="418">
        <v>7495</v>
      </c>
      <c r="F15" s="419">
        <v>883.29</v>
      </c>
      <c r="G15" s="420">
        <v>5152</v>
      </c>
      <c r="H15" s="421">
        <v>842.66</v>
      </c>
      <c r="I15" s="238">
        <v>8533</v>
      </c>
      <c r="J15" s="239">
        <v>1013.4</v>
      </c>
      <c r="K15" s="418">
        <v>5375</v>
      </c>
      <c r="L15" s="419">
        <v>1039.6600000000001</v>
      </c>
      <c r="M15" s="420">
        <v>3158</v>
      </c>
      <c r="N15" s="421">
        <v>968.71</v>
      </c>
      <c r="P15" s="38">
        <v>0</v>
      </c>
      <c r="R15" s="200"/>
      <c r="S15" s="190"/>
      <c r="T15" s="190"/>
      <c r="U15" s="190"/>
      <c r="V15" s="190"/>
      <c r="W15" s="190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32352</v>
      </c>
      <c r="D16" s="239">
        <v>956.56</v>
      </c>
      <c r="E16" s="418">
        <v>18828</v>
      </c>
      <c r="F16" s="419">
        <v>968.59</v>
      </c>
      <c r="G16" s="420">
        <v>13524</v>
      </c>
      <c r="H16" s="421">
        <v>939.82</v>
      </c>
      <c r="I16" s="238">
        <v>24311</v>
      </c>
      <c r="J16" s="239">
        <v>1046.24</v>
      </c>
      <c r="K16" s="418">
        <v>15332</v>
      </c>
      <c r="L16" s="419">
        <v>1067.68</v>
      </c>
      <c r="M16" s="420">
        <v>8979</v>
      </c>
      <c r="N16" s="421">
        <v>1009.64</v>
      </c>
      <c r="P16" s="38">
        <v>0</v>
      </c>
      <c r="R16" s="200"/>
      <c r="S16" s="190"/>
      <c r="T16" s="190"/>
      <c r="U16" s="190"/>
      <c r="V16" s="190"/>
      <c r="W16" s="190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72947</v>
      </c>
      <c r="D17" s="239">
        <v>1025.01</v>
      </c>
      <c r="E17" s="418">
        <v>40938</v>
      </c>
      <c r="F17" s="419">
        <v>1043.07</v>
      </c>
      <c r="G17" s="420">
        <v>32009</v>
      </c>
      <c r="H17" s="421">
        <v>1001.92</v>
      </c>
      <c r="I17" s="238">
        <v>56465</v>
      </c>
      <c r="J17" s="239">
        <v>1093.24</v>
      </c>
      <c r="K17" s="418">
        <v>34642</v>
      </c>
      <c r="L17" s="419">
        <v>1118.83</v>
      </c>
      <c r="M17" s="420">
        <v>21823</v>
      </c>
      <c r="N17" s="421">
        <v>1052.6300000000001</v>
      </c>
      <c r="P17" s="38">
        <v>0</v>
      </c>
      <c r="R17" s="200"/>
      <c r="S17" s="190"/>
      <c r="T17" s="190"/>
      <c r="U17" s="190"/>
      <c r="V17" s="190"/>
      <c r="W17" s="190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146340</v>
      </c>
      <c r="D18" s="239">
        <v>1072.92</v>
      </c>
      <c r="E18" s="418">
        <v>79545</v>
      </c>
      <c r="F18" s="419">
        <v>1102.58</v>
      </c>
      <c r="G18" s="420">
        <v>66795</v>
      </c>
      <c r="H18" s="421">
        <v>1037.5899999999999</v>
      </c>
      <c r="I18" s="238">
        <v>110598</v>
      </c>
      <c r="J18" s="239">
        <v>1140.9000000000001</v>
      </c>
      <c r="K18" s="418">
        <v>67065</v>
      </c>
      <c r="L18" s="419">
        <v>1174.27</v>
      </c>
      <c r="M18" s="420">
        <v>43533</v>
      </c>
      <c r="N18" s="421">
        <v>1089.49</v>
      </c>
      <c r="P18" s="38">
        <v>0</v>
      </c>
      <c r="R18" s="200"/>
      <c r="S18" s="190"/>
      <c r="T18" s="190"/>
      <c r="U18" s="190"/>
      <c r="V18" s="190"/>
      <c r="W18" s="190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234910</v>
      </c>
      <c r="D19" s="239">
        <v>1081.0899999999999</v>
      </c>
      <c r="E19" s="418">
        <v>124252</v>
      </c>
      <c r="F19" s="419">
        <v>1119.19</v>
      </c>
      <c r="G19" s="420">
        <v>110658</v>
      </c>
      <c r="H19" s="421">
        <v>1038.3</v>
      </c>
      <c r="I19" s="238">
        <v>167857</v>
      </c>
      <c r="J19" s="239">
        <v>1153.55</v>
      </c>
      <c r="K19" s="418">
        <v>102013</v>
      </c>
      <c r="L19" s="419">
        <v>1190.8599999999999</v>
      </c>
      <c r="M19" s="420">
        <v>65844</v>
      </c>
      <c r="N19" s="421">
        <v>1095.76</v>
      </c>
      <c r="P19" s="38">
        <v>0</v>
      </c>
      <c r="R19" s="200"/>
      <c r="S19" s="190"/>
      <c r="T19" s="190"/>
      <c r="U19" s="190"/>
      <c r="V19" s="190"/>
      <c r="W19" s="190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361735</v>
      </c>
      <c r="D20" s="239">
        <v>1193.71</v>
      </c>
      <c r="E20" s="418">
        <v>188216</v>
      </c>
      <c r="F20" s="419">
        <v>1313.25</v>
      </c>
      <c r="G20" s="420">
        <v>173518</v>
      </c>
      <c r="H20" s="421">
        <v>1064.05</v>
      </c>
      <c r="I20" s="238">
        <v>238641</v>
      </c>
      <c r="J20" s="239">
        <v>1265.98</v>
      </c>
      <c r="K20" s="418">
        <v>148062</v>
      </c>
      <c r="L20" s="419">
        <v>1331.7</v>
      </c>
      <c r="M20" s="420">
        <v>90579</v>
      </c>
      <c r="N20" s="421">
        <v>1158.55</v>
      </c>
      <c r="P20" s="38">
        <v>0</v>
      </c>
      <c r="R20" s="200"/>
      <c r="S20" s="190"/>
      <c r="T20" s="190"/>
      <c r="U20" s="190"/>
      <c r="V20" s="190"/>
      <c r="W20" s="190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698055</v>
      </c>
      <c r="D21" s="239">
        <v>1476.92</v>
      </c>
      <c r="E21" s="418">
        <v>388348</v>
      </c>
      <c r="F21" s="419">
        <v>1669.66</v>
      </c>
      <c r="G21" s="420">
        <v>309707</v>
      </c>
      <c r="H21" s="421">
        <v>1235.24</v>
      </c>
      <c r="I21" s="238">
        <v>329239</v>
      </c>
      <c r="J21" s="239">
        <v>1344.15</v>
      </c>
      <c r="K21" s="418">
        <v>204768</v>
      </c>
      <c r="L21" s="419">
        <v>1423.93</v>
      </c>
      <c r="M21" s="420">
        <v>124471</v>
      </c>
      <c r="N21" s="421">
        <v>1212.9000000000001</v>
      </c>
      <c r="P21" s="38">
        <v>0</v>
      </c>
      <c r="R21" s="200"/>
      <c r="S21" s="190"/>
      <c r="T21" s="190"/>
      <c r="U21" s="190"/>
      <c r="V21" s="190"/>
      <c r="W21" s="190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1997695</v>
      </c>
      <c r="D22" s="239">
        <v>1612.03</v>
      </c>
      <c r="E22" s="418">
        <v>1060416</v>
      </c>
      <c r="F22" s="419">
        <v>1791.82</v>
      </c>
      <c r="G22" s="420">
        <v>937278</v>
      </c>
      <c r="H22" s="421">
        <v>1408.62</v>
      </c>
      <c r="I22" s="238">
        <v>118407</v>
      </c>
      <c r="J22" s="239">
        <v>1388.28</v>
      </c>
      <c r="K22" s="418">
        <v>69290</v>
      </c>
      <c r="L22" s="419">
        <v>1497.64</v>
      </c>
      <c r="M22" s="420">
        <v>49117</v>
      </c>
      <c r="N22" s="421">
        <v>1234.02</v>
      </c>
      <c r="P22" s="38">
        <v>0</v>
      </c>
      <c r="R22" s="200"/>
      <c r="S22" s="190"/>
      <c r="T22" s="190"/>
      <c r="U22" s="190"/>
      <c r="V22" s="190"/>
      <c r="W22" s="190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1924593</v>
      </c>
      <c r="D23" s="239">
        <v>1556.59</v>
      </c>
      <c r="E23" s="418">
        <v>968471</v>
      </c>
      <c r="F23" s="419">
        <v>1800.16</v>
      </c>
      <c r="G23" s="420">
        <v>956122</v>
      </c>
      <c r="H23" s="421">
        <v>1309.8800000000001</v>
      </c>
      <c r="I23" s="238">
        <v>17</v>
      </c>
      <c r="J23" s="239">
        <v>836.43</v>
      </c>
      <c r="K23" s="418">
        <v>11</v>
      </c>
      <c r="L23" s="419">
        <v>938</v>
      </c>
      <c r="M23" s="420">
        <v>6</v>
      </c>
      <c r="N23" s="421">
        <v>650.23</v>
      </c>
      <c r="P23" s="38">
        <v>0</v>
      </c>
      <c r="R23" s="200"/>
      <c r="S23" s="190"/>
      <c r="T23" s="190"/>
      <c r="U23" s="190"/>
      <c r="V23" s="190"/>
      <c r="W23" s="190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1688080</v>
      </c>
      <c r="D24" s="239">
        <v>1455.36</v>
      </c>
      <c r="E24" s="418">
        <v>814729</v>
      </c>
      <c r="F24" s="419">
        <v>1780.19</v>
      </c>
      <c r="G24" s="420">
        <v>873350</v>
      </c>
      <c r="H24" s="421">
        <v>1152.33</v>
      </c>
      <c r="I24" s="238">
        <v>24</v>
      </c>
      <c r="J24" s="239">
        <v>711.51</v>
      </c>
      <c r="K24" s="418">
        <v>5</v>
      </c>
      <c r="L24" s="419">
        <v>749.36</v>
      </c>
      <c r="M24" s="420">
        <v>19</v>
      </c>
      <c r="N24" s="421">
        <v>701.55</v>
      </c>
      <c r="P24" s="38">
        <v>0</v>
      </c>
      <c r="R24" s="200"/>
      <c r="S24" s="190"/>
      <c r="T24" s="190"/>
      <c r="U24" s="190"/>
      <c r="V24" s="190"/>
      <c r="W24" s="190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1399038</v>
      </c>
      <c r="D25" s="239">
        <v>1281.83</v>
      </c>
      <c r="E25" s="418">
        <v>600651</v>
      </c>
      <c r="F25" s="419">
        <v>1650.07</v>
      </c>
      <c r="G25" s="420">
        <v>798384</v>
      </c>
      <c r="H25" s="421">
        <v>1004.79</v>
      </c>
      <c r="I25" s="238">
        <v>123</v>
      </c>
      <c r="J25" s="239">
        <v>550.65</v>
      </c>
      <c r="K25" s="418">
        <v>17</v>
      </c>
      <c r="L25" s="419">
        <v>529.86</v>
      </c>
      <c r="M25" s="420">
        <v>106</v>
      </c>
      <c r="N25" s="421">
        <v>553.99</v>
      </c>
      <c r="P25" s="38">
        <v>0</v>
      </c>
      <c r="R25" s="200"/>
      <c r="S25" s="190"/>
      <c r="T25" s="190"/>
      <c r="U25" s="190"/>
      <c r="V25" s="190"/>
      <c r="W25" s="190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1735642</v>
      </c>
      <c r="D26" s="239">
        <v>1072.31</v>
      </c>
      <c r="E26" s="418">
        <v>564035</v>
      </c>
      <c r="F26" s="419">
        <v>1394.12</v>
      </c>
      <c r="G26" s="420">
        <v>1171585</v>
      </c>
      <c r="H26" s="421">
        <v>917.39</v>
      </c>
      <c r="I26" s="238">
        <v>1582</v>
      </c>
      <c r="J26" s="239">
        <v>567.32000000000005</v>
      </c>
      <c r="K26" s="418">
        <v>60</v>
      </c>
      <c r="L26" s="419">
        <v>592.16</v>
      </c>
      <c r="M26" s="420">
        <v>1522</v>
      </c>
      <c r="N26" s="421">
        <v>566.34</v>
      </c>
      <c r="P26" s="38">
        <v>0</v>
      </c>
      <c r="R26" s="200"/>
      <c r="S26" s="190"/>
      <c r="T26" s="190"/>
      <c r="U26" s="190"/>
      <c r="V26" s="190"/>
      <c r="W26" s="190"/>
      <c r="X26" s="200" t="s">
        <v>215</v>
      </c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81</v>
      </c>
      <c r="D27" s="239">
        <v>2304.6</v>
      </c>
      <c r="E27" s="418">
        <v>63</v>
      </c>
      <c r="F27" s="419">
        <v>2517.92</v>
      </c>
      <c r="G27" s="420">
        <v>18</v>
      </c>
      <c r="H27" s="421">
        <v>1557.97</v>
      </c>
      <c r="I27" s="238">
        <v>2</v>
      </c>
      <c r="J27" s="239">
        <v>1206.6500000000001</v>
      </c>
      <c r="K27" s="418">
        <v>2</v>
      </c>
      <c r="L27" s="419">
        <v>1206.6500000000001</v>
      </c>
      <c r="M27" s="420">
        <v>0</v>
      </c>
      <c r="N27" s="421">
        <v>0</v>
      </c>
      <c r="P27" s="38">
        <v>0</v>
      </c>
      <c r="R27" s="200"/>
      <c r="S27" s="190"/>
      <c r="T27" s="190"/>
      <c r="U27" s="190"/>
      <c r="V27" s="190"/>
      <c r="W27" s="190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23" t="s">
        <v>27</v>
      </c>
      <c r="C28" s="425">
        <v>73</v>
      </c>
      <c r="D28" s="424" t="s">
        <v>230</v>
      </c>
      <c r="E28" s="425">
        <v>71</v>
      </c>
      <c r="F28" s="424" t="s">
        <v>230</v>
      </c>
      <c r="G28" s="425">
        <v>74</v>
      </c>
      <c r="H28" s="424" t="s">
        <v>230</v>
      </c>
      <c r="I28" s="425">
        <v>56</v>
      </c>
      <c r="J28" s="424" t="s">
        <v>230</v>
      </c>
      <c r="K28" s="425">
        <v>56</v>
      </c>
      <c r="L28" s="424" t="s">
        <v>230</v>
      </c>
      <c r="M28" s="425">
        <v>56</v>
      </c>
      <c r="N28" s="424" t="s">
        <v>230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34" t="s">
        <v>0</v>
      </c>
      <c r="C30" s="535" t="s">
        <v>29</v>
      </c>
      <c r="D30" s="535"/>
      <c r="E30" s="535"/>
      <c r="F30" s="535"/>
      <c r="G30" s="535"/>
      <c r="H30" s="535"/>
      <c r="I30" s="535" t="s">
        <v>30</v>
      </c>
      <c r="J30" s="535"/>
      <c r="K30" s="535"/>
      <c r="L30" s="535"/>
      <c r="M30" s="535"/>
      <c r="N30" s="535"/>
    </row>
    <row r="31" spans="1:33" ht="14.25" customHeight="1">
      <c r="B31" s="534"/>
      <c r="C31" s="536" t="s">
        <v>6</v>
      </c>
      <c r="D31" s="536"/>
      <c r="E31" s="537" t="s">
        <v>3</v>
      </c>
      <c r="F31" s="537"/>
      <c r="G31" s="538" t="s">
        <v>4</v>
      </c>
      <c r="H31" s="538"/>
      <c r="I31" s="536" t="s">
        <v>6</v>
      </c>
      <c r="J31" s="536"/>
      <c r="K31" s="537" t="s">
        <v>3</v>
      </c>
      <c r="L31" s="537"/>
      <c r="M31" s="538" t="s">
        <v>4</v>
      </c>
      <c r="N31" s="538"/>
    </row>
    <row r="32" spans="1:33" ht="14.25" customHeight="1">
      <c r="B32" s="534"/>
      <c r="C32" s="435" t="s">
        <v>7</v>
      </c>
      <c r="D32" s="436" t="s">
        <v>8</v>
      </c>
      <c r="E32" s="432" t="s">
        <v>7</v>
      </c>
      <c r="F32" s="433" t="s">
        <v>8</v>
      </c>
      <c r="G32" s="434" t="s">
        <v>7</v>
      </c>
      <c r="H32" s="434" t="s">
        <v>8</v>
      </c>
      <c r="I32" s="435" t="s">
        <v>7</v>
      </c>
      <c r="J32" s="436" t="s">
        <v>8</v>
      </c>
      <c r="K32" s="432" t="s">
        <v>7</v>
      </c>
      <c r="L32" s="433" t="s">
        <v>8</v>
      </c>
      <c r="M32" s="434" t="s">
        <v>7</v>
      </c>
      <c r="N32" s="434" t="s">
        <v>8</v>
      </c>
    </row>
    <row r="33" spans="2:33" ht="14.25" customHeight="1">
      <c r="B33" s="241" t="s">
        <v>6</v>
      </c>
      <c r="C33" s="430">
        <v>6713530</v>
      </c>
      <c r="D33" s="431">
        <v>1572.77</v>
      </c>
      <c r="E33" s="426">
        <v>3894163</v>
      </c>
      <c r="F33" s="427">
        <v>1794.66</v>
      </c>
      <c r="G33" s="428">
        <v>2819348</v>
      </c>
      <c r="H33" s="429">
        <v>1266.29</v>
      </c>
      <c r="I33" s="430">
        <v>2343382</v>
      </c>
      <c r="J33" s="431">
        <v>975.36</v>
      </c>
      <c r="K33" s="426">
        <v>218628</v>
      </c>
      <c r="L33" s="427">
        <v>669.39</v>
      </c>
      <c r="M33" s="428">
        <v>2124746</v>
      </c>
      <c r="N33" s="429">
        <v>1006.84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18">
        <v>0</v>
      </c>
      <c r="F34" s="419">
        <v>0</v>
      </c>
      <c r="G34" s="420">
        <v>0</v>
      </c>
      <c r="H34" s="421">
        <v>0</v>
      </c>
      <c r="I34" s="238">
        <v>0</v>
      </c>
      <c r="J34" s="239">
        <v>0</v>
      </c>
      <c r="K34" s="418">
        <v>0</v>
      </c>
      <c r="L34" s="419">
        <v>0</v>
      </c>
      <c r="M34" s="420">
        <v>0</v>
      </c>
      <c r="N34" s="421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18">
        <v>0</v>
      </c>
      <c r="F35" s="419">
        <v>0</v>
      </c>
      <c r="G35" s="420">
        <v>0</v>
      </c>
      <c r="H35" s="421">
        <v>0</v>
      </c>
      <c r="I35" s="238">
        <v>0</v>
      </c>
      <c r="J35" s="239">
        <v>0</v>
      </c>
      <c r="K35" s="418">
        <v>0</v>
      </c>
      <c r="L35" s="419">
        <v>0</v>
      </c>
      <c r="M35" s="420">
        <v>0</v>
      </c>
      <c r="N35" s="421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18">
        <v>0</v>
      </c>
      <c r="F36" s="419">
        <v>0</v>
      </c>
      <c r="G36" s="420">
        <v>0</v>
      </c>
      <c r="H36" s="421">
        <v>0</v>
      </c>
      <c r="I36" s="238">
        <v>0</v>
      </c>
      <c r="J36" s="239">
        <v>0</v>
      </c>
      <c r="K36" s="418">
        <v>0</v>
      </c>
      <c r="L36" s="419">
        <v>0</v>
      </c>
      <c r="M36" s="420">
        <v>0</v>
      </c>
      <c r="N36" s="421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18">
        <v>0</v>
      </c>
      <c r="F37" s="419">
        <v>0</v>
      </c>
      <c r="G37" s="420">
        <v>0</v>
      </c>
      <c r="H37" s="421">
        <v>0</v>
      </c>
      <c r="I37" s="238">
        <v>1</v>
      </c>
      <c r="J37" s="239">
        <v>1266.68</v>
      </c>
      <c r="K37" s="418">
        <v>0</v>
      </c>
      <c r="L37" s="419">
        <v>0</v>
      </c>
      <c r="M37" s="420">
        <v>1</v>
      </c>
      <c r="N37" s="421">
        <v>1266.68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18">
        <v>0</v>
      </c>
      <c r="F38" s="419">
        <v>0</v>
      </c>
      <c r="G38" s="420">
        <v>0</v>
      </c>
      <c r="H38" s="421">
        <v>0</v>
      </c>
      <c r="I38" s="238">
        <v>15</v>
      </c>
      <c r="J38" s="239">
        <v>1048.5899999999999</v>
      </c>
      <c r="K38" s="418">
        <v>1</v>
      </c>
      <c r="L38" s="419">
        <v>272.7</v>
      </c>
      <c r="M38" s="420">
        <v>14</v>
      </c>
      <c r="N38" s="421">
        <v>1104.01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18">
        <v>0</v>
      </c>
      <c r="F39" s="419">
        <v>0</v>
      </c>
      <c r="G39" s="420">
        <v>0</v>
      </c>
      <c r="H39" s="421">
        <v>0</v>
      </c>
      <c r="I39" s="238">
        <v>184</v>
      </c>
      <c r="J39" s="239">
        <v>988.76</v>
      </c>
      <c r="K39" s="418">
        <v>17</v>
      </c>
      <c r="L39" s="419">
        <v>791.26</v>
      </c>
      <c r="M39" s="420">
        <v>167</v>
      </c>
      <c r="N39" s="421">
        <v>1008.86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18">
        <v>0</v>
      </c>
      <c r="F40" s="419">
        <v>0</v>
      </c>
      <c r="G40" s="420">
        <v>0</v>
      </c>
      <c r="H40" s="421">
        <v>0</v>
      </c>
      <c r="I40" s="238">
        <v>806</v>
      </c>
      <c r="J40" s="239">
        <v>1010.36</v>
      </c>
      <c r="K40" s="418">
        <v>119</v>
      </c>
      <c r="L40" s="419">
        <v>975.64</v>
      </c>
      <c r="M40" s="420">
        <v>687</v>
      </c>
      <c r="N40" s="421">
        <v>1016.37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18">
        <v>0</v>
      </c>
      <c r="F41" s="419">
        <v>0</v>
      </c>
      <c r="G41" s="420">
        <v>0</v>
      </c>
      <c r="H41" s="421">
        <v>0</v>
      </c>
      <c r="I41" s="238">
        <v>2986</v>
      </c>
      <c r="J41" s="239">
        <v>1023.19</v>
      </c>
      <c r="K41" s="418">
        <v>423</v>
      </c>
      <c r="L41" s="419">
        <v>883.26</v>
      </c>
      <c r="M41" s="420">
        <v>2563</v>
      </c>
      <c r="N41" s="421">
        <v>1046.28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18">
        <v>0</v>
      </c>
      <c r="F42" s="419">
        <v>0</v>
      </c>
      <c r="G42" s="420">
        <v>0</v>
      </c>
      <c r="H42" s="421">
        <v>0</v>
      </c>
      <c r="I42" s="238">
        <v>8484</v>
      </c>
      <c r="J42" s="239">
        <v>1026.07</v>
      </c>
      <c r="K42" s="418">
        <v>1483</v>
      </c>
      <c r="L42" s="419">
        <v>905.7</v>
      </c>
      <c r="M42" s="420">
        <v>7001</v>
      </c>
      <c r="N42" s="421">
        <v>1051.56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44</v>
      </c>
      <c r="D43" s="239">
        <v>2686.4</v>
      </c>
      <c r="E43" s="418">
        <v>35</v>
      </c>
      <c r="F43" s="419">
        <v>2765.16</v>
      </c>
      <c r="G43" s="420">
        <v>9</v>
      </c>
      <c r="H43" s="421">
        <v>2380.1</v>
      </c>
      <c r="I43" s="238">
        <v>21007</v>
      </c>
      <c r="J43" s="239">
        <v>1028.6500000000001</v>
      </c>
      <c r="K43" s="418">
        <v>3954</v>
      </c>
      <c r="L43" s="419">
        <v>909.41</v>
      </c>
      <c r="M43" s="420">
        <v>17053</v>
      </c>
      <c r="N43" s="421">
        <v>1056.29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312</v>
      </c>
      <c r="D44" s="239">
        <v>2627.94</v>
      </c>
      <c r="E44" s="418">
        <v>234</v>
      </c>
      <c r="F44" s="419">
        <v>2677.27</v>
      </c>
      <c r="G44" s="420">
        <v>78</v>
      </c>
      <c r="H44" s="421">
        <v>2479.96</v>
      </c>
      <c r="I44" s="238">
        <v>42095</v>
      </c>
      <c r="J44" s="239">
        <v>999.97</v>
      </c>
      <c r="K44" s="418">
        <v>7839</v>
      </c>
      <c r="L44" s="419">
        <v>899.3</v>
      </c>
      <c r="M44" s="420">
        <v>34256</v>
      </c>
      <c r="N44" s="421">
        <v>1023.01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9175</v>
      </c>
      <c r="D45" s="239">
        <v>2840.54</v>
      </c>
      <c r="E45" s="418">
        <v>8359</v>
      </c>
      <c r="F45" s="419">
        <v>2892.15</v>
      </c>
      <c r="G45" s="420">
        <v>816</v>
      </c>
      <c r="H45" s="421">
        <v>2311.81</v>
      </c>
      <c r="I45" s="238">
        <v>80553</v>
      </c>
      <c r="J45" s="239">
        <v>959.78</v>
      </c>
      <c r="K45" s="418">
        <v>13390</v>
      </c>
      <c r="L45" s="419">
        <v>851.86</v>
      </c>
      <c r="M45" s="420">
        <v>67163</v>
      </c>
      <c r="N45" s="421">
        <v>981.3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196650</v>
      </c>
      <c r="D46" s="239">
        <v>2159.75</v>
      </c>
      <c r="E46" s="418">
        <v>144237</v>
      </c>
      <c r="F46" s="419">
        <v>2247.75</v>
      </c>
      <c r="G46" s="420">
        <v>52413</v>
      </c>
      <c r="H46" s="421">
        <v>1917.56</v>
      </c>
      <c r="I46" s="238">
        <v>136919</v>
      </c>
      <c r="J46" s="239">
        <v>980.68</v>
      </c>
      <c r="K46" s="418">
        <v>20604</v>
      </c>
      <c r="L46" s="419">
        <v>834.99</v>
      </c>
      <c r="M46" s="420">
        <v>116315</v>
      </c>
      <c r="N46" s="421">
        <v>1006.49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1647506</v>
      </c>
      <c r="D47" s="239">
        <v>1717.68</v>
      </c>
      <c r="E47" s="418">
        <v>950810</v>
      </c>
      <c r="F47" s="419">
        <v>1855.86</v>
      </c>
      <c r="G47" s="420">
        <v>696696</v>
      </c>
      <c r="H47" s="421">
        <v>1529.09</v>
      </c>
      <c r="I47" s="238">
        <v>205700</v>
      </c>
      <c r="J47" s="239">
        <v>987.88</v>
      </c>
      <c r="K47" s="418">
        <v>27626</v>
      </c>
      <c r="L47" s="419">
        <v>752.31</v>
      </c>
      <c r="M47" s="420">
        <v>178073</v>
      </c>
      <c r="N47" s="421">
        <v>1024.43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1637960</v>
      </c>
      <c r="D48" s="239">
        <v>1657.25</v>
      </c>
      <c r="E48" s="418">
        <v>929888</v>
      </c>
      <c r="F48" s="419">
        <v>1845.22</v>
      </c>
      <c r="G48" s="420">
        <v>708072</v>
      </c>
      <c r="H48" s="421">
        <v>1410.4</v>
      </c>
      <c r="I48" s="238">
        <v>269500</v>
      </c>
      <c r="J48" s="239">
        <v>988.41</v>
      </c>
      <c r="K48" s="418">
        <v>31141</v>
      </c>
      <c r="L48" s="419">
        <v>681.2</v>
      </c>
      <c r="M48" s="420">
        <v>238359</v>
      </c>
      <c r="N48" s="421">
        <v>1028.54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1315456</v>
      </c>
      <c r="D49" s="239">
        <v>1584.23</v>
      </c>
      <c r="E49" s="418">
        <v>778524</v>
      </c>
      <c r="F49" s="419">
        <v>1833.17</v>
      </c>
      <c r="G49" s="420">
        <v>536931</v>
      </c>
      <c r="H49" s="421">
        <v>1223.27</v>
      </c>
      <c r="I49" s="238">
        <v>361344</v>
      </c>
      <c r="J49" s="239">
        <v>1005.53</v>
      </c>
      <c r="K49" s="418">
        <v>32244</v>
      </c>
      <c r="L49" s="419">
        <v>618.91</v>
      </c>
      <c r="M49" s="420">
        <v>329100</v>
      </c>
      <c r="N49" s="421">
        <v>1043.4100000000001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965079</v>
      </c>
      <c r="D50" s="239">
        <v>1415.58</v>
      </c>
      <c r="E50" s="418">
        <v>568133</v>
      </c>
      <c r="F50" s="419">
        <v>1711.26</v>
      </c>
      <c r="G50" s="420">
        <v>396944</v>
      </c>
      <c r="H50" s="421">
        <v>992.38</v>
      </c>
      <c r="I50" s="238">
        <v>427048</v>
      </c>
      <c r="J50" s="239">
        <v>987.29</v>
      </c>
      <c r="K50" s="418">
        <v>30658</v>
      </c>
      <c r="L50" s="419">
        <v>567.36</v>
      </c>
      <c r="M50" s="420">
        <v>396389</v>
      </c>
      <c r="N50" s="421">
        <v>1019.77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941270</v>
      </c>
      <c r="D51" s="239">
        <v>1181.8399999999999</v>
      </c>
      <c r="E51" s="418">
        <v>513882</v>
      </c>
      <c r="F51" s="419">
        <v>1478.25</v>
      </c>
      <c r="G51" s="420">
        <v>427372</v>
      </c>
      <c r="H51" s="421">
        <v>825.44</v>
      </c>
      <c r="I51" s="238">
        <v>786739</v>
      </c>
      <c r="J51" s="239">
        <v>944.44</v>
      </c>
      <c r="K51" s="418">
        <v>49129</v>
      </c>
      <c r="L51" s="419">
        <v>527.15</v>
      </c>
      <c r="M51" s="420">
        <v>737604</v>
      </c>
      <c r="N51" s="421">
        <v>972.23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78</v>
      </c>
      <c r="D52" s="239">
        <v>2348.1799999999998</v>
      </c>
      <c r="E52" s="418">
        <v>61</v>
      </c>
      <c r="F52" s="419">
        <v>2560.91</v>
      </c>
      <c r="G52" s="420">
        <v>17</v>
      </c>
      <c r="H52" s="421">
        <v>1584.83</v>
      </c>
      <c r="I52" s="238">
        <v>1</v>
      </c>
      <c r="J52" s="239">
        <v>1101.3699999999999</v>
      </c>
      <c r="K52" s="418">
        <v>0</v>
      </c>
      <c r="L52" s="419">
        <v>0</v>
      </c>
      <c r="M52" s="420">
        <v>1</v>
      </c>
      <c r="N52" s="421">
        <v>1101.3699999999999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23" t="s">
        <v>27</v>
      </c>
      <c r="C53" s="425">
        <v>75</v>
      </c>
      <c r="D53" s="424" t="s">
        <v>230</v>
      </c>
      <c r="E53" s="425">
        <v>75</v>
      </c>
      <c r="F53" s="424" t="s">
        <v>230</v>
      </c>
      <c r="G53" s="425">
        <v>76</v>
      </c>
      <c r="H53" s="424" t="s">
        <v>230</v>
      </c>
      <c r="I53" s="425">
        <v>78</v>
      </c>
      <c r="J53" s="424" t="s">
        <v>230</v>
      </c>
      <c r="K53" s="425">
        <v>74</v>
      </c>
      <c r="L53" s="424" t="s">
        <v>230</v>
      </c>
      <c r="M53" s="425">
        <v>79</v>
      </c>
      <c r="N53" s="424" t="s">
        <v>230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34" t="s">
        <v>0</v>
      </c>
      <c r="C55" s="535" t="s">
        <v>31</v>
      </c>
      <c r="D55" s="535"/>
      <c r="E55" s="535"/>
      <c r="F55" s="535"/>
      <c r="G55" s="535"/>
      <c r="H55" s="535"/>
      <c r="I55" s="535" t="s">
        <v>1</v>
      </c>
      <c r="J55" s="535"/>
      <c r="K55" s="535"/>
      <c r="L55" s="535"/>
      <c r="M55" s="535"/>
      <c r="N55" s="535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34"/>
      <c r="C56" s="536" t="s">
        <v>6</v>
      </c>
      <c r="D56" s="536"/>
      <c r="E56" s="537" t="s">
        <v>3</v>
      </c>
      <c r="F56" s="537"/>
      <c r="G56" s="538" t="s">
        <v>4</v>
      </c>
      <c r="H56" s="538"/>
      <c r="I56" s="536" t="s">
        <v>6</v>
      </c>
      <c r="J56" s="536"/>
      <c r="K56" s="537" t="s">
        <v>3</v>
      </c>
      <c r="L56" s="537"/>
      <c r="M56" s="538" t="s">
        <v>4</v>
      </c>
      <c r="N56" s="538"/>
    </row>
    <row r="57" spans="2:33" ht="14.25" customHeight="1">
      <c r="B57" s="534"/>
      <c r="C57" s="435" t="s">
        <v>7</v>
      </c>
      <c r="D57" s="436" t="s">
        <v>8</v>
      </c>
      <c r="E57" s="432" t="s">
        <v>7</v>
      </c>
      <c r="F57" s="433" t="s">
        <v>8</v>
      </c>
      <c r="G57" s="434" t="s">
        <v>7</v>
      </c>
      <c r="H57" s="434" t="s">
        <v>8</v>
      </c>
      <c r="I57" s="435" t="s">
        <v>7</v>
      </c>
      <c r="J57" s="436" t="s">
        <v>8</v>
      </c>
      <c r="K57" s="432" t="s">
        <v>7</v>
      </c>
      <c r="L57" s="433" t="s">
        <v>8</v>
      </c>
      <c r="M57" s="434" t="s">
        <v>7</v>
      </c>
      <c r="N57" s="434" t="s">
        <v>8</v>
      </c>
    </row>
    <row r="58" spans="2:33" ht="14.25" customHeight="1">
      <c r="B58" s="241" t="s">
        <v>6</v>
      </c>
      <c r="C58" s="430">
        <v>335849</v>
      </c>
      <c r="D58" s="431">
        <v>552.05999999999995</v>
      </c>
      <c r="E58" s="426">
        <v>176199</v>
      </c>
      <c r="F58" s="427">
        <v>555.55999999999995</v>
      </c>
      <c r="G58" s="428">
        <v>159633</v>
      </c>
      <c r="H58" s="429">
        <v>548.21</v>
      </c>
      <c r="I58" s="430">
        <v>46832</v>
      </c>
      <c r="J58" s="431">
        <v>823.61</v>
      </c>
      <c r="K58" s="426">
        <v>16557</v>
      </c>
      <c r="L58" s="427">
        <v>794.85</v>
      </c>
      <c r="M58" s="428">
        <v>30275</v>
      </c>
      <c r="N58" s="429">
        <v>839.34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2130</v>
      </c>
      <c r="D59" s="239">
        <v>382.3</v>
      </c>
      <c r="E59" s="418">
        <v>1114</v>
      </c>
      <c r="F59" s="419">
        <v>385.75</v>
      </c>
      <c r="G59" s="420">
        <v>1016</v>
      </c>
      <c r="H59" s="421">
        <v>378.52</v>
      </c>
      <c r="I59" s="238">
        <v>1</v>
      </c>
      <c r="J59" s="239">
        <v>376.96</v>
      </c>
      <c r="K59" s="418">
        <v>1</v>
      </c>
      <c r="L59" s="419">
        <v>376.96</v>
      </c>
      <c r="M59" s="420">
        <v>0</v>
      </c>
      <c r="N59" s="421">
        <v>0</v>
      </c>
    </row>
    <row r="60" spans="2:33" ht="14.25" customHeight="1">
      <c r="B60" s="240" t="s">
        <v>10</v>
      </c>
      <c r="C60" s="238">
        <v>10031</v>
      </c>
      <c r="D60" s="239">
        <v>385.07</v>
      </c>
      <c r="E60" s="418">
        <v>5149</v>
      </c>
      <c r="F60" s="419">
        <v>385.96</v>
      </c>
      <c r="G60" s="420">
        <v>4882</v>
      </c>
      <c r="H60" s="421">
        <v>384.13</v>
      </c>
      <c r="I60" s="238">
        <v>1</v>
      </c>
      <c r="J60" s="239">
        <v>286.5</v>
      </c>
      <c r="K60" s="418">
        <v>1</v>
      </c>
      <c r="L60" s="419">
        <v>286.5</v>
      </c>
      <c r="M60" s="420">
        <v>0</v>
      </c>
      <c r="N60" s="421">
        <v>0</v>
      </c>
    </row>
    <row r="61" spans="2:33" ht="14.25" customHeight="1">
      <c r="B61" s="237" t="s">
        <v>11</v>
      </c>
      <c r="C61" s="238">
        <v>26240</v>
      </c>
      <c r="D61" s="239">
        <v>390.65</v>
      </c>
      <c r="E61" s="418">
        <v>13334</v>
      </c>
      <c r="F61" s="419">
        <v>390.27</v>
      </c>
      <c r="G61" s="420">
        <v>12906</v>
      </c>
      <c r="H61" s="421">
        <v>391.04</v>
      </c>
      <c r="I61" s="238">
        <v>9</v>
      </c>
      <c r="J61" s="239">
        <v>358.07</v>
      </c>
      <c r="K61" s="418">
        <v>4</v>
      </c>
      <c r="L61" s="419">
        <v>306.69</v>
      </c>
      <c r="M61" s="420">
        <v>5</v>
      </c>
      <c r="N61" s="421">
        <v>399.18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57883</v>
      </c>
      <c r="D62" s="239">
        <v>392.02</v>
      </c>
      <c r="E62" s="418">
        <v>29671</v>
      </c>
      <c r="F62" s="419">
        <v>393.72</v>
      </c>
      <c r="G62" s="420">
        <v>28201</v>
      </c>
      <c r="H62" s="421">
        <v>390.25</v>
      </c>
      <c r="I62" s="238">
        <v>32</v>
      </c>
      <c r="J62" s="239">
        <v>394.37</v>
      </c>
      <c r="K62" s="418">
        <v>16</v>
      </c>
      <c r="L62" s="419">
        <v>410.42</v>
      </c>
      <c r="M62" s="420">
        <v>16</v>
      </c>
      <c r="N62" s="421">
        <v>378.32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89503</v>
      </c>
      <c r="D63" s="239">
        <v>401.26</v>
      </c>
      <c r="E63" s="418">
        <v>44203</v>
      </c>
      <c r="F63" s="419">
        <v>401.21</v>
      </c>
      <c r="G63" s="420">
        <v>45295</v>
      </c>
      <c r="H63" s="421">
        <v>401.31</v>
      </c>
      <c r="I63" s="238">
        <v>18</v>
      </c>
      <c r="J63" s="239">
        <v>521.29999999999995</v>
      </c>
      <c r="K63" s="418">
        <v>8</v>
      </c>
      <c r="L63" s="419">
        <v>596.66</v>
      </c>
      <c r="M63" s="420">
        <v>10</v>
      </c>
      <c r="N63" s="421">
        <v>461.02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5119</v>
      </c>
      <c r="D64" s="239">
        <v>456.72</v>
      </c>
      <c r="E64" s="418">
        <v>2634</v>
      </c>
      <c r="F64" s="419">
        <v>457.61</v>
      </c>
      <c r="G64" s="420">
        <v>2485</v>
      </c>
      <c r="H64" s="421">
        <v>455.77</v>
      </c>
      <c r="I64" s="238">
        <v>110</v>
      </c>
      <c r="J64" s="239">
        <v>357.29</v>
      </c>
      <c r="K64" s="418">
        <v>49</v>
      </c>
      <c r="L64" s="419">
        <v>336.59</v>
      </c>
      <c r="M64" s="420">
        <v>61</v>
      </c>
      <c r="N64" s="421">
        <v>373.92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3214</v>
      </c>
      <c r="D65" s="239">
        <v>456.38</v>
      </c>
      <c r="E65" s="418">
        <v>1957</v>
      </c>
      <c r="F65" s="419">
        <v>459.46</v>
      </c>
      <c r="G65" s="420">
        <v>1257</v>
      </c>
      <c r="H65" s="421">
        <v>451.58</v>
      </c>
      <c r="I65" s="238">
        <v>94</v>
      </c>
      <c r="J65" s="239">
        <v>352.07</v>
      </c>
      <c r="K65" s="418">
        <v>44</v>
      </c>
      <c r="L65" s="419">
        <v>381.79</v>
      </c>
      <c r="M65" s="420">
        <v>50</v>
      </c>
      <c r="N65" s="421">
        <v>325.92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4952</v>
      </c>
      <c r="D66" s="239">
        <v>487.41</v>
      </c>
      <c r="E66" s="418">
        <v>3020</v>
      </c>
      <c r="F66" s="419">
        <v>486.92</v>
      </c>
      <c r="G66" s="420">
        <v>1932</v>
      </c>
      <c r="H66" s="421">
        <v>488.17</v>
      </c>
      <c r="I66" s="238">
        <v>103</v>
      </c>
      <c r="J66" s="239">
        <v>414.59</v>
      </c>
      <c r="K66" s="418">
        <v>53</v>
      </c>
      <c r="L66" s="419">
        <v>432.91</v>
      </c>
      <c r="M66" s="420">
        <v>50</v>
      </c>
      <c r="N66" s="421">
        <v>395.18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7824</v>
      </c>
      <c r="D67" s="239">
        <v>545.65</v>
      </c>
      <c r="E67" s="418">
        <v>4729</v>
      </c>
      <c r="F67" s="419">
        <v>542.30999999999995</v>
      </c>
      <c r="G67" s="420">
        <v>3095</v>
      </c>
      <c r="H67" s="421">
        <v>550.77</v>
      </c>
      <c r="I67" s="238">
        <v>174</v>
      </c>
      <c r="J67" s="239">
        <v>386.11</v>
      </c>
      <c r="K67" s="418">
        <v>84</v>
      </c>
      <c r="L67" s="419">
        <v>415.95</v>
      </c>
      <c r="M67" s="420">
        <v>90</v>
      </c>
      <c r="N67" s="421">
        <v>358.26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13807</v>
      </c>
      <c r="D68" s="239">
        <v>614.82000000000005</v>
      </c>
      <c r="E68" s="418">
        <v>8083</v>
      </c>
      <c r="F68" s="419">
        <v>614.70000000000005</v>
      </c>
      <c r="G68" s="420">
        <v>5724</v>
      </c>
      <c r="H68" s="421">
        <v>615</v>
      </c>
      <c r="I68" s="238">
        <v>884</v>
      </c>
      <c r="J68" s="239">
        <v>694.22</v>
      </c>
      <c r="K68" s="418">
        <v>408</v>
      </c>
      <c r="L68" s="419">
        <v>714.21</v>
      </c>
      <c r="M68" s="420">
        <v>476</v>
      </c>
      <c r="N68" s="421">
        <v>677.09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20672</v>
      </c>
      <c r="D69" s="239">
        <v>696.16</v>
      </c>
      <c r="E69" s="418">
        <v>12193</v>
      </c>
      <c r="F69" s="419">
        <v>691.73</v>
      </c>
      <c r="G69" s="420">
        <v>8479</v>
      </c>
      <c r="H69" s="421">
        <v>702.53</v>
      </c>
      <c r="I69" s="238">
        <v>3974</v>
      </c>
      <c r="J69" s="239">
        <v>760.23</v>
      </c>
      <c r="K69" s="418">
        <v>1973</v>
      </c>
      <c r="L69" s="419">
        <v>744.16</v>
      </c>
      <c r="M69" s="420">
        <v>2001</v>
      </c>
      <c r="N69" s="421">
        <v>776.07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24741</v>
      </c>
      <c r="D70" s="239">
        <v>781.35</v>
      </c>
      <c r="E70" s="418">
        <v>14399</v>
      </c>
      <c r="F70" s="419">
        <v>779.15</v>
      </c>
      <c r="G70" s="420">
        <v>10341</v>
      </c>
      <c r="H70" s="421">
        <v>784.44</v>
      </c>
      <c r="I70" s="238">
        <v>8625</v>
      </c>
      <c r="J70" s="239">
        <v>810.03</v>
      </c>
      <c r="K70" s="418">
        <v>4006</v>
      </c>
      <c r="L70" s="419">
        <v>798.73</v>
      </c>
      <c r="M70" s="420">
        <v>4619</v>
      </c>
      <c r="N70" s="421">
        <v>819.83</v>
      </c>
      <c r="R70" s="200"/>
      <c r="S70" s="193"/>
      <c r="T70" s="495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24647</v>
      </c>
      <c r="D71" s="239">
        <v>839.24</v>
      </c>
      <c r="E71" s="418">
        <v>14091</v>
      </c>
      <c r="F71" s="419">
        <v>833.07</v>
      </c>
      <c r="G71" s="420">
        <v>10556</v>
      </c>
      <c r="H71" s="421">
        <v>847.47</v>
      </c>
      <c r="I71" s="238">
        <v>10600</v>
      </c>
      <c r="J71" s="239">
        <v>825.85</v>
      </c>
      <c r="K71" s="418">
        <v>4648</v>
      </c>
      <c r="L71" s="419">
        <v>792.4</v>
      </c>
      <c r="M71" s="420">
        <v>5952</v>
      </c>
      <c r="N71" s="421">
        <v>851.97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18929</v>
      </c>
      <c r="D72" s="239">
        <v>863.77</v>
      </c>
      <c r="E72" s="418">
        <v>10153</v>
      </c>
      <c r="F72" s="419">
        <v>858.45</v>
      </c>
      <c r="G72" s="420">
        <v>8776</v>
      </c>
      <c r="H72" s="421">
        <v>869.93</v>
      </c>
      <c r="I72" s="238">
        <v>7153</v>
      </c>
      <c r="J72" s="239">
        <v>910.55</v>
      </c>
      <c r="K72" s="418">
        <v>2537</v>
      </c>
      <c r="L72" s="419">
        <v>879.22</v>
      </c>
      <c r="M72" s="420">
        <v>4616</v>
      </c>
      <c r="N72" s="421">
        <v>927.77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12301</v>
      </c>
      <c r="D73" s="239">
        <v>862.01</v>
      </c>
      <c r="E73" s="418">
        <v>6122</v>
      </c>
      <c r="F73" s="419">
        <v>852.34</v>
      </c>
      <c r="G73" s="420">
        <v>6179</v>
      </c>
      <c r="H73" s="421">
        <v>871.59</v>
      </c>
      <c r="I73" s="238">
        <v>4815</v>
      </c>
      <c r="J73" s="239">
        <v>893.5</v>
      </c>
      <c r="K73" s="418">
        <v>1309</v>
      </c>
      <c r="L73" s="419">
        <v>851.38</v>
      </c>
      <c r="M73" s="420">
        <v>3506</v>
      </c>
      <c r="N73" s="421">
        <v>909.22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7450</v>
      </c>
      <c r="D74" s="239">
        <v>840.58</v>
      </c>
      <c r="E74" s="418">
        <v>3219</v>
      </c>
      <c r="F74" s="419">
        <v>828.08</v>
      </c>
      <c r="G74" s="420">
        <v>4231</v>
      </c>
      <c r="H74" s="421">
        <v>850.09</v>
      </c>
      <c r="I74" s="238">
        <v>3806</v>
      </c>
      <c r="J74" s="239">
        <v>830.31</v>
      </c>
      <c r="K74" s="418">
        <v>737</v>
      </c>
      <c r="L74" s="419">
        <v>794.06</v>
      </c>
      <c r="M74" s="420">
        <v>3069</v>
      </c>
      <c r="N74" s="421">
        <v>839.01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3961</v>
      </c>
      <c r="D75" s="239">
        <v>813.92</v>
      </c>
      <c r="E75" s="418">
        <v>1460</v>
      </c>
      <c r="F75" s="419">
        <v>819</v>
      </c>
      <c r="G75" s="420">
        <v>2501</v>
      </c>
      <c r="H75" s="421">
        <v>810.95</v>
      </c>
      <c r="I75" s="238">
        <v>2827</v>
      </c>
      <c r="J75" s="239">
        <v>801.42</v>
      </c>
      <c r="K75" s="418">
        <v>383</v>
      </c>
      <c r="L75" s="419">
        <v>753.82</v>
      </c>
      <c r="M75" s="420">
        <v>2444</v>
      </c>
      <c r="N75" s="421">
        <v>808.88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2445</v>
      </c>
      <c r="D76" s="239">
        <v>839.42</v>
      </c>
      <c r="E76" s="418">
        <v>668</v>
      </c>
      <c r="F76" s="419">
        <v>833.71</v>
      </c>
      <c r="G76" s="420">
        <v>1777</v>
      </c>
      <c r="H76" s="421">
        <v>841.57</v>
      </c>
      <c r="I76" s="238">
        <v>3606</v>
      </c>
      <c r="J76" s="239">
        <v>761.72</v>
      </c>
      <c r="K76" s="418">
        <v>296</v>
      </c>
      <c r="L76" s="419">
        <v>657.47</v>
      </c>
      <c r="M76" s="420">
        <v>3310</v>
      </c>
      <c r="N76" s="421">
        <v>771.04</v>
      </c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18">
        <v>0</v>
      </c>
      <c r="F77" s="419">
        <v>0</v>
      </c>
      <c r="G77" s="420">
        <v>0</v>
      </c>
      <c r="H77" s="421">
        <v>0</v>
      </c>
      <c r="I77" s="238">
        <v>0</v>
      </c>
      <c r="J77" s="239">
        <v>0</v>
      </c>
      <c r="K77" s="418">
        <v>0</v>
      </c>
      <c r="L77" s="419">
        <v>0</v>
      </c>
      <c r="M77" s="420">
        <v>0</v>
      </c>
      <c r="N77" s="421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23" t="s">
        <v>27</v>
      </c>
      <c r="C78" s="425">
        <v>36</v>
      </c>
      <c r="D78" s="424" t="s">
        <v>230</v>
      </c>
      <c r="E78" s="425">
        <v>36</v>
      </c>
      <c r="F78" s="424" t="s">
        <v>230</v>
      </c>
      <c r="G78" s="425">
        <v>36</v>
      </c>
      <c r="H78" s="424" t="s">
        <v>230</v>
      </c>
      <c r="I78" s="425">
        <v>66</v>
      </c>
      <c r="J78" s="424" t="s">
        <v>230</v>
      </c>
      <c r="K78" s="425">
        <v>62</v>
      </c>
      <c r="L78" s="424" t="s">
        <v>230</v>
      </c>
      <c r="M78" s="425">
        <v>68</v>
      </c>
      <c r="N78" s="424" t="s">
        <v>230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1" spans="2:15" ht="15">
      <c r="B81" s="38" t="s">
        <v>217</v>
      </c>
    </row>
    <row r="83" spans="2:15">
      <c r="O83" s="39"/>
    </row>
  </sheetData>
  <mergeCells count="30"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2"/>
  <sheetViews>
    <sheetView showGridLines="0" showRowColHeaders="0" showZeros="0" showOutlineSymbols="0" zoomScaleNormal="100" workbookViewId="0">
      <pane ySplit="4" topLeftCell="A35" activePane="bottomLeft" state="frozen"/>
      <selection activeCell="Q29" sqref="Q29"/>
      <selection pane="bottomLeft" activeCell="H90" sqref="H90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3" width="11.85546875" style="26" hidden="1" customWidth="1"/>
    <col min="14" max="23" width="0" style="26" hidden="1" customWidth="1"/>
    <col min="24" max="16384" width="11.5703125" style="26"/>
  </cols>
  <sheetData>
    <row r="1" spans="1:24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24" ht="18.75">
      <c r="B2" s="41" t="s">
        <v>109</v>
      </c>
      <c r="C2" s="42"/>
      <c r="D2" s="42"/>
      <c r="E2" s="42"/>
      <c r="F2" s="42"/>
      <c r="G2" s="42"/>
      <c r="H2" s="42"/>
      <c r="I2" s="42"/>
      <c r="X2" s="7" t="s">
        <v>167</v>
      </c>
    </row>
    <row r="3" spans="1:24">
      <c r="A3" s="245"/>
      <c r="B3" s="245"/>
      <c r="C3" s="245"/>
      <c r="D3" s="245"/>
      <c r="E3" s="245"/>
      <c r="F3" s="245"/>
      <c r="G3" s="245"/>
      <c r="H3" s="245"/>
      <c r="I3" s="245"/>
    </row>
    <row r="4" spans="1:24" ht="32.1" customHeight="1">
      <c r="A4" s="245"/>
      <c r="B4" s="246" t="s">
        <v>212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24">
      <c r="D5" s="30"/>
    </row>
    <row r="6" spans="1:24">
      <c r="B6" s="44">
        <v>2010</v>
      </c>
      <c r="C6" s="44" t="s">
        <v>123</v>
      </c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24">
      <c r="B7" s="44">
        <v>2011</v>
      </c>
      <c r="C7" s="44" t="s">
        <v>123</v>
      </c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24">
      <c r="B8" s="44">
        <v>2012</v>
      </c>
      <c r="C8" s="44" t="s">
        <v>123</v>
      </c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24">
      <c r="B9" s="44">
        <v>2013</v>
      </c>
      <c r="C9" s="44" t="s">
        <v>123</v>
      </c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24">
      <c r="B10" s="44">
        <v>2014</v>
      </c>
      <c r="C10" s="44" t="s">
        <v>123</v>
      </c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24">
      <c r="B11" s="44">
        <v>2015</v>
      </c>
      <c r="C11" s="44" t="s">
        <v>123</v>
      </c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24">
      <c r="B12" s="44">
        <v>2016</v>
      </c>
      <c r="C12" s="44" t="s">
        <v>123</v>
      </c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24">
      <c r="B13" s="44">
        <v>2017</v>
      </c>
      <c r="C13" s="44" t="s">
        <v>123</v>
      </c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24">
      <c r="B14" s="44">
        <v>2018</v>
      </c>
      <c r="C14" s="44" t="s">
        <v>123</v>
      </c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24">
      <c r="B15" s="44">
        <v>2019</v>
      </c>
      <c r="C15" s="44" t="s">
        <v>123</v>
      </c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24">
      <c r="B16" s="44">
        <v>2020</v>
      </c>
      <c r="C16" s="44" t="s">
        <v>123</v>
      </c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6">
      <c r="B17" s="44">
        <v>2021</v>
      </c>
      <c r="C17" s="44" t="s">
        <v>123</v>
      </c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6">
      <c r="B18" s="44">
        <v>2022</v>
      </c>
      <c r="C18" s="44" t="s">
        <v>123</v>
      </c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6">
      <c r="B19" s="44">
        <v>2023</v>
      </c>
      <c r="C19" s="44" t="s">
        <v>123</v>
      </c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6">
      <c r="B20" s="44">
        <v>2024</v>
      </c>
      <c r="C20" s="44" t="s">
        <v>123</v>
      </c>
      <c r="D20" s="45">
        <v>995503</v>
      </c>
      <c r="E20" s="45">
        <v>6546721</v>
      </c>
      <c r="F20" s="45">
        <v>2353104</v>
      </c>
      <c r="G20" s="45">
        <v>339837</v>
      </c>
      <c r="H20" s="45">
        <v>46312</v>
      </c>
      <c r="I20" s="45">
        <v>10281477</v>
      </c>
    </row>
    <row r="21" spans="2:16">
      <c r="B21" s="44"/>
      <c r="C21" s="44"/>
      <c r="D21" s="45"/>
      <c r="E21" s="45"/>
      <c r="F21" s="45"/>
      <c r="G21" s="45"/>
      <c r="H21" s="45"/>
      <c r="I21" s="45"/>
      <c r="J21" s="30"/>
    </row>
    <row r="22" spans="2:16">
      <c r="B22" s="44">
        <v>2025</v>
      </c>
      <c r="C22" s="44" t="s">
        <v>112</v>
      </c>
      <c r="D22" s="45">
        <v>999797</v>
      </c>
      <c r="E22" s="45">
        <v>6558073</v>
      </c>
      <c r="F22" s="45">
        <v>2351632</v>
      </c>
      <c r="G22" s="45">
        <v>338996</v>
      </c>
      <c r="H22" s="45">
        <v>46288</v>
      </c>
      <c r="I22" s="45">
        <v>10294786</v>
      </c>
      <c r="J22" s="30"/>
    </row>
    <row r="23" spans="2:16">
      <c r="B23" s="44"/>
      <c r="C23" s="44" t="s">
        <v>113</v>
      </c>
      <c r="D23" s="45">
        <v>1002040</v>
      </c>
      <c r="E23" s="45">
        <v>6562698</v>
      </c>
      <c r="F23" s="45">
        <v>2344638</v>
      </c>
      <c r="G23" s="45">
        <v>338138</v>
      </c>
      <c r="H23" s="45">
        <v>46117</v>
      </c>
      <c r="I23" s="45">
        <v>10293631</v>
      </c>
      <c r="J23" s="30"/>
    </row>
    <row r="24" spans="2:16">
      <c r="B24" s="44"/>
      <c r="C24" s="44" t="s">
        <v>114</v>
      </c>
      <c r="D24" s="45">
        <v>1009049</v>
      </c>
      <c r="E24" s="45">
        <v>6570803</v>
      </c>
      <c r="F24" s="45">
        <v>2348471</v>
      </c>
      <c r="G24" s="45">
        <v>339080</v>
      </c>
      <c r="H24" s="45">
        <v>46231</v>
      </c>
      <c r="I24" s="45">
        <v>10313634</v>
      </c>
      <c r="J24" s="30"/>
    </row>
    <row r="25" spans="2:16">
      <c r="B25" s="44"/>
      <c r="C25" s="44" t="s">
        <v>115</v>
      </c>
      <c r="D25" s="45">
        <v>1015392</v>
      </c>
      <c r="E25" s="45">
        <v>6573707</v>
      </c>
      <c r="F25" s="45">
        <v>2349234</v>
      </c>
      <c r="G25" s="45">
        <v>339549</v>
      </c>
      <c r="H25" s="45">
        <v>46362</v>
      </c>
      <c r="I25" s="45">
        <v>10324244</v>
      </c>
      <c r="J25" s="30"/>
    </row>
    <row r="26" spans="2:16">
      <c r="B26" s="44"/>
      <c r="C26" s="44" t="s">
        <v>116</v>
      </c>
      <c r="D26" s="45">
        <v>1019729</v>
      </c>
      <c r="E26" s="45">
        <v>6571409</v>
      </c>
      <c r="F26" s="45">
        <v>2345647</v>
      </c>
      <c r="G26" s="45">
        <v>338634</v>
      </c>
      <c r="H26" s="45">
        <v>46441</v>
      </c>
      <c r="I26" s="45">
        <v>10321860</v>
      </c>
      <c r="J26" s="30"/>
    </row>
    <row r="27" spans="2:16">
      <c r="B27" s="44"/>
      <c r="C27" s="44" t="s">
        <v>117</v>
      </c>
      <c r="D27" s="45">
        <v>1025446</v>
      </c>
      <c r="E27" s="45">
        <v>6583748</v>
      </c>
      <c r="F27" s="45">
        <v>2347858</v>
      </c>
      <c r="G27" s="45">
        <v>339432</v>
      </c>
      <c r="H27" s="45">
        <v>46491</v>
      </c>
      <c r="I27" s="45">
        <v>10342975</v>
      </c>
      <c r="J27" s="30"/>
    </row>
    <row r="28" spans="2:16">
      <c r="B28" s="44"/>
      <c r="C28" s="44" t="s">
        <v>118</v>
      </c>
      <c r="D28" s="45">
        <v>1030424</v>
      </c>
      <c r="E28" s="45">
        <v>6592504</v>
      </c>
      <c r="F28" s="45">
        <v>2348425</v>
      </c>
      <c r="G28" s="45">
        <v>339936</v>
      </c>
      <c r="H28" s="45">
        <v>46583</v>
      </c>
      <c r="I28" s="45">
        <v>10357872</v>
      </c>
      <c r="J28" s="30"/>
    </row>
    <row r="29" spans="2:16">
      <c r="B29" s="44"/>
      <c r="C29" s="44" t="s">
        <v>119</v>
      </c>
      <c r="D29" s="45">
        <v>1035537</v>
      </c>
      <c r="E29" s="45">
        <v>6603397</v>
      </c>
      <c r="F29" s="45">
        <v>2348668</v>
      </c>
      <c r="G29" s="45">
        <v>340047</v>
      </c>
      <c r="H29" s="45">
        <v>46648</v>
      </c>
      <c r="I29" s="45">
        <v>10374297</v>
      </c>
      <c r="J29" s="30"/>
    </row>
    <row r="30" spans="2:16">
      <c r="B30" s="44"/>
      <c r="C30" s="44" t="s">
        <v>120</v>
      </c>
      <c r="D30" s="45">
        <v>1038484</v>
      </c>
      <c r="E30" s="45">
        <v>6607770</v>
      </c>
      <c r="F30" s="45">
        <v>2346859</v>
      </c>
      <c r="G30" s="45">
        <v>339536</v>
      </c>
      <c r="H30" s="45">
        <v>46654</v>
      </c>
      <c r="I30" s="45">
        <v>10379303</v>
      </c>
      <c r="J30" s="30"/>
    </row>
    <row r="31" spans="2:16">
      <c r="B31" s="44"/>
      <c r="C31" s="44" t="s">
        <v>121</v>
      </c>
      <c r="D31" s="45">
        <v>1043356</v>
      </c>
      <c r="E31" s="45">
        <v>6621675</v>
      </c>
      <c r="F31" s="45">
        <v>2348180</v>
      </c>
      <c r="G31" s="45">
        <v>337484</v>
      </c>
      <c r="H31" s="45">
        <v>46677</v>
      </c>
      <c r="I31" s="45">
        <v>10397372</v>
      </c>
      <c r="J31" s="30"/>
      <c r="K31" s="201"/>
      <c r="L31" s="201"/>
      <c r="M31" s="201"/>
      <c r="N31" s="201"/>
      <c r="O31" s="201"/>
      <c r="P31" s="201"/>
    </row>
    <row r="32" spans="2:16">
      <c r="B32" s="44"/>
      <c r="C32" s="44" t="s">
        <v>122</v>
      </c>
      <c r="D32" s="45">
        <v>1049132</v>
      </c>
      <c r="E32" s="45">
        <v>6637561</v>
      </c>
      <c r="F32" s="45">
        <v>2349981</v>
      </c>
      <c r="G32" s="45">
        <v>336815</v>
      </c>
      <c r="H32" s="45">
        <v>46742</v>
      </c>
      <c r="I32" s="45">
        <v>10420231</v>
      </c>
    </row>
    <row r="33" spans="2:23" ht="15.75" customHeight="1">
      <c r="B33" s="50"/>
      <c r="C33" s="44" t="s">
        <v>123</v>
      </c>
      <c r="D33" s="45">
        <v>1054935</v>
      </c>
      <c r="E33" s="45">
        <v>6646331</v>
      </c>
      <c r="F33" s="45">
        <v>2349623</v>
      </c>
      <c r="G33" s="45">
        <v>337183</v>
      </c>
      <c r="H33" s="45">
        <v>46784</v>
      </c>
      <c r="I33" s="45">
        <v>10434856</v>
      </c>
    </row>
    <row r="34" spans="2:23">
      <c r="B34" s="44">
        <v>2026</v>
      </c>
      <c r="C34" s="44" t="s">
        <v>112</v>
      </c>
      <c r="D34" s="45">
        <v>1053843</v>
      </c>
      <c r="E34" s="45">
        <v>6666863</v>
      </c>
      <c r="F34" s="45">
        <v>2348590</v>
      </c>
      <c r="G34" s="45">
        <v>336536</v>
      </c>
      <c r="H34" s="45">
        <v>46842</v>
      </c>
      <c r="I34" s="45">
        <v>10452674</v>
      </c>
      <c r="J34" s="30"/>
    </row>
    <row r="35" spans="2:23">
      <c r="B35" s="44"/>
      <c r="C35" s="44" t="s">
        <v>113</v>
      </c>
      <c r="D35" s="45">
        <v>1055274</v>
      </c>
      <c r="E35" s="45">
        <v>6670447</v>
      </c>
      <c r="F35" s="45">
        <v>2339414</v>
      </c>
      <c r="G35" s="45">
        <v>335157</v>
      </c>
      <c r="H35" s="45">
        <v>46596</v>
      </c>
      <c r="I35" s="45">
        <v>10446888</v>
      </c>
      <c r="J35" s="30"/>
    </row>
    <row r="36" spans="2:23">
      <c r="B36" s="44"/>
      <c r="C36" s="44" t="s">
        <v>114</v>
      </c>
      <c r="D36" s="45">
        <v>1060220</v>
      </c>
      <c r="E36" s="45">
        <v>6678169</v>
      </c>
      <c r="F36" s="45">
        <v>2342783</v>
      </c>
      <c r="G36" s="45">
        <v>335681</v>
      </c>
      <c r="H36" s="45">
        <v>46684</v>
      </c>
      <c r="I36" s="45">
        <v>10463537</v>
      </c>
      <c r="J36" s="30"/>
    </row>
    <row r="37" spans="2:23">
      <c r="B37" s="44"/>
      <c r="C37" s="44" t="s">
        <v>115</v>
      </c>
      <c r="D37" s="45">
        <v>1061553</v>
      </c>
      <c r="E37" s="45">
        <v>6688655</v>
      </c>
      <c r="F37" s="45">
        <v>2343215</v>
      </c>
      <c r="G37" s="45">
        <v>336141</v>
      </c>
      <c r="H37" s="45">
        <v>46768</v>
      </c>
      <c r="I37" s="45">
        <v>10476332</v>
      </c>
      <c r="J37" s="30"/>
      <c r="K37" s="26" cm="1">
        <f t="array" ref="K37">LOOKUP(2,1/(D32:D45&lt;&gt;""),D32:D45)</f>
        <v>1059235</v>
      </c>
      <c r="L37" s="26" cm="1">
        <f t="array" ref="L37">LOOKUP(2,1/(E32:E45&lt;&gt;""),E32:E45)</f>
        <v>6713530</v>
      </c>
      <c r="M37" s="26" cm="1">
        <f t="array" ref="M37">LOOKUP(2,1/(F32:F45&lt;&gt;""),F32:F45)</f>
        <v>2343382</v>
      </c>
      <c r="N37" s="26" cm="1">
        <f t="array" ref="N37">LOOKUP(2,1/(G32:G45&lt;&gt;""),G32:G45)</f>
        <v>335849</v>
      </c>
      <c r="O37" s="26" cm="1">
        <f t="array" ref="O37">LOOKUP(2,1/(H32:H45&lt;&gt;""),H32:H45)</f>
        <v>46832</v>
      </c>
      <c r="P37" s="26" cm="1">
        <f t="array" ref="P37">LOOKUP(2,1/(I32:I45&lt;&gt;""),I32:I45)</f>
        <v>10498828</v>
      </c>
      <c r="Q37" s="26" t="e" cm="1">
        <f t="array" ref="Q37">LOOKUP(2,1/(J32:J45&lt;&gt;""),J32:J45)</f>
        <v>#N/A</v>
      </c>
      <c r="R37" s="26" cm="1">
        <f t="array" ref="R37">LOOKUP(2,1/(K32:K45&lt;&gt;""),K32:K45)</f>
        <v>1059235</v>
      </c>
      <c r="S37" s="26" cm="1">
        <f t="array" ref="S37">LOOKUP(2,1/(L32:L45&lt;&gt;""),L32:L45)</f>
        <v>6713530</v>
      </c>
      <c r="T37" s="26" cm="1">
        <f t="array" ref="T37">LOOKUP(2,1/(M32:M45&lt;&gt;""),M32:M45)</f>
        <v>2343382</v>
      </c>
      <c r="U37" s="26" cm="1">
        <f t="array" ref="U37">LOOKUP(2,1/(N32:N45&lt;&gt;""),N32:N45)</f>
        <v>335849</v>
      </c>
      <c r="V37" s="26" cm="1">
        <f t="array" ref="V37">LOOKUP(2,1/(O32:O45&lt;&gt;""),O32:O45)</f>
        <v>46832</v>
      </c>
      <c r="W37" s="26" cm="1">
        <f t="array" ref="W37">LOOKUP(2,1/(P32:P45&lt;&gt;""),P32:P45)</f>
        <v>10498828</v>
      </c>
    </row>
    <row r="38" spans="2:23">
      <c r="B38" s="44"/>
      <c r="C38" s="44" t="s">
        <v>116</v>
      </c>
      <c r="D38" s="45">
        <v>1056872</v>
      </c>
      <c r="E38" s="45">
        <v>6700411</v>
      </c>
      <c r="F38" s="45">
        <v>2341362</v>
      </c>
      <c r="G38" s="45">
        <v>335154</v>
      </c>
      <c r="H38" s="45">
        <v>46794</v>
      </c>
      <c r="I38" s="45">
        <v>10480593</v>
      </c>
      <c r="J38" s="30"/>
    </row>
    <row r="39" spans="2:23">
      <c r="B39" s="44"/>
      <c r="C39" s="47" t="s">
        <v>117</v>
      </c>
      <c r="D39" s="48">
        <v>1059235</v>
      </c>
      <c r="E39" s="48">
        <v>6713530</v>
      </c>
      <c r="F39" s="48">
        <v>2343382</v>
      </c>
      <c r="G39" s="48">
        <v>335849</v>
      </c>
      <c r="H39" s="48">
        <v>46832</v>
      </c>
      <c r="I39" s="49">
        <v>10498828</v>
      </c>
      <c r="J39" s="30"/>
    </row>
    <row r="40" spans="2:23">
      <c r="B40" s="44"/>
      <c r="C40" s="44" t="s">
        <v>118</v>
      </c>
      <c r="D40" s="45"/>
      <c r="E40" s="45"/>
      <c r="F40" s="45"/>
      <c r="G40" s="45"/>
      <c r="H40" s="45"/>
      <c r="I40" s="45"/>
      <c r="J40" s="30"/>
    </row>
    <row r="41" spans="2:23">
      <c r="B41" s="44"/>
      <c r="C41" s="44" t="s">
        <v>119</v>
      </c>
      <c r="D41" s="45"/>
      <c r="E41" s="45"/>
      <c r="F41" s="45"/>
      <c r="G41" s="45"/>
      <c r="H41" s="45"/>
      <c r="I41" s="45"/>
      <c r="J41" s="30"/>
    </row>
    <row r="42" spans="2:23">
      <c r="B42" s="44"/>
      <c r="C42" s="44" t="s">
        <v>120</v>
      </c>
      <c r="D42" s="45"/>
      <c r="E42" s="45"/>
      <c r="F42" s="45"/>
      <c r="G42" s="45"/>
      <c r="H42" s="45"/>
      <c r="I42" s="45"/>
      <c r="J42" s="30"/>
    </row>
    <row r="43" spans="2:23">
      <c r="B43" s="44"/>
      <c r="C43" s="44" t="s">
        <v>121</v>
      </c>
      <c r="D43" s="45"/>
      <c r="E43" s="45"/>
      <c r="F43" s="45"/>
      <c r="G43" s="45"/>
      <c r="H43" s="45"/>
      <c r="I43" s="45"/>
      <c r="J43" s="30"/>
      <c r="K43" s="201"/>
      <c r="L43" s="201"/>
      <c r="M43" s="201"/>
      <c r="N43" s="201"/>
      <c r="O43" s="201"/>
      <c r="P43" s="201"/>
    </row>
    <row r="44" spans="2:23">
      <c r="B44" s="44"/>
      <c r="C44" s="44" t="s">
        <v>122</v>
      </c>
      <c r="D44" s="45"/>
      <c r="E44" s="45"/>
      <c r="F44" s="45"/>
      <c r="G44" s="45"/>
      <c r="H44" s="45"/>
      <c r="I44" s="45"/>
    </row>
    <row r="45" spans="2:23" ht="15.75" customHeight="1">
      <c r="B45" s="50"/>
      <c r="C45" s="44" t="s">
        <v>123</v>
      </c>
      <c r="D45" s="45"/>
      <c r="E45" s="45"/>
      <c r="F45" s="45"/>
      <c r="G45" s="45"/>
      <c r="H45" s="45"/>
      <c r="I45" s="45"/>
    </row>
    <row r="46" spans="2:23">
      <c r="B46" s="50"/>
      <c r="C46" s="44"/>
      <c r="D46" s="45"/>
      <c r="E46" s="45"/>
      <c r="F46" s="45"/>
      <c r="G46" s="45"/>
      <c r="H46" s="45"/>
      <c r="I46" s="45"/>
    </row>
    <row r="47" spans="2:23">
      <c r="B47" s="44"/>
      <c r="C47" s="44"/>
      <c r="D47" s="415" t="s">
        <v>125</v>
      </c>
      <c r="E47" s="415"/>
      <c r="F47" s="415"/>
      <c r="G47" s="415"/>
      <c r="H47" s="415"/>
      <c r="I47" s="415"/>
    </row>
    <row r="48" spans="2:23">
      <c r="B48" s="44">
        <v>2010</v>
      </c>
      <c r="C48" s="44" t="s">
        <v>123</v>
      </c>
      <c r="D48" s="51">
        <v>0.65</v>
      </c>
      <c r="E48" s="51">
        <v>2.0699999999999998</v>
      </c>
      <c r="F48" s="51">
        <v>0.86</v>
      </c>
      <c r="G48" s="51">
        <v>1.74</v>
      </c>
      <c r="H48" s="51">
        <v>-0.44</v>
      </c>
      <c r="I48" s="51">
        <v>1.58</v>
      </c>
    </row>
    <row r="49" spans="2:42">
      <c r="B49" s="44">
        <v>2011</v>
      </c>
      <c r="C49" s="44" t="s">
        <v>123</v>
      </c>
      <c r="D49" s="51">
        <v>0.64</v>
      </c>
      <c r="E49" s="51">
        <v>1.87</v>
      </c>
      <c r="F49" s="51">
        <v>0.8</v>
      </c>
      <c r="G49" s="51">
        <v>1.77</v>
      </c>
      <c r="H49" s="51">
        <v>1.41</v>
      </c>
      <c r="I49" s="51">
        <v>1.45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2012</v>
      </c>
      <c r="C50" s="44" t="s">
        <v>123</v>
      </c>
      <c r="D50" s="52">
        <v>0.01</v>
      </c>
      <c r="E50" s="52">
        <v>1.92</v>
      </c>
      <c r="F50" s="52">
        <v>0.54</v>
      </c>
      <c r="G50" s="52">
        <v>6.82</v>
      </c>
      <c r="H50" s="52">
        <v>-0.62</v>
      </c>
      <c r="I50" s="52">
        <v>1.5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2013</v>
      </c>
      <c r="C51" s="44" t="s">
        <v>123</v>
      </c>
      <c r="D51" s="51">
        <v>-1.02</v>
      </c>
      <c r="E51" s="51">
        <v>2.2599999999999998</v>
      </c>
      <c r="F51" s="51">
        <v>0.61</v>
      </c>
      <c r="G51" s="51">
        <v>6.85</v>
      </c>
      <c r="H51" s="51">
        <v>0.22</v>
      </c>
      <c r="I51" s="51">
        <v>1.63</v>
      </c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</row>
    <row r="52" spans="2:42">
      <c r="B52" s="44">
        <v>2014</v>
      </c>
      <c r="C52" s="44" t="s">
        <v>123</v>
      </c>
      <c r="D52" s="51">
        <v>-0.41</v>
      </c>
      <c r="E52" s="51">
        <v>1.77</v>
      </c>
      <c r="F52" s="51">
        <v>0.43</v>
      </c>
      <c r="G52" s="51">
        <v>6.55</v>
      </c>
      <c r="H52" s="51">
        <v>1.62</v>
      </c>
      <c r="I52" s="51">
        <v>1.37</v>
      </c>
    </row>
    <row r="53" spans="2:42">
      <c r="B53" s="44">
        <v>2015</v>
      </c>
      <c r="C53" s="44" t="s">
        <v>123</v>
      </c>
      <c r="D53" s="51">
        <v>0.76</v>
      </c>
      <c r="E53" s="51">
        <v>1.35</v>
      </c>
      <c r="F53" s="51">
        <v>0.13</v>
      </c>
      <c r="G53" s="51">
        <v>1.05</v>
      </c>
      <c r="H53" s="51">
        <v>1.78</v>
      </c>
      <c r="I53" s="51">
        <v>0.97</v>
      </c>
    </row>
    <row r="54" spans="2:42">
      <c r="B54" s="44">
        <v>2016</v>
      </c>
      <c r="C54" s="44" t="s">
        <v>123</v>
      </c>
      <c r="D54" s="51">
        <v>0.85</v>
      </c>
      <c r="E54" s="51">
        <v>1.72</v>
      </c>
      <c r="F54" s="51">
        <v>0.23</v>
      </c>
      <c r="G54" s="51">
        <v>0.09</v>
      </c>
      <c r="H54" s="51">
        <v>2.33</v>
      </c>
      <c r="I54" s="51">
        <v>1.2</v>
      </c>
    </row>
    <row r="55" spans="2:42">
      <c r="B55" s="44">
        <v>2017</v>
      </c>
      <c r="C55" s="44" t="s">
        <v>123</v>
      </c>
      <c r="D55" s="51">
        <v>0.77</v>
      </c>
      <c r="E55" s="51">
        <v>1.72</v>
      </c>
      <c r="F55" s="51">
        <v>0.05</v>
      </c>
      <c r="G55" s="51">
        <v>-0.12</v>
      </c>
      <c r="H55" s="51">
        <v>2.41</v>
      </c>
      <c r="I55" s="51">
        <v>1.1399999999999999</v>
      </c>
    </row>
    <row r="56" spans="2:42">
      <c r="B56" s="44">
        <v>2018</v>
      </c>
      <c r="C56" s="44" t="s">
        <v>123</v>
      </c>
      <c r="D56" s="51">
        <v>0.36</v>
      </c>
      <c r="E56" s="51">
        <v>1.88</v>
      </c>
      <c r="F56" s="51">
        <v>0</v>
      </c>
      <c r="G56" s="51">
        <v>-0.17</v>
      </c>
      <c r="H56" s="51">
        <v>2.5099999999999998</v>
      </c>
      <c r="I56" s="51">
        <v>1.19</v>
      </c>
    </row>
    <row r="57" spans="2:42">
      <c r="B57" s="44">
        <v>2019</v>
      </c>
      <c r="C57" s="44" t="s">
        <v>123</v>
      </c>
      <c r="D57" s="51">
        <v>0.71</v>
      </c>
      <c r="E57" s="51">
        <v>1.58</v>
      </c>
      <c r="F57" s="51">
        <v>0.05</v>
      </c>
      <c r="G57" s="51">
        <v>0.48</v>
      </c>
      <c r="H57" s="51">
        <v>2.0699999999999998</v>
      </c>
      <c r="I57" s="51">
        <v>1.08</v>
      </c>
    </row>
    <row r="58" spans="2:42">
      <c r="B58" s="44">
        <v>2020</v>
      </c>
      <c r="C58" s="44" t="s">
        <v>123</v>
      </c>
      <c r="D58" s="51">
        <v>-1.36</v>
      </c>
      <c r="E58" s="51">
        <v>0.6</v>
      </c>
      <c r="F58" s="51">
        <v>-0.59</v>
      </c>
      <c r="G58" s="51">
        <v>-0.46</v>
      </c>
      <c r="H58" s="51">
        <v>-0.28999999999999998</v>
      </c>
      <c r="I58" s="51">
        <v>0.08</v>
      </c>
    </row>
    <row r="59" spans="2:42">
      <c r="B59" s="44">
        <v>2021</v>
      </c>
      <c r="C59" s="44" t="s">
        <v>123</v>
      </c>
      <c r="D59" s="51">
        <v>0.49</v>
      </c>
      <c r="E59" s="51">
        <v>1.51</v>
      </c>
      <c r="F59" s="51">
        <v>0.24</v>
      </c>
      <c r="G59" s="51">
        <v>1.0900000000000001</v>
      </c>
      <c r="H59" s="51">
        <v>2.9</v>
      </c>
      <c r="I59" s="51">
        <v>1.1000000000000001</v>
      </c>
    </row>
    <row r="60" spans="2:42">
      <c r="B60" s="44">
        <v>2022</v>
      </c>
      <c r="C60" s="44" t="s">
        <v>123</v>
      </c>
      <c r="D60" s="51">
        <v>-0.4</v>
      </c>
      <c r="E60" s="51">
        <v>1.35</v>
      </c>
      <c r="F60" s="51">
        <v>-7.0000000000000007E-2</v>
      </c>
      <c r="G60" s="51">
        <v>-0.27</v>
      </c>
      <c r="H60" s="51">
        <v>1.26</v>
      </c>
      <c r="I60" s="51">
        <v>0.79</v>
      </c>
    </row>
    <row r="61" spans="2:42">
      <c r="B61" s="44">
        <v>2023</v>
      </c>
      <c r="C61" s="44" t="s">
        <v>123</v>
      </c>
      <c r="D61" s="51">
        <v>-0.4</v>
      </c>
      <c r="E61" s="51">
        <v>1.94</v>
      </c>
      <c r="F61" s="51">
        <v>-0.08</v>
      </c>
      <c r="G61" s="51">
        <v>-0.13</v>
      </c>
      <c r="H61" s="51">
        <v>1.55</v>
      </c>
      <c r="I61" s="51">
        <v>1.17</v>
      </c>
    </row>
    <row r="62" spans="2:42">
      <c r="B62" s="44">
        <v>2024</v>
      </c>
      <c r="C62" s="44" t="s">
        <v>123</v>
      </c>
      <c r="D62" s="51">
        <v>5.24</v>
      </c>
      <c r="E62" s="51">
        <v>1.9</v>
      </c>
      <c r="F62" s="51">
        <v>-7.0000000000000007E-2</v>
      </c>
      <c r="G62" s="51">
        <v>-0.3</v>
      </c>
      <c r="H62" s="51">
        <v>1.72</v>
      </c>
      <c r="I62" s="51">
        <v>1.68</v>
      </c>
    </row>
    <row r="63" spans="2:42">
      <c r="B63" s="44"/>
      <c r="C63" s="53"/>
      <c r="D63" s="51"/>
      <c r="E63" s="51"/>
      <c r="F63" s="51"/>
      <c r="G63" s="51"/>
      <c r="H63" s="51"/>
      <c r="I63" s="51"/>
    </row>
    <row r="64" spans="2:42">
      <c r="B64" s="44">
        <v>2025</v>
      </c>
      <c r="C64" s="53" t="s">
        <v>112</v>
      </c>
      <c r="D64" s="51">
        <v>5.74</v>
      </c>
      <c r="E64" s="51">
        <v>1.74</v>
      </c>
      <c r="F64" s="51">
        <v>-0.14000000000000001</v>
      </c>
      <c r="G64" s="51">
        <v>-0.52</v>
      </c>
      <c r="H64" s="51">
        <v>1.42</v>
      </c>
      <c r="I64" s="51">
        <v>1.6</v>
      </c>
    </row>
    <row r="65" spans="2:17">
      <c r="B65" s="44"/>
      <c r="C65" s="53" t="s">
        <v>113</v>
      </c>
      <c r="D65" s="51">
        <v>6.2</v>
      </c>
      <c r="E65" s="51">
        <v>1.73</v>
      </c>
      <c r="F65" s="51">
        <v>-0.17</v>
      </c>
      <c r="G65" s="51">
        <v>-0.66</v>
      </c>
      <c r="H65" s="51">
        <v>1.41</v>
      </c>
      <c r="I65" s="51">
        <v>1.63</v>
      </c>
    </row>
    <row r="66" spans="2:17">
      <c r="B66" s="44"/>
      <c r="C66" s="53" t="s">
        <v>114</v>
      </c>
      <c r="D66" s="51">
        <v>6.77</v>
      </c>
      <c r="E66" s="51">
        <v>1.75</v>
      </c>
      <c r="F66" s="51">
        <v>-0.15</v>
      </c>
      <c r="G66" s="51">
        <v>-0.65</v>
      </c>
      <c r="H66" s="51">
        <v>1.08</v>
      </c>
      <c r="I66" s="51">
        <v>1.69</v>
      </c>
      <c r="L66" s="270"/>
    </row>
    <row r="67" spans="2:17">
      <c r="B67" s="44"/>
      <c r="C67" s="53" t="s">
        <v>115</v>
      </c>
      <c r="D67" s="51">
        <v>7.27</v>
      </c>
      <c r="E67" s="51">
        <v>1.7</v>
      </c>
      <c r="F67" s="51">
        <v>-0.11</v>
      </c>
      <c r="G67" s="51">
        <v>-0.55000000000000004</v>
      </c>
      <c r="H67" s="51">
        <v>0.95</v>
      </c>
      <c r="I67" s="51">
        <v>1.72</v>
      </c>
    </row>
    <row r="68" spans="2:17">
      <c r="B68" s="44"/>
      <c r="C68" s="53" t="s">
        <v>116</v>
      </c>
      <c r="D68" s="51">
        <v>6.9</v>
      </c>
      <c r="E68" s="51">
        <v>1.71</v>
      </c>
      <c r="F68" s="51">
        <v>-0.15</v>
      </c>
      <c r="G68" s="51">
        <v>-0.55000000000000004</v>
      </c>
      <c r="H68" s="51">
        <v>0.75</v>
      </c>
      <c r="I68" s="51">
        <v>1.69</v>
      </c>
    </row>
    <row r="69" spans="2:17">
      <c r="B69" s="44"/>
      <c r="C69" s="53" t="s">
        <v>117</v>
      </c>
      <c r="D69" s="51">
        <v>6.69</v>
      </c>
      <c r="E69" s="51">
        <v>1.83</v>
      </c>
      <c r="F69" s="51">
        <v>-0.06</v>
      </c>
      <c r="G69" s="51">
        <v>-0.54</v>
      </c>
      <c r="H69" s="51">
        <v>0.87</v>
      </c>
      <c r="I69" s="51">
        <v>1.76</v>
      </c>
    </row>
    <row r="70" spans="2:17">
      <c r="B70" s="44"/>
      <c r="C70" s="53" t="s">
        <v>118</v>
      </c>
      <c r="D70" s="51">
        <v>6.43</v>
      </c>
      <c r="E70" s="51">
        <v>1.72</v>
      </c>
      <c r="F70" s="51">
        <v>-0.13</v>
      </c>
      <c r="G70" s="51">
        <v>-0.53</v>
      </c>
      <c r="H70" s="51">
        <v>0.89</v>
      </c>
      <c r="I70" s="51">
        <v>1.66</v>
      </c>
    </row>
    <row r="71" spans="2:17">
      <c r="B71" s="44"/>
      <c r="C71" s="53" t="s">
        <v>119</v>
      </c>
      <c r="D71" s="51">
        <v>6.3</v>
      </c>
      <c r="E71" s="51">
        <v>1.69</v>
      </c>
      <c r="F71" s="51">
        <v>-0.16</v>
      </c>
      <c r="G71" s="51">
        <v>-0.56999999999999995</v>
      </c>
      <c r="H71" s="51">
        <v>0.98</v>
      </c>
      <c r="I71" s="51">
        <v>1.63</v>
      </c>
    </row>
    <row r="72" spans="2:17">
      <c r="B72" s="44"/>
      <c r="C72" s="53" t="s">
        <v>120</v>
      </c>
      <c r="D72" s="51">
        <v>6.17</v>
      </c>
      <c r="E72" s="51">
        <v>1.63</v>
      </c>
      <c r="F72" s="51">
        <v>-0.16</v>
      </c>
      <c r="G72" s="51">
        <v>-0.61</v>
      </c>
      <c r="H72" s="51">
        <v>0.9</v>
      </c>
      <c r="I72" s="51">
        <v>1.57</v>
      </c>
    </row>
    <row r="73" spans="2:17">
      <c r="B73" s="44"/>
      <c r="C73" s="53" t="s">
        <v>121</v>
      </c>
      <c r="D73" s="51">
        <v>6.11</v>
      </c>
      <c r="E73" s="51">
        <v>1.61</v>
      </c>
      <c r="F73" s="51">
        <v>-0.17</v>
      </c>
      <c r="G73" s="51">
        <v>-0.74</v>
      </c>
      <c r="H73" s="51">
        <v>0.97</v>
      </c>
      <c r="I73" s="51">
        <v>1.55</v>
      </c>
      <c r="L73" s="202"/>
      <c r="M73" s="202"/>
      <c r="N73" s="202"/>
      <c r="O73" s="202"/>
      <c r="P73" s="202"/>
      <c r="Q73" s="202"/>
    </row>
    <row r="74" spans="2:17">
      <c r="B74" s="44"/>
      <c r="C74" s="53" t="s">
        <v>122</v>
      </c>
      <c r="D74" s="51">
        <v>6</v>
      </c>
      <c r="E74" s="51">
        <v>1.58</v>
      </c>
      <c r="F74" s="51">
        <v>-0.13</v>
      </c>
      <c r="G74" s="51">
        <v>-0.79</v>
      </c>
      <c r="H74" s="51">
        <v>1.03</v>
      </c>
      <c r="I74" s="51">
        <v>1.53</v>
      </c>
    </row>
    <row r="75" spans="2:17">
      <c r="B75" s="44"/>
      <c r="C75" s="53" t="s">
        <v>123</v>
      </c>
      <c r="D75" s="51">
        <v>5.97</v>
      </c>
      <c r="E75" s="51">
        <v>1.52</v>
      </c>
      <c r="F75" s="51">
        <v>-0.15</v>
      </c>
      <c r="G75" s="51">
        <v>-0.78</v>
      </c>
      <c r="H75" s="51">
        <v>1.02</v>
      </c>
      <c r="I75" s="51">
        <v>1.49</v>
      </c>
    </row>
    <row r="76" spans="2:17">
      <c r="B76" s="44">
        <v>2026</v>
      </c>
      <c r="C76" s="53" t="s">
        <v>112</v>
      </c>
      <c r="D76" s="51">
        <v>5.41</v>
      </c>
      <c r="E76" s="51">
        <v>1.66</v>
      </c>
      <c r="F76" s="51">
        <v>-0.13</v>
      </c>
      <c r="G76" s="51">
        <v>-0.73</v>
      </c>
      <c r="H76" s="51">
        <v>1.2</v>
      </c>
      <c r="I76" s="51">
        <v>1.53</v>
      </c>
    </row>
    <row r="77" spans="2:17">
      <c r="B77" s="44"/>
      <c r="C77" s="53" t="s">
        <v>113</v>
      </c>
      <c r="D77" s="51">
        <v>5.31</v>
      </c>
      <c r="E77" s="51">
        <v>1.64</v>
      </c>
      <c r="F77" s="51">
        <v>-0.22</v>
      </c>
      <c r="G77" s="51">
        <v>-0.88</v>
      </c>
      <c r="H77" s="51">
        <v>1.04</v>
      </c>
      <c r="I77" s="51">
        <v>1.49</v>
      </c>
    </row>
    <row r="78" spans="2:17">
      <c r="B78" s="44"/>
      <c r="C78" s="53" t="s">
        <v>114</v>
      </c>
      <c r="D78" s="51">
        <v>5.07</v>
      </c>
      <c r="E78" s="51">
        <v>1.63</v>
      </c>
      <c r="F78" s="51">
        <v>-0.24</v>
      </c>
      <c r="G78" s="51">
        <v>-1</v>
      </c>
      <c r="H78" s="51">
        <v>0.98</v>
      </c>
      <c r="I78" s="51">
        <v>1.45</v>
      </c>
      <c r="L78" s="270"/>
    </row>
    <row r="79" spans="2:17">
      <c r="B79" s="44"/>
      <c r="C79" s="53" t="s">
        <v>115</v>
      </c>
      <c r="D79" s="51">
        <v>4.55</v>
      </c>
      <c r="E79" s="51">
        <v>1.75</v>
      </c>
      <c r="F79" s="51">
        <v>-0.26</v>
      </c>
      <c r="G79" s="51">
        <v>-1</v>
      </c>
      <c r="H79" s="51">
        <v>0.88</v>
      </c>
      <c r="I79" s="51">
        <v>1.47</v>
      </c>
    </row>
    <row r="80" spans="2:17">
      <c r="B80" s="44"/>
      <c r="C80" s="53" t="s">
        <v>116</v>
      </c>
      <c r="D80" s="51">
        <v>3.64</v>
      </c>
      <c r="E80" s="51">
        <v>1.96</v>
      </c>
      <c r="F80" s="51">
        <v>-0.18</v>
      </c>
      <c r="G80" s="51">
        <v>-1.03</v>
      </c>
      <c r="H80" s="51">
        <v>0.76</v>
      </c>
      <c r="I80" s="51">
        <v>1.54</v>
      </c>
    </row>
    <row r="81" spans="2:17">
      <c r="B81" s="44"/>
      <c r="C81" s="54" t="s">
        <v>117</v>
      </c>
      <c r="D81" s="55">
        <v>3.3</v>
      </c>
      <c r="E81" s="55">
        <v>1.97</v>
      </c>
      <c r="F81" s="55">
        <v>-0.19</v>
      </c>
      <c r="G81" s="55">
        <v>-1.06</v>
      </c>
      <c r="H81" s="55">
        <v>0.73</v>
      </c>
      <c r="I81" s="55">
        <v>1.51</v>
      </c>
    </row>
    <row r="82" spans="2:17">
      <c r="B82" s="44"/>
      <c r="C82" s="53" t="s">
        <v>118</v>
      </c>
      <c r="D82" s="51"/>
      <c r="E82" s="51"/>
      <c r="F82" s="51"/>
      <c r="G82" s="51"/>
      <c r="H82" s="51"/>
      <c r="I82" s="51"/>
    </row>
    <row r="83" spans="2:17">
      <c r="B83" s="44"/>
      <c r="C83" s="53" t="s">
        <v>119</v>
      </c>
      <c r="D83" s="51"/>
      <c r="E83" s="51"/>
      <c r="F83" s="51"/>
      <c r="G83" s="51"/>
      <c r="H83" s="51"/>
      <c r="I83" s="51"/>
    </row>
    <row r="84" spans="2:17">
      <c r="B84" s="44"/>
      <c r="C84" s="53" t="s">
        <v>120</v>
      </c>
      <c r="D84" s="51"/>
      <c r="E84" s="51"/>
      <c r="F84" s="51"/>
      <c r="G84" s="51"/>
      <c r="H84" s="51"/>
      <c r="I84" s="51"/>
    </row>
    <row r="85" spans="2:17">
      <c r="B85" s="44"/>
      <c r="C85" s="53" t="s">
        <v>121</v>
      </c>
      <c r="D85" s="51"/>
      <c r="E85" s="51"/>
      <c r="F85" s="51"/>
      <c r="G85" s="51"/>
      <c r="H85" s="51"/>
      <c r="I85" s="51"/>
      <c r="L85" s="202"/>
      <c r="M85" s="202"/>
      <c r="N85" s="202"/>
      <c r="O85" s="202"/>
      <c r="P85" s="202"/>
      <c r="Q85" s="202"/>
    </row>
    <row r="86" spans="2:17">
      <c r="B86" s="44"/>
      <c r="C86" s="53" t="s">
        <v>122</v>
      </c>
      <c r="D86" s="51"/>
      <c r="E86" s="51"/>
      <c r="F86" s="51"/>
      <c r="G86" s="51"/>
      <c r="H86" s="51"/>
      <c r="I86" s="51"/>
    </row>
    <row r="87" spans="2:17">
      <c r="B87" s="44"/>
      <c r="C87" s="53" t="s">
        <v>123</v>
      </c>
      <c r="D87" s="51"/>
      <c r="E87" s="51"/>
      <c r="F87" s="51"/>
      <c r="G87" s="51"/>
      <c r="H87" s="51"/>
      <c r="I87" s="51"/>
    </row>
    <row r="88" spans="2:17" ht="15" customHeight="1">
      <c r="B88" s="44"/>
      <c r="C88" s="44"/>
      <c r="D88" s="44"/>
      <c r="E88" s="44"/>
      <c r="F88" s="44"/>
      <c r="G88" s="44"/>
      <c r="H88" s="44"/>
      <c r="I88" s="44"/>
    </row>
    <row r="89" spans="2:17" ht="18">
      <c r="B89" s="26" t="s">
        <v>211</v>
      </c>
      <c r="C89" s="42"/>
      <c r="D89" s="42"/>
      <c r="E89" s="42"/>
      <c r="F89" s="42"/>
      <c r="G89" s="42"/>
      <c r="H89" s="42"/>
      <c r="I89" s="42"/>
    </row>
    <row r="90" spans="2:17">
      <c r="B90" s="56"/>
      <c r="C90" s="42"/>
      <c r="D90" s="42"/>
      <c r="E90" s="42"/>
      <c r="F90" s="42"/>
      <c r="G90" s="42"/>
      <c r="H90" s="42"/>
      <c r="I90" s="42"/>
    </row>
    <row r="91" spans="2:17" ht="18.75">
      <c r="B91" s="41"/>
      <c r="C91" s="42"/>
      <c r="D91" s="42"/>
      <c r="E91" s="42"/>
      <c r="F91" s="42"/>
      <c r="G91" s="42"/>
      <c r="H91" s="42"/>
      <c r="I91" s="42"/>
    </row>
    <row r="92" spans="2:17" ht="18.75">
      <c r="B92" s="41"/>
      <c r="C92" s="42"/>
      <c r="D92" s="42"/>
      <c r="E92" s="42"/>
      <c r="F92" s="42"/>
      <c r="G92" s="42"/>
      <c r="H92" s="42"/>
      <c r="I92" s="42"/>
    </row>
  </sheetData>
  <hyperlinks>
    <hyperlink ref="X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101"/>
  <sheetViews>
    <sheetView showGridLines="0" showRowColHeaders="0" showZeros="0" showOutlineSymbols="0" zoomScaleNormal="100" workbookViewId="0">
      <pane ySplit="4" topLeftCell="A5" activePane="bottomLeft" state="frozen"/>
      <selection activeCell="Q29" sqref="Q29"/>
      <selection pane="bottomLeft" activeCell="I87" sqref="I87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11.5703125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167</v>
      </c>
    </row>
    <row r="4" spans="2:18" ht="32.1" customHeight="1">
      <c r="B4" s="545" t="s">
        <v>213</v>
      </c>
      <c r="C4" s="5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 t="s">
        <v>123</v>
      </c>
      <c r="D6" s="45">
        <v>800118</v>
      </c>
      <c r="E6" s="45">
        <v>4634213</v>
      </c>
      <c r="F6" s="45">
        <v>1321001</v>
      </c>
      <c r="G6" s="45">
        <v>95209</v>
      </c>
      <c r="H6" s="45">
        <v>17407</v>
      </c>
      <c r="I6" s="45">
        <v>6867948</v>
      </c>
    </row>
    <row r="7" spans="2:18">
      <c r="B7" s="44">
        <v>2011</v>
      </c>
      <c r="C7" s="44" t="s">
        <v>123</v>
      </c>
      <c r="D7" s="45">
        <v>823333</v>
      </c>
      <c r="E7" s="45">
        <v>4883003</v>
      </c>
      <c r="F7" s="45">
        <v>1365369</v>
      </c>
      <c r="G7" s="45">
        <v>99452</v>
      </c>
      <c r="H7" s="45">
        <v>18096</v>
      </c>
      <c r="I7" s="45">
        <v>7189252</v>
      </c>
    </row>
    <row r="8" spans="2:18">
      <c r="B8" s="44">
        <v>2012</v>
      </c>
      <c r="C8" s="44" t="s">
        <v>123</v>
      </c>
      <c r="D8" s="45">
        <v>840196</v>
      </c>
      <c r="E8" s="45">
        <v>5151099</v>
      </c>
      <c r="F8" s="45">
        <v>1408059</v>
      </c>
      <c r="G8" s="45">
        <v>107702</v>
      </c>
      <c r="H8" s="45">
        <v>18537</v>
      </c>
      <c r="I8" s="45">
        <v>7525593</v>
      </c>
    </row>
    <row r="9" spans="2:18">
      <c r="B9" s="44">
        <v>2013</v>
      </c>
      <c r="C9" s="44" t="s">
        <v>123</v>
      </c>
      <c r="D9" s="45">
        <v>849771</v>
      </c>
      <c r="E9" s="45">
        <v>5444544</v>
      </c>
      <c r="F9" s="45">
        <v>1453888</v>
      </c>
      <c r="G9" s="45">
        <v>116455</v>
      </c>
      <c r="H9" s="45">
        <v>19170</v>
      </c>
      <c r="I9" s="45">
        <v>7883828</v>
      </c>
    </row>
    <row r="10" spans="2:18">
      <c r="B10" s="44">
        <v>2014</v>
      </c>
      <c r="C10" s="44" t="s">
        <v>123</v>
      </c>
      <c r="D10" s="45">
        <v>853615</v>
      </c>
      <c r="E10" s="45">
        <v>5654245</v>
      </c>
      <c r="F10" s="45">
        <v>1475113</v>
      </c>
      <c r="G10" s="45">
        <v>123516</v>
      </c>
      <c r="H10" s="45">
        <v>19756</v>
      </c>
      <c r="I10" s="45">
        <v>8126246</v>
      </c>
    </row>
    <row r="11" spans="2:18">
      <c r="B11" s="44">
        <v>2015</v>
      </c>
      <c r="C11" s="44" t="s">
        <v>123</v>
      </c>
      <c r="D11" s="45">
        <v>866570</v>
      </c>
      <c r="E11" s="45">
        <v>5854633</v>
      </c>
      <c r="F11" s="45">
        <v>1492582</v>
      </c>
      <c r="G11" s="45">
        <v>126147</v>
      </c>
      <c r="H11" s="45">
        <v>20489</v>
      </c>
      <c r="I11" s="45">
        <v>8360422</v>
      </c>
    </row>
    <row r="12" spans="2:18">
      <c r="B12" s="44">
        <v>2016</v>
      </c>
      <c r="C12" s="44" t="s">
        <v>123</v>
      </c>
      <c r="D12" s="46">
        <v>880036</v>
      </c>
      <c r="E12" s="46">
        <v>6078751</v>
      </c>
      <c r="F12" s="46">
        <v>1515317</v>
      </c>
      <c r="G12" s="46">
        <v>127784</v>
      </c>
      <c r="H12" s="46">
        <v>21291</v>
      </c>
      <c r="I12" s="45">
        <v>8623178</v>
      </c>
    </row>
    <row r="13" spans="2:18">
      <c r="B13" s="44">
        <v>2017</v>
      </c>
      <c r="C13" s="44" t="s">
        <v>123</v>
      </c>
      <c r="D13" s="45">
        <v>892032</v>
      </c>
      <c r="E13" s="45">
        <v>6301952</v>
      </c>
      <c r="F13" s="45">
        <v>1535639</v>
      </c>
      <c r="G13" s="45">
        <v>129199</v>
      </c>
      <c r="H13" s="45">
        <v>22206</v>
      </c>
      <c r="I13" s="45">
        <v>8881028</v>
      </c>
    </row>
    <row r="14" spans="2:18">
      <c r="B14" s="44">
        <v>2018</v>
      </c>
      <c r="C14" s="44" t="s">
        <v>123</v>
      </c>
      <c r="D14" s="45">
        <v>911251</v>
      </c>
      <c r="E14" s="45">
        <v>6639114</v>
      </c>
      <c r="F14" s="45">
        <v>1610806</v>
      </c>
      <c r="G14" s="45">
        <v>133154</v>
      </c>
      <c r="H14" s="45">
        <v>23610</v>
      </c>
      <c r="I14" s="45">
        <v>9317936</v>
      </c>
    </row>
    <row r="15" spans="2:18">
      <c r="B15" s="44">
        <v>2019</v>
      </c>
      <c r="C15" s="44" t="s">
        <v>123</v>
      </c>
      <c r="D15" s="45">
        <v>941258</v>
      </c>
      <c r="E15" s="45">
        <v>6963419</v>
      </c>
      <c r="F15" s="45">
        <v>1692197</v>
      </c>
      <c r="G15" s="45">
        <v>137928</v>
      </c>
      <c r="H15" s="45">
        <v>24998</v>
      </c>
      <c r="I15" s="45">
        <v>9759800</v>
      </c>
    </row>
    <row r="16" spans="2:18">
      <c r="B16" s="44">
        <v>2020</v>
      </c>
      <c r="C16" s="44" t="s">
        <v>123</v>
      </c>
      <c r="D16" s="45">
        <v>934831</v>
      </c>
      <c r="E16" s="45">
        <v>7168760</v>
      </c>
      <c r="F16" s="45">
        <v>1716601</v>
      </c>
      <c r="G16" s="45">
        <v>139481</v>
      </c>
      <c r="H16" s="45">
        <v>25586</v>
      </c>
      <c r="I16" s="45">
        <v>9985260</v>
      </c>
    </row>
    <row r="17" spans="2:10">
      <c r="B17" s="44">
        <v>2021</v>
      </c>
      <c r="C17" s="44" t="s">
        <v>123</v>
      </c>
      <c r="D17" s="45">
        <v>948340</v>
      </c>
      <c r="E17" s="45">
        <v>7438438</v>
      </c>
      <c r="F17" s="45">
        <v>1752308</v>
      </c>
      <c r="G17" s="45">
        <v>143183</v>
      </c>
      <c r="H17" s="45">
        <v>26821</v>
      </c>
      <c r="I17" s="45">
        <v>10309090</v>
      </c>
    </row>
    <row r="18" spans="2:10">
      <c r="B18" s="44">
        <v>2022</v>
      </c>
      <c r="C18" s="44" t="s">
        <v>123</v>
      </c>
      <c r="D18" s="45">
        <v>982571</v>
      </c>
      <c r="E18" s="45">
        <v>7939580</v>
      </c>
      <c r="F18" s="45">
        <v>1842100</v>
      </c>
      <c r="G18" s="45">
        <v>149983</v>
      </c>
      <c r="H18" s="45">
        <v>28763</v>
      </c>
      <c r="I18" s="45">
        <v>10942997</v>
      </c>
    </row>
    <row r="19" spans="2:10">
      <c r="B19" s="44">
        <v>2023</v>
      </c>
      <c r="C19" s="44" t="s">
        <v>123</v>
      </c>
      <c r="D19" s="45">
        <v>1056662</v>
      </c>
      <c r="E19" s="45">
        <v>8855891</v>
      </c>
      <c r="F19" s="45">
        <v>2012614</v>
      </c>
      <c r="G19" s="45">
        <v>163476</v>
      </c>
      <c r="H19" s="45">
        <v>32141</v>
      </c>
      <c r="I19" s="45">
        <v>12120785</v>
      </c>
    </row>
    <row r="20" spans="2:10">
      <c r="B20" s="44">
        <v>2024</v>
      </c>
      <c r="C20" s="44" t="s">
        <v>123</v>
      </c>
      <c r="D20" s="45">
        <v>1160753</v>
      </c>
      <c r="E20" s="45">
        <v>9491844</v>
      </c>
      <c r="F20" s="45">
        <v>2116023</v>
      </c>
      <c r="G20" s="45">
        <v>171047</v>
      </c>
      <c r="H20" s="45">
        <v>34545</v>
      </c>
      <c r="I20" s="45">
        <v>12974211</v>
      </c>
    </row>
    <row r="21" spans="2:10">
      <c r="B21" s="50"/>
      <c r="C21" s="44"/>
      <c r="D21" s="45"/>
      <c r="E21" s="45"/>
      <c r="F21" s="45"/>
      <c r="G21" s="45"/>
      <c r="H21" s="45"/>
      <c r="I21" s="45"/>
    </row>
    <row r="22" spans="2:10">
      <c r="B22" s="44">
        <v>2025</v>
      </c>
      <c r="C22" s="44" t="s">
        <v>112</v>
      </c>
      <c r="D22" s="45">
        <v>1204713</v>
      </c>
      <c r="E22" s="45">
        <v>9823644</v>
      </c>
      <c r="F22" s="45">
        <v>2190616</v>
      </c>
      <c r="G22" s="45">
        <v>177509</v>
      </c>
      <c r="H22" s="45">
        <v>35905</v>
      </c>
      <c r="I22" s="45">
        <v>13432387</v>
      </c>
    </row>
    <row r="23" spans="2:10">
      <c r="B23" s="44"/>
      <c r="C23" s="44" t="s">
        <v>113</v>
      </c>
      <c r="D23" s="45">
        <v>1207980</v>
      </c>
      <c r="E23" s="45">
        <v>9848445</v>
      </c>
      <c r="F23" s="45">
        <v>2186173</v>
      </c>
      <c r="G23" s="45">
        <v>177163</v>
      </c>
      <c r="H23" s="45">
        <v>35851</v>
      </c>
      <c r="I23" s="45">
        <v>13455612</v>
      </c>
    </row>
    <row r="24" spans="2:10">
      <c r="B24" s="44"/>
      <c r="C24" s="44" t="s">
        <v>114</v>
      </c>
      <c r="D24" s="45">
        <v>1217230</v>
      </c>
      <c r="E24" s="45">
        <v>9870392</v>
      </c>
      <c r="F24" s="45">
        <v>2191203</v>
      </c>
      <c r="G24" s="45">
        <v>177693</v>
      </c>
      <c r="H24" s="45">
        <v>35982</v>
      </c>
      <c r="I24" s="45">
        <v>13492500</v>
      </c>
    </row>
    <row r="25" spans="2:10">
      <c r="B25" s="44"/>
      <c r="C25" s="44" t="s">
        <v>115</v>
      </c>
      <c r="D25" s="45">
        <v>1225790</v>
      </c>
      <c r="E25" s="45">
        <v>9882296</v>
      </c>
      <c r="F25" s="45">
        <v>2192954</v>
      </c>
      <c r="G25" s="45">
        <v>178032</v>
      </c>
      <c r="H25" s="45">
        <v>36129</v>
      </c>
      <c r="I25" s="45">
        <v>13515201</v>
      </c>
    </row>
    <row r="26" spans="2:10">
      <c r="B26" s="44"/>
      <c r="C26" s="44" t="s">
        <v>116</v>
      </c>
      <c r="D26" s="45">
        <v>1232102</v>
      </c>
      <c r="E26" s="45">
        <v>9893601</v>
      </c>
      <c r="F26" s="45">
        <v>2192366</v>
      </c>
      <c r="G26" s="45">
        <v>178026</v>
      </c>
      <c r="H26" s="45">
        <v>36237</v>
      </c>
      <c r="I26" s="45">
        <v>13532331</v>
      </c>
    </row>
    <row r="27" spans="2:10">
      <c r="B27" s="44"/>
      <c r="C27" s="44" t="s">
        <v>117</v>
      </c>
      <c r="D27" s="45">
        <v>1239322</v>
      </c>
      <c r="E27" s="45">
        <v>9914539</v>
      </c>
      <c r="F27" s="45">
        <v>2195217</v>
      </c>
      <c r="G27" s="45">
        <v>178450</v>
      </c>
      <c r="H27" s="45">
        <v>36314</v>
      </c>
      <c r="I27" s="45">
        <v>13563843</v>
      </c>
    </row>
    <row r="28" spans="2:10">
      <c r="B28" s="44"/>
      <c r="C28" s="44" t="s">
        <v>118</v>
      </c>
      <c r="D28" s="45">
        <v>1245676</v>
      </c>
      <c r="E28" s="45">
        <v>9931363</v>
      </c>
      <c r="F28" s="45">
        <v>2196609</v>
      </c>
      <c r="G28" s="45">
        <v>178692</v>
      </c>
      <c r="H28" s="45">
        <v>36427</v>
      </c>
      <c r="I28" s="45">
        <v>13588766</v>
      </c>
    </row>
    <row r="29" spans="2:10">
      <c r="B29" s="44"/>
      <c r="C29" s="44" t="s">
        <v>119</v>
      </c>
      <c r="D29" s="45">
        <v>1252665</v>
      </c>
      <c r="E29" s="45">
        <v>9954976</v>
      </c>
      <c r="F29" s="45">
        <v>2197949</v>
      </c>
      <c r="G29" s="45">
        <v>178801</v>
      </c>
      <c r="H29" s="45">
        <v>36504</v>
      </c>
      <c r="I29" s="45">
        <v>13620895</v>
      </c>
      <c r="J29" s="45"/>
    </row>
    <row r="30" spans="2:10">
      <c r="B30" s="44"/>
      <c r="C30" s="44" t="s">
        <v>120</v>
      </c>
      <c r="D30" s="45">
        <v>1256509</v>
      </c>
      <c r="E30" s="45">
        <v>9969135</v>
      </c>
      <c r="F30" s="45">
        <v>2197305</v>
      </c>
      <c r="G30" s="45">
        <v>178608</v>
      </c>
      <c r="H30" s="45">
        <v>36527</v>
      </c>
      <c r="I30" s="45">
        <v>13638084</v>
      </c>
    </row>
    <row r="31" spans="2:10">
      <c r="B31" s="44"/>
      <c r="C31" s="44" t="s">
        <v>121</v>
      </c>
      <c r="D31" s="45">
        <v>1262831</v>
      </c>
      <c r="E31" s="45">
        <v>9999185</v>
      </c>
      <c r="F31" s="45">
        <v>2199495</v>
      </c>
      <c r="G31" s="45">
        <v>177727</v>
      </c>
      <c r="H31" s="45">
        <v>36560</v>
      </c>
      <c r="I31" s="45">
        <v>13675797</v>
      </c>
    </row>
    <row r="32" spans="2:10">
      <c r="B32" s="50"/>
      <c r="C32" s="44" t="s">
        <v>122</v>
      </c>
      <c r="D32" s="45">
        <v>1271006</v>
      </c>
      <c r="E32" s="45">
        <v>10032715</v>
      </c>
      <c r="F32" s="45">
        <v>2202361</v>
      </c>
      <c r="G32" s="45">
        <v>177509</v>
      </c>
      <c r="H32" s="45">
        <v>36658</v>
      </c>
      <c r="I32" s="45">
        <v>13720249</v>
      </c>
    </row>
    <row r="33" spans="2:17">
      <c r="B33" s="50"/>
      <c r="C33" s="44" t="s">
        <v>123</v>
      </c>
      <c r="D33" s="45">
        <v>1278658</v>
      </c>
      <c r="E33" s="45">
        <v>10054125</v>
      </c>
      <c r="F33" s="45">
        <v>2202915</v>
      </c>
      <c r="G33" s="45">
        <v>177672</v>
      </c>
      <c r="H33" s="45">
        <v>36723</v>
      </c>
      <c r="I33" s="45">
        <v>13750094</v>
      </c>
      <c r="L33" s="201"/>
      <c r="M33" s="201"/>
      <c r="N33" s="201"/>
      <c r="O33" s="201"/>
      <c r="P33" s="201"/>
      <c r="Q33" s="201"/>
    </row>
    <row r="34" spans="2:17">
      <c r="B34" s="44">
        <v>2026</v>
      </c>
      <c r="C34" s="44" t="s">
        <v>112</v>
      </c>
      <c r="D34" s="45">
        <v>1320657</v>
      </c>
      <c r="E34" s="45">
        <v>10424049</v>
      </c>
      <c r="F34" s="45">
        <v>2282619</v>
      </c>
      <c r="G34" s="45">
        <v>185059</v>
      </c>
      <c r="H34" s="45">
        <v>38331</v>
      </c>
      <c r="I34" s="45">
        <v>14250714</v>
      </c>
    </row>
    <row r="35" spans="2:17">
      <c r="B35" s="44"/>
      <c r="C35" s="44" t="s">
        <v>113</v>
      </c>
      <c r="D35" s="45">
        <v>1322864</v>
      </c>
      <c r="E35" s="45">
        <v>10451306</v>
      </c>
      <c r="F35" s="45">
        <v>2275752</v>
      </c>
      <c r="G35" s="45">
        <v>184385</v>
      </c>
      <c r="H35" s="45">
        <v>38183</v>
      </c>
      <c r="I35" s="45">
        <v>14272490</v>
      </c>
    </row>
    <row r="36" spans="2:17">
      <c r="B36" s="44"/>
      <c r="C36" s="44" t="s">
        <v>114</v>
      </c>
      <c r="D36" s="45">
        <v>1329844</v>
      </c>
      <c r="E36" s="45">
        <v>10474414</v>
      </c>
      <c r="F36" s="45">
        <v>2280397</v>
      </c>
      <c r="G36" s="45">
        <v>184700</v>
      </c>
      <c r="H36" s="45">
        <v>38310</v>
      </c>
      <c r="I36" s="45">
        <v>14307665</v>
      </c>
    </row>
    <row r="37" spans="2:17">
      <c r="B37" s="44"/>
      <c r="C37" s="44" t="s">
        <v>115</v>
      </c>
      <c r="D37" s="45">
        <v>1331622</v>
      </c>
      <c r="E37" s="45">
        <v>10499212</v>
      </c>
      <c r="F37" s="45">
        <v>2281933</v>
      </c>
      <c r="G37" s="45">
        <v>185031</v>
      </c>
      <c r="H37" s="45">
        <v>38437</v>
      </c>
      <c r="I37" s="45">
        <v>14336235</v>
      </c>
      <c r="K37" s="302" cm="1">
        <f t="array" ref="K37">LOOKUP(2,1/(D32:D45&lt;&gt;""),D32:D45)</f>
        <v>1329057</v>
      </c>
      <c r="L37" s="302" cm="1">
        <f t="array" ref="L37">LOOKUP(2,1/(E32:E45&lt;&gt;""),E32:E45)</f>
        <v>10558846</v>
      </c>
      <c r="M37" s="302" cm="1">
        <f t="array" ref="M37">LOOKUP(2,1/(F32:F45&lt;&gt;""),F32:F45)</f>
        <v>2285635</v>
      </c>
      <c r="N37" s="302" cm="1">
        <f t="array" ref="N37">LOOKUP(2,1/(G32:G45&lt;&gt;""),G32:G45)</f>
        <v>185409</v>
      </c>
      <c r="O37" s="302" cm="1">
        <f t="array" ref="O37">LOOKUP(2,1/(H32:H45&lt;&gt;""),H32:H45)</f>
        <v>38571</v>
      </c>
      <c r="P37" s="302" cm="1">
        <f t="array" ref="P37">LOOKUP(2,1/(I32:I45&lt;&gt;""),I32:I45)</f>
        <v>14397519</v>
      </c>
    </row>
    <row r="38" spans="2:17">
      <c r="B38" s="44"/>
      <c r="C38" s="44" t="s">
        <v>116</v>
      </c>
      <c r="D38" s="45">
        <v>1326086</v>
      </c>
      <c r="E38" s="45">
        <v>10533092</v>
      </c>
      <c r="F38" s="45">
        <v>2283119</v>
      </c>
      <c r="G38" s="45">
        <v>185043</v>
      </c>
      <c r="H38" s="45">
        <v>38506</v>
      </c>
      <c r="I38" s="45">
        <v>14365845</v>
      </c>
    </row>
    <row r="39" spans="2:17">
      <c r="B39" s="44"/>
      <c r="C39" s="47" t="s">
        <v>117</v>
      </c>
      <c r="D39" s="48">
        <v>1329057</v>
      </c>
      <c r="E39" s="48">
        <v>10558846</v>
      </c>
      <c r="F39" s="48">
        <v>2285635</v>
      </c>
      <c r="G39" s="48">
        <v>185409</v>
      </c>
      <c r="H39" s="48">
        <v>38571</v>
      </c>
      <c r="I39" s="49">
        <v>14397519</v>
      </c>
    </row>
    <row r="40" spans="2:17">
      <c r="B40" s="44"/>
      <c r="C40" s="44" t="s">
        <v>118</v>
      </c>
      <c r="D40" s="45"/>
      <c r="E40" s="45"/>
      <c r="F40" s="45"/>
      <c r="G40" s="45"/>
      <c r="H40" s="45"/>
      <c r="I40" s="45"/>
    </row>
    <row r="41" spans="2:17">
      <c r="B41" s="44"/>
      <c r="C41" s="44" t="s">
        <v>119</v>
      </c>
      <c r="D41" s="45"/>
      <c r="E41" s="45"/>
      <c r="F41" s="45"/>
      <c r="G41" s="45"/>
      <c r="H41" s="45"/>
      <c r="I41" s="45"/>
      <c r="J41" s="45"/>
    </row>
    <row r="42" spans="2:17">
      <c r="B42" s="44"/>
      <c r="C42" s="44" t="s">
        <v>120</v>
      </c>
      <c r="D42" s="45"/>
      <c r="E42" s="45"/>
      <c r="F42" s="45"/>
      <c r="G42" s="45"/>
      <c r="H42" s="45"/>
      <c r="I42" s="45"/>
    </row>
    <row r="43" spans="2:17">
      <c r="B43" s="44"/>
      <c r="C43" s="44" t="s">
        <v>121</v>
      </c>
      <c r="D43" s="45"/>
      <c r="E43" s="45"/>
      <c r="F43" s="45"/>
      <c r="G43" s="45"/>
      <c r="H43" s="45"/>
      <c r="I43" s="45"/>
    </row>
    <row r="44" spans="2:17">
      <c r="B44" s="50"/>
      <c r="C44" s="44" t="s">
        <v>122</v>
      </c>
      <c r="D44" s="45"/>
      <c r="E44" s="45"/>
      <c r="F44" s="45"/>
      <c r="G44" s="45"/>
      <c r="H44" s="45"/>
      <c r="I44" s="45"/>
    </row>
    <row r="45" spans="2:17">
      <c r="B45" s="50"/>
      <c r="C45" s="44" t="s">
        <v>123</v>
      </c>
      <c r="D45" s="45"/>
      <c r="E45" s="45"/>
      <c r="F45" s="45"/>
      <c r="G45" s="45"/>
      <c r="H45" s="45"/>
      <c r="I45" s="45"/>
      <c r="L45" s="201"/>
      <c r="M45" s="201"/>
      <c r="N45" s="201"/>
      <c r="O45" s="201"/>
      <c r="P45" s="201"/>
      <c r="Q45" s="201"/>
    </row>
    <row r="46" spans="2:17" ht="15.75" customHeight="1">
      <c r="B46" s="50"/>
      <c r="C46" s="44"/>
      <c r="D46" s="57"/>
      <c r="E46" s="57"/>
      <c r="F46" s="57"/>
      <c r="G46" s="57"/>
      <c r="H46" s="57"/>
      <c r="I46" s="57"/>
    </row>
    <row r="47" spans="2:17">
      <c r="B47" s="44"/>
      <c r="C47" s="44"/>
      <c r="D47" s="415" t="s">
        <v>125</v>
      </c>
      <c r="E47" s="415"/>
      <c r="F47" s="415"/>
      <c r="G47" s="415"/>
      <c r="H47" s="415"/>
      <c r="I47" s="415"/>
    </row>
    <row r="48" spans="2:17">
      <c r="B48" s="44">
        <v>2010</v>
      </c>
      <c r="C48" s="44" t="s">
        <v>123</v>
      </c>
      <c r="D48" s="51">
        <v>2.83</v>
      </c>
      <c r="E48" s="51">
        <v>5.73</v>
      </c>
      <c r="F48" s="51">
        <v>4.0999999999999996</v>
      </c>
      <c r="G48" s="51">
        <v>4.6900000000000004</v>
      </c>
      <c r="H48" s="51">
        <v>2.37</v>
      </c>
      <c r="I48" s="51">
        <v>5.05</v>
      </c>
    </row>
    <row r="49" spans="2:43">
      <c r="B49" s="44">
        <v>2011</v>
      </c>
      <c r="C49" s="44" t="s">
        <v>123</v>
      </c>
      <c r="D49" s="51">
        <v>2.9</v>
      </c>
      <c r="E49" s="51">
        <v>5.37</v>
      </c>
      <c r="F49" s="51">
        <v>3.36</v>
      </c>
      <c r="G49" s="51">
        <v>4.46</v>
      </c>
      <c r="H49" s="51">
        <v>3.96</v>
      </c>
      <c r="I49" s="51">
        <v>4.68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2012</v>
      </c>
      <c r="C50" s="44" t="s">
        <v>123</v>
      </c>
      <c r="D50" s="52">
        <v>2.0499999999999998</v>
      </c>
      <c r="E50" s="52">
        <v>5.49</v>
      </c>
      <c r="F50" s="52">
        <v>3.13</v>
      </c>
      <c r="G50" s="52">
        <v>8.2899999999999991</v>
      </c>
      <c r="H50" s="52">
        <v>2.44</v>
      </c>
      <c r="I50" s="52">
        <v>4.68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2013</v>
      </c>
      <c r="C51" s="44" t="s">
        <v>123</v>
      </c>
      <c r="D51" s="51">
        <v>1.1399999999999999</v>
      </c>
      <c r="E51" s="51">
        <v>5.7</v>
      </c>
      <c r="F51" s="51">
        <v>3.25</v>
      </c>
      <c r="G51" s="51">
        <v>8.1300000000000008</v>
      </c>
      <c r="H51" s="51">
        <v>3.41</v>
      </c>
      <c r="I51" s="51">
        <v>4.76</v>
      </c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</row>
    <row r="52" spans="2:43">
      <c r="B52" s="44">
        <v>2014</v>
      </c>
      <c r="C52" s="44" t="s">
        <v>123</v>
      </c>
      <c r="D52" s="51">
        <v>0.45</v>
      </c>
      <c r="E52" s="51">
        <v>3.85</v>
      </c>
      <c r="F52" s="51">
        <v>1.46</v>
      </c>
      <c r="G52" s="51">
        <v>6.06</v>
      </c>
      <c r="H52" s="51">
        <v>3.05</v>
      </c>
      <c r="I52" s="51">
        <v>3.07</v>
      </c>
    </row>
    <row r="53" spans="2:43">
      <c r="B53" s="44">
        <v>2015</v>
      </c>
      <c r="C53" s="44" t="s">
        <v>123</v>
      </c>
      <c r="D53" s="51">
        <v>1.52</v>
      </c>
      <c r="E53" s="51">
        <v>3.54</v>
      </c>
      <c r="F53" s="51">
        <v>1.18</v>
      </c>
      <c r="G53" s="51">
        <v>2.13</v>
      </c>
      <c r="H53" s="51">
        <v>3.71</v>
      </c>
      <c r="I53" s="51">
        <v>2.88</v>
      </c>
    </row>
    <row r="54" spans="2:43">
      <c r="B54" s="44">
        <v>2016</v>
      </c>
      <c r="C54" s="44" t="s">
        <v>123</v>
      </c>
      <c r="D54" s="51">
        <v>1.55</v>
      </c>
      <c r="E54" s="51">
        <v>3.83</v>
      </c>
      <c r="F54" s="51">
        <v>1.52</v>
      </c>
      <c r="G54" s="51">
        <v>1.3</v>
      </c>
      <c r="H54" s="51">
        <v>3.91</v>
      </c>
      <c r="I54" s="51">
        <v>3.14</v>
      </c>
    </row>
    <row r="55" spans="2:43">
      <c r="B55" s="44">
        <v>2017</v>
      </c>
      <c r="C55" s="44" t="s">
        <v>123</v>
      </c>
      <c r="D55" s="51">
        <v>1.36</v>
      </c>
      <c r="E55" s="51">
        <v>3.67</v>
      </c>
      <c r="F55" s="51">
        <v>1.34</v>
      </c>
      <c r="G55" s="51">
        <v>1.1100000000000001</v>
      </c>
      <c r="H55" s="51">
        <v>4.3</v>
      </c>
      <c r="I55" s="51">
        <v>2.99</v>
      </c>
    </row>
    <row r="56" spans="2:43">
      <c r="B56" s="44">
        <v>2018</v>
      </c>
      <c r="C56" s="44" t="s">
        <v>123</v>
      </c>
      <c r="D56" s="51">
        <v>2.15</v>
      </c>
      <c r="E56" s="51">
        <v>5.35</v>
      </c>
      <c r="F56" s="51">
        <v>4.8899999999999997</v>
      </c>
      <c r="G56" s="51">
        <v>3.06</v>
      </c>
      <c r="H56" s="51">
        <v>6.32</v>
      </c>
      <c r="I56" s="51">
        <v>4.92</v>
      </c>
    </row>
    <row r="57" spans="2:43">
      <c r="B57" s="44">
        <v>2019</v>
      </c>
      <c r="C57" s="44" t="s">
        <v>123</v>
      </c>
      <c r="D57" s="51">
        <v>3.29</v>
      </c>
      <c r="E57" s="51">
        <v>4.88</v>
      </c>
      <c r="F57" s="51">
        <v>5.05</v>
      </c>
      <c r="G57" s="51">
        <v>3.58</v>
      </c>
      <c r="H57" s="51">
        <v>5.88</v>
      </c>
      <c r="I57" s="51">
        <v>4.74</v>
      </c>
    </row>
    <row r="58" spans="2:43">
      <c r="B58" s="44">
        <v>2020</v>
      </c>
      <c r="C58" s="44" t="s">
        <v>123</v>
      </c>
      <c r="D58" s="51">
        <v>-0.68</v>
      </c>
      <c r="E58" s="51">
        <v>2.95</v>
      </c>
      <c r="F58" s="51">
        <v>1.44</v>
      </c>
      <c r="G58" s="51">
        <v>1.1299999999999999</v>
      </c>
      <c r="H58" s="51">
        <v>2.35</v>
      </c>
      <c r="I58" s="51">
        <v>2.31</v>
      </c>
    </row>
    <row r="59" spans="2:43">
      <c r="B59" s="44">
        <v>2021</v>
      </c>
      <c r="C59" s="44" t="s">
        <v>123</v>
      </c>
      <c r="D59" s="51">
        <v>1.45</v>
      </c>
      <c r="E59" s="51">
        <v>3.76</v>
      </c>
      <c r="F59" s="51">
        <v>2.08</v>
      </c>
      <c r="G59" s="51">
        <v>2.65</v>
      </c>
      <c r="H59" s="51">
        <v>4.83</v>
      </c>
      <c r="I59" s="51">
        <v>3.24</v>
      </c>
    </row>
    <row r="60" spans="2:43">
      <c r="B60" s="44">
        <v>2022</v>
      </c>
      <c r="C60" s="44" t="s">
        <v>123</v>
      </c>
      <c r="D60" s="51">
        <v>3.61</v>
      </c>
      <c r="E60" s="51">
        <v>6.74</v>
      </c>
      <c r="F60" s="51">
        <v>5.12</v>
      </c>
      <c r="G60" s="51">
        <v>4.75</v>
      </c>
      <c r="H60" s="51">
        <v>7.24</v>
      </c>
      <c r="I60" s="51">
        <v>6.15</v>
      </c>
    </row>
    <row r="61" spans="2:43">
      <c r="B61" s="44">
        <v>2023</v>
      </c>
      <c r="C61" s="44" t="s">
        <v>123</v>
      </c>
      <c r="D61" s="51">
        <v>7.54</v>
      </c>
      <c r="E61" s="51">
        <v>11.54</v>
      </c>
      <c r="F61" s="51">
        <v>9.26</v>
      </c>
      <c r="G61" s="51">
        <v>9</v>
      </c>
      <c r="H61" s="51">
        <v>11.75</v>
      </c>
      <c r="I61" s="51">
        <v>10.76</v>
      </c>
    </row>
    <row r="62" spans="2:43">
      <c r="B62" s="44">
        <v>2024</v>
      </c>
      <c r="C62" s="44" t="s">
        <v>123</v>
      </c>
      <c r="D62" s="51">
        <v>9.85</v>
      </c>
      <c r="E62" s="51">
        <v>7.18</v>
      </c>
      <c r="F62" s="51">
        <v>5.14</v>
      </c>
      <c r="G62" s="51">
        <v>4.63</v>
      </c>
      <c r="H62" s="51">
        <v>7.48</v>
      </c>
      <c r="I62" s="51">
        <v>7.04</v>
      </c>
    </row>
    <row r="63" spans="2:43">
      <c r="B63" s="44"/>
      <c r="C63" s="44"/>
      <c r="D63" s="51"/>
      <c r="E63" s="51"/>
      <c r="F63" s="51"/>
      <c r="G63" s="51"/>
      <c r="H63" s="51"/>
      <c r="I63" s="51"/>
    </row>
    <row r="64" spans="2:43">
      <c r="B64" s="44">
        <v>2025</v>
      </c>
      <c r="C64" s="44" t="s">
        <v>112</v>
      </c>
      <c r="D64" s="51">
        <v>9.6999999999999993</v>
      </c>
      <c r="E64" s="51">
        <v>6.22</v>
      </c>
      <c r="F64" s="51">
        <v>4.3099999999999996</v>
      </c>
      <c r="G64" s="51">
        <v>4.05</v>
      </c>
      <c r="H64" s="51">
        <v>6.77</v>
      </c>
      <c r="I64" s="51">
        <v>6.17</v>
      </c>
    </row>
    <row r="65" spans="2:20">
      <c r="B65" s="44"/>
      <c r="C65" s="44" t="s">
        <v>113</v>
      </c>
      <c r="D65" s="51">
        <v>10.220000000000001</v>
      </c>
      <c r="E65" s="51">
        <v>6.23</v>
      </c>
      <c r="F65" s="51">
        <v>4.2300000000000004</v>
      </c>
      <c r="G65" s="51">
        <v>3.93</v>
      </c>
      <c r="H65" s="51">
        <v>6.8</v>
      </c>
      <c r="I65" s="51">
        <v>6.22</v>
      </c>
    </row>
    <row r="66" spans="2:20">
      <c r="B66" s="44"/>
      <c r="C66" s="44" t="s">
        <v>114</v>
      </c>
      <c r="D66" s="51">
        <v>10.89</v>
      </c>
      <c r="E66" s="51">
        <v>6.27</v>
      </c>
      <c r="F66" s="51">
        <v>4.2</v>
      </c>
      <c r="G66" s="51">
        <v>3.96</v>
      </c>
      <c r="H66" s="51">
        <v>6.5</v>
      </c>
      <c r="I66" s="51">
        <v>6.3</v>
      </c>
    </row>
    <row r="67" spans="2:20">
      <c r="B67" s="44"/>
      <c r="C67" s="44" t="s">
        <v>115</v>
      </c>
      <c r="D67" s="51">
        <v>11.55</v>
      </c>
      <c r="E67" s="51">
        <v>6.23</v>
      </c>
      <c r="F67" s="51">
        <v>4.21</v>
      </c>
      <c r="G67" s="51">
        <v>4.0599999999999996</v>
      </c>
      <c r="H67" s="51">
        <v>6.39</v>
      </c>
      <c r="I67" s="51">
        <v>6.33</v>
      </c>
      <c r="O67" s="202"/>
      <c r="P67" s="202"/>
      <c r="Q67" s="202"/>
      <c r="R67" s="202"/>
      <c r="S67" s="202"/>
      <c r="T67" s="202"/>
    </row>
    <row r="68" spans="2:20">
      <c r="B68" s="44"/>
      <c r="C68" s="44" t="s">
        <v>116</v>
      </c>
      <c r="D68" s="51">
        <v>11.16</v>
      </c>
      <c r="E68" s="51">
        <v>6.23</v>
      </c>
      <c r="F68" s="51">
        <v>4.13</v>
      </c>
      <c r="G68" s="51">
        <v>4.0599999999999996</v>
      </c>
      <c r="H68" s="51">
        <v>6.23</v>
      </c>
      <c r="I68" s="51">
        <v>6.28</v>
      </c>
    </row>
    <row r="69" spans="2:20">
      <c r="B69" s="44"/>
      <c r="C69" s="44" t="s">
        <v>117</v>
      </c>
      <c r="D69" s="51">
        <v>10.92</v>
      </c>
      <c r="E69" s="51">
        <v>6.35</v>
      </c>
      <c r="F69" s="51">
        <v>4.22</v>
      </c>
      <c r="G69" s="51">
        <v>4.07</v>
      </c>
      <c r="H69" s="51">
        <v>6.34</v>
      </c>
      <c r="I69" s="51">
        <v>6.37</v>
      </c>
      <c r="J69" s="51"/>
    </row>
    <row r="70" spans="2:20">
      <c r="B70" s="44"/>
      <c r="C70" s="44" t="s">
        <v>118</v>
      </c>
      <c r="D70" s="51">
        <v>10.64</v>
      </c>
      <c r="E70" s="51">
        <v>6.18</v>
      </c>
      <c r="F70" s="51">
        <v>4.16</v>
      </c>
      <c r="G70" s="51">
        <v>4.08</v>
      </c>
      <c r="H70" s="51">
        <v>6.42</v>
      </c>
      <c r="I70" s="51">
        <v>6.21</v>
      </c>
      <c r="J70" s="51"/>
    </row>
    <row r="71" spans="2:20">
      <c r="B71" s="44"/>
      <c r="C71" s="44" t="s">
        <v>119</v>
      </c>
      <c r="D71" s="51">
        <v>10.54</v>
      </c>
      <c r="E71" s="51">
        <v>6.15</v>
      </c>
      <c r="F71" s="51">
        <v>4.13</v>
      </c>
      <c r="G71" s="51">
        <v>4.05</v>
      </c>
      <c r="H71" s="51">
        <v>6.49</v>
      </c>
      <c r="I71" s="51">
        <v>6.17</v>
      </c>
    </row>
    <row r="72" spans="2:20">
      <c r="B72" s="44"/>
      <c r="C72" s="44" t="s">
        <v>120</v>
      </c>
      <c r="D72" s="51">
        <v>10.35</v>
      </c>
      <c r="E72" s="51">
        <v>6.05</v>
      </c>
      <c r="F72" s="51">
        <v>4.12</v>
      </c>
      <c r="G72" s="51">
        <v>4.03</v>
      </c>
      <c r="H72" s="51">
        <v>6.3</v>
      </c>
      <c r="I72" s="51">
        <v>6.09</v>
      </c>
    </row>
    <row r="73" spans="2:20">
      <c r="B73" s="44"/>
      <c r="C73" s="44" t="s">
        <v>121</v>
      </c>
      <c r="D73" s="51">
        <v>10.26</v>
      </c>
      <c r="E73" s="51">
        <v>6.01</v>
      </c>
      <c r="F73" s="51">
        <v>4.09</v>
      </c>
      <c r="G73" s="51">
        <v>3.92</v>
      </c>
      <c r="H73" s="51">
        <v>6.29</v>
      </c>
      <c r="I73" s="51">
        <v>6.05</v>
      </c>
    </row>
    <row r="74" spans="2:20">
      <c r="B74" s="44"/>
      <c r="C74" s="44" t="s">
        <v>122</v>
      </c>
      <c r="D74" s="51">
        <v>10.17</v>
      </c>
      <c r="E74" s="51">
        <v>5.97</v>
      </c>
      <c r="F74" s="51">
        <v>4.1399999999999997</v>
      </c>
      <c r="G74" s="51">
        <v>3.89</v>
      </c>
      <c r="H74" s="51">
        <v>6.37</v>
      </c>
      <c r="I74" s="51">
        <v>6.02</v>
      </c>
    </row>
    <row r="75" spans="2:20">
      <c r="B75" s="44"/>
      <c r="C75" s="44" t="s">
        <v>123</v>
      </c>
      <c r="D75" s="51">
        <v>10.16</v>
      </c>
      <c r="E75" s="51">
        <v>5.92</v>
      </c>
      <c r="F75" s="51">
        <v>4.1100000000000003</v>
      </c>
      <c r="G75" s="51">
        <v>3.87</v>
      </c>
      <c r="H75" s="51">
        <v>6.3</v>
      </c>
      <c r="I75" s="51">
        <v>5.98</v>
      </c>
    </row>
    <row r="76" spans="2:20">
      <c r="B76" s="44">
        <v>2026</v>
      </c>
      <c r="C76" s="44" t="s">
        <v>112</v>
      </c>
      <c r="D76" s="51">
        <v>9.6199999999999992</v>
      </c>
      <c r="E76" s="51">
        <v>6.11</v>
      </c>
      <c r="F76" s="51">
        <v>4.2</v>
      </c>
      <c r="G76" s="51">
        <v>4.25</v>
      </c>
      <c r="H76" s="51">
        <v>6.75</v>
      </c>
      <c r="I76" s="51">
        <v>6.09</v>
      </c>
    </row>
    <row r="77" spans="2:20">
      <c r="B77" s="44"/>
      <c r="C77" s="44" t="s">
        <v>113</v>
      </c>
      <c r="D77" s="51">
        <v>9.51</v>
      </c>
      <c r="E77" s="51">
        <v>6.12</v>
      </c>
      <c r="F77" s="51">
        <v>4.0999999999999996</v>
      </c>
      <c r="G77" s="51">
        <v>4.08</v>
      </c>
      <c r="H77" s="51">
        <v>6.5</v>
      </c>
      <c r="I77" s="51">
        <v>6.07</v>
      </c>
    </row>
    <row r="78" spans="2:20">
      <c r="B78" s="44"/>
      <c r="C78" s="44" t="s">
        <v>114</v>
      </c>
      <c r="D78" s="51">
        <v>9.25</v>
      </c>
      <c r="E78" s="51">
        <v>6.12</v>
      </c>
      <c r="F78" s="51">
        <v>4.07</v>
      </c>
      <c r="G78" s="51">
        <v>3.94</v>
      </c>
      <c r="H78" s="51">
        <v>6.47</v>
      </c>
      <c r="I78" s="51">
        <v>6.04</v>
      </c>
    </row>
    <row r="79" spans="2:20">
      <c r="B79" s="44"/>
      <c r="C79" s="44" t="s">
        <v>115</v>
      </c>
      <c r="D79" s="51">
        <v>8.6300000000000008</v>
      </c>
      <c r="E79" s="51">
        <v>6.24</v>
      </c>
      <c r="F79" s="51">
        <v>4.0599999999999996</v>
      </c>
      <c r="G79" s="51">
        <v>3.93</v>
      </c>
      <c r="H79" s="51">
        <v>6.39</v>
      </c>
      <c r="I79" s="51">
        <v>6.07</v>
      </c>
      <c r="O79" s="202"/>
      <c r="P79" s="202"/>
      <c r="Q79" s="202"/>
      <c r="R79" s="202"/>
      <c r="S79" s="202"/>
      <c r="T79" s="202"/>
    </row>
    <row r="80" spans="2:20">
      <c r="B80" s="44"/>
      <c r="C80" s="44" t="s">
        <v>116</v>
      </c>
      <c r="D80" s="51">
        <v>7.63</v>
      </c>
      <c r="E80" s="51">
        <v>6.46</v>
      </c>
      <c r="F80" s="51">
        <v>4.1399999999999997</v>
      </c>
      <c r="G80" s="51">
        <v>3.94</v>
      </c>
      <c r="H80" s="51">
        <v>6.26</v>
      </c>
      <c r="I80" s="51">
        <v>6.16</v>
      </c>
    </row>
    <row r="81" spans="2:10">
      <c r="B81" s="44"/>
      <c r="C81" s="54" t="s">
        <v>117</v>
      </c>
      <c r="D81" s="55">
        <v>7.24</v>
      </c>
      <c r="E81" s="55">
        <v>6.5</v>
      </c>
      <c r="F81" s="55">
        <v>4.12</v>
      </c>
      <c r="G81" s="55">
        <v>3.9</v>
      </c>
      <c r="H81" s="55">
        <v>6.21</v>
      </c>
      <c r="I81" s="55">
        <v>6.15</v>
      </c>
      <c r="J81" s="51"/>
    </row>
    <row r="82" spans="2:10">
      <c r="B82" s="44"/>
      <c r="C82" s="44" t="s">
        <v>118</v>
      </c>
      <c r="D82" s="51"/>
      <c r="E82" s="51"/>
      <c r="F82" s="51"/>
      <c r="G82" s="51"/>
      <c r="H82" s="51"/>
      <c r="I82" s="51"/>
      <c r="J82" s="51"/>
    </row>
    <row r="83" spans="2:10">
      <c r="B83" s="44"/>
      <c r="C83" s="44" t="s">
        <v>119</v>
      </c>
      <c r="D83" s="51"/>
      <c r="E83" s="51"/>
      <c r="F83" s="51"/>
      <c r="G83" s="51"/>
      <c r="H83" s="51"/>
      <c r="I83" s="51"/>
    </row>
    <row r="84" spans="2:10">
      <c r="B84" s="44"/>
      <c r="C84" s="44" t="s">
        <v>120</v>
      </c>
      <c r="D84" s="51"/>
      <c r="E84" s="51"/>
      <c r="F84" s="51"/>
      <c r="G84" s="51"/>
      <c r="H84" s="51"/>
      <c r="I84" s="51"/>
    </row>
    <row r="85" spans="2:10">
      <c r="B85" s="44"/>
      <c r="C85" s="44" t="s">
        <v>121</v>
      </c>
      <c r="D85" s="51"/>
      <c r="E85" s="51"/>
      <c r="F85" s="51"/>
      <c r="G85" s="51"/>
      <c r="H85" s="51"/>
      <c r="I85" s="51"/>
    </row>
    <row r="86" spans="2:10">
      <c r="B86" s="44"/>
      <c r="C86" s="44" t="s">
        <v>122</v>
      </c>
      <c r="D86" s="51"/>
      <c r="E86" s="51"/>
      <c r="F86" s="51"/>
      <c r="G86" s="51"/>
      <c r="H86" s="51"/>
      <c r="I86" s="51"/>
    </row>
    <row r="87" spans="2:10">
      <c r="B87" s="44"/>
      <c r="C87" s="44" t="s">
        <v>123</v>
      </c>
      <c r="D87" s="51"/>
      <c r="E87" s="51"/>
      <c r="F87" s="51"/>
      <c r="G87" s="51"/>
      <c r="H87" s="51"/>
      <c r="I87" s="51"/>
    </row>
    <row r="88" spans="2:10">
      <c r="B88" s="44"/>
      <c r="C88" s="44"/>
      <c r="D88" s="51"/>
      <c r="E88" s="51"/>
      <c r="F88" s="51"/>
      <c r="G88" s="51"/>
      <c r="H88" s="51"/>
      <c r="I88" s="51"/>
    </row>
    <row r="89" spans="2:10" ht="18">
      <c r="B89" s="26" t="s">
        <v>211</v>
      </c>
    </row>
    <row r="90" spans="2:10" ht="21">
      <c r="B90" s="58"/>
      <c r="C90" s="543"/>
      <c r="D90" s="544"/>
      <c r="E90" s="544"/>
      <c r="F90" s="544"/>
      <c r="G90" s="544"/>
      <c r="H90" s="544"/>
      <c r="I90" s="544"/>
    </row>
    <row r="91" spans="2:10">
      <c r="C91" s="543"/>
      <c r="D91" s="543"/>
      <c r="E91" s="543"/>
      <c r="F91" s="543"/>
      <c r="G91" s="543"/>
      <c r="H91" s="543"/>
      <c r="I91" s="543"/>
    </row>
    <row r="92" spans="2:10" ht="18.75">
      <c r="B92" s="41"/>
      <c r="C92" s="42"/>
      <c r="D92" s="42"/>
      <c r="E92" s="42"/>
      <c r="F92" s="42"/>
      <c r="G92" s="42"/>
      <c r="H92" s="42"/>
      <c r="I92" s="42"/>
    </row>
    <row r="93" spans="2:10" ht="18.75">
      <c r="B93" s="41"/>
      <c r="C93" s="42"/>
      <c r="D93" s="42"/>
      <c r="E93" s="42"/>
      <c r="F93" s="42"/>
      <c r="G93" s="42"/>
      <c r="H93" s="42"/>
      <c r="I93" s="42"/>
    </row>
    <row r="98" spans="2:9" ht="15.75" customHeight="1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  <row r="100" spans="2:9">
      <c r="B100" s="44"/>
      <c r="C100" s="44"/>
      <c r="D100" s="45"/>
      <c r="E100" s="45"/>
      <c r="F100" s="45"/>
      <c r="G100" s="45"/>
      <c r="H100" s="45"/>
      <c r="I100" s="45"/>
    </row>
    <row r="101" spans="2:9">
      <c r="B101" s="44"/>
      <c r="C101" s="44"/>
      <c r="D101" s="45"/>
      <c r="E101" s="45"/>
      <c r="F101" s="45"/>
      <c r="G101" s="45"/>
      <c r="H101" s="45"/>
      <c r="I101" s="45"/>
    </row>
  </sheetData>
  <mergeCells count="3">
    <mergeCell ref="C90:I90"/>
    <mergeCell ref="C91:I91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91"/>
  <sheetViews>
    <sheetView showGridLines="0" showRowColHeaders="0" showZeros="0" showOutlineSymbols="0" zoomScaleNormal="100" workbookViewId="0">
      <pane ySplit="4" topLeftCell="A26" activePane="bottomLeft" state="frozen"/>
      <selection activeCell="R48" sqref="R48"/>
      <selection pane="bottomLeft" activeCell="G86" sqref="G86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11.5703125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167</v>
      </c>
    </row>
    <row r="4" spans="2:18" ht="32.1" customHeight="1">
      <c r="B4" s="246" t="s">
        <v>213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 t="s">
        <v>123</v>
      </c>
      <c r="D6" s="51">
        <v>854.01</v>
      </c>
      <c r="E6" s="51">
        <v>892.38</v>
      </c>
      <c r="F6" s="51">
        <v>574.13</v>
      </c>
      <c r="G6" s="51">
        <v>351.09</v>
      </c>
      <c r="H6" s="51">
        <v>462.09</v>
      </c>
      <c r="I6" s="51">
        <v>785.83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 t="s">
        <v>123</v>
      </c>
      <c r="D7" s="51">
        <v>873.21</v>
      </c>
      <c r="E7" s="51">
        <v>923.06</v>
      </c>
      <c r="F7" s="51">
        <v>588.72</v>
      </c>
      <c r="G7" s="51">
        <v>360.34</v>
      </c>
      <c r="H7" s="51">
        <v>473.68</v>
      </c>
      <c r="I7" s="51">
        <v>810.85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 t="s">
        <v>123</v>
      </c>
      <c r="D8" s="51">
        <v>890.96</v>
      </c>
      <c r="E8" s="51">
        <v>955.41</v>
      </c>
      <c r="F8" s="51">
        <v>603.87</v>
      </c>
      <c r="G8" s="51">
        <v>365.3</v>
      </c>
      <c r="H8" s="51">
        <v>488.24</v>
      </c>
      <c r="I8" s="51">
        <v>836.27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 t="s">
        <v>123</v>
      </c>
      <c r="D9" s="51">
        <v>910.37</v>
      </c>
      <c r="E9" s="51">
        <v>987.48</v>
      </c>
      <c r="F9" s="51">
        <v>619.76</v>
      </c>
      <c r="G9" s="51">
        <v>369.68</v>
      </c>
      <c r="H9" s="51">
        <v>503.83</v>
      </c>
      <c r="I9" s="51">
        <v>862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 t="s">
        <v>123</v>
      </c>
      <c r="D10" s="51">
        <v>918.29</v>
      </c>
      <c r="E10" s="51">
        <v>1007.69</v>
      </c>
      <c r="F10" s="51">
        <v>626.12</v>
      </c>
      <c r="G10" s="51">
        <v>368.01</v>
      </c>
      <c r="H10" s="51">
        <v>510.91</v>
      </c>
      <c r="I10" s="51">
        <v>876.53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 t="s">
        <v>123</v>
      </c>
      <c r="D11" s="51">
        <v>925.16</v>
      </c>
      <c r="E11" s="51">
        <v>1029.53</v>
      </c>
      <c r="F11" s="51">
        <v>632.74</v>
      </c>
      <c r="G11" s="51">
        <v>371.93</v>
      </c>
      <c r="H11" s="51">
        <v>520.6</v>
      </c>
      <c r="I11" s="51">
        <v>893.13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 t="s">
        <v>123</v>
      </c>
      <c r="D12" s="52">
        <v>931.65</v>
      </c>
      <c r="E12" s="52">
        <v>1050.82</v>
      </c>
      <c r="F12" s="52">
        <v>640.89</v>
      </c>
      <c r="G12" s="52">
        <v>376.42</v>
      </c>
      <c r="H12" s="52">
        <v>528.64</v>
      </c>
      <c r="I12" s="51">
        <v>910.24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 t="s">
        <v>123</v>
      </c>
      <c r="D13" s="51">
        <v>937.14</v>
      </c>
      <c r="E13" s="51">
        <v>1071.01</v>
      </c>
      <c r="F13" s="51">
        <v>649.19000000000005</v>
      </c>
      <c r="G13" s="51">
        <v>381.06</v>
      </c>
      <c r="H13" s="51">
        <v>538.4</v>
      </c>
      <c r="I13" s="51">
        <v>926.87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 t="s">
        <v>123</v>
      </c>
      <c r="D14" s="51">
        <v>953.92</v>
      </c>
      <c r="E14" s="51">
        <v>1107.49</v>
      </c>
      <c r="F14" s="51">
        <v>680.96</v>
      </c>
      <c r="G14" s="51">
        <v>393.4</v>
      </c>
      <c r="H14" s="51">
        <v>558.41</v>
      </c>
      <c r="I14" s="51">
        <v>960.98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 t="s">
        <v>123</v>
      </c>
      <c r="D15" s="51">
        <v>978.4</v>
      </c>
      <c r="E15" s="51">
        <v>1143.55</v>
      </c>
      <c r="F15" s="51">
        <v>714.98</v>
      </c>
      <c r="G15" s="51">
        <v>405.54</v>
      </c>
      <c r="H15" s="51">
        <v>579.25</v>
      </c>
      <c r="I15" s="51">
        <v>995.76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 t="s">
        <v>123</v>
      </c>
      <c r="D16" s="51">
        <v>985.16</v>
      </c>
      <c r="E16" s="51">
        <v>1170.26</v>
      </c>
      <c r="F16" s="51">
        <v>729.62</v>
      </c>
      <c r="G16" s="51">
        <v>412.01</v>
      </c>
      <c r="H16" s="51">
        <v>594.59</v>
      </c>
      <c r="I16" s="51">
        <v>1017.97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 t="s">
        <v>123</v>
      </c>
      <c r="D17" s="51">
        <v>994.49</v>
      </c>
      <c r="E17" s="51">
        <v>1196.17</v>
      </c>
      <c r="F17" s="51">
        <v>743.03</v>
      </c>
      <c r="G17" s="51">
        <v>418.4</v>
      </c>
      <c r="H17" s="51">
        <v>605.74</v>
      </c>
      <c r="I17" s="51">
        <v>1039.54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 t="s">
        <v>123</v>
      </c>
      <c r="D18" s="51">
        <v>1034.52</v>
      </c>
      <c r="E18" s="51">
        <v>1259.79</v>
      </c>
      <c r="F18" s="51">
        <v>781.67</v>
      </c>
      <c r="G18" s="51">
        <v>439.43</v>
      </c>
      <c r="H18" s="51">
        <v>641.53</v>
      </c>
      <c r="I18" s="51">
        <v>1094.8699999999999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 t="s">
        <v>123</v>
      </c>
      <c r="D19" s="51">
        <v>1117.01</v>
      </c>
      <c r="E19" s="51">
        <v>1378.39</v>
      </c>
      <c r="F19" s="51">
        <v>854.68</v>
      </c>
      <c r="G19" s="51">
        <v>479.59</v>
      </c>
      <c r="H19" s="51">
        <v>705.93</v>
      </c>
      <c r="I19" s="51">
        <v>1198.6500000000001</v>
      </c>
      <c r="K19" s="31"/>
      <c r="L19" s="31"/>
      <c r="M19" s="31"/>
      <c r="N19" s="31"/>
      <c r="O19" s="31"/>
      <c r="P19" s="31"/>
    </row>
    <row r="20" spans="2:16">
      <c r="B20" s="44">
        <v>2024</v>
      </c>
      <c r="C20" s="44" t="s">
        <v>123</v>
      </c>
      <c r="D20" s="51">
        <v>1166</v>
      </c>
      <c r="E20" s="51">
        <v>1449.86</v>
      </c>
      <c r="F20" s="51">
        <v>899.25</v>
      </c>
      <c r="G20" s="51">
        <v>503.32</v>
      </c>
      <c r="H20" s="51">
        <v>745.92</v>
      </c>
      <c r="I20" s="51">
        <v>1261.9000000000001</v>
      </c>
      <c r="K20" s="31"/>
      <c r="L20" s="31"/>
      <c r="M20" s="31"/>
      <c r="N20" s="31"/>
      <c r="O20" s="31"/>
      <c r="P20" s="31"/>
    </row>
    <row r="21" spans="2:16">
      <c r="B21" s="44"/>
      <c r="C21" s="44"/>
      <c r="D21" s="51"/>
      <c r="E21" s="51"/>
      <c r="F21" s="51"/>
      <c r="G21" s="51"/>
      <c r="H21" s="51"/>
      <c r="I21" s="51"/>
      <c r="K21" s="31"/>
      <c r="L21" s="31"/>
      <c r="M21" s="31"/>
      <c r="N21" s="31"/>
      <c r="O21" s="31"/>
      <c r="P21" s="31"/>
    </row>
    <row r="22" spans="2:16">
      <c r="B22" s="44">
        <v>2025</v>
      </c>
      <c r="C22" s="44" t="s">
        <v>112</v>
      </c>
      <c r="D22" s="51">
        <v>1204.96</v>
      </c>
      <c r="E22" s="51">
        <v>1497.95</v>
      </c>
      <c r="F22" s="51">
        <v>931.53</v>
      </c>
      <c r="G22" s="51">
        <v>523.63</v>
      </c>
      <c r="H22" s="51">
        <v>775.7</v>
      </c>
      <c r="I22" s="51">
        <v>1304.78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113</v>
      </c>
      <c r="D23" s="51">
        <v>1205.52</v>
      </c>
      <c r="E23" s="51">
        <v>1500.67</v>
      </c>
      <c r="F23" s="51">
        <v>932.41</v>
      </c>
      <c r="G23" s="51">
        <v>523.94000000000005</v>
      </c>
      <c r="H23" s="51">
        <v>777.4</v>
      </c>
      <c r="I23" s="51">
        <v>1307.18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114</v>
      </c>
      <c r="D24" s="51">
        <v>1206.31</v>
      </c>
      <c r="E24" s="51">
        <v>1502.16</v>
      </c>
      <c r="F24" s="51">
        <v>933.03</v>
      </c>
      <c r="G24" s="51">
        <v>524.04999999999995</v>
      </c>
      <c r="H24" s="51">
        <v>778.31</v>
      </c>
      <c r="I24" s="51">
        <v>1308.22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115</v>
      </c>
      <c r="D25" s="51">
        <v>1207.21</v>
      </c>
      <c r="E25" s="51">
        <v>1503.31</v>
      </c>
      <c r="F25" s="51">
        <v>933.48</v>
      </c>
      <c r="G25" s="51">
        <v>524.32000000000005</v>
      </c>
      <c r="H25" s="51">
        <v>779.28</v>
      </c>
      <c r="I25" s="51">
        <v>1309.07</v>
      </c>
      <c r="K25" s="31" cm="1">
        <f t="array" ref="K25">LOOKUP(2,1/(D20:D33&lt;&gt;""),D20:D33)</f>
        <v>1212.07</v>
      </c>
      <c r="L25" s="31" cm="1">
        <f t="array" ref="L25">LOOKUP(2,1/(E20:E33&lt;&gt;""),E20:E33)</f>
        <v>1512.73</v>
      </c>
      <c r="M25" s="31" cm="1">
        <f t="array" ref="M25">LOOKUP(2,1/(F20:F33&lt;&gt;""),F20:F33)</f>
        <v>937.56</v>
      </c>
      <c r="N25" s="31" cm="1">
        <f t="array" ref="N25">LOOKUP(2,1/(G20:G33&lt;&gt;""),G20:G33)</f>
        <v>526.92999999999995</v>
      </c>
      <c r="O25" s="31" cm="1">
        <f t="array" ref="O25">LOOKUP(2,1/(H20:H33&lt;&gt;""),H20:H33)</f>
        <v>784.95</v>
      </c>
      <c r="P25" s="31" cm="1">
        <f t="array" ref="P25">LOOKUP(2,1/(I20:I33&lt;&gt;""),I20:I33)</f>
        <v>1317.71</v>
      </c>
    </row>
    <row r="26" spans="2:16">
      <c r="B26" s="44"/>
      <c r="C26" s="44" t="s">
        <v>116</v>
      </c>
      <c r="D26" s="51">
        <v>1208.26</v>
      </c>
      <c r="E26" s="51">
        <v>1505.55</v>
      </c>
      <c r="F26" s="51">
        <v>934.65</v>
      </c>
      <c r="G26" s="51">
        <v>525.72</v>
      </c>
      <c r="H26" s="51">
        <v>780.27</v>
      </c>
      <c r="I26" s="51">
        <v>1311.04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117</v>
      </c>
      <c r="D27" s="51">
        <v>1208.57</v>
      </c>
      <c r="E27" s="51">
        <v>1505.91</v>
      </c>
      <c r="F27" s="51">
        <v>934.99</v>
      </c>
      <c r="G27" s="51">
        <v>525.73</v>
      </c>
      <c r="H27" s="51">
        <v>781.11</v>
      </c>
      <c r="I27" s="51">
        <v>1311.41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118</v>
      </c>
      <c r="D28" s="51">
        <v>1208.9000000000001</v>
      </c>
      <c r="E28" s="51">
        <v>1506.46</v>
      </c>
      <c r="F28" s="51">
        <v>935.35</v>
      </c>
      <c r="G28" s="51">
        <v>525.66</v>
      </c>
      <c r="H28" s="51">
        <v>781.98</v>
      </c>
      <c r="I28" s="51">
        <v>1311.93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119</v>
      </c>
      <c r="D29" s="51">
        <v>1209.68</v>
      </c>
      <c r="E29" s="51">
        <v>1507.55</v>
      </c>
      <c r="F29" s="51">
        <v>935.83</v>
      </c>
      <c r="G29" s="51">
        <v>525.80999999999995</v>
      </c>
      <c r="H29" s="51">
        <v>782.54</v>
      </c>
      <c r="I29" s="51">
        <v>1312.95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120</v>
      </c>
      <c r="D30" s="51">
        <v>1209.95</v>
      </c>
      <c r="E30" s="51">
        <v>1508.7</v>
      </c>
      <c r="F30" s="51">
        <v>936.28</v>
      </c>
      <c r="G30" s="51">
        <v>526.03</v>
      </c>
      <c r="H30" s="51">
        <v>782.94</v>
      </c>
      <c r="I30" s="51">
        <v>1313.97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121</v>
      </c>
      <c r="D31" s="51">
        <v>1210.3499999999999</v>
      </c>
      <c r="E31" s="51">
        <v>1510.07</v>
      </c>
      <c r="F31" s="51">
        <v>936.68</v>
      </c>
      <c r="G31" s="51">
        <v>526.62</v>
      </c>
      <c r="H31" s="51">
        <v>783.25</v>
      </c>
      <c r="I31" s="51">
        <v>1315.31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122</v>
      </c>
      <c r="D32" s="51">
        <v>1211.48</v>
      </c>
      <c r="E32" s="51">
        <v>1511.51</v>
      </c>
      <c r="F32" s="51">
        <v>937.18</v>
      </c>
      <c r="G32" s="51">
        <v>527.02</v>
      </c>
      <c r="H32" s="51">
        <v>784.25</v>
      </c>
      <c r="I32" s="51">
        <v>1316.69</v>
      </c>
      <c r="K32" s="31"/>
      <c r="L32" s="31"/>
      <c r="M32" s="31"/>
      <c r="N32" s="31"/>
      <c r="O32" s="31"/>
      <c r="P32" s="31"/>
    </row>
    <row r="33" spans="2:17">
      <c r="B33" s="50"/>
      <c r="C33" s="44" t="s">
        <v>123</v>
      </c>
      <c r="D33" s="51">
        <v>1212.07</v>
      </c>
      <c r="E33" s="51">
        <v>1512.73</v>
      </c>
      <c r="F33" s="51">
        <v>937.56</v>
      </c>
      <c r="G33" s="51">
        <v>526.92999999999995</v>
      </c>
      <c r="H33" s="51">
        <v>784.95</v>
      </c>
      <c r="I33" s="51">
        <v>1317.71</v>
      </c>
      <c r="K33" s="31"/>
      <c r="L33" s="202"/>
      <c r="M33" s="202"/>
      <c r="N33" s="202"/>
      <c r="O33" s="202"/>
      <c r="P33" s="202"/>
      <c r="Q33" s="202"/>
    </row>
    <row r="34" spans="2:17">
      <c r="B34" s="44">
        <v>2026</v>
      </c>
      <c r="C34" s="44" t="s">
        <v>112</v>
      </c>
      <c r="D34" s="51">
        <v>1253.18</v>
      </c>
      <c r="E34" s="51">
        <v>1563.56</v>
      </c>
      <c r="F34" s="51">
        <v>971.91</v>
      </c>
      <c r="G34" s="51">
        <v>549.89</v>
      </c>
      <c r="H34" s="51">
        <v>818.29</v>
      </c>
      <c r="I34" s="51">
        <v>1363.36</v>
      </c>
      <c r="K34" s="31"/>
      <c r="L34" s="31"/>
      <c r="M34" s="31"/>
      <c r="N34" s="31"/>
      <c r="O34" s="31"/>
      <c r="P34" s="31"/>
    </row>
    <row r="35" spans="2:17">
      <c r="B35" s="44"/>
      <c r="C35" s="44" t="s">
        <v>113</v>
      </c>
      <c r="D35" s="51">
        <v>1253.57</v>
      </c>
      <c r="E35" s="51">
        <v>1566.81</v>
      </c>
      <c r="F35" s="51">
        <v>972.79</v>
      </c>
      <c r="G35" s="51">
        <v>550.14</v>
      </c>
      <c r="H35" s="51">
        <v>819.46</v>
      </c>
      <c r="I35" s="51">
        <v>1366.2</v>
      </c>
      <c r="K35" s="31"/>
      <c r="L35" s="31"/>
      <c r="M35" s="31"/>
      <c r="N35" s="31"/>
      <c r="O35" s="31"/>
      <c r="P35" s="31"/>
    </row>
    <row r="36" spans="2:17">
      <c r="B36" s="44"/>
      <c r="C36" s="44" t="s">
        <v>114</v>
      </c>
      <c r="D36" s="51">
        <v>1254.31</v>
      </c>
      <c r="E36" s="51">
        <v>1568.46</v>
      </c>
      <c r="F36" s="51">
        <v>973.37</v>
      </c>
      <c r="G36" s="51">
        <v>550.22</v>
      </c>
      <c r="H36" s="51">
        <v>820.63</v>
      </c>
      <c r="I36" s="51">
        <v>1367.38</v>
      </c>
      <c r="K36" s="31"/>
      <c r="L36" s="31"/>
      <c r="M36" s="31"/>
      <c r="N36" s="31"/>
      <c r="O36" s="31"/>
      <c r="P36" s="31"/>
    </row>
    <row r="37" spans="2:17">
      <c r="B37" s="44"/>
      <c r="C37" s="44" t="s">
        <v>115</v>
      </c>
      <c r="D37" s="51">
        <v>1254.4100000000001</v>
      </c>
      <c r="E37" s="51">
        <v>1569.7</v>
      </c>
      <c r="F37" s="51">
        <v>973.85</v>
      </c>
      <c r="G37" s="51">
        <v>550.46</v>
      </c>
      <c r="H37" s="51">
        <v>821.87</v>
      </c>
      <c r="I37" s="51">
        <v>1368.44</v>
      </c>
      <c r="K37" s="31" cm="1">
        <f t="array" ref="K37">LOOKUP(2,1/(D32:D45&lt;&gt;""),D32:D45)</f>
        <v>1254.73</v>
      </c>
      <c r="L37" s="31" cm="1">
        <f t="array" ref="L37">LOOKUP(2,1/(E32:E45&lt;&gt;""),E32:E45)</f>
        <v>1572.77</v>
      </c>
      <c r="M37" s="31" cm="1">
        <f t="array" ref="M37">LOOKUP(2,1/(F32:F45&lt;&gt;""),F32:F45)</f>
        <v>975.36</v>
      </c>
      <c r="N37" s="31" cm="1">
        <f t="array" ref="N37">LOOKUP(2,1/(G32:G45&lt;&gt;""),G32:G45)</f>
        <v>552.05999999999995</v>
      </c>
      <c r="O37" s="31" cm="1">
        <f t="array" ref="O37">LOOKUP(2,1/(H32:H45&lt;&gt;""),H32:H45)</f>
        <v>823.61</v>
      </c>
      <c r="P37" s="31" cm="1">
        <f t="array" ref="P37">LOOKUP(2,1/(I32:I45&lt;&gt;""),I32:I45)</f>
        <v>1371.35</v>
      </c>
    </row>
    <row r="38" spans="2:17">
      <c r="B38" s="44"/>
      <c r="C38" s="44" t="s">
        <v>116</v>
      </c>
      <c r="D38" s="51">
        <v>1254.73</v>
      </c>
      <c r="E38" s="51">
        <v>1572.01</v>
      </c>
      <c r="F38" s="51">
        <v>975.12</v>
      </c>
      <c r="G38" s="51">
        <v>552.11</v>
      </c>
      <c r="H38" s="51">
        <v>822.88</v>
      </c>
      <c r="I38" s="51">
        <v>1370.71</v>
      </c>
      <c r="K38" s="31"/>
      <c r="L38" s="31"/>
      <c r="M38" s="31"/>
      <c r="N38" s="31"/>
      <c r="O38" s="31"/>
      <c r="P38" s="31"/>
    </row>
    <row r="39" spans="2:17">
      <c r="B39" s="44"/>
      <c r="C39" s="47" t="s">
        <v>117</v>
      </c>
      <c r="D39" s="55">
        <v>1254.73</v>
      </c>
      <c r="E39" s="55">
        <v>1572.77</v>
      </c>
      <c r="F39" s="55">
        <v>975.36</v>
      </c>
      <c r="G39" s="55">
        <v>552.05999999999995</v>
      </c>
      <c r="H39" s="55">
        <v>823.61</v>
      </c>
      <c r="I39" s="55">
        <v>1371.35</v>
      </c>
      <c r="K39" s="31"/>
      <c r="L39" s="31"/>
      <c r="M39" s="31"/>
      <c r="N39" s="31"/>
      <c r="O39" s="31"/>
      <c r="P39" s="31"/>
    </row>
    <row r="40" spans="2:17">
      <c r="B40" s="44"/>
      <c r="C40" s="44" t="s">
        <v>118</v>
      </c>
      <c r="D40" s="51"/>
      <c r="E40" s="51"/>
      <c r="F40" s="51"/>
      <c r="G40" s="51"/>
      <c r="H40" s="51"/>
      <c r="I40" s="51"/>
      <c r="K40" s="31"/>
      <c r="L40" s="31"/>
      <c r="M40" s="31"/>
      <c r="N40" s="31"/>
      <c r="O40" s="31"/>
      <c r="P40" s="31"/>
    </row>
    <row r="41" spans="2:17">
      <c r="B41" s="44"/>
      <c r="C41" s="44" t="s">
        <v>119</v>
      </c>
      <c r="D41" s="51"/>
      <c r="E41" s="51"/>
      <c r="F41" s="51"/>
      <c r="G41" s="51"/>
      <c r="H41" s="51"/>
      <c r="I41" s="51"/>
      <c r="K41" s="31"/>
      <c r="L41" s="31"/>
      <c r="M41" s="31"/>
      <c r="N41" s="31"/>
      <c r="O41" s="31"/>
      <c r="P41" s="31"/>
    </row>
    <row r="42" spans="2:17">
      <c r="B42" s="44"/>
      <c r="C42" s="44" t="s">
        <v>120</v>
      </c>
      <c r="D42" s="51"/>
      <c r="E42" s="51"/>
      <c r="F42" s="51"/>
      <c r="G42" s="51"/>
      <c r="H42" s="51"/>
      <c r="I42" s="51"/>
      <c r="K42" s="31"/>
      <c r="L42" s="31"/>
      <c r="M42" s="31"/>
      <c r="N42" s="31"/>
      <c r="O42" s="31"/>
      <c r="P42" s="31"/>
    </row>
    <row r="43" spans="2:17">
      <c r="B43" s="44"/>
      <c r="C43" s="44" t="s">
        <v>121</v>
      </c>
      <c r="D43" s="51"/>
      <c r="E43" s="51"/>
      <c r="F43" s="51"/>
      <c r="G43" s="51"/>
      <c r="H43" s="51"/>
      <c r="I43" s="51"/>
      <c r="K43" s="31"/>
      <c r="L43" s="31"/>
      <c r="M43" s="31"/>
      <c r="N43" s="31"/>
      <c r="O43" s="31"/>
      <c r="P43" s="31"/>
    </row>
    <row r="44" spans="2:17">
      <c r="B44" s="44"/>
      <c r="C44" s="44" t="s">
        <v>122</v>
      </c>
      <c r="D44" s="51"/>
      <c r="E44" s="51"/>
      <c r="F44" s="51"/>
      <c r="G44" s="51"/>
      <c r="H44" s="51"/>
      <c r="I44" s="51"/>
      <c r="K44" s="31"/>
      <c r="L44" s="31"/>
      <c r="M44" s="31"/>
      <c r="N44" s="31"/>
      <c r="O44" s="31"/>
      <c r="P44" s="31"/>
    </row>
    <row r="45" spans="2:17">
      <c r="B45" s="50"/>
      <c r="C45" s="44" t="s">
        <v>123</v>
      </c>
      <c r="D45" s="51"/>
      <c r="E45" s="51"/>
      <c r="F45" s="51"/>
      <c r="G45" s="51"/>
      <c r="H45" s="51"/>
      <c r="I45" s="51"/>
      <c r="K45" s="31"/>
      <c r="L45" s="202"/>
      <c r="M45" s="202"/>
      <c r="N45" s="202"/>
      <c r="O45" s="202"/>
      <c r="P45" s="202"/>
      <c r="Q45" s="202"/>
    </row>
    <row r="46" spans="2:17">
      <c r="B46" s="50"/>
      <c r="C46" s="44"/>
      <c r="D46" s="57"/>
      <c r="E46" s="57"/>
      <c r="F46" s="57"/>
      <c r="G46" s="57"/>
      <c r="H46" s="57"/>
      <c r="I46" s="57"/>
      <c r="K46" s="31"/>
      <c r="L46" s="31"/>
      <c r="M46" s="31"/>
      <c r="N46" s="31"/>
      <c r="O46" s="31"/>
      <c r="P46" s="31"/>
    </row>
    <row r="47" spans="2:17">
      <c r="B47" s="44"/>
      <c r="C47" s="44"/>
      <c r="D47" s="415" t="s">
        <v>125</v>
      </c>
      <c r="E47" s="415"/>
      <c r="F47" s="415"/>
      <c r="G47" s="415"/>
      <c r="H47" s="415"/>
      <c r="I47" s="415"/>
      <c r="K47" s="31"/>
      <c r="L47" s="31"/>
      <c r="M47" s="31"/>
      <c r="N47" s="31"/>
      <c r="O47" s="31"/>
      <c r="P47" s="31"/>
    </row>
    <row r="48" spans="2:17">
      <c r="B48" s="44">
        <v>2010</v>
      </c>
      <c r="C48" s="44" t="s">
        <v>123</v>
      </c>
      <c r="D48" s="51">
        <v>2.17</v>
      </c>
      <c r="E48" s="51">
        <v>3.59</v>
      </c>
      <c r="F48" s="51">
        <v>3.21</v>
      </c>
      <c r="G48" s="51">
        <v>2.9</v>
      </c>
      <c r="H48" s="51">
        <v>2.82</v>
      </c>
      <c r="I48" s="51">
        <v>3.42</v>
      </c>
      <c r="K48" s="31"/>
      <c r="L48" s="31"/>
      <c r="M48" s="31"/>
      <c r="N48" s="31"/>
      <c r="O48" s="31"/>
      <c r="P48" s="31"/>
    </row>
    <row r="49" spans="2:42">
      <c r="B49" s="44">
        <v>2011</v>
      </c>
      <c r="C49" s="44" t="s">
        <v>123</v>
      </c>
      <c r="D49" s="51">
        <v>2.25</v>
      </c>
      <c r="E49" s="51">
        <v>3.44</v>
      </c>
      <c r="F49" s="51">
        <v>2.54</v>
      </c>
      <c r="G49" s="51">
        <v>2.64</v>
      </c>
      <c r="H49" s="51">
        <v>2.5099999999999998</v>
      </c>
      <c r="I49" s="51">
        <v>3.18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2012</v>
      </c>
      <c r="C50" s="44" t="s">
        <v>123</v>
      </c>
      <c r="D50" s="52">
        <v>2.0299999999999998</v>
      </c>
      <c r="E50" s="52">
        <v>3.5</v>
      </c>
      <c r="F50" s="52">
        <v>2.57</v>
      </c>
      <c r="G50" s="52">
        <v>1.38</v>
      </c>
      <c r="H50" s="52">
        <v>3.07</v>
      </c>
      <c r="I50" s="52">
        <v>3.13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2013</v>
      </c>
      <c r="C51" s="44" t="s">
        <v>123</v>
      </c>
      <c r="D51" s="51">
        <v>2.1800000000000002</v>
      </c>
      <c r="E51" s="51">
        <v>3.36</v>
      </c>
      <c r="F51" s="51">
        <v>2.63</v>
      </c>
      <c r="G51" s="51">
        <v>1.2</v>
      </c>
      <c r="H51" s="51">
        <v>3.19</v>
      </c>
      <c r="I51" s="51">
        <v>3.08</v>
      </c>
      <c r="K51" s="31"/>
      <c r="L51" s="31"/>
      <c r="M51" s="31"/>
      <c r="N51" s="31"/>
      <c r="O51" s="31"/>
      <c r="P51" s="31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</row>
    <row r="52" spans="2:42">
      <c r="B52" s="44">
        <v>2014</v>
      </c>
      <c r="C52" s="44" t="s">
        <v>123</v>
      </c>
      <c r="D52" s="51">
        <v>0.87</v>
      </c>
      <c r="E52" s="51">
        <v>2.0499999999999998</v>
      </c>
      <c r="F52" s="51">
        <v>1.03</v>
      </c>
      <c r="G52" s="51">
        <v>-0.45</v>
      </c>
      <c r="H52" s="51">
        <v>1.41</v>
      </c>
      <c r="I52" s="51">
        <v>1.69</v>
      </c>
      <c r="K52" s="31"/>
      <c r="L52" s="31"/>
      <c r="M52" s="31"/>
      <c r="N52" s="31"/>
      <c r="O52" s="31"/>
      <c r="P52" s="31"/>
    </row>
    <row r="53" spans="2:42">
      <c r="B53" s="44">
        <v>2015</v>
      </c>
      <c r="C53" s="44" t="s">
        <v>123</v>
      </c>
      <c r="D53" s="51">
        <v>0.75</v>
      </c>
      <c r="E53" s="51">
        <v>2.17</v>
      </c>
      <c r="F53" s="51">
        <v>1.06</v>
      </c>
      <c r="G53" s="51">
        <v>1.07</v>
      </c>
      <c r="H53" s="51">
        <v>1.9</v>
      </c>
      <c r="I53" s="51">
        <v>1.89</v>
      </c>
      <c r="K53" s="31"/>
      <c r="L53" s="31"/>
      <c r="M53" s="31"/>
      <c r="N53" s="31"/>
      <c r="O53" s="31"/>
      <c r="P53" s="31"/>
    </row>
    <row r="54" spans="2:42">
      <c r="B54" s="44">
        <v>2016</v>
      </c>
      <c r="C54" s="44" t="s">
        <v>123</v>
      </c>
      <c r="D54" s="51">
        <v>0.7</v>
      </c>
      <c r="E54" s="51">
        <v>2.0699999999999998</v>
      </c>
      <c r="F54" s="51">
        <v>1.29</v>
      </c>
      <c r="G54" s="51">
        <v>1.21</v>
      </c>
      <c r="H54" s="51">
        <v>1.54</v>
      </c>
      <c r="I54" s="51">
        <v>1.92</v>
      </c>
      <c r="K54" s="31"/>
      <c r="L54" s="31"/>
      <c r="M54" s="31"/>
      <c r="N54" s="31"/>
      <c r="O54" s="31"/>
      <c r="P54" s="31"/>
    </row>
    <row r="55" spans="2:42">
      <c r="B55" s="44">
        <v>2017</v>
      </c>
      <c r="C55" s="44" t="s">
        <v>123</v>
      </c>
      <c r="D55" s="51">
        <v>0.59</v>
      </c>
      <c r="E55" s="51">
        <v>1.92</v>
      </c>
      <c r="F55" s="51">
        <v>1.29</v>
      </c>
      <c r="G55" s="51">
        <v>1.23</v>
      </c>
      <c r="H55" s="51">
        <v>1.85</v>
      </c>
      <c r="I55" s="51">
        <v>1.83</v>
      </c>
      <c r="K55" s="31"/>
      <c r="L55" s="31"/>
      <c r="M55" s="31"/>
      <c r="N55" s="31"/>
      <c r="O55" s="31"/>
      <c r="P55" s="31"/>
    </row>
    <row r="56" spans="2:42">
      <c r="B56" s="44">
        <v>2018</v>
      </c>
      <c r="C56" s="44" t="s">
        <v>123</v>
      </c>
      <c r="D56" s="51">
        <v>1.79</v>
      </c>
      <c r="E56" s="51">
        <v>3.41</v>
      </c>
      <c r="F56" s="51">
        <v>4.8899999999999997</v>
      </c>
      <c r="G56" s="51">
        <v>3.24</v>
      </c>
      <c r="H56" s="51">
        <v>3.72</v>
      </c>
      <c r="I56" s="51">
        <v>3.68</v>
      </c>
      <c r="K56" s="31"/>
      <c r="L56" s="31"/>
      <c r="M56" s="31"/>
      <c r="N56" s="31"/>
      <c r="O56" s="31"/>
      <c r="P56" s="31"/>
    </row>
    <row r="57" spans="2:42">
      <c r="B57" s="44">
        <v>2019</v>
      </c>
      <c r="C57" s="44" t="s">
        <v>123</v>
      </c>
      <c r="D57" s="51">
        <v>2.57</v>
      </c>
      <c r="E57" s="51">
        <v>3.26</v>
      </c>
      <c r="F57" s="51">
        <v>5</v>
      </c>
      <c r="G57" s="51">
        <v>3.09</v>
      </c>
      <c r="H57" s="51">
        <v>3.73</v>
      </c>
      <c r="I57" s="51">
        <v>3.62</v>
      </c>
      <c r="K57" s="31"/>
      <c r="L57" s="31"/>
      <c r="M57" s="31"/>
      <c r="N57" s="31"/>
      <c r="O57" s="31"/>
      <c r="P57" s="31"/>
    </row>
    <row r="58" spans="2:42">
      <c r="B58" s="44">
        <v>2020</v>
      </c>
      <c r="C58" s="44" t="s">
        <v>123</v>
      </c>
      <c r="D58" s="51">
        <v>0.69</v>
      </c>
      <c r="E58" s="51">
        <v>2.34</v>
      </c>
      <c r="F58" s="51">
        <v>2.0499999999999998</v>
      </c>
      <c r="G58" s="51">
        <v>1.59</v>
      </c>
      <c r="H58" s="51">
        <v>2.65</v>
      </c>
      <c r="I58" s="51">
        <v>2.23</v>
      </c>
      <c r="K58" s="31"/>
      <c r="L58" s="31"/>
      <c r="M58" s="31"/>
      <c r="N58" s="31"/>
      <c r="O58" s="31"/>
      <c r="P58" s="31"/>
    </row>
    <row r="59" spans="2:42">
      <c r="B59" s="44">
        <v>2021</v>
      </c>
      <c r="C59" s="44" t="s">
        <v>123</v>
      </c>
      <c r="D59" s="51">
        <v>0.95</v>
      </c>
      <c r="E59" s="51">
        <v>2.21</v>
      </c>
      <c r="F59" s="51">
        <v>1.84</v>
      </c>
      <c r="G59" s="51">
        <v>1.55</v>
      </c>
      <c r="H59" s="51">
        <v>1.88</v>
      </c>
      <c r="I59" s="51">
        <v>2.12</v>
      </c>
      <c r="K59" s="31"/>
      <c r="L59" s="31"/>
      <c r="M59" s="31"/>
      <c r="N59" s="31"/>
      <c r="O59" s="31"/>
      <c r="P59" s="31"/>
    </row>
    <row r="60" spans="2:42">
      <c r="B60" s="44">
        <v>2022</v>
      </c>
      <c r="C60" s="44" t="s">
        <v>123</v>
      </c>
      <c r="D60" s="51">
        <v>4.03</v>
      </c>
      <c r="E60" s="51">
        <v>5.32</v>
      </c>
      <c r="F60" s="51">
        <v>5.2</v>
      </c>
      <c r="G60" s="51">
        <v>5.03</v>
      </c>
      <c r="H60" s="51">
        <v>5.91</v>
      </c>
      <c r="I60" s="51">
        <v>5.32</v>
      </c>
      <c r="K60" s="31"/>
      <c r="L60" s="31"/>
      <c r="M60" s="31"/>
      <c r="N60" s="31"/>
      <c r="O60" s="31"/>
      <c r="P60" s="31"/>
    </row>
    <row r="61" spans="2:42">
      <c r="B61" s="44">
        <v>2023</v>
      </c>
      <c r="C61" s="44" t="s">
        <v>123</v>
      </c>
      <c r="D61" s="51">
        <v>7.97</v>
      </c>
      <c r="E61" s="51">
        <v>9.41</v>
      </c>
      <c r="F61" s="51">
        <v>9.34</v>
      </c>
      <c r="G61" s="51">
        <v>9.14</v>
      </c>
      <c r="H61" s="51">
        <v>10.039999999999999</v>
      </c>
      <c r="I61" s="51">
        <v>9.48</v>
      </c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123</v>
      </c>
      <c r="D62" s="51">
        <v>4.3899999999999997</v>
      </c>
      <c r="E62" s="51">
        <v>5.19</v>
      </c>
      <c r="F62" s="51">
        <v>5.21</v>
      </c>
      <c r="G62" s="51">
        <v>4.95</v>
      </c>
      <c r="H62" s="51">
        <v>5.67</v>
      </c>
      <c r="I62" s="51">
        <v>5.28</v>
      </c>
      <c r="K62" s="31"/>
      <c r="L62" s="31"/>
      <c r="M62" s="31"/>
      <c r="N62" s="31"/>
      <c r="O62" s="31"/>
      <c r="P62" s="31"/>
    </row>
    <row r="63" spans="2:42">
      <c r="B63" s="44"/>
      <c r="C63" s="44"/>
      <c r="D63" s="51"/>
      <c r="E63" s="51"/>
      <c r="F63" s="51"/>
      <c r="G63" s="51"/>
      <c r="H63" s="51"/>
      <c r="I63" s="51"/>
      <c r="K63" s="31"/>
      <c r="L63" s="31"/>
      <c r="M63" s="31"/>
      <c r="N63" s="31"/>
      <c r="O63" s="31"/>
      <c r="P63" s="31"/>
    </row>
    <row r="64" spans="2:42">
      <c r="B64" s="44">
        <v>2025</v>
      </c>
      <c r="C64" s="44" t="s">
        <v>112</v>
      </c>
      <c r="D64" s="51">
        <v>3.75</v>
      </c>
      <c r="E64" s="51">
        <v>4.3899999999999997</v>
      </c>
      <c r="F64" s="51">
        <v>4.46</v>
      </c>
      <c r="G64" s="51">
        <v>4.5999999999999996</v>
      </c>
      <c r="H64" s="51">
        <v>5.27</v>
      </c>
      <c r="I64" s="51">
        <v>4.5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113</v>
      </c>
      <c r="D65" s="51">
        <v>3.79</v>
      </c>
      <c r="E65" s="51">
        <v>4.42</v>
      </c>
      <c r="F65" s="51">
        <v>4.4000000000000004</v>
      </c>
      <c r="G65" s="51">
        <v>4.62</v>
      </c>
      <c r="H65" s="51">
        <v>5.31</v>
      </c>
      <c r="I65" s="51">
        <v>4.51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114</v>
      </c>
      <c r="D66" s="51">
        <v>3.86</v>
      </c>
      <c r="E66" s="51">
        <v>4.45</v>
      </c>
      <c r="F66" s="51">
        <v>4.3600000000000003</v>
      </c>
      <c r="G66" s="51">
        <v>4.6399999999999997</v>
      </c>
      <c r="H66" s="51">
        <v>5.36</v>
      </c>
      <c r="I66" s="51">
        <v>4.53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115</v>
      </c>
      <c r="D67" s="51">
        <v>3.99</v>
      </c>
      <c r="E67" s="51">
        <v>4.46</v>
      </c>
      <c r="F67" s="51">
        <v>4.32</v>
      </c>
      <c r="G67" s="51">
        <v>4.63</v>
      </c>
      <c r="H67" s="51">
        <v>5.39</v>
      </c>
      <c r="I67" s="51">
        <v>4.53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116</v>
      </c>
      <c r="D68" s="51">
        <v>3.99</v>
      </c>
      <c r="E68" s="51">
        <v>4.4400000000000004</v>
      </c>
      <c r="F68" s="51">
        <v>4.29</v>
      </c>
      <c r="G68" s="51">
        <v>4.6399999999999997</v>
      </c>
      <c r="H68" s="51">
        <v>5.44</v>
      </c>
      <c r="I68" s="51">
        <v>4.5199999999999996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117</v>
      </c>
      <c r="D69" s="51">
        <v>3.96</v>
      </c>
      <c r="E69" s="51">
        <v>4.45</v>
      </c>
      <c r="F69" s="51">
        <v>4.29</v>
      </c>
      <c r="G69" s="51">
        <v>4.63</v>
      </c>
      <c r="H69" s="51">
        <v>5.42</v>
      </c>
      <c r="I69" s="51">
        <v>4.53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118</v>
      </c>
      <c r="D70" s="51">
        <v>3.96</v>
      </c>
      <c r="E70" s="51">
        <v>4.3899999999999997</v>
      </c>
      <c r="F70" s="51">
        <v>4.29</v>
      </c>
      <c r="G70" s="51">
        <v>4.63</v>
      </c>
      <c r="H70" s="51">
        <v>5.48</v>
      </c>
      <c r="I70" s="51">
        <v>4.4800000000000004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119</v>
      </c>
      <c r="D71" s="51">
        <v>3.99</v>
      </c>
      <c r="E71" s="51">
        <v>4.38</v>
      </c>
      <c r="F71" s="51">
        <v>4.29</v>
      </c>
      <c r="G71" s="51">
        <v>4.6500000000000004</v>
      </c>
      <c r="H71" s="51">
        <v>5.46</v>
      </c>
      <c r="I71" s="51">
        <v>4.4800000000000004</v>
      </c>
      <c r="K71" s="202"/>
      <c r="L71" s="202"/>
      <c r="M71" s="202"/>
      <c r="N71" s="202"/>
      <c r="O71" s="202"/>
      <c r="P71" s="202"/>
    </row>
    <row r="72" spans="2:16">
      <c r="B72" s="44"/>
      <c r="C72" s="44" t="s">
        <v>120</v>
      </c>
      <c r="D72" s="51">
        <v>3.94</v>
      </c>
      <c r="E72" s="51">
        <v>4.3499999999999996</v>
      </c>
      <c r="F72" s="51">
        <v>4.28</v>
      </c>
      <c r="G72" s="51">
        <v>4.66</v>
      </c>
      <c r="H72" s="51">
        <v>5.35</v>
      </c>
      <c r="I72" s="51">
        <v>4.45</v>
      </c>
      <c r="K72" s="202"/>
      <c r="L72" s="202"/>
      <c r="M72" s="202"/>
      <c r="N72" s="202"/>
      <c r="O72" s="202"/>
      <c r="P72" s="202"/>
    </row>
    <row r="73" spans="2:16">
      <c r="B73" s="44"/>
      <c r="C73" s="44" t="s">
        <v>121</v>
      </c>
      <c r="D73" s="51">
        <v>3.91</v>
      </c>
      <c r="E73" s="51">
        <v>4.33</v>
      </c>
      <c r="F73" s="51">
        <v>4.2699999999999996</v>
      </c>
      <c r="G73" s="51">
        <v>4.7</v>
      </c>
      <c r="H73" s="51">
        <v>5.27</v>
      </c>
      <c r="I73" s="51">
        <v>4.43</v>
      </c>
      <c r="K73" s="31"/>
      <c r="L73" s="31"/>
      <c r="M73" s="31"/>
      <c r="N73" s="31"/>
      <c r="O73" s="31"/>
      <c r="P73" s="31"/>
    </row>
    <row r="74" spans="2:16">
      <c r="B74" s="44"/>
      <c r="C74" s="44" t="s">
        <v>122</v>
      </c>
      <c r="D74" s="51">
        <v>3.94</v>
      </c>
      <c r="E74" s="51">
        <v>4.33</v>
      </c>
      <c r="F74" s="51">
        <v>4.2699999999999996</v>
      </c>
      <c r="G74" s="51">
        <v>4.71</v>
      </c>
      <c r="H74" s="51">
        <v>5.28</v>
      </c>
      <c r="I74" s="51">
        <v>4.42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123</v>
      </c>
      <c r="D75" s="51">
        <v>3.95</v>
      </c>
      <c r="E75" s="51">
        <v>4.34</v>
      </c>
      <c r="F75" s="51">
        <v>4.26</v>
      </c>
      <c r="G75" s="51">
        <v>4.6900000000000004</v>
      </c>
      <c r="H75" s="51">
        <v>5.23</v>
      </c>
      <c r="I75" s="51">
        <v>4.42</v>
      </c>
      <c r="K75" s="31"/>
      <c r="L75" s="31"/>
      <c r="M75" s="31"/>
      <c r="N75" s="31"/>
      <c r="O75" s="31"/>
      <c r="P75" s="31"/>
    </row>
    <row r="76" spans="2:16">
      <c r="B76" s="44">
        <v>2026</v>
      </c>
      <c r="C76" s="44" t="s">
        <v>112</v>
      </c>
      <c r="D76" s="51">
        <v>4</v>
      </c>
      <c r="E76" s="51">
        <v>4.38</v>
      </c>
      <c r="F76" s="51">
        <v>4.33</v>
      </c>
      <c r="G76" s="51">
        <v>5.01</v>
      </c>
      <c r="H76" s="51">
        <v>5.49</v>
      </c>
      <c r="I76" s="51">
        <v>4.49</v>
      </c>
      <c r="K76" s="31"/>
      <c r="L76" s="31"/>
      <c r="M76" s="31"/>
      <c r="N76" s="31"/>
      <c r="O76" s="31"/>
      <c r="P76" s="31"/>
    </row>
    <row r="77" spans="2:16">
      <c r="B77" s="44"/>
      <c r="C77" s="44" t="s">
        <v>113</v>
      </c>
      <c r="D77" s="51">
        <v>3.99</v>
      </c>
      <c r="E77" s="51">
        <v>4.41</v>
      </c>
      <c r="F77" s="51">
        <v>4.33</v>
      </c>
      <c r="G77" s="51">
        <v>5</v>
      </c>
      <c r="H77" s="51">
        <v>5.41</v>
      </c>
      <c r="I77" s="51">
        <v>4.51</v>
      </c>
      <c r="K77" s="31"/>
      <c r="L77" s="31"/>
      <c r="M77" s="31"/>
      <c r="N77" s="31"/>
      <c r="O77" s="31"/>
      <c r="P77" s="31"/>
    </row>
    <row r="78" spans="2:16">
      <c r="B78" s="44"/>
      <c r="C78" s="44" t="s">
        <v>114</v>
      </c>
      <c r="D78" s="51">
        <v>3.98</v>
      </c>
      <c r="E78" s="51">
        <v>4.41</v>
      </c>
      <c r="F78" s="51">
        <v>4.32</v>
      </c>
      <c r="G78" s="51">
        <v>5</v>
      </c>
      <c r="H78" s="51">
        <v>5.44</v>
      </c>
      <c r="I78" s="51">
        <v>4.5199999999999996</v>
      </c>
      <c r="K78" s="31"/>
      <c r="L78" s="31"/>
      <c r="M78" s="31"/>
      <c r="N78" s="31"/>
      <c r="O78" s="31"/>
      <c r="P78" s="31"/>
    </row>
    <row r="79" spans="2:16">
      <c r="B79" s="44"/>
      <c r="C79" s="44" t="s">
        <v>115</v>
      </c>
      <c r="D79" s="51">
        <v>3.91</v>
      </c>
      <c r="E79" s="51">
        <v>4.42</v>
      </c>
      <c r="F79" s="51">
        <v>4.32</v>
      </c>
      <c r="G79" s="51">
        <v>4.9800000000000004</v>
      </c>
      <c r="H79" s="51">
        <v>5.47</v>
      </c>
      <c r="I79" s="51">
        <v>4.53</v>
      </c>
      <c r="K79" s="31"/>
      <c r="L79" s="31"/>
      <c r="M79" s="31"/>
      <c r="N79" s="31"/>
      <c r="O79" s="31"/>
      <c r="P79" s="31"/>
    </row>
    <row r="80" spans="2:16">
      <c r="B80" s="44"/>
      <c r="C80" s="44" t="s">
        <v>116</v>
      </c>
      <c r="D80" s="51">
        <v>3.85</v>
      </c>
      <c r="E80" s="51">
        <v>4.41</v>
      </c>
      <c r="F80" s="51">
        <v>4.33</v>
      </c>
      <c r="G80" s="51">
        <v>5.0199999999999996</v>
      </c>
      <c r="H80" s="51">
        <v>5.46</v>
      </c>
      <c r="I80" s="51">
        <v>4.55</v>
      </c>
      <c r="K80" s="31"/>
      <c r="L80" s="31"/>
      <c r="M80" s="31"/>
      <c r="N80" s="31"/>
      <c r="O80" s="31"/>
      <c r="P80" s="31"/>
    </row>
    <row r="81" spans="2:16">
      <c r="B81" s="44"/>
      <c r="C81" s="47" t="s">
        <v>117</v>
      </c>
      <c r="D81" s="55">
        <v>3.82</v>
      </c>
      <c r="E81" s="55">
        <v>4.4400000000000004</v>
      </c>
      <c r="F81" s="55">
        <v>4.32</v>
      </c>
      <c r="G81" s="55">
        <v>5.01</v>
      </c>
      <c r="H81" s="55">
        <v>5.44</v>
      </c>
      <c r="I81" s="55">
        <v>4.57</v>
      </c>
      <c r="K81" s="31"/>
      <c r="L81" s="31"/>
      <c r="M81" s="31"/>
      <c r="N81" s="31"/>
      <c r="O81" s="31"/>
      <c r="P81" s="31"/>
    </row>
    <row r="82" spans="2:16">
      <c r="B82" s="44"/>
      <c r="C82" s="44" t="s">
        <v>118</v>
      </c>
      <c r="D82" s="51"/>
      <c r="E82" s="51"/>
      <c r="F82" s="51"/>
      <c r="G82" s="51"/>
      <c r="H82" s="51"/>
      <c r="I82" s="51"/>
      <c r="K82" s="31"/>
      <c r="L82" s="31"/>
      <c r="M82" s="31"/>
      <c r="N82" s="31"/>
      <c r="O82" s="31"/>
      <c r="P82" s="31"/>
    </row>
    <row r="83" spans="2:16">
      <c r="B83" s="44"/>
      <c r="C83" s="44" t="s">
        <v>119</v>
      </c>
      <c r="D83" s="51"/>
      <c r="E83" s="51"/>
      <c r="F83" s="51"/>
      <c r="G83" s="51"/>
      <c r="H83" s="51"/>
      <c r="I83" s="51"/>
      <c r="K83" s="202"/>
      <c r="L83" s="202"/>
      <c r="M83" s="202"/>
      <c r="N83" s="202"/>
      <c r="O83" s="202"/>
      <c r="P83" s="202"/>
    </row>
    <row r="84" spans="2:16">
      <c r="B84" s="44"/>
      <c r="C84" s="44" t="s">
        <v>120</v>
      </c>
      <c r="D84" s="51"/>
      <c r="E84" s="51"/>
      <c r="F84" s="51"/>
      <c r="G84" s="51"/>
      <c r="H84" s="51"/>
      <c r="I84" s="51"/>
      <c r="K84" s="202"/>
      <c r="L84" s="202"/>
      <c r="M84" s="202"/>
      <c r="N84" s="202"/>
      <c r="O84" s="202"/>
      <c r="P84" s="202"/>
    </row>
    <row r="85" spans="2:16">
      <c r="B85" s="44"/>
      <c r="C85" s="44" t="s">
        <v>121</v>
      </c>
      <c r="D85" s="51"/>
      <c r="E85" s="51"/>
      <c r="F85" s="51"/>
      <c r="G85" s="51"/>
      <c r="H85" s="51"/>
      <c r="I85" s="51"/>
      <c r="K85" s="31"/>
      <c r="L85" s="31"/>
      <c r="M85" s="31"/>
      <c r="N85" s="31"/>
      <c r="O85" s="31"/>
      <c r="P85" s="31"/>
    </row>
    <row r="86" spans="2:16">
      <c r="B86" s="44"/>
      <c r="C86" s="44" t="s">
        <v>122</v>
      </c>
      <c r="D86" s="51"/>
      <c r="E86" s="51"/>
      <c r="F86" s="51"/>
      <c r="G86" s="51"/>
      <c r="H86" s="51"/>
      <c r="I86" s="51"/>
      <c r="K86" s="31"/>
      <c r="L86" s="31"/>
      <c r="M86" s="31"/>
      <c r="N86" s="31"/>
      <c r="O86" s="31"/>
      <c r="P86" s="31"/>
    </row>
    <row r="87" spans="2:16">
      <c r="B87" s="44"/>
      <c r="C87" s="44" t="s">
        <v>123</v>
      </c>
      <c r="D87" s="51"/>
      <c r="E87" s="51"/>
      <c r="F87" s="51"/>
      <c r="G87" s="51"/>
      <c r="H87" s="51"/>
      <c r="I87" s="51"/>
      <c r="K87" s="31"/>
      <c r="L87" s="31"/>
      <c r="M87" s="31"/>
      <c r="N87" s="31"/>
      <c r="O87" s="31"/>
      <c r="P87" s="31"/>
    </row>
    <row r="88" spans="2:16">
      <c r="B88" s="44"/>
      <c r="C88" s="44"/>
      <c r="D88" s="52"/>
      <c r="E88" s="52"/>
      <c r="F88" s="52"/>
      <c r="G88" s="52"/>
      <c r="H88" s="52"/>
      <c r="I88" s="52"/>
      <c r="K88" s="34"/>
      <c r="L88" s="34"/>
      <c r="M88" s="34"/>
      <c r="N88" s="34"/>
      <c r="O88" s="34"/>
      <c r="P88" s="34"/>
    </row>
    <row r="89" spans="2:16" ht="18">
      <c r="B89" s="26" t="s">
        <v>211</v>
      </c>
      <c r="D89" s="31"/>
      <c r="E89" s="31"/>
      <c r="F89" s="31"/>
      <c r="G89" s="31"/>
      <c r="H89" s="31"/>
      <c r="I89" s="31"/>
    </row>
    <row r="90" spans="2:16">
      <c r="C90" s="543"/>
      <c r="D90" s="530"/>
      <c r="E90" s="530"/>
      <c r="F90" s="530"/>
      <c r="G90" s="530"/>
      <c r="H90" s="530"/>
      <c r="I90" s="530"/>
    </row>
    <row r="91" spans="2:16" ht="18.75">
      <c r="B91" s="41"/>
      <c r="C91" s="42"/>
      <c r="D91" s="42"/>
      <c r="E91" s="42"/>
      <c r="F91" s="42"/>
      <c r="G91" s="42"/>
      <c r="H91" s="42"/>
      <c r="I91" s="42"/>
    </row>
  </sheetData>
  <mergeCells count="1">
    <mergeCell ref="C90:I90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H8" sqref="H8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0" t="s">
        <v>33</v>
      </c>
      <c r="C1" s="551"/>
      <c r="D1" s="551"/>
      <c r="E1" s="551"/>
      <c r="F1" s="551"/>
      <c r="G1" s="551"/>
    </row>
    <row r="3" spans="1:138" ht="18.75">
      <c r="B3" s="248" t="s">
        <v>223</v>
      </c>
      <c r="C3" s="249"/>
      <c r="D3" s="249"/>
      <c r="E3" s="249"/>
      <c r="F3" s="249"/>
      <c r="G3" s="249"/>
      <c r="K3" s="7" t="s">
        <v>167</v>
      </c>
    </row>
    <row r="4" spans="1:138" ht="23.65" customHeight="1">
      <c r="A4" s="250"/>
      <c r="B4" s="552" t="s">
        <v>41</v>
      </c>
      <c r="C4" s="554" t="s">
        <v>40</v>
      </c>
      <c r="D4" s="555"/>
      <c r="E4" s="251" t="s">
        <v>34</v>
      </c>
      <c r="F4" s="251"/>
      <c r="G4" s="251"/>
    </row>
    <row r="5" spans="1:138" ht="18.600000000000001" customHeight="1">
      <c r="A5" s="250"/>
      <c r="B5" s="553"/>
      <c r="C5" s="252" t="s">
        <v>7</v>
      </c>
      <c r="D5" s="252" t="s">
        <v>32</v>
      </c>
      <c r="E5" s="447" t="s">
        <v>4</v>
      </c>
      <c r="F5" s="448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1" t="s">
        <v>29</v>
      </c>
      <c r="C6" s="452">
        <v>990451</v>
      </c>
      <c r="D6" s="453">
        <f>C6/$C$12</f>
        <v>0.46860000000000002</v>
      </c>
      <c r="E6" s="449">
        <v>0.26240000000000002</v>
      </c>
      <c r="F6" s="450">
        <v>0.1134</v>
      </c>
      <c r="G6" s="455">
        <v>0.1734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54" t="s">
        <v>28</v>
      </c>
      <c r="C7" s="452">
        <v>167653</v>
      </c>
      <c r="D7" s="453">
        <f t="shared" ref="D7:D11" si="0">C7/$C$12</f>
        <v>7.9299999999999995E-2</v>
      </c>
      <c r="E7" s="449">
        <v>0.2046</v>
      </c>
      <c r="F7" s="450">
        <v>0.1295</v>
      </c>
      <c r="G7" s="455">
        <v>0.1585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1" t="s">
        <v>35</v>
      </c>
      <c r="C8" s="452">
        <v>239049</v>
      </c>
      <c r="D8" s="453">
        <f t="shared" si="0"/>
        <v>0.11310000000000001</v>
      </c>
      <c r="E8" s="449">
        <v>0.33800000000000002</v>
      </c>
      <c r="F8" s="450">
        <v>0.245</v>
      </c>
      <c r="G8" s="455">
        <v>0.2858</v>
      </c>
      <c r="H8" s="3"/>
      <c r="I8" s="3"/>
      <c r="J8" s="548"/>
      <c r="K8" s="548"/>
      <c r="L8" s="548"/>
      <c r="M8" s="548"/>
      <c r="N8" s="548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1" t="s">
        <v>30</v>
      </c>
      <c r="C9" s="452">
        <v>552390</v>
      </c>
      <c r="D9" s="453">
        <f t="shared" si="0"/>
        <v>0.26140000000000002</v>
      </c>
      <c r="E9" s="449">
        <v>0.2555</v>
      </c>
      <c r="F9" s="450">
        <v>6.0199999999999997E-2</v>
      </c>
      <c r="G9" s="455">
        <v>0.23719999999999999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1" t="s">
        <v>31</v>
      </c>
      <c r="C10" s="452">
        <v>141329</v>
      </c>
      <c r="D10" s="453">
        <f t="shared" si="0"/>
        <v>6.6900000000000001E-2</v>
      </c>
      <c r="E10" s="449">
        <v>0.42449999999999999</v>
      </c>
      <c r="F10" s="450">
        <v>0.41739999999999999</v>
      </c>
      <c r="G10" s="455">
        <v>0.42080000000000001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1" t="s">
        <v>37</v>
      </c>
      <c r="C11" s="452">
        <v>22572</v>
      </c>
      <c r="D11" s="453">
        <f t="shared" si="0"/>
        <v>1.0699999999999999E-2</v>
      </c>
      <c r="E11" s="449">
        <v>0.47899999999999998</v>
      </c>
      <c r="F11" s="450">
        <v>0.4874</v>
      </c>
      <c r="G11" s="455">
        <v>0.48199999999999998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2113444</v>
      </c>
      <c r="D12" s="257">
        <f>SUM(D6:D11)</f>
        <v>1</v>
      </c>
      <c r="E12" s="456">
        <v>0.26650000000000001</v>
      </c>
      <c r="F12" s="457">
        <v>0.13780000000000001</v>
      </c>
      <c r="G12" s="258">
        <v>0.20480000000000001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1" t="s">
        <v>38</v>
      </c>
      <c r="C13" s="452">
        <v>413</v>
      </c>
      <c r="D13" s="453">
        <f>C13/C14</f>
        <v>2.0000000000000001E-4</v>
      </c>
      <c r="E13" s="449">
        <v>2.2000000000000001E-3</v>
      </c>
      <c r="F13" s="450">
        <v>3.5000000000000001E-3</v>
      </c>
      <c r="G13" s="455">
        <v>2.3E-3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2113857</v>
      </c>
      <c r="D14" s="261">
        <v>1</v>
      </c>
      <c r="E14" s="456">
        <v>0.25840000000000002</v>
      </c>
      <c r="F14" s="457">
        <v>0.13739999999999999</v>
      </c>
      <c r="G14" s="261">
        <v>0.20130000000000001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0.46860000000000002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0.11310000000000001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0.26140000000000002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0.15690000000000001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6.6900000000000001E-2</v>
      </c>
      <c r="D45" s="71">
        <f>SUM(C41:C44)</f>
        <v>1</v>
      </c>
      <c r="E45" s="71">
        <f>SUM(C41:C44)</f>
        <v>1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1.0699999999999999E-2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7.9299999999999995E-2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0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0.31380000000000002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49"/>
      <c r="M54" s="549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49"/>
      <c r="M56" s="549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49"/>
      <c r="M62" s="549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47"/>
      <c r="M63" s="547"/>
      <c r="N63" s="547"/>
      <c r="O63" s="547"/>
      <c r="P63" s="547"/>
      <c r="Q63" s="547"/>
      <c r="R63" s="547"/>
      <c r="S63" s="547"/>
      <c r="T63" s="547"/>
      <c r="U63" s="547"/>
      <c r="V63" s="547"/>
      <c r="W63" s="547"/>
      <c r="X63" s="547"/>
      <c r="Y63" s="547"/>
      <c r="Z63" s="547"/>
      <c r="AA63" s="547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  <vt:lpstr>'Número pensiones (IP-J-V)'!Área_de_impresión</vt:lpstr>
      <vt:lpstr>'Número pensiones (O-FM)'!Área_de_impresión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2026-05-21T07:38:23Z</cp:lastPrinted>
  <dcterms:created xsi:type="dcterms:W3CDTF">2016-11-17T11:36:14Z</dcterms:created>
  <dcterms:modified xsi:type="dcterms:W3CDTF">2026-06-23T14:29:12Z</dcterms:modified>
</cp:coreProperties>
</file>