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Noviembre\"/>
    </mc:Choice>
  </mc:AlternateContent>
  <xr:revisionPtr revIDLastSave="0" documentId="13_ncr:1_{21E8B7B0-54C8-49A6-AF34-2689B57B70EE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7" r:id="rId11"/>
    <sheet name="Número pensiones (O-FM)" sheetId="48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(O-FM)'!$P$12:$P$38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(IP-J-V)'!$B$3:$K$91</definedName>
    <definedName name="_xlnm.Print_Area" localSheetId="11">'Número pensiones (O-FM)'!$B$3:$K$91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(O-FM)'!$F:$G,'Número pensiones (O-FM)'!$J:$K,'Número pensiones (O-FM)'!$N:$O</definedName>
    <definedName name="Z_095303A4_F530_4C5F_9C72_91CCE7168F23_.wvu.FilterData" localSheetId="11" hidden="1">'Número pensiones (O-FM)'!$G$11:$O$11</definedName>
    <definedName name="Z_095303A4_F530_4C5F_9C72_91CCE7168F23_.wvu.Rows" localSheetId="10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095303A4_F530_4C5F_9C72_91CCE7168F23_.wvu.Rows" localSheetId="11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  <definedName name="Z_C90E6D43_8625_4133_AC85_82C4D77BFFB6_.wvu.FilterData" localSheetId="11" hidden="1">'Número pensiones (O-FM)'!$G$11:$O$11</definedName>
    <definedName name="Z_C90E6D43_8625_4133_AC85_82C4D77BFFB6_.wvu.Rows" localSheetId="10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C90E6D43_8625_4133_AC85_82C4D77BFFB6_.wvu.Rows" localSheetId="11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6" l="1"/>
  <c r="E30" i="46"/>
  <c r="D17" i="46"/>
  <c r="I17" i="46" s="1"/>
  <c r="D18" i="46"/>
  <c r="I18" i="46" s="1"/>
  <c r="D19" i="46"/>
  <c r="I19" i="46" s="1"/>
  <c r="D20" i="46"/>
  <c r="I20" i="46" s="1"/>
  <c r="D21" i="46"/>
  <c r="I21" i="46" s="1"/>
  <c r="D22" i="46"/>
  <c r="I22" i="46" s="1"/>
  <c r="D8" i="46"/>
  <c r="I8" i="46" s="1"/>
  <c r="E8" i="46"/>
  <c r="G8" i="46"/>
  <c r="D9" i="46"/>
  <c r="I9" i="46" s="1"/>
  <c r="E9" i="46"/>
  <c r="G9" i="46"/>
  <c r="D10" i="46"/>
  <c r="I10" i="46" s="1"/>
  <c r="E10" i="46"/>
  <c r="G10" i="46"/>
  <c r="D11" i="46"/>
  <c r="I11" i="46" s="1"/>
  <c r="E11" i="46"/>
  <c r="G11" i="46"/>
  <c r="D12" i="46"/>
  <c r="I12" i="46" s="1"/>
  <c r="E12" i="46"/>
  <c r="G12" i="46"/>
  <c r="G32" i="46"/>
  <c r="G31" i="46"/>
  <c r="G30" i="46"/>
  <c r="G28" i="46"/>
  <c r="G27" i="46"/>
  <c r="G7" i="46"/>
  <c r="L36" i="19" a="1"/>
  <c r="L36" i="19" s="1"/>
  <c r="F28" i="46" s="1"/>
  <c r="M36" i="19" a="1"/>
  <c r="M36" i="19" s="1"/>
  <c r="F29" i="46" s="1"/>
  <c r="N36" i="19" a="1"/>
  <c r="N36" i="19" s="1"/>
  <c r="F30" i="46" s="1"/>
  <c r="O36" i="19" a="1"/>
  <c r="O36" i="19" s="1"/>
  <c r="F31" i="46" s="1"/>
  <c r="P36" i="19" a="1"/>
  <c r="P36" i="19" s="1"/>
  <c r="F32" i="46" s="1"/>
  <c r="K36" i="19" a="1"/>
  <c r="K36" i="19" s="1"/>
  <c r="F27" i="46" s="1"/>
  <c r="L30" i="18" a="1"/>
  <c r="L30" i="18" s="1"/>
  <c r="E18" i="46" s="1"/>
  <c r="M30" i="18" a="1"/>
  <c r="M30" i="18" s="1"/>
  <c r="E19" i="46" s="1"/>
  <c r="N30" i="18" a="1"/>
  <c r="N30" i="18" s="1"/>
  <c r="E20" i="46" s="1"/>
  <c r="O30" i="18" a="1"/>
  <c r="O30" i="18" s="1"/>
  <c r="E21" i="46" s="1"/>
  <c r="P30" i="18" a="1"/>
  <c r="P30" i="18" s="1"/>
  <c r="E22" i="46" s="1"/>
  <c r="K30" i="18" a="1"/>
  <c r="K30" i="18" s="1"/>
  <c r="E17" i="46" s="1"/>
  <c r="M31" i="17" a="1"/>
  <c r="M31" i="17" s="1"/>
  <c r="F8" i="46" s="1"/>
  <c r="N31" i="17" a="1"/>
  <c r="N31" i="17" s="1"/>
  <c r="F9" i="46" s="1"/>
  <c r="O31" i="17" a="1"/>
  <c r="O31" i="17" s="1"/>
  <c r="F10" i="46" s="1"/>
  <c r="P31" i="17" a="1"/>
  <c r="P31" i="17" s="1"/>
  <c r="F11" i="46" s="1"/>
  <c r="Q31" i="17" a="1"/>
  <c r="Q31" i="17" s="1"/>
  <c r="F12" i="46" s="1"/>
  <c r="L31" i="17" a="1"/>
  <c r="L31" i="17" s="1"/>
  <c r="F7" i="46" s="1"/>
  <c r="E31" i="46"/>
  <c r="E29" i="46"/>
  <c r="E28" i="46"/>
  <c r="E27" i="46"/>
  <c r="E7" i="46"/>
  <c r="E32" i="46"/>
  <c r="D32" i="46"/>
  <c r="I32" i="46" s="1"/>
  <c r="D31" i="46"/>
  <c r="I31" i="46" s="1"/>
  <c r="D30" i="46"/>
  <c r="I30" i="46" s="1"/>
  <c r="D29" i="46"/>
  <c r="I29" i="46" s="1"/>
  <c r="D28" i="46"/>
  <c r="I28" i="46" s="1"/>
  <c r="D27" i="46"/>
  <c r="I27" i="46" s="1"/>
  <c r="D7" i="46"/>
  <c r="I7" i="46" s="1"/>
  <c r="C12" i="27" l="1"/>
  <c r="E43" i="25"/>
  <c r="F43" i="25"/>
  <c r="D43" i="25"/>
  <c r="C43" i="25"/>
  <c r="E68" i="23"/>
  <c r="F68" i="23"/>
  <c r="G68" i="23"/>
  <c r="D8" i="27" l="1"/>
  <c r="D9" i="27"/>
  <c r="D11" i="27"/>
  <c r="D10" i="27"/>
  <c r="D7" i="27"/>
  <c r="D6" i="27"/>
  <c r="F42" i="25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<sst xmlns="http://schemas.openxmlformats.org/spreadsheetml/2006/main" count="939" uniqueCount="245">
  <si>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</si>
  <si>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</si>
  <si>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</si>
  <si>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</si>
  <si>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</si>
  <si>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</si>
  <si>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</si>
  <si>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</si>
  <si>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</si>
  <si>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</si>
  <si>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</si>
  <si>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</si>
  <si>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</si>
  <si>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</si>
  <si>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</si>
  <si>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</si>
  <si>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</si>
  <si>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</si>
  <si>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</si>
  <si>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</si>
  <si>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</si>
  <si>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</si>
  <si>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</si>
  <si>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</si>
  <si>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</si>
  <si>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</si>
  <si>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</si>
  <si>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</si>
  <si>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</si>
  <si>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</si>
  <si>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</si>
  <si>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</si>
  <si>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</si>
  <si>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</si>
  <si>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</si>
  <si>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</si>
  <si>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</si>
  <si>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</si>
  <si>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</si>
  <si>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</si>
  <si>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</si>
  <si>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</si>
  <si>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</si>
  <si>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</si>
  <si>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</si>
  <si>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</si>
  <si>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</si>
  <si>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</si>
  <si>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</si>
  <si>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</si>
  <si>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</si>
  <si>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</si>
  <si>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</si>
  <si>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</si>
  <si>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</si>
  <si>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</si>
  <si>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</si>
  <si>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</si>
  <si>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</si>
  <si>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</si>
  <si>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</si>
  <si>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</si>
  <si>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</si>
  <si>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</si>
  <si>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</si>
  <si>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</si>
  <si>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</si>
  <si>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</si>
  <si>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</si>
  <si>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</si>
  <si>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</si>
  <si>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</si>
  <si>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</si>
  <si>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</si>
  <si>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</si>
  <si>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</si>
  <si>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</si>
  <si>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</si>
  <si>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</si>
  <si>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</si>
  <si>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</si>
  <si>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</si>
  <si>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</si>
  <si>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</si>
  <si>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</si>
  <si>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</si>
  <si>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</si>
  <si>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</si>
  <si>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</si>
  <si>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</si>
  <si>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</si>
  <si>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</si>
  <si>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</si>
  <si>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</si>
  <si>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</si>
  <si>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</si>
  <si>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</si>
  <si>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</si>
  <si>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</si>
  <si>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</si>
  <si>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</si>
  <si>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</si>
  <si>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</si>
  <si>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</si>
  <si>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</si>
  <si>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</si>
  <si>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</si>
  <si>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</si>
  <si>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</si>
  <si>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</si>
  <si>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</si>
  <si>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</si>
  <si>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</si>
  <si>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</si>
  <si>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</si>
  <si>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</si>
  <si>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</si>
  <si>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</si>
  <si>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</si>
  <si>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</si>
  <si>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</si>
  <si>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</si>
  <si>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</si>
  <si>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</si>
  <si>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</si>
  <si>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</si>
  <si>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</si>
  <si>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</si>
  <si>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</si>
  <si>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</si>
  <si>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</si>
  <si>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</si>
  <si>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</si>
  <si>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</si>
  <si>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</si>
  <si>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</si>
  <si>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</si>
  <si>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</si>
  <si>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</si>
  <si>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</si>
  <si>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</si>
  <si>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</si>
  <si>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</si>
  <si>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</si>
  <si>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</si>
  <si>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</si>
  <si>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</si>
  <si>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</si>
  <si>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</si>
  <si>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</si>
  <si>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</si>
  <si>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</si>
  <si>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</si>
  <si>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</si>
  <si>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</si>
  <si>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</si>
  <si>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</si>
  <si>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</si>
  <si>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</si>
  <si>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</si>
  <si>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</si>
  <si>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</si>
  <si>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</si>
  <si>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</si>
  <si>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</si>
  <si>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</si>
  <si>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</si>
  <si>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</si>
  <si>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</si>
  <si>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</si>
  <si>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</si>
  <si>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</si>
  <si>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</si>
  <si>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</si>
  <si>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</si>
  <si>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</si>
  <si>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</si>
  <si>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</si>
  <si>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</si>
  <si>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</si>
  <si>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</si>
  <si>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</si>
  <si>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</si>
  <si>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</si>
  <si>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</si>
  <si>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</si>
  <si>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</si>
  <si>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</si>
  <si>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</si>
  <si>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</si>
  <si>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</si>
  <si>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</si>
  <si>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</si>
  <si>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</si>
  <si>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</si>
  <si>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</si>
  <si>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</si>
  <si>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</si>
  <si>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</si>
  <si>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</si>
  <si>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</si>
  <si>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</si>
  <si>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</si>
  <si>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</si>
  <si>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</si>
  <si>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</si>
  <si>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</si>
  <si>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</si>
  <si>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</si>
  <si>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</si>
  <si>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</si>
  <si>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</si>
  <si>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</si>
  <si>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</si>
  <si>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</si>
  <si>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</si>
  <si>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</si>
  <si>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2008-2024 Pensión media de las altas acumuladas de cada año</t>
  </si>
  <si>
    <t>PENSION MEDIA</t>
  </si>
  <si>
    <t>Distrib - regím.
 Altas nuevas</t>
  </si>
  <si>
    <t>Clase, género 
y edad</t>
  </si>
  <si>
    <t>Nº pens.
 por clases</t>
  </si>
  <si>
    <t>Número
 pensiones</t>
  </si>
  <si>
    <t>Importe €</t>
  </si>
  <si>
    <t>Distrib - regím. 
Altas nuevas</t>
  </si>
  <si>
    <t>Clase, género
 y edad</t>
  </si>
  <si>
    <t>P. Media €</t>
  </si>
  <si>
    <t xml:space="preserve">Número
 pensiones </t>
  </si>
  <si>
    <t>NUMERO DE PENSIONES</t>
  </si>
  <si>
    <t>IMPORTE DE PENSIONES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</si>
  <si>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41 pensiones de las que no consta el género</t>
    </r>
  </si>
  <si>
    <t xml:space="preserve"> </t>
  </si>
  <si>
    <t>PENSIONES CONTRIBUTIVAS EN VIGOR A 1 DE NOVIEMBRE DE 2025</t>
  </si>
  <si>
    <t>OCTUBRE 2025</t>
  </si>
  <si>
    <t>Datos a 1 de Noviembre de 2025</t>
  </si>
  <si>
    <t xml:space="preserve">  1 de noviembre de 2025</t>
  </si>
  <si>
    <t>Octubre 2025</t>
  </si>
  <si>
    <t>Octubre 2025 (2)</t>
  </si>
  <si>
    <t>(2) Incremento sobre Octubre 2024</t>
  </si>
  <si>
    <t>1 de noviembre</t>
  </si>
  <si>
    <t>Paga extraordinaria noviembre</t>
  </si>
  <si>
    <t>1 de  noviembre de 2025</t>
  </si>
  <si>
    <t>Datos a 01 de noviembre de 2025</t>
  </si>
  <si>
    <t>PENSIONISTAS DEL SISTEMA DE SEGURIDAD SOCIAL  A 1 DE NOVIEMBRE DE 2025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</si>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</sst>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943634"/>
      <name val="Calibri"/>
      <family val="2"/>
      <scheme val="minor"/>
    </font>
  </fonts>
  <fills count="13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96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  <xf numFmtId="4" fontId="0" fillId="0" borderId="0" xfId="0" applyNumberFormat="1"/>
    <xf numFmtId="0" fontId="150" fillId="0" borderId="0" xfId="0" applyFont="1"/>
    <xf numFmtId="0" fontId="150" fillId="0" borderId="18" xfId="0" applyFont="1" applyBorder="1"/>
    <xf numFmtId="0" fontId="150" fillId="124" borderId="18" xfId="0" applyFont="1" applyFill="1" applyBorder="1" applyAlignment="1">
      <alignment horizontal="center" vertical="center" wrapText="1"/>
    </xf>
    <xf numFmtId="3" fontId="150" fillId="124" borderId="18" xfId="0" applyNumberFormat="1" applyFont="1" applyFill="1" applyBorder="1" applyAlignment="1">
      <alignment horizontal="center" vertical="center" wrapText="1"/>
    </xf>
    <xf numFmtId="0" fontId="55" fillId="31" borderId="18" xfId="7" applyFont="1" applyFill="1" applyBorder="1" applyAlignment="1">
      <alignment vertical="center"/>
    </xf>
    <xf numFmtId="3" fontId="0" fillId="0" borderId="18" xfId="0" applyNumberFormat="1" applyBorder="1"/>
    <xf numFmtId="3" fontId="150" fillId="0" borderId="18" xfId="0" applyNumberFormat="1" applyFont="1" applyBorder="1"/>
    <xf numFmtId="3" fontId="150" fillId="124" borderId="18" xfId="0" applyNumberFormat="1" applyFont="1" applyFill="1" applyBorder="1" applyAlignment="1">
      <alignment horizontal="center" vertical="center"/>
    </xf>
    <xf numFmtId="0" fontId="150" fillId="0" borderId="29" xfId="0" applyFont="1" applyBorder="1" applyAlignment="1">
      <alignment textRotation="45"/>
    </xf>
    <xf numFmtId="0" fontId="0" fillId="0" borderId="26" xfId="0" applyBorder="1" applyAlignment="1">
      <alignment horizontal="right" textRotation="45" wrapText="1"/>
    </xf>
    <xf numFmtId="3" fontId="138" fillId="126" borderId="18" xfId="0" applyNumberFormat="1" applyFont="1" applyFill="1" applyBorder="1"/>
    <xf numFmtId="4" fontId="138" fillId="126" borderId="18" xfId="0" applyNumberFormat="1" applyFont="1" applyFill="1" applyBorder="1"/>
    <xf numFmtId="0" fontId="151" fillId="0" borderId="0" xfId="242" applyFont="1" applyAlignment="1">
      <alignment horizontal="right" indent="2"/>
    </xf>
    <xf numFmtId="0" fontId="68" fillId="29" borderId="18" xfId="242" applyFont="1" applyFill="1" applyBorder="1" applyAlignment="1">
      <alignment horizontal="center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4" fontId="68" fillId="29" borderId="18" xfId="242" applyNumberFormat="1" applyFont="1" applyFill="1" applyBorder="1" applyAlignment="1">
      <alignment horizontal="center" vertical="center" wrapText="1"/>
    </xf>
    <xf numFmtId="0" fontId="68" fillId="127" borderId="18" xfId="242" applyFont="1" applyFill="1" applyBorder="1" applyAlignment="1">
      <alignment horizontal="center" vertical="center" wrapText="1"/>
    </xf>
    <xf numFmtId="4" fontId="68" fillId="127" borderId="18" xfId="242" applyNumberFormat="1" applyFont="1" applyFill="1" applyBorder="1" applyAlignment="1">
      <alignment horizontal="center" vertical="center" wrapText="1"/>
    </xf>
    <xf numFmtId="0" fontId="68" fillId="128" borderId="18" xfId="242" applyFont="1" applyFill="1" applyBorder="1" applyAlignment="1">
      <alignment horizontal="center" vertical="center" wrapText="1"/>
    </xf>
    <xf numFmtId="4" fontId="68" fillId="128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3" fontId="68" fillId="129" borderId="0" xfId="242" applyNumberFormat="1" applyFont="1" applyFill="1" applyAlignment="1">
      <alignment horizontal="right" indent="1"/>
    </xf>
    <xf numFmtId="4" fontId="68" fillId="129" borderId="0" xfId="242" applyNumberFormat="1" applyFont="1" applyFill="1" applyAlignment="1">
      <alignment horizontal="right" indent="1"/>
    </xf>
    <xf numFmtId="3" fontId="52" fillId="3" borderId="0" xfId="242" applyNumberFormat="1" applyFont="1" applyFill="1" applyAlignment="1">
      <alignment horizontal="right" indent="1"/>
    </xf>
    <xf numFmtId="4" fontId="52" fillId="3" borderId="0" xfId="242" applyNumberFormat="1" applyFont="1" applyFill="1" applyAlignment="1">
      <alignment horizontal="right" indent="1"/>
    </xf>
    <xf numFmtId="3" fontId="68" fillId="127" borderId="18" xfId="242" applyNumberFormat="1" applyFont="1" applyFill="1" applyBorder="1" applyAlignment="1">
      <alignment horizontal="right" vertical="center" indent="1"/>
    </xf>
    <xf numFmtId="4" fontId="68" fillId="127" borderId="18" xfId="242" applyNumberFormat="1" applyFont="1" applyFill="1" applyBorder="1" applyAlignment="1">
      <alignment horizontal="right" vertical="center" indent="1"/>
    </xf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0" fontId="145" fillId="125" borderId="18" xfId="0" applyFont="1" applyFill="1" applyBorder="1" applyAlignment="1">
      <alignment horizontal="center"/>
    </xf>
    <xf numFmtId="0" fontId="145" fillId="125" borderId="18" xfId="0" applyFont="1" applyFill="1" applyBorder="1" applyAlignment="1">
      <alignment horizontal="center" vertic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68" fillId="29" borderId="24" xfId="242" applyFont="1" applyFill="1" applyBorder="1" applyAlignment="1">
      <alignment horizontal="center" vertical="center" wrapText="1"/>
    </xf>
    <xf numFmtId="0" fontId="68" fillId="29" borderId="25" xfId="242" applyFont="1" applyFill="1" applyBorder="1" applyAlignment="1">
      <alignment horizontal="center" vertical="center" wrapText="1"/>
    </xf>
    <xf numFmtId="0" fontId="68" fillId="121" borderId="24" xfId="242" applyFont="1" applyFill="1" applyBorder="1" applyAlignment="1">
      <alignment horizontal="center" vertical="center" wrapText="1"/>
    </xf>
    <xf numFmtId="0" fontId="68" fillId="121" borderId="25" xfId="242" applyFont="1" applyFill="1" applyBorder="1" applyAlignment="1">
      <alignment horizontal="center" vertical="center" wrapText="1"/>
    </xf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68" fillId="127" borderId="24" xfId="242" applyFont="1" applyFill="1" applyBorder="1" applyAlignment="1">
      <alignment horizontal="center" vertical="center" wrapText="1"/>
    </xf>
    <xf numFmtId="0" fontId="68" fillId="127" borderId="25" xfId="242" applyFont="1" applyFill="1" applyBorder="1" applyAlignment="1">
      <alignment horizontal="center" vertical="center" wrapText="1"/>
    </xf>
    <xf numFmtId="0" fontId="68" fillId="128" borderId="24" xfId="242" applyFont="1" applyFill="1" applyBorder="1" applyAlignment="1">
      <alignment horizontal="center" vertical="center" wrapText="1"/>
    </xf>
    <xf numFmtId="0" fontId="68" fillId="128" borderId="25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CF7977"/>
      <color rgb="FFD3E2F5"/>
      <color rgb="FFBB4643"/>
      <color rgb="FF003300"/>
      <color rgb="FFC6D9F1"/>
      <color rgb="FFC76361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0.46531305745021917</c:v>
                </c:pt>
                <c:pt idx="1">
                  <c:v>0.11387100966890636</c:v>
                </c:pt>
                <c:pt idx="2">
                  <c:v>0.26559306581373837</c:v>
                </c:pt>
                <c:pt idx="3">
                  <c:v>0.15544462067204459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1012302</c:v>
                </c:pt>
                <c:pt idx="1">
                  <c:v>226867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6528992</c:v>
                </c:pt>
                <c:pt idx="1">
                  <c:v>1486871</c:v>
                </c:pt>
                <c:pt idx="2">
                  <c:v>1044837</c:v>
                </c:pt>
                <c:pt idx="3">
                  <c:v>318441</c:v>
                </c:pt>
                <c:pt idx="4">
                  <c:v>46242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4680238</c:v>
                </c:pt>
                <c:pt idx="1" formatCode="#,##0">
                  <c:v>4745105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1556858</c:v>
                </c:pt>
                <c:pt idx="1">
                  <c:v>289606</c:v>
                </c:pt>
                <c:pt idx="2">
                  <c:v>273534</c:v>
                </c:pt>
                <c:pt idx="3">
                  <c:v>190874</c:v>
                </c:pt>
                <c:pt idx="4">
                  <c:v>349731</c:v>
                </c:pt>
                <c:pt idx="5">
                  <c:v>134795</c:v>
                </c:pt>
                <c:pt idx="6">
                  <c:v>582867</c:v>
                </c:pt>
                <c:pt idx="7">
                  <c:v>381875</c:v>
                </c:pt>
                <c:pt idx="8">
                  <c:v>1596997</c:v>
                </c:pt>
                <c:pt idx="9">
                  <c:v>965353</c:v>
                </c:pt>
                <c:pt idx="10">
                  <c:v>228710</c:v>
                </c:pt>
                <c:pt idx="11">
                  <c:v>698054</c:v>
                </c:pt>
                <c:pt idx="12">
                  <c:v>1179575</c:v>
                </c:pt>
                <c:pt idx="13">
                  <c:v>244917</c:v>
                </c:pt>
                <c:pt idx="14">
                  <c:v>135311</c:v>
                </c:pt>
                <c:pt idx="15">
                  <c:v>530326</c:v>
                </c:pt>
                <c:pt idx="16">
                  <c:v>68331</c:v>
                </c:pt>
                <c:pt idx="17">
                  <c:v>8974</c:v>
                </c:pt>
                <c:pt idx="18">
                  <c:v>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Noviembre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10.420.231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13.720.249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+ 6,02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1.316,369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+ 4,42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1.511,51 €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9.425.383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+ 1,49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NOVIEMBRE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dimension ref="C5:I32"/>
  <sheetViews>
    <sheetView showGridLines="0" topLeftCell="A4" workbookViewId="0">
      <selection activeCell="M37" sqref="M37"/>
    </sheetView>
  </sheetViews>
  <sheetFormatPr baseColWidth="10" defaultRowHeight="15"/>
  <cols>
    <col min="3" max="3" width="28.140625" customWidth="1"/>
    <col min="4" max="4" width="25.85546875" bestFit="1" customWidth="1"/>
    <col min="5" max="5" width="19.42578125" bestFit="1" customWidth="1"/>
    <col min="6" max="6" width="17.85546875" style="66" bestFit="1" customWidth="1"/>
    <col min="7" max="7" width="18" bestFit="1" customWidth="1"/>
    <col min="8" max="8" width="16.28515625" customWidth="1"/>
    <col min="9" max="9" width="11.42578125" customWidth="1"/>
  </cols>
  <sheetData>
    <row r="5" spans="3:9" s="490" customFormat="1" ht="38.25" customHeight="1">
      <c r="C5" s="519"/>
      <c r="D5" s="492" t="s">
        <v>219</v>
      </c>
      <c r="E5" s="492" t="s">
        <v>220</v>
      </c>
      <c r="F5" s="493" t="s">
        <v>221</v>
      </c>
      <c r="G5" s="492" t="s">
        <v>222</v>
      </c>
    </row>
    <row r="6" spans="3:9" ht="18.75">
      <c r="C6" s="520"/>
      <c r="D6" s="521" t="s">
        <v>228</v>
      </c>
      <c r="E6" s="521"/>
      <c r="F6" s="521"/>
      <c r="G6" s="521"/>
    </row>
    <row r="7" spans="3:9" ht="15" customHeight="1">
      <c r="C7" s="494" t="s">
        <v>131</v>
      </c>
      <c r="D7" s="500">
        <f>'Distrib - regím. Altas nuevas'!$E$16</f>
        <v>1049132</v>
      </c>
      <c r="E7" s="500">
        <f>'Clase, género y edad'!$I$8</f>
        <v>1049132</v>
      </c>
      <c r="F7" s="500">
        <f>'Nº pens. por clases'!$L$31</f>
        <v>1049132</v>
      </c>
      <c r="G7" s="500" t="e">
        <f>#REF!</f>
        <v>#REF!</v>
      </c>
      <c r="H7" s="66"/>
      <c r="I7" s="66">
        <f>D7</f>
        <v>1049132</v>
      </c>
    </row>
    <row r="8" spans="3:9" ht="15" customHeight="1">
      <c r="C8" s="494" t="s">
        <v>49</v>
      </c>
      <c r="D8" s="500">
        <f>'Distrib - regím. Altas nuevas'!$K$16</f>
        <v>6637561</v>
      </c>
      <c r="E8" s="500">
        <f>'Clase, género y edad'!$C$33</f>
        <v>6637561</v>
      </c>
      <c r="F8" s="500">
        <f>'Nº pens. por clases'!$M$31</f>
        <v>6637561</v>
      </c>
      <c r="G8" s="500" t="e">
        <f>#REF!</f>
        <v>#REF!</v>
      </c>
      <c r="I8" s="66">
        <f t="shared" ref="I8:I12" si="0">D8</f>
        <v>6637561</v>
      </c>
    </row>
    <row r="9" spans="3:9" ht="15" customHeight="1">
      <c r="C9" s="494" t="s">
        <v>50</v>
      </c>
      <c r="D9" s="500">
        <f>'Distrib - regím. Altas nuevas'!$Q$16</f>
        <v>2349981</v>
      </c>
      <c r="E9" s="500">
        <f>'Clase, género y edad'!$I$33</f>
        <v>2349981</v>
      </c>
      <c r="F9" s="500">
        <f>'Nº pens. por clases'!$N$31</f>
        <v>2349981</v>
      </c>
      <c r="G9" s="500" t="e">
        <f>#REF!</f>
        <v>#REF!</v>
      </c>
      <c r="I9" s="66">
        <f t="shared" si="0"/>
        <v>2349981</v>
      </c>
    </row>
    <row r="10" spans="3:9" ht="15" customHeight="1">
      <c r="C10" s="494" t="s">
        <v>104</v>
      </c>
      <c r="D10" s="500">
        <f>'Distrib - regím. Altas nuevas'!$E$32</f>
        <v>336815</v>
      </c>
      <c r="E10" s="500">
        <f>'Clase, género y edad'!$C$58</f>
        <v>336815</v>
      </c>
      <c r="F10" s="500">
        <f>'Nº pens. por clases'!$O$31</f>
        <v>336815</v>
      </c>
      <c r="G10" s="500" t="e">
        <f>#REF!</f>
        <v>#REF!</v>
      </c>
      <c r="I10" s="66">
        <f t="shared" si="0"/>
        <v>336815</v>
      </c>
    </row>
    <row r="11" spans="3:9" ht="15" customHeight="1">
      <c r="C11" s="494" t="s">
        <v>105</v>
      </c>
      <c r="D11" s="500">
        <f>'Distrib - regím. Altas nuevas'!$K$32</f>
        <v>46742</v>
      </c>
      <c r="E11" s="500">
        <f>'Clase, género y edad'!$I$58</f>
        <v>46742</v>
      </c>
      <c r="F11" s="500">
        <f>'Nº pens. por clases'!$P$31</f>
        <v>46742</v>
      </c>
      <c r="G11" s="500" t="e">
        <f>#REF!</f>
        <v>#REF!</v>
      </c>
      <c r="I11" s="66">
        <f t="shared" si="0"/>
        <v>46742</v>
      </c>
    </row>
    <row r="12" spans="3:9" ht="15" customHeight="1">
      <c r="C12" s="494" t="s">
        <v>143</v>
      </c>
      <c r="D12" s="500">
        <f>'Distrib - regím. Altas nuevas'!$Q$32</f>
        <v>10420231</v>
      </c>
      <c r="E12" s="500">
        <f>'Clase, género y edad'!$C$8</f>
        <v>10420231</v>
      </c>
      <c r="F12" s="500">
        <f>'Nº pens. por clases'!$Q$31</f>
        <v>10420231</v>
      </c>
      <c r="G12" s="500" t="e">
        <f>#REF!</f>
        <v>#REF!</v>
      </c>
      <c r="H12" s="66"/>
      <c r="I12" s="66">
        <f t="shared" si="0"/>
        <v>10420231</v>
      </c>
    </row>
    <row r="13" spans="3:9">
      <c r="C13" s="250"/>
      <c r="D13" s="250"/>
      <c r="E13" s="250"/>
      <c r="F13" s="495"/>
      <c r="G13" s="250"/>
    </row>
    <row r="14" spans="3:9">
      <c r="C14" s="250"/>
      <c r="D14" s="250"/>
      <c r="E14" s="250"/>
      <c r="F14" s="495"/>
      <c r="G14" s="250"/>
    </row>
    <row r="15" spans="3:9" s="490" customFormat="1" ht="37.5">
      <c r="C15" s="499"/>
      <c r="D15" s="492" t="s">
        <v>224</v>
      </c>
      <c r="E15" s="492" t="s">
        <v>223</v>
      </c>
      <c r="F15" s="496"/>
      <c r="G15" s="491"/>
    </row>
    <row r="16" spans="3:9" ht="18.75">
      <c r="C16" s="498"/>
      <c r="D16" s="521" t="s">
        <v>229</v>
      </c>
      <c r="E16" s="521"/>
      <c r="F16" s="495"/>
      <c r="G16" s="250"/>
    </row>
    <row r="17" spans="3:9" ht="18.75">
      <c r="C17" s="494" t="s">
        <v>131</v>
      </c>
      <c r="D17" s="500">
        <f>'Distrib - regím. Altas nuevas'!$G$16</f>
        <v>1271005.8614200018</v>
      </c>
      <c r="E17" s="500">
        <f>'Importe €'!$K$30</f>
        <v>1271005.8614200018</v>
      </c>
      <c r="F17" s="495"/>
      <c r="G17" s="250"/>
      <c r="I17" s="66">
        <f>D17</f>
        <v>1271005.8614200018</v>
      </c>
    </row>
    <row r="18" spans="3:9" ht="18.75">
      <c r="C18" s="494" t="s">
        <v>49</v>
      </c>
      <c r="D18" s="500">
        <f>'Distrib - regím. Altas nuevas'!$M$16</f>
        <v>10032715.483870002</v>
      </c>
      <c r="E18" s="500">
        <f>'Importe €'!$L$30</f>
        <v>10032715.483870002</v>
      </c>
      <c r="F18" s="495"/>
      <c r="G18" s="250"/>
      <c r="I18" s="66">
        <f t="shared" ref="I18:I22" si="1">D18</f>
        <v>10032715.483870002</v>
      </c>
    </row>
    <row r="19" spans="3:9" ht="18.75">
      <c r="C19" s="494" t="s">
        <v>50</v>
      </c>
      <c r="D19" s="500">
        <f>'Distrib - regím. Altas nuevas'!$S$16</f>
        <v>2202361.3074999996</v>
      </c>
      <c r="E19" s="500">
        <f>'Importe €'!$M$30</f>
        <v>2202361.3074999996</v>
      </c>
      <c r="F19" s="495"/>
      <c r="G19" s="495"/>
      <c r="H19" s="66"/>
      <c r="I19" s="66">
        <f t="shared" si="1"/>
        <v>2202361.3074999996</v>
      </c>
    </row>
    <row r="20" spans="3:9" ht="18.75">
      <c r="C20" s="494" t="s">
        <v>104</v>
      </c>
      <c r="D20" s="500">
        <f>'Distrib - regím. Altas nuevas'!$G$32</f>
        <v>177509.14300000013</v>
      </c>
      <c r="E20" s="500">
        <f>'Importe €'!$N$30</f>
        <v>177509.14300000013</v>
      </c>
      <c r="F20" s="495"/>
      <c r="G20" s="250"/>
      <c r="I20" s="66">
        <f t="shared" si="1"/>
        <v>177509.14300000013</v>
      </c>
    </row>
    <row r="21" spans="3:9" ht="18.75">
      <c r="C21" s="494" t="s">
        <v>105</v>
      </c>
      <c r="D21" s="500">
        <f>'Distrib - regím. Altas nuevas'!$M$32</f>
        <v>36657.547519999986</v>
      </c>
      <c r="E21" s="500">
        <f>'Importe €'!$O$30</f>
        <v>36657.547519999986</v>
      </c>
      <c r="F21" s="495"/>
      <c r="G21" s="250"/>
      <c r="I21" s="66">
        <f t="shared" si="1"/>
        <v>36657.547519999986</v>
      </c>
    </row>
    <row r="22" spans="3:9" ht="18.75">
      <c r="C22" s="494" t="s">
        <v>143</v>
      </c>
      <c r="D22" s="500">
        <f>'Distrib - regím. Altas nuevas'!$S$32</f>
        <v>13720249.343310006</v>
      </c>
      <c r="E22" s="500">
        <f>'Importe €'!$P$30</f>
        <v>13720249.343310006</v>
      </c>
      <c r="F22" s="495"/>
      <c r="G22" s="250"/>
      <c r="I22" s="66">
        <f t="shared" si="1"/>
        <v>13720249.343310006</v>
      </c>
    </row>
    <row r="23" spans="3:9">
      <c r="C23" s="250"/>
      <c r="D23" s="250"/>
      <c r="E23" s="250"/>
      <c r="F23" s="495"/>
      <c r="G23" s="250"/>
    </row>
    <row r="24" spans="3:9">
      <c r="C24" s="250"/>
      <c r="D24" s="250"/>
      <c r="E24" s="250"/>
      <c r="F24" s="495"/>
      <c r="G24" s="250"/>
    </row>
    <row r="25" spans="3:9" s="490" customFormat="1" ht="37.5">
      <c r="C25" s="519"/>
      <c r="D25" s="492" t="s">
        <v>224</v>
      </c>
      <c r="E25" s="492" t="s">
        <v>225</v>
      </c>
      <c r="F25" s="497" t="s">
        <v>226</v>
      </c>
      <c r="G25" s="492" t="s">
        <v>227</v>
      </c>
    </row>
    <row r="26" spans="3:9" ht="18.75">
      <c r="C26" s="520"/>
      <c r="D26" s="522" t="s">
        <v>218</v>
      </c>
      <c r="E26" s="522"/>
      <c r="F26" s="522"/>
      <c r="G26" s="522"/>
    </row>
    <row r="27" spans="3:9" ht="18.75">
      <c r="C27" s="494" t="s">
        <v>131</v>
      </c>
      <c r="D27" s="501">
        <f>'Distrib - regím. Altas nuevas'!$I$16</f>
        <v>1211.4832656138615</v>
      </c>
      <c r="E27" s="501">
        <f>'Clase, género y edad'!$J$8</f>
        <v>1211.4832656138597</v>
      </c>
      <c r="F27" s="501">
        <f>'P. Media €'!$K$36</f>
        <v>1211.4832656138615</v>
      </c>
      <c r="G27" s="501" t="e">
        <f>#REF!</f>
        <v>#REF!</v>
      </c>
      <c r="H27" s="489"/>
      <c r="I27" s="489">
        <f>D27</f>
        <v>1211.4832656138615</v>
      </c>
    </row>
    <row r="28" spans="3:9" ht="18.75">
      <c r="C28" s="494" t="s">
        <v>49</v>
      </c>
      <c r="D28" s="501">
        <f>'Distrib - regím. Altas nuevas'!$O$16</f>
        <v>1511.5063325022552</v>
      </c>
      <c r="E28" s="501">
        <f>'Clase, género y edad'!$D$33</f>
        <v>1511.5063325022536</v>
      </c>
      <c r="F28" s="501">
        <f>'P. Media €'!$L$36</f>
        <v>1511.5063325022552</v>
      </c>
      <c r="G28" s="501" t="e">
        <f>#REF!</f>
        <v>#REF!</v>
      </c>
      <c r="H28" s="489"/>
      <c r="I28" s="489">
        <f t="shared" ref="I28:I32" si="2">D28</f>
        <v>1511.5063325022552</v>
      </c>
    </row>
    <row r="29" spans="3:9" ht="18.75">
      <c r="C29" s="494" t="s">
        <v>50</v>
      </c>
      <c r="D29" s="501">
        <f>'Distrib - regím. Altas nuevas'!$U$16</f>
        <v>937.18260168911979</v>
      </c>
      <c r="E29" s="501">
        <f>'Clase, género y edad'!$J$33</f>
        <v>937.18260168911661</v>
      </c>
      <c r="F29" s="501">
        <f>'P. Media €'!$M$36</f>
        <v>937.18260168911979</v>
      </c>
      <c r="G29" s="501" t="e">
        <f>#REF!</f>
        <v>#REF!</v>
      </c>
      <c r="H29" s="489"/>
      <c r="I29" s="489">
        <f t="shared" si="2"/>
        <v>937.18260168911979</v>
      </c>
    </row>
    <row r="30" spans="3:9" ht="18.75">
      <c r="C30" s="494" t="s">
        <v>104</v>
      </c>
      <c r="D30" s="501">
        <f>'Distrib - regím. Altas nuevas'!$I$32</f>
        <v>527.02267713730123</v>
      </c>
      <c r="E30" s="501">
        <f>'Clase, género y edad'!$D$58</f>
        <v>527.02267713730078</v>
      </c>
      <c r="F30" s="501">
        <f>'P. Media €'!$N$36</f>
        <v>527.02267713730123</v>
      </c>
      <c r="G30" s="501" t="e">
        <f>#REF!</f>
        <v>#REF!</v>
      </c>
      <c r="H30" s="489"/>
      <c r="I30" s="489">
        <f t="shared" si="2"/>
        <v>527.02267713730123</v>
      </c>
    </row>
    <row r="31" spans="3:9" ht="18.75">
      <c r="C31" s="494" t="s">
        <v>105</v>
      </c>
      <c r="D31" s="501">
        <f>'Distrib - regím. Altas nuevas'!$O$32</f>
        <v>784.25286722861642</v>
      </c>
      <c r="E31" s="501">
        <f>'Clase, género y edad'!$J$58</f>
        <v>784.25286722861631</v>
      </c>
      <c r="F31" s="501">
        <f>'P. Media €'!$O$36</f>
        <v>784.25286722861642</v>
      </c>
      <c r="G31" s="501" t="e">
        <f>#REF!</f>
        <v>#REF!</v>
      </c>
      <c r="H31" s="489"/>
      <c r="I31" s="489">
        <f t="shared" si="2"/>
        <v>784.25286722861642</v>
      </c>
    </row>
    <row r="32" spans="3:9" ht="18.75">
      <c r="C32" s="494" t="s">
        <v>143</v>
      </c>
      <c r="D32" s="501">
        <f>'Distrib - regím. Altas nuevas'!$U$32</f>
        <v>1316.693396078264</v>
      </c>
      <c r="E32" s="501">
        <f>'Clase, género y edad'!$D$8</f>
        <v>1316.6933960782619</v>
      </c>
      <c r="F32" s="501">
        <f>'P. Media €'!$P$36</f>
        <v>1316.693396078264</v>
      </c>
      <c r="G32" s="501" t="e">
        <f>#REF!</f>
        <v>#REF!</v>
      </c>
      <c r="H32" s="489"/>
      <c r="I32" s="489">
        <f t="shared" si="2"/>
        <v>1316.693396078264</v>
      </c>
    </row>
  </sheetData>
  <mergeCells count="5">
    <mergeCell ref="C5:C6"/>
    <mergeCell ref="C25:C26"/>
    <mergeCell ref="D6:G6"/>
    <mergeCell ref="D16:E16"/>
    <mergeCell ref="D26:G26"/>
  </mergeCells>
  <conditionalFormatting sqref="D17:E17">
    <cfRule type="cellIs" dxfId="17" priority="6" operator="equal">
      <formula>$I$17</formula>
    </cfRule>
  </conditionalFormatting>
  <conditionalFormatting sqref="D18:E18">
    <cfRule type="cellIs" dxfId="16" priority="5" operator="equal">
      <formula>$I$18</formula>
    </cfRule>
  </conditionalFormatting>
  <conditionalFormatting sqref="D19:E19">
    <cfRule type="cellIs" dxfId="15" priority="4" operator="equal">
      <formula>$I$19</formula>
    </cfRule>
  </conditionalFormatting>
  <conditionalFormatting sqref="D20:E20">
    <cfRule type="cellIs" dxfId="14" priority="15" operator="equal">
      <formula>$I$20</formula>
    </cfRule>
  </conditionalFormatting>
  <conditionalFormatting sqref="D21:E21">
    <cfRule type="cellIs" dxfId="13" priority="14" operator="equal">
      <formula>$I$21</formula>
    </cfRule>
  </conditionalFormatting>
  <conditionalFormatting sqref="D22:E22">
    <cfRule type="cellIs" dxfId="12" priority="13" operator="equal">
      <formula>$I$22</formula>
    </cfRule>
  </conditionalFormatting>
  <conditionalFormatting sqref="D7:G7">
    <cfRule type="cellIs" dxfId="11" priority="2" operator="equal">
      <formula>$I$7</formula>
    </cfRule>
  </conditionalFormatting>
  <conditionalFormatting sqref="D8:G8">
    <cfRule type="cellIs" dxfId="10" priority="24" operator="equal">
      <formula>$I$8</formula>
    </cfRule>
  </conditionalFormatting>
  <conditionalFormatting sqref="D9:G9">
    <cfRule type="cellIs" dxfId="9" priority="26" operator="equal">
      <formula>$I$9</formula>
    </cfRule>
  </conditionalFormatting>
  <conditionalFormatting sqref="D10:G10">
    <cfRule type="cellIs" dxfId="8" priority="23" operator="equal">
      <formula>$I$10</formula>
    </cfRule>
  </conditionalFormatting>
  <conditionalFormatting sqref="D10:G11">
    <cfRule type="cellIs" dxfId="7" priority="22" operator="equal">
      <formula>$I$11</formula>
    </cfRule>
  </conditionalFormatting>
  <conditionalFormatting sqref="D12:G12">
    <cfRule type="cellIs" dxfId="6" priority="21" operator="equal">
      <formula>$I$12</formula>
    </cfRule>
  </conditionalFormatting>
  <conditionalFormatting sqref="D27:G27">
    <cfRule type="cellIs" dxfId="5" priority="12" operator="equal">
      <formula>$I$27</formula>
    </cfRule>
  </conditionalFormatting>
  <conditionalFormatting sqref="D28:G28">
    <cfRule type="cellIs" dxfId="4" priority="11" operator="equal">
      <formula>$I$28</formula>
    </cfRule>
  </conditionalFormatting>
  <conditionalFormatting sqref="D29:G29">
    <cfRule type="cellIs" dxfId="3" priority="1" operator="equal">
      <formula>$I$29</formula>
    </cfRule>
  </conditionalFormatting>
  <conditionalFormatting sqref="D30:G30">
    <cfRule type="cellIs" dxfId="2" priority="9" operator="equal">
      <formula>$I$30</formula>
    </cfRule>
  </conditionalFormatting>
  <conditionalFormatting sqref="D31:G31">
    <cfRule type="cellIs" dxfId="1" priority="8" operator="equal">
      <formula>$I$31</formula>
    </cfRule>
  </conditionalFormatting>
  <conditionalFormatting sqref="D32:G32">
    <cfRule type="cellIs" dxfId="0" priority="7" operator="equal">
      <formula>$I$32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7" activePane="bottomLeft" state="frozen"/>
      <selection activeCell="D30" sqref="D30"/>
      <selection pane="bottomLeft" activeCell="M31" sqref="M31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56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57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236</v>
      </c>
      <c r="C24" s="77">
        <f>'Distrib - regím. Altas nuevas'!$I$42</f>
        <v>1157.7678043326334</v>
      </c>
      <c r="D24" s="77">
        <f>'Distrib - regím. Altas nuevas'!$I$44</f>
        <v>1725.9516928853504</v>
      </c>
      <c r="E24" s="77">
        <f>'Distrib - regím. Altas nuevas'!$O$42</f>
        <v>1136.1345533695153</v>
      </c>
      <c r="F24" s="77">
        <f>'Distrib - regím. Altas nuevas'!$O$44</f>
        <v>1620.6720521155287</v>
      </c>
    </row>
    <row r="26" spans="2:9">
      <c r="B26" s="419" t="s">
        <v>125</v>
      </c>
      <c r="C26" s="420"/>
      <c r="D26" s="420"/>
      <c r="E26" s="420"/>
      <c r="F26" s="420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237</v>
      </c>
      <c r="C44" s="80">
        <f>C24/C51-1</f>
        <v>3.9746211828033395E-2</v>
      </c>
      <c r="D44" s="80">
        <f>D24/D51-1</f>
        <v>3.6862946963126308E-2</v>
      </c>
      <c r="E44" s="80">
        <f>E24/E51-1</f>
        <v>4.2861060149723906E-2</v>
      </c>
      <c r="F44" s="80">
        <f>F24/F51-1</f>
        <v>3.3974334967991071E-2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238</v>
      </c>
    </row>
    <row r="49" spans="1:9" ht="35.65" customHeight="1">
      <c r="A49" s="347"/>
      <c r="B49" s="409"/>
      <c r="C49" s="295" t="s">
        <v>149</v>
      </c>
      <c r="D49" s="295"/>
      <c r="E49" s="295" t="s">
        <v>150</v>
      </c>
      <c r="F49" s="296"/>
      <c r="G49" s="296"/>
      <c r="H49" s="411"/>
      <c r="I49" s="421"/>
    </row>
    <row r="50" spans="1:9">
      <c r="A50" s="347"/>
      <c r="B50" s="409"/>
      <c r="C50" s="295" t="s">
        <v>28</v>
      </c>
      <c r="D50" s="295" t="s">
        <v>29</v>
      </c>
      <c r="E50" s="295" t="s">
        <v>28</v>
      </c>
      <c r="F50" s="296" t="s">
        <v>29</v>
      </c>
      <c r="G50" s="296"/>
      <c r="H50" s="411"/>
      <c r="I50" s="421"/>
    </row>
    <row r="51" spans="1:9" ht="21.4" customHeight="1">
      <c r="A51" s="347"/>
      <c r="B51" s="409"/>
      <c r="C51" s="447">
        <v>1113.51</v>
      </c>
      <c r="D51" s="447">
        <v>1664.59</v>
      </c>
      <c r="E51" s="295">
        <v>1089.44</v>
      </c>
      <c r="F51" s="448">
        <v>1567.42</v>
      </c>
      <c r="G51" s="296"/>
      <c r="H51" s="411"/>
      <c r="I51" s="421"/>
    </row>
    <row r="52" spans="1:9" ht="19.7" customHeight="1">
      <c r="A52" s="347"/>
      <c r="B52" s="409"/>
      <c r="C52" s="295"/>
      <c r="D52" s="295"/>
      <c r="E52" s="295"/>
      <c r="F52" s="296"/>
      <c r="G52" s="296"/>
      <c r="H52" s="411"/>
      <c r="I52" s="421"/>
    </row>
    <row r="53" spans="1:9">
      <c r="A53" s="347"/>
      <c r="B53" s="409"/>
      <c r="C53" s="409"/>
      <c r="D53" s="409"/>
      <c r="E53" s="409"/>
      <c r="F53" s="410"/>
      <c r="G53" s="410"/>
      <c r="H53" s="411"/>
      <c r="I53" s="421"/>
    </row>
    <row r="54" spans="1:9">
      <c r="A54" s="347"/>
      <c r="B54" s="410"/>
      <c r="C54" s="410"/>
      <c r="D54" s="410"/>
      <c r="E54" s="410"/>
      <c r="F54" s="410"/>
      <c r="G54" s="410"/>
      <c r="H54" s="422"/>
      <c r="I54" s="421"/>
    </row>
    <row r="55" spans="1:9">
      <c r="A55" s="347"/>
      <c r="B55" s="410"/>
      <c r="C55" s="410"/>
      <c r="D55" s="410"/>
      <c r="E55" s="410"/>
      <c r="F55" s="410"/>
      <c r="G55" s="410"/>
      <c r="H55" s="411"/>
      <c r="I55" s="411"/>
    </row>
    <row r="56" spans="1:9">
      <c r="A56" s="347"/>
      <c r="B56" s="410"/>
      <c r="C56" s="410"/>
      <c r="D56" s="410"/>
      <c r="E56" s="410"/>
      <c r="F56" s="410"/>
      <c r="G56" s="410"/>
      <c r="H56" s="411"/>
      <c r="I56" s="411"/>
    </row>
    <row r="57" spans="1:9">
      <c r="A57" s="347"/>
      <c r="B57" s="410"/>
      <c r="C57" s="410"/>
      <c r="D57" s="410"/>
      <c r="E57" s="410"/>
      <c r="F57" s="410"/>
      <c r="G57" s="410"/>
      <c r="H57" s="411"/>
      <c r="I57" s="411"/>
    </row>
    <row r="58" spans="1:9">
      <c r="A58" s="347"/>
      <c r="B58" s="410"/>
      <c r="C58" s="410"/>
      <c r="D58" s="410"/>
      <c r="E58" s="410"/>
      <c r="F58" s="410"/>
      <c r="G58" s="411"/>
      <c r="H58" s="411"/>
      <c r="I58" s="411"/>
    </row>
    <row r="59" spans="1:9">
      <c r="A59" s="347"/>
      <c r="B59" s="410"/>
      <c r="C59" s="410"/>
      <c r="D59" s="410"/>
      <c r="E59" s="410"/>
      <c r="F59" s="410"/>
      <c r="G59" s="411"/>
      <c r="H59" s="411"/>
      <c r="I59" s="411"/>
    </row>
    <row r="60" spans="1:9">
      <c r="A60" s="334"/>
      <c r="B60" s="411"/>
      <c r="C60" s="410"/>
      <c r="D60" s="410"/>
      <c r="E60" s="410"/>
      <c r="F60" s="410"/>
      <c r="G60" s="334"/>
      <c r="H60" s="210"/>
      <c r="I60" s="210"/>
    </row>
    <row r="61" spans="1:9">
      <c r="B61" s="411"/>
      <c r="C61" s="411"/>
      <c r="D61" s="411"/>
      <c r="E61" s="411"/>
      <c r="F61" s="411"/>
      <c r="G61" s="334"/>
      <c r="H61" s="210"/>
      <c r="I61" s="210"/>
    </row>
    <row r="62" spans="1:9">
      <c r="B62" s="408"/>
      <c r="C62" s="408"/>
      <c r="D62" s="408"/>
      <c r="E62" s="408"/>
      <c r="F62" s="408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578C-BC1B-4EF7-BBD4-04B3ADD76CC8}">
  <sheetPr>
    <pageSetUpPr autoPageBreaks="0" fitToPage="1"/>
  </sheetPr>
  <dimension ref="A1:IB130"/>
  <sheetViews>
    <sheetView showGridLines="0" showRowColHeaders="0" showOutlineSymbols="0" zoomScaleNormal="100" workbookViewId="0">
      <pane ySplit="10" topLeftCell="A65" activePane="bottomLeft" state="frozen"/>
      <selection activeCell="E2" sqref="E2"/>
      <selection pane="bottomLeft" activeCell="J95" sqref="J95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15" width="12.7109375" style="362" customWidth="1"/>
    <col min="16" max="16384" width="11.42578125" style="362"/>
  </cols>
  <sheetData>
    <row r="1" spans="1:236" s="351" customFormat="1" ht="15.75" customHeight="1">
      <c r="B1" s="352"/>
      <c r="E1" s="353"/>
      <c r="G1" s="353"/>
      <c r="I1" s="353"/>
      <c r="K1" s="353"/>
      <c r="M1" s="353"/>
      <c r="O1" s="353"/>
    </row>
    <row r="2" spans="1:236" s="351" customFormat="1">
      <c r="B2" s="352"/>
      <c r="E2" s="353"/>
      <c r="G2" s="353"/>
      <c r="I2" s="353"/>
      <c r="K2" s="353"/>
      <c r="M2" s="353"/>
      <c r="O2" s="353"/>
    </row>
    <row r="3" spans="1:236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56"/>
      <c r="K3" s="357"/>
      <c r="L3" s="356"/>
      <c r="M3" s="357"/>
      <c r="N3" s="356"/>
      <c r="O3" s="357"/>
    </row>
    <row r="4" spans="1:236" s="351" customFormat="1">
      <c r="B4" s="352"/>
      <c r="C4" s="358"/>
      <c r="D4" s="356"/>
      <c r="E4" s="357"/>
      <c r="F4" s="356"/>
      <c r="G4" s="357"/>
      <c r="H4" s="356"/>
      <c r="I4" s="357"/>
      <c r="J4" s="356"/>
      <c r="K4" s="357"/>
      <c r="L4" s="356"/>
      <c r="M4" s="357"/>
      <c r="N4" s="356"/>
      <c r="O4" s="357"/>
    </row>
    <row r="5" spans="1:236" s="351" customFormat="1" ht="18.75">
      <c r="B5" s="502"/>
      <c r="C5" s="359" t="s">
        <v>241</v>
      </c>
      <c r="D5" s="356"/>
      <c r="E5" s="357"/>
      <c r="F5" s="356"/>
      <c r="G5" s="357"/>
      <c r="H5" s="356"/>
      <c r="I5" s="357"/>
      <c r="J5" s="356"/>
      <c r="K5" s="357"/>
      <c r="L5" s="356"/>
      <c r="M5" s="357"/>
      <c r="N5" s="356"/>
      <c r="O5" s="357"/>
      <c r="Q5" s="7" t="s">
        <v>168</v>
      </c>
    </row>
    <row r="6" spans="1:236" ht="9" customHeight="1">
      <c r="A6" s="360"/>
      <c r="B6" s="361"/>
      <c r="C6" s="414"/>
      <c r="D6" s="415"/>
      <c r="E6" s="416"/>
      <c r="F6" s="415"/>
      <c r="G6" s="416"/>
      <c r="H6" s="415"/>
      <c r="I6" s="416"/>
      <c r="J6" s="415"/>
      <c r="K6" s="416"/>
      <c r="L6" s="415"/>
      <c r="M6" s="416"/>
      <c r="N6" s="415"/>
      <c r="O6" s="416"/>
    </row>
    <row r="7" spans="1:236" ht="38.1" customHeight="1">
      <c r="A7" s="360"/>
      <c r="B7" s="562" t="s">
        <v>157</v>
      </c>
      <c r="C7" s="564" t="s">
        <v>47</v>
      </c>
      <c r="D7" s="400" t="s">
        <v>48</v>
      </c>
      <c r="E7" s="401"/>
      <c r="F7" s="400"/>
      <c r="G7" s="401"/>
      <c r="H7" s="402" t="s">
        <v>49</v>
      </c>
      <c r="I7" s="403"/>
      <c r="J7" s="402"/>
      <c r="K7" s="403"/>
      <c r="L7" s="504" t="s">
        <v>50</v>
      </c>
      <c r="M7" s="505"/>
      <c r="N7" s="504"/>
      <c r="O7" s="505"/>
    </row>
    <row r="8" spans="1:236" ht="32.25" customHeight="1">
      <c r="A8" s="360"/>
      <c r="B8" s="562"/>
      <c r="C8" s="564"/>
      <c r="D8" s="558" t="s">
        <v>239</v>
      </c>
      <c r="E8" s="559"/>
      <c r="F8" s="566" t="s">
        <v>240</v>
      </c>
      <c r="G8" s="567"/>
      <c r="H8" s="558" t="s">
        <v>239</v>
      </c>
      <c r="I8" s="559"/>
      <c r="J8" s="568" t="s">
        <v>240</v>
      </c>
      <c r="K8" s="569"/>
      <c r="L8" s="558" t="s">
        <v>239</v>
      </c>
      <c r="M8" s="559"/>
      <c r="N8" s="560" t="s">
        <v>240</v>
      </c>
      <c r="O8" s="561"/>
    </row>
    <row r="9" spans="1:236" ht="36.75" customHeight="1">
      <c r="A9" s="360"/>
      <c r="B9" s="563"/>
      <c r="C9" s="565"/>
      <c r="D9" s="503" t="s">
        <v>7</v>
      </c>
      <c r="E9" s="506" t="s">
        <v>51</v>
      </c>
      <c r="F9" s="507" t="s">
        <v>7</v>
      </c>
      <c r="G9" s="508" t="s">
        <v>51</v>
      </c>
      <c r="H9" s="503" t="s">
        <v>7</v>
      </c>
      <c r="I9" s="506" t="s">
        <v>51</v>
      </c>
      <c r="J9" s="509" t="s">
        <v>7</v>
      </c>
      <c r="K9" s="510" t="s">
        <v>51</v>
      </c>
      <c r="L9" s="503" t="s">
        <v>7</v>
      </c>
      <c r="M9" s="506" t="s">
        <v>51</v>
      </c>
      <c r="N9" s="511" t="s">
        <v>7</v>
      </c>
      <c r="O9" s="512" t="s">
        <v>51</v>
      </c>
    </row>
    <row r="10" spans="1:236" ht="24" hidden="1" customHeight="1">
      <c r="B10" s="363"/>
      <c r="C10" s="364"/>
      <c r="D10" s="365"/>
      <c r="E10" s="366"/>
      <c r="F10" s="365"/>
      <c r="G10" s="366"/>
      <c r="H10" s="365"/>
      <c r="I10" s="366"/>
      <c r="J10" s="365"/>
      <c r="K10" s="366"/>
      <c r="L10" s="365"/>
      <c r="M10" s="366"/>
      <c r="N10" s="365"/>
      <c r="O10" s="366"/>
    </row>
    <row r="11" spans="1:236" s="372" customFormat="1" ht="18" customHeight="1">
      <c r="A11" s="367"/>
      <c r="B11" s="368"/>
      <c r="C11" s="369" t="s">
        <v>52</v>
      </c>
      <c r="D11" s="370">
        <v>224721</v>
      </c>
      <c r="E11" s="371">
        <v>1123.770115788021</v>
      </c>
      <c r="F11" s="513">
        <v>224672</v>
      </c>
      <c r="G11" s="514">
        <v>1024.4321953336419</v>
      </c>
      <c r="H11" s="370">
        <v>1011881</v>
      </c>
      <c r="I11" s="371">
        <v>1369.9773385803269</v>
      </c>
      <c r="J11" s="513">
        <v>1011345</v>
      </c>
      <c r="K11" s="514">
        <v>1346.4343524118869</v>
      </c>
      <c r="L11" s="370">
        <v>395526</v>
      </c>
      <c r="M11" s="371">
        <v>868.00365260437991</v>
      </c>
      <c r="N11" s="513">
        <v>394810</v>
      </c>
      <c r="O11" s="514">
        <v>850.32088612243842</v>
      </c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67"/>
      <c r="BN11" s="367"/>
      <c r="BO11" s="367"/>
      <c r="BP11" s="367"/>
      <c r="BQ11" s="367"/>
      <c r="BR11" s="367"/>
      <c r="BS11" s="367"/>
      <c r="BT11" s="367"/>
      <c r="BU11" s="367"/>
      <c r="BV11" s="367"/>
      <c r="BW11" s="367"/>
      <c r="BX11" s="367"/>
      <c r="BY11" s="367"/>
      <c r="BZ11" s="367"/>
      <c r="CA11" s="367"/>
      <c r="CB11" s="367"/>
      <c r="CC11" s="367"/>
      <c r="CD11" s="367"/>
      <c r="CE11" s="367"/>
      <c r="CF11" s="367"/>
      <c r="CG11" s="367"/>
      <c r="CH11" s="367"/>
      <c r="CI11" s="367"/>
      <c r="CJ11" s="367"/>
      <c r="CK11" s="367"/>
      <c r="CL11" s="367"/>
      <c r="CM11" s="367"/>
      <c r="CN11" s="367"/>
      <c r="CO11" s="367"/>
      <c r="CP11" s="367"/>
      <c r="CQ11" s="367"/>
      <c r="CR11" s="367"/>
      <c r="CS11" s="367"/>
      <c r="CT11" s="367"/>
      <c r="CU11" s="367"/>
      <c r="CV11" s="367"/>
      <c r="CW11" s="367"/>
      <c r="CX11" s="367"/>
      <c r="CY11" s="367"/>
      <c r="CZ11" s="367"/>
      <c r="DA11" s="367"/>
      <c r="DB11" s="367"/>
      <c r="DC11" s="367"/>
      <c r="DD11" s="367"/>
      <c r="DE11" s="367"/>
      <c r="DF11" s="367"/>
      <c r="DG11" s="367"/>
      <c r="DH11" s="367"/>
      <c r="DI11" s="367"/>
      <c r="DJ11" s="367"/>
      <c r="DK11" s="367"/>
      <c r="DL11" s="367"/>
      <c r="DM11" s="367"/>
      <c r="DN11" s="367"/>
      <c r="DO11" s="367"/>
      <c r="DP11" s="367"/>
      <c r="DQ11" s="367"/>
      <c r="DR11" s="367"/>
      <c r="DS11" s="367"/>
      <c r="DT11" s="367"/>
      <c r="DU11" s="367"/>
      <c r="DV11" s="367"/>
      <c r="DW11" s="367"/>
      <c r="DX11" s="367"/>
      <c r="DY11" s="367"/>
      <c r="DZ11" s="367"/>
      <c r="EA11" s="367"/>
      <c r="EB11" s="367"/>
      <c r="EC11" s="367"/>
      <c r="ED11" s="367"/>
      <c r="EE11" s="367"/>
      <c r="EF11" s="367"/>
      <c r="EG11" s="367"/>
      <c r="EH11" s="367"/>
      <c r="EI11" s="367"/>
      <c r="EJ11" s="367"/>
      <c r="EK11" s="367"/>
      <c r="EL11" s="367"/>
      <c r="EM11" s="367"/>
      <c r="EN11" s="367"/>
      <c r="EO11" s="367"/>
      <c r="EP11" s="367"/>
      <c r="EQ11" s="367"/>
      <c r="ER11" s="367"/>
      <c r="ES11" s="367"/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367"/>
      <c r="FM11" s="367"/>
      <c r="FN11" s="367"/>
      <c r="FO11" s="367"/>
      <c r="FP11" s="367"/>
      <c r="FQ11" s="367"/>
      <c r="FR11" s="367"/>
      <c r="FS11" s="367"/>
      <c r="FT11" s="367"/>
      <c r="FU11" s="367"/>
      <c r="FV11" s="367"/>
      <c r="FW11" s="367"/>
      <c r="FX11" s="367"/>
      <c r="FY11" s="367"/>
      <c r="FZ11" s="367"/>
      <c r="GA11" s="367"/>
      <c r="GB11" s="367"/>
      <c r="GC11" s="367"/>
      <c r="GD11" s="367"/>
      <c r="GE11" s="367"/>
      <c r="GF11" s="367"/>
      <c r="GG11" s="367"/>
      <c r="GH11" s="367"/>
      <c r="GI11" s="367"/>
      <c r="GJ11" s="367"/>
      <c r="GK11" s="367"/>
      <c r="GL11" s="367"/>
      <c r="GM11" s="367"/>
      <c r="GN11" s="367"/>
      <c r="GO11" s="367"/>
      <c r="GP11" s="367"/>
      <c r="GQ11" s="367"/>
      <c r="GR11" s="367"/>
      <c r="GS11" s="367"/>
      <c r="GT11" s="367"/>
      <c r="GU11" s="367"/>
      <c r="GV11" s="367"/>
      <c r="GW11" s="367"/>
      <c r="GX11" s="367"/>
      <c r="GY11" s="367"/>
      <c r="GZ11" s="367"/>
      <c r="HA11" s="367"/>
      <c r="HB11" s="367"/>
      <c r="HC11" s="367"/>
      <c r="HD11" s="367"/>
      <c r="HE11" s="367"/>
      <c r="HF11" s="367"/>
      <c r="HG11" s="367"/>
      <c r="HH11" s="367"/>
      <c r="HI11" s="367"/>
      <c r="HJ11" s="367"/>
      <c r="HK11" s="367"/>
      <c r="HL11" s="367"/>
      <c r="HM11" s="367"/>
      <c r="HN11" s="367"/>
      <c r="HO11" s="367"/>
      <c r="HP11" s="367"/>
      <c r="HQ11" s="367"/>
      <c r="HR11" s="367"/>
      <c r="HS11" s="367"/>
      <c r="HT11" s="367"/>
      <c r="HU11" s="367"/>
      <c r="HV11" s="367"/>
      <c r="HW11" s="367"/>
      <c r="HX11" s="367"/>
      <c r="HY11" s="367"/>
      <c r="HZ11" s="367"/>
      <c r="IA11" s="367"/>
      <c r="IB11" s="367"/>
    </row>
    <row r="12" spans="1:236" s="373" customFormat="1" ht="18" customHeight="1">
      <c r="B12" s="368">
        <v>4</v>
      </c>
      <c r="C12" s="374" t="s">
        <v>53</v>
      </c>
      <c r="D12" s="375">
        <v>11670</v>
      </c>
      <c r="E12" s="376">
        <v>1121.4469940017138</v>
      </c>
      <c r="F12" s="515">
        <v>11670</v>
      </c>
      <c r="G12" s="516">
        <v>999.25650899742925</v>
      </c>
      <c r="H12" s="375">
        <v>73686</v>
      </c>
      <c r="I12" s="376">
        <v>1241.4449203376491</v>
      </c>
      <c r="J12" s="515">
        <v>73676</v>
      </c>
      <c r="K12" s="516">
        <v>1222.7410024974211</v>
      </c>
      <c r="L12" s="375">
        <v>29127</v>
      </c>
      <c r="M12" s="376">
        <v>794.0935901397329</v>
      </c>
      <c r="N12" s="515">
        <v>29084</v>
      </c>
      <c r="O12" s="516">
        <v>776.82087711456484</v>
      </c>
    </row>
    <row r="13" spans="1:236" s="373" customFormat="1" ht="18" customHeight="1">
      <c r="B13" s="368">
        <v>11</v>
      </c>
      <c r="C13" s="374" t="s">
        <v>54</v>
      </c>
      <c r="D13" s="375">
        <v>36655</v>
      </c>
      <c r="E13" s="376">
        <v>1203.270716682581</v>
      </c>
      <c r="F13" s="515">
        <v>36627</v>
      </c>
      <c r="G13" s="516">
        <v>1088.8756589401262</v>
      </c>
      <c r="H13" s="375">
        <v>129970</v>
      </c>
      <c r="I13" s="376">
        <v>1551.5297741017159</v>
      </c>
      <c r="J13" s="515">
        <v>129888</v>
      </c>
      <c r="K13" s="516">
        <v>1515.3903226626016</v>
      </c>
      <c r="L13" s="375">
        <v>57346</v>
      </c>
      <c r="M13" s="376">
        <v>975.25989258187144</v>
      </c>
      <c r="N13" s="515">
        <v>57242</v>
      </c>
      <c r="O13" s="516">
        <v>954.74696149680324</v>
      </c>
    </row>
    <row r="14" spans="1:236" s="373" customFormat="1" ht="18" customHeight="1">
      <c r="B14" s="368">
        <v>14</v>
      </c>
      <c r="C14" s="374" t="s">
        <v>55</v>
      </c>
      <c r="D14" s="375">
        <v>17578</v>
      </c>
      <c r="E14" s="376">
        <v>1059.4026828990784</v>
      </c>
      <c r="F14" s="515">
        <v>17574</v>
      </c>
      <c r="G14" s="516">
        <v>978.40167520200316</v>
      </c>
      <c r="H14" s="375">
        <v>115605</v>
      </c>
      <c r="I14" s="376">
        <v>1267.2765909778986</v>
      </c>
      <c r="J14" s="515">
        <v>115547</v>
      </c>
      <c r="K14" s="516">
        <v>1250.9071368360926</v>
      </c>
      <c r="L14" s="375">
        <v>42673</v>
      </c>
      <c r="M14" s="376">
        <v>806.05612143509939</v>
      </c>
      <c r="N14" s="515">
        <v>42612</v>
      </c>
      <c r="O14" s="516">
        <v>790.67362245376887</v>
      </c>
    </row>
    <row r="15" spans="1:236" s="373" customFormat="1" ht="18" customHeight="1">
      <c r="B15" s="368">
        <v>18</v>
      </c>
      <c r="C15" s="374" t="s">
        <v>56</v>
      </c>
      <c r="D15" s="375">
        <v>24940</v>
      </c>
      <c r="E15" s="376">
        <v>1126.0456355252606</v>
      </c>
      <c r="F15" s="515">
        <v>24937</v>
      </c>
      <c r="G15" s="516">
        <v>1030.2291654970525</v>
      </c>
      <c r="H15" s="375">
        <v>125365</v>
      </c>
      <c r="I15" s="376">
        <v>1298.2651936345869</v>
      </c>
      <c r="J15" s="515">
        <v>125328</v>
      </c>
      <c r="K15" s="516">
        <v>1275.7539584131239</v>
      </c>
      <c r="L15" s="375">
        <v>45075</v>
      </c>
      <c r="M15" s="376">
        <v>788.26370338325034</v>
      </c>
      <c r="N15" s="515">
        <v>44993</v>
      </c>
      <c r="O15" s="516">
        <v>772.22832907341149</v>
      </c>
    </row>
    <row r="16" spans="1:236" s="373" customFormat="1" ht="18" customHeight="1">
      <c r="B16" s="368">
        <v>21</v>
      </c>
      <c r="C16" s="374" t="s">
        <v>57</v>
      </c>
      <c r="D16" s="375">
        <v>13848</v>
      </c>
      <c r="E16" s="376">
        <v>1068.0205206528017</v>
      </c>
      <c r="F16" s="515">
        <v>13848</v>
      </c>
      <c r="G16" s="516">
        <v>945.9978032928941</v>
      </c>
      <c r="H16" s="375">
        <v>62553</v>
      </c>
      <c r="I16" s="376">
        <v>1397.4296385465127</v>
      </c>
      <c r="J16" s="515">
        <v>62539</v>
      </c>
      <c r="K16" s="516">
        <v>1373.0974099361997</v>
      </c>
      <c r="L16" s="375">
        <v>25212</v>
      </c>
      <c r="M16" s="376">
        <v>888.92358559416175</v>
      </c>
      <c r="N16" s="515">
        <v>25174</v>
      </c>
      <c r="O16" s="516">
        <v>868.60981369667115</v>
      </c>
    </row>
    <row r="17" spans="1:236" s="373" customFormat="1" ht="18" customHeight="1">
      <c r="B17" s="368">
        <v>23</v>
      </c>
      <c r="C17" s="374" t="s">
        <v>58</v>
      </c>
      <c r="D17" s="375">
        <v>23105</v>
      </c>
      <c r="E17" s="376">
        <v>1054.0929075957586</v>
      </c>
      <c r="F17" s="515">
        <v>23105</v>
      </c>
      <c r="G17" s="516">
        <v>965.5268617182428</v>
      </c>
      <c r="H17" s="375">
        <v>87060</v>
      </c>
      <c r="I17" s="376">
        <v>1255.6539409602574</v>
      </c>
      <c r="J17" s="515">
        <v>87035</v>
      </c>
      <c r="K17" s="516">
        <v>1233.9037186189464</v>
      </c>
      <c r="L17" s="375">
        <v>35698</v>
      </c>
      <c r="M17" s="376">
        <v>828.66801333408034</v>
      </c>
      <c r="N17" s="515">
        <v>35654</v>
      </c>
      <c r="O17" s="516">
        <v>811.95041874684466</v>
      </c>
    </row>
    <row r="18" spans="1:236" s="373" customFormat="1" ht="18" customHeight="1">
      <c r="B18" s="368">
        <v>29</v>
      </c>
      <c r="C18" s="374" t="s">
        <v>59</v>
      </c>
      <c r="D18" s="375">
        <v>32716</v>
      </c>
      <c r="E18" s="376">
        <v>1187.0275531849859</v>
      </c>
      <c r="F18" s="515">
        <v>32711</v>
      </c>
      <c r="G18" s="516">
        <v>1085.285059765828</v>
      </c>
      <c r="H18" s="375">
        <v>182110</v>
      </c>
      <c r="I18" s="376">
        <v>1379.7470817088574</v>
      </c>
      <c r="J18" s="515">
        <v>182018</v>
      </c>
      <c r="K18" s="516">
        <v>1357.9080717841091</v>
      </c>
      <c r="L18" s="375">
        <v>67961</v>
      </c>
      <c r="M18" s="376">
        <v>865.02140580627122</v>
      </c>
      <c r="N18" s="515">
        <v>67809</v>
      </c>
      <c r="O18" s="516">
        <v>849.80600421772931</v>
      </c>
    </row>
    <row r="19" spans="1:236" s="373" customFormat="1" ht="18" customHeight="1">
      <c r="B19" s="368">
        <v>41</v>
      </c>
      <c r="C19" s="374" t="s">
        <v>60</v>
      </c>
      <c r="D19" s="375">
        <v>64209</v>
      </c>
      <c r="E19" s="376">
        <v>1100.4104239281098</v>
      </c>
      <c r="F19" s="515">
        <v>64200</v>
      </c>
      <c r="G19" s="516">
        <v>1009.7035345794393</v>
      </c>
      <c r="H19" s="375">
        <v>235532</v>
      </c>
      <c r="I19" s="376">
        <v>1425.9959944720888</v>
      </c>
      <c r="J19" s="515">
        <v>235314</v>
      </c>
      <c r="K19" s="516">
        <v>1402.1139681021955</v>
      </c>
      <c r="L19" s="375">
        <v>92434</v>
      </c>
      <c r="M19" s="376">
        <v>903.91331825951499</v>
      </c>
      <c r="N19" s="515">
        <v>92242</v>
      </c>
      <c r="O19" s="516">
        <v>884.55684460441012</v>
      </c>
    </row>
    <row r="20" spans="1:236" s="373" customFormat="1" ht="18" hidden="1" customHeight="1">
      <c r="B20" s="368"/>
      <c r="C20" s="374"/>
      <c r="D20" s="375"/>
      <c r="E20" s="376"/>
      <c r="F20" s="375"/>
      <c r="G20" s="376"/>
      <c r="H20" s="375"/>
      <c r="I20" s="376"/>
      <c r="J20" s="375"/>
      <c r="K20" s="376"/>
      <c r="L20" s="375"/>
      <c r="M20" s="376"/>
      <c r="N20" s="375"/>
      <c r="O20" s="376"/>
    </row>
    <row r="21" spans="1:236" s="372" customFormat="1" ht="18" customHeight="1">
      <c r="A21" s="367"/>
      <c r="B21" s="368"/>
      <c r="C21" s="369" t="s">
        <v>61</v>
      </c>
      <c r="D21" s="370">
        <v>23003</v>
      </c>
      <c r="E21" s="371">
        <v>1264.3632226231362</v>
      </c>
      <c r="F21" s="513">
        <v>23002</v>
      </c>
      <c r="G21" s="514">
        <v>1145.6647530649509</v>
      </c>
      <c r="H21" s="370">
        <v>213048</v>
      </c>
      <c r="I21" s="371">
        <v>1582.4727448743943</v>
      </c>
      <c r="J21" s="513">
        <v>212632</v>
      </c>
      <c r="K21" s="514">
        <v>1564.6102173238271</v>
      </c>
      <c r="L21" s="370">
        <v>72551</v>
      </c>
      <c r="M21" s="371">
        <v>986.29395308128085</v>
      </c>
      <c r="N21" s="513">
        <v>72322</v>
      </c>
      <c r="O21" s="514">
        <v>966.12533917756718</v>
      </c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/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67"/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  <c r="BR21" s="367"/>
      <c r="BS21" s="367"/>
      <c r="BT21" s="367"/>
      <c r="BU21" s="367"/>
      <c r="BV21" s="367"/>
      <c r="BW21" s="367"/>
      <c r="BX21" s="367"/>
      <c r="BY21" s="367"/>
      <c r="BZ21" s="367"/>
      <c r="CA21" s="367"/>
      <c r="CB21" s="367"/>
      <c r="CC21" s="367"/>
      <c r="CD21" s="367"/>
      <c r="CE21" s="367"/>
      <c r="CF21" s="367"/>
      <c r="CG21" s="367"/>
      <c r="CH21" s="367"/>
      <c r="CI21" s="367"/>
      <c r="CJ21" s="367"/>
      <c r="CK21" s="367"/>
      <c r="CL21" s="367"/>
      <c r="CM21" s="367"/>
      <c r="CN21" s="367"/>
      <c r="CO21" s="367"/>
      <c r="CP21" s="367"/>
      <c r="CQ21" s="367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7"/>
      <c r="DR21" s="367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7"/>
      <c r="EL21" s="367"/>
      <c r="EM21" s="367"/>
      <c r="EN21" s="367"/>
      <c r="EO21" s="367"/>
      <c r="EP21" s="367"/>
      <c r="EQ21" s="367"/>
      <c r="ER21" s="367"/>
      <c r="ES21" s="367"/>
      <c r="ET21" s="367"/>
      <c r="EU21" s="367"/>
      <c r="EV21" s="367"/>
      <c r="EW21" s="367"/>
      <c r="EX21" s="367"/>
      <c r="EY21" s="367"/>
      <c r="EZ21" s="367"/>
      <c r="FA21" s="367"/>
      <c r="FB21" s="367"/>
      <c r="FC21" s="367"/>
      <c r="FD21" s="367"/>
      <c r="FE21" s="367"/>
      <c r="FF21" s="367"/>
      <c r="FG21" s="367"/>
      <c r="FH21" s="367"/>
      <c r="FI21" s="367"/>
      <c r="FJ21" s="367"/>
      <c r="FK21" s="367"/>
      <c r="FL21" s="367"/>
      <c r="FM21" s="367"/>
      <c r="FN21" s="367"/>
      <c r="FO21" s="367"/>
      <c r="FP21" s="367"/>
      <c r="FQ21" s="367"/>
      <c r="FR21" s="367"/>
      <c r="FS21" s="367"/>
      <c r="FT21" s="367"/>
      <c r="FU21" s="367"/>
      <c r="FV21" s="367"/>
      <c r="FW21" s="367"/>
      <c r="FX21" s="367"/>
      <c r="FY21" s="367"/>
      <c r="FZ21" s="367"/>
      <c r="GA21" s="367"/>
      <c r="GB21" s="367"/>
      <c r="GC21" s="367"/>
      <c r="GD21" s="367"/>
      <c r="GE21" s="367"/>
      <c r="GF21" s="367"/>
      <c r="GG21" s="367"/>
      <c r="GH21" s="367"/>
      <c r="GI21" s="367"/>
      <c r="GJ21" s="367"/>
      <c r="GK21" s="367"/>
      <c r="GL21" s="367"/>
      <c r="GM21" s="367"/>
      <c r="GN21" s="367"/>
      <c r="GO21" s="367"/>
      <c r="GP21" s="367"/>
      <c r="GQ21" s="367"/>
      <c r="GR21" s="367"/>
      <c r="GS21" s="367"/>
      <c r="GT21" s="367"/>
      <c r="GU21" s="367"/>
      <c r="GV21" s="367"/>
      <c r="GW21" s="367"/>
      <c r="GX21" s="367"/>
      <c r="GY21" s="367"/>
      <c r="GZ21" s="367"/>
      <c r="HA21" s="367"/>
      <c r="HB21" s="367"/>
      <c r="HC21" s="367"/>
      <c r="HD21" s="367"/>
      <c r="HE21" s="367"/>
      <c r="HF21" s="367"/>
      <c r="HG21" s="367"/>
      <c r="HH21" s="367"/>
      <c r="HI21" s="367"/>
      <c r="HJ21" s="367"/>
      <c r="HK21" s="367"/>
      <c r="HL21" s="367"/>
      <c r="HM21" s="367"/>
      <c r="HN21" s="367"/>
      <c r="HO21" s="367"/>
      <c r="HP21" s="367"/>
      <c r="HQ21" s="367"/>
      <c r="HR21" s="367"/>
      <c r="HS21" s="367"/>
      <c r="HT21" s="367"/>
      <c r="HU21" s="367"/>
      <c r="HV21" s="367"/>
      <c r="HW21" s="367"/>
      <c r="HX21" s="367"/>
      <c r="HY21" s="367"/>
      <c r="HZ21" s="367"/>
      <c r="IA21" s="367"/>
      <c r="IB21" s="367"/>
    </row>
    <row r="22" spans="1:236" s="373" customFormat="1" ht="18" customHeight="1">
      <c r="B22" s="368">
        <v>22</v>
      </c>
      <c r="C22" s="374" t="s">
        <v>62</v>
      </c>
      <c r="D22" s="375">
        <v>5025</v>
      </c>
      <c r="E22" s="376">
        <v>1162.6357432835821</v>
      </c>
      <c r="F22" s="515">
        <v>5025</v>
      </c>
      <c r="G22" s="516">
        <v>1060.0773731343286</v>
      </c>
      <c r="H22" s="375">
        <v>35821</v>
      </c>
      <c r="I22" s="376">
        <v>1448.0033745568244</v>
      </c>
      <c r="J22" s="515">
        <v>35784</v>
      </c>
      <c r="K22" s="516">
        <v>1429.9418986139058</v>
      </c>
      <c r="L22" s="375">
        <v>12733</v>
      </c>
      <c r="M22" s="376">
        <v>913.09733919736129</v>
      </c>
      <c r="N22" s="515">
        <v>12711</v>
      </c>
      <c r="O22" s="516">
        <v>892.30820863818747</v>
      </c>
    </row>
    <row r="23" spans="1:236" s="373" customFormat="1" ht="18" customHeight="1">
      <c r="B23" s="368">
        <v>40</v>
      </c>
      <c r="C23" s="374" t="s">
        <v>63</v>
      </c>
      <c r="D23" s="375">
        <v>3668</v>
      </c>
      <c r="E23" s="376">
        <v>1146.7616303162488</v>
      </c>
      <c r="F23" s="515">
        <v>3668</v>
      </c>
      <c r="G23" s="516">
        <v>1030.7620856052345</v>
      </c>
      <c r="H23" s="375">
        <v>23627</v>
      </c>
      <c r="I23" s="376">
        <v>1464.9275574554538</v>
      </c>
      <c r="J23" s="515">
        <v>23614</v>
      </c>
      <c r="K23" s="516">
        <v>1448.722794105192</v>
      </c>
      <c r="L23" s="375">
        <v>7970</v>
      </c>
      <c r="M23" s="376">
        <v>899.3880840652447</v>
      </c>
      <c r="N23" s="515">
        <v>7946</v>
      </c>
      <c r="O23" s="516">
        <v>880.78960357412529</v>
      </c>
    </row>
    <row r="24" spans="1:236" s="373" customFormat="1" ht="18" customHeight="1">
      <c r="B24" s="368">
        <v>50</v>
      </c>
      <c r="C24" s="374" t="s">
        <v>64</v>
      </c>
      <c r="D24" s="375">
        <v>14310</v>
      </c>
      <c r="E24" s="376">
        <v>1330.2292760307478</v>
      </c>
      <c r="F24" s="515">
        <v>14309</v>
      </c>
      <c r="G24" s="516">
        <v>1205.1755203019079</v>
      </c>
      <c r="H24" s="375">
        <v>153600</v>
      </c>
      <c r="I24" s="376">
        <v>1631.9132882161457</v>
      </c>
      <c r="J24" s="515">
        <v>153234</v>
      </c>
      <c r="K24" s="516">
        <v>1613.9173993369618</v>
      </c>
      <c r="L24" s="375">
        <v>51848</v>
      </c>
      <c r="M24" s="376">
        <v>1017.6288601296095</v>
      </c>
      <c r="N24" s="515">
        <v>51665</v>
      </c>
      <c r="O24" s="516">
        <v>997.41087680247756</v>
      </c>
    </row>
    <row r="25" spans="1:236" s="373" customFormat="1" ht="18" hidden="1" customHeight="1">
      <c r="B25" s="368"/>
      <c r="C25" s="374"/>
      <c r="D25" s="375"/>
      <c r="E25" s="376"/>
      <c r="F25" s="375"/>
      <c r="G25" s="376"/>
      <c r="H25" s="375"/>
      <c r="I25" s="376"/>
      <c r="J25" s="375"/>
      <c r="K25" s="376"/>
      <c r="L25" s="375"/>
      <c r="M25" s="376"/>
      <c r="N25" s="375"/>
      <c r="O25" s="376"/>
    </row>
    <row r="26" spans="1:236" s="372" customFormat="1" ht="18" customHeight="1">
      <c r="A26" s="367"/>
      <c r="B26" s="368">
        <v>33</v>
      </c>
      <c r="C26" s="369" t="s">
        <v>65</v>
      </c>
      <c r="D26" s="370">
        <v>28460</v>
      </c>
      <c r="E26" s="371">
        <v>1364.4981981728743</v>
      </c>
      <c r="F26" s="513">
        <v>28451</v>
      </c>
      <c r="G26" s="514">
        <v>1197.9689835155177</v>
      </c>
      <c r="H26" s="370">
        <v>187504</v>
      </c>
      <c r="I26" s="371">
        <v>1778.0789877549278</v>
      </c>
      <c r="J26" s="513">
        <v>187321</v>
      </c>
      <c r="K26" s="514">
        <v>1747.3593872016484</v>
      </c>
      <c r="L26" s="370">
        <v>76167</v>
      </c>
      <c r="M26" s="371">
        <v>1073.4574269696848</v>
      </c>
      <c r="N26" s="513">
        <v>75879</v>
      </c>
      <c r="O26" s="514">
        <v>1032.4752960634696</v>
      </c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  <c r="HW26" s="367"/>
      <c r="HX26" s="367"/>
      <c r="HY26" s="367"/>
      <c r="HZ26" s="367"/>
      <c r="IA26" s="367"/>
      <c r="IB26" s="367"/>
    </row>
    <row r="27" spans="1:236" s="372" customFormat="1" ht="18" hidden="1" customHeight="1">
      <c r="A27" s="367"/>
      <c r="B27" s="368"/>
      <c r="C27" s="369"/>
      <c r="D27" s="370"/>
      <c r="E27" s="371"/>
      <c r="F27" s="513"/>
      <c r="G27" s="514"/>
      <c r="H27" s="370"/>
      <c r="I27" s="371"/>
      <c r="J27" s="513"/>
      <c r="K27" s="514"/>
      <c r="L27" s="370"/>
      <c r="M27" s="371"/>
      <c r="N27" s="513"/>
      <c r="O27" s="514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  <c r="HW27" s="367"/>
      <c r="HX27" s="367"/>
      <c r="HY27" s="367"/>
      <c r="HZ27" s="367"/>
      <c r="IA27" s="367"/>
      <c r="IB27" s="367"/>
    </row>
    <row r="28" spans="1:236" s="372" customFormat="1" ht="18" customHeight="1">
      <c r="A28" s="367"/>
      <c r="B28" s="368">
        <v>7</v>
      </c>
      <c r="C28" s="369" t="s">
        <v>205</v>
      </c>
      <c r="D28" s="370">
        <v>18798</v>
      </c>
      <c r="E28" s="371">
        <v>1148.5567810405364</v>
      </c>
      <c r="F28" s="513">
        <v>18796</v>
      </c>
      <c r="G28" s="514">
        <v>1054.0056416258778</v>
      </c>
      <c r="H28" s="370">
        <v>143657</v>
      </c>
      <c r="I28" s="371">
        <v>1395.1249579206024</v>
      </c>
      <c r="J28" s="513">
        <v>143541</v>
      </c>
      <c r="K28" s="514">
        <v>1378.0663329641009</v>
      </c>
      <c r="L28" s="370">
        <v>45764</v>
      </c>
      <c r="M28" s="371">
        <v>846.85122279521022</v>
      </c>
      <c r="N28" s="513">
        <v>45624</v>
      </c>
      <c r="O28" s="514">
        <v>835.07612177801161</v>
      </c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  <c r="HW28" s="367"/>
      <c r="HX28" s="367"/>
      <c r="HY28" s="367"/>
      <c r="HZ28" s="367"/>
      <c r="IA28" s="367"/>
      <c r="IB28" s="367"/>
    </row>
    <row r="29" spans="1:236" s="372" customFormat="1" ht="18" hidden="1" customHeight="1">
      <c r="A29" s="367"/>
      <c r="B29" s="368"/>
      <c r="C29" s="369"/>
      <c r="D29" s="370"/>
      <c r="E29" s="371"/>
      <c r="F29" s="513"/>
      <c r="G29" s="514"/>
      <c r="H29" s="370"/>
      <c r="I29" s="371"/>
      <c r="J29" s="513"/>
      <c r="K29" s="514"/>
      <c r="L29" s="370"/>
      <c r="M29" s="371"/>
      <c r="N29" s="513"/>
      <c r="O29" s="514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  <c r="HW29" s="367"/>
      <c r="HX29" s="367"/>
      <c r="HY29" s="367"/>
      <c r="HZ29" s="367"/>
      <c r="IA29" s="367"/>
      <c r="IB29" s="367"/>
    </row>
    <row r="30" spans="1:236" s="372" customFormat="1" ht="18" customHeight="1">
      <c r="A30" s="367"/>
      <c r="B30" s="368"/>
      <c r="C30" s="369" t="s">
        <v>66</v>
      </c>
      <c r="D30" s="370">
        <v>60185</v>
      </c>
      <c r="E30" s="371">
        <v>1158.701514663122</v>
      </c>
      <c r="F30" s="513">
        <v>60181</v>
      </c>
      <c r="G30" s="514">
        <v>1062.3071399611176</v>
      </c>
      <c r="H30" s="370">
        <v>213169</v>
      </c>
      <c r="I30" s="371">
        <v>1395.8321513447074</v>
      </c>
      <c r="J30" s="513">
        <v>213097</v>
      </c>
      <c r="K30" s="514">
        <v>1375.0664786458744</v>
      </c>
      <c r="L30" s="370">
        <v>83843</v>
      </c>
      <c r="M30" s="371">
        <v>880.77196653268606</v>
      </c>
      <c r="N30" s="513">
        <v>83672</v>
      </c>
      <c r="O30" s="514">
        <v>867.09679701692346</v>
      </c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7"/>
      <c r="BX30" s="367"/>
      <c r="BY30" s="367"/>
      <c r="BZ30" s="367"/>
      <c r="CA30" s="367"/>
      <c r="CB30" s="367"/>
      <c r="CC30" s="367"/>
      <c r="CD30" s="367"/>
      <c r="CE30" s="367"/>
      <c r="CF30" s="367"/>
      <c r="CG30" s="367"/>
      <c r="CH30" s="367"/>
      <c r="CI30" s="367"/>
      <c r="CJ30" s="367"/>
      <c r="CK30" s="367"/>
      <c r="CL30" s="367"/>
      <c r="CM30" s="367"/>
      <c r="CN30" s="367"/>
      <c r="CO30" s="367"/>
      <c r="CP30" s="367"/>
      <c r="CQ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7"/>
      <c r="DU30" s="367"/>
      <c r="DV30" s="367"/>
      <c r="DW30" s="367"/>
      <c r="DX30" s="367"/>
      <c r="DY30" s="367"/>
      <c r="DZ30" s="367"/>
      <c r="EA30" s="367"/>
      <c r="EB30" s="367"/>
      <c r="EC30" s="367"/>
      <c r="ED30" s="367"/>
      <c r="EE30" s="367"/>
      <c r="EF30" s="367"/>
      <c r="EG30" s="367"/>
      <c r="EH30" s="367"/>
      <c r="EI30" s="367"/>
      <c r="EJ30" s="367"/>
      <c r="EK30" s="367"/>
      <c r="EL30" s="367"/>
      <c r="EM30" s="367"/>
      <c r="EN30" s="367"/>
      <c r="EO30" s="367"/>
      <c r="EP30" s="367"/>
      <c r="EQ30" s="367"/>
      <c r="ER30" s="367"/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67"/>
      <c r="FN30" s="367"/>
      <c r="FO30" s="367"/>
      <c r="FP30" s="367"/>
      <c r="FQ30" s="367"/>
      <c r="FR30" s="367"/>
      <c r="FS30" s="367"/>
      <c r="FT30" s="367"/>
      <c r="FU30" s="367"/>
      <c r="FV30" s="367"/>
      <c r="FW30" s="367"/>
      <c r="FX30" s="367"/>
      <c r="FY30" s="367"/>
      <c r="FZ30" s="367"/>
      <c r="GA30" s="367"/>
      <c r="GB30" s="367"/>
      <c r="GC30" s="367"/>
      <c r="GD30" s="367"/>
      <c r="GE30" s="367"/>
      <c r="GF30" s="367"/>
      <c r="GG30" s="367"/>
      <c r="GH30" s="367"/>
      <c r="GI30" s="367"/>
      <c r="GJ30" s="367"/>
      <c r="GK30" s="367"/>
      <c r="GL30" s="367"/>
      <c r="GM30" s="367"/>
      <c r="GN30" s="367"/>
      <c r="GO30" s="367"/>
      <c r="GP30" s="367"/>
      <c r="GQ30" s="367"/>
      <c r="GR30" s="367"/>
      <c r="GS30" s="367"/>
      <c r="GT30" s="367"/>
      <c r="GU30" s="367"/>
      <c r="GV30" s="367"/>
      <c r="GW30" s="367"/>
      <c r="GX30" s="367"/>
      <c r="GY30" s="367"/>
      <c r="GZ30" s="367"/>
      <c r="HA30" s="367"/>
      <c r="HB30" s="367"/>
      <c r="HC30" s="367"/>
      <c r="HD30" s="367"/>
      <c r="HE30" s="367"/>
      <c r="HF30" s="367"/>
      <c r="HG30" s="367"/>
      <c r="HH30" s="367"/>
      <c r="HI30" s="367"/>
      <c r="HJ30" s="367"/>
      <c r="HK30" s="367"/>
      <c r="HL30" s="367"/>
      <c r="HM30" s="367"/>
      <c r="HN30" s="367"/>
      <c r="HO30" s="367"/>
      <c r="HP30" s="367"/>
      <c r="HQ30" s="367"/>
      <c r="HR30" s="367"/>
      <c r="HS30" s="367"/>
      <c r="HT30" s="367"/>
      <c r="HU30" s="367"/>
      <c r="HV30" s="367"/>
      <c r="HW30" s="367"/>
      <c r="HX30" s="367"/>
      <c r="HY30" s="367"/>
      <c r="HZ30" s="367"/>
      <c r="IA30" s="367"/>
      <c r="IB30" s="367"/>
    </row>
    <row r="31" spans="1:236" s="373" customFormat="1" ht="18" customHeight="1">
      <c r="B31" s="368">
        <v>35</v>
      </c>
      <c r="C31" s="374" t="s">
        <v>67</v>
      </c>
      <c r="D31" s="375">
        <v>33815</v>
      </c>
      <c r="E31" s="376">
        <v>1213.4650199615555</v>
      </c>
      <c r="F31" s="515">
        <v>33813</v>
      </c>
      <c r="G31" s="516">
        <v>1109.2945754591431</v>
      </c>
      <c r="H31" s="375">
        <v>110543</v>
      </c>
      <c r="I31" s="376">
        <v>1416.5615732339452</v>
      </c>
      <c r="J31" s="515">
        <v>110498</v>
      </c>
      <c r="K31" s="516">
        <v>1394.5375915401185</v>
      </c>
      <c r="L31" s="375">
        <v>43350</v>
      </c>
      <c r="M31" s="376">
        <v>889.742444982699</v>
      </c>
      <c r="N31" s="515">
        <v>43264</v>
      </c>
      <c r="O31" s="516">
        <v>874.16718842455612</v>
      </c>
    </row>
    <row r="32" spans="1:236" s="373" customFormat="1" ht="18" customHeight="1">
      <c r="B32" s="368">
        <v>38</v>
      </c>
      <c r="C32" s="374" t="s">
        <v>68</v>
      </c>
      <c r="D32" s="375">
        <v>26370</v>
      </c>
      <c r="E32" s="376">
        <v>1088.4767163443305</v>
      </c>
      <c r="F32" s="515">
        <v>26368</v>
      </c>
      <c r="G32" s="516">
        <v>1002.0528106037621</v>
      </c>
      <c r="H32" s="375">
        <v>102626</v>
      </c>
      <c r="I32" s="376">
        <v>1373.5035749225342</v>
      </c>
      <c r="J32" s="515">
        <v>102599</v>
      </c>
      <c r="K32" s="516">
        <v>1354.0963031803428</v>
      </c>
      <c r="L32" s="375">
        <v>40493</v>
      </c>
      <c r="M32" s="376">
        <v>871.16857234583756</v>
      </c>
      <c r="N32" s="515">
        <v>40408</v>
      </c>
      <c r="O32" s="516">
        <v>859.5266768956642</v>
      </c>
    </row>
    <row r="33" spans="1:236" s="373" customFormat="1" ht="18" hidden="1" customHeight="1">
      <c r="B33" s="368"/>
      <c r="C33" s="374"/>
      <c r="D33" s="375"/>
      <c r="E33" s="376"/>
      <c r="F33" s="375"/>
      <c r="G33" s="376"/>
      <c r="H33" s="375"/>
      <c r="I33" s="376"/>
      <c r="J33" s="375"/>
      <c r="K33" s="376"/>
      <c r="L33" s="375"/>
      <c r="M33" s="376"/>
      <c r="N33" s="375"/>
      <c r="O33" s="376"/>
    </row>
    <row r="34" spans="1:236" s="372" customFormat="1" ht="18" customHeight="1">
      <c r="A34" s="367"/>
      <c r="B34" s="368">
        <v>39</v>
      </c>
      <c r="C34" s="369" t="s">
        <v>69</v>
      </c>
      <c r="D34" s="370">
        <v>14106</v>
      </c>
      <c r="E34" s="371">
        <v>1265.0940932936339</v>
      </c>
      <c r="F34" s="513">
        <v>14105</v>
      </c>
      <c r="G34" s="514">
        <v>1142.6068798298477</v>
      </c>
      <c r="H34" s="370">
        <v>94211</v>
      </c>
      <c r="I34" s="371">
        <v>1598.4480777191625</v>
      </c>
      <c r="J34" s="513">
        <v>94056</v>
      </c>
      <c r="K34" s="514">
        <v>1576.7316589053332</v>
      </c>
      <c r="L34" s="370">
        <v>34834</v>
      </c>
      <c r="M34" s="371">
        <v>989.17817907791232</v>
      </c>
      <c r="N34" s="513">
        <v>34737</v>
      </c>
      <c r="O34" s="514">
        <v>968.82126234274688</v>
      </c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  <c r="HW34" s="367"/>
      <c r="HX34" s="367"/>
      <c r="HY34" s="367"/>
      <c r="HZ34" s="367"/>
      <c r="IA34" s="367"/>
      <c r="IB34" s="367"/>
    </row>
    <row r="35" spans="1:236" s="372" customFormat="1" ht="18" hidden="1" customHeight="1">
      <c r="A35" s="367"/>
      <c r="B35" s="368"/>
      <c r="C35" s="369"/>
      <c r="D35" s="370"/>
      <c r="E35" s="371"/>
      <c r="F35" s="513"/>
      <c r="G35" s="514"/>
      <c r="H35" s="370"/>
      <c r="I35" s="371"/>
      <c r="J35" s="513"/>
      <c r="K35" s="514"/>
      <c r="L35" s="370"/>
      <c r="M35" s="371"/>
      <c r="N35" s="513"/>
      <c r="O35" s="514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  <c r="HW35" s="367"/>
      <c r="HX35" s="367"/>
      <c r="HY35" s="367"/>
      <c r="HZ35" s="367"/>
      <c r="IA35" s="367"/>
      <c r="IB35" s="367"/>
    </row>
    <row r="36" spans="1:236" s="372" customFormat="1" ht="18" customHeight="1">
      <c r="A36" s="367"/>
      <c r="B36" s="368"/>
      <c r="C36" s="369" t="s">
        <v>70</v>
      </c>
      <c r="D36" s="370">
        <v>51046</v>
      </c>
      <c r="E36" s="371">
        <v>1202.8036185009598</v>
      </c>
      <c r="F36" s="513">
        <v>51041</v>
      </c>
      <c r="G36" s="514">
        <v>1059.2045159773515</v>
      </c>
      <c r="H36" s="370">
        <v>414373</v>
      </c>
      <c r="I36" s="371">
        <v>1505.8387807844624</v>
      </c>
      <c r="J36" s="513">
        <v>413852</v>
      </c>
      <c r="K36" s="514">
        <v>1485.3303638982054</v>
      </c>
      <c r="L36" s="370">
        <v>147723</v>
      </c>
      <c r="M36" s="371">
        <v>938.05274859026736</v>
      </c>
      <c r="N36" s="513">
        <v>147358</v>
      </c>
      <c r="O36" s="514">
        <v>911.74005306803861</v>
      </c>
      <c r="P36" s="367"/>
      <c r="Q36" s="367"/>
      <c r="R36" s="367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367"/>
      <c r="BT36" s="367"/>
      <c r="BU36" s="367"/>
      <c r="BV36" s="367"/>
      <c r="BW36" s="367"/>
      <c r="BX36" s="367"/>
      <c r="BY36" s="367"/>
      <c r="BZ36" s="367"/>
      <c r="CA36" s="367"/>
      <c r="CB36" s="367"/>
      <c r="CC36" s="367"/>
      <c r="CD36" s="367"/>
      <c r="CE36" s="367"/>
      <c r="CF36" s="367"/>
      <c r="CG36" s="367"/>
      <c r="CH36" s="367"/>
      <c r="CI36" s="367"/>
      <c r="CJ36" s="367"/>
      <c r="CK36" s="367"/>
      <c r="CL36" s="367"/>
      <c r="CM36" s="367"/>
      <c r="CN36" s="367"/>
      <c r="CO36" s="367"/>
      <c r="CP36" s="367"/>
      <c r="CQ36" s="367"/>
      <c r="CR36" s="367"/>
      <c r="CS36" s="367"/>
      <c r="CT36" s="367"/>
      <c r="CU36" s="367"/>
      <c r="CV36" s="367"/>
      <c r="CW36" s="367"/>
      <c r="CX36" s="367"/>
      <c r="CY36" s="367"/>
      <c r="CZ36" s="367"/>
      <c r="DA36" s="367"/>
      <c r="DB36" s="367"/>
      <c r="DC36" s="367"/>
      <c r="DD36" s="367"/>
      <c r="DE36" s="367"/>
      <c r="DF36" s="367"/>
      <c r="DG36" s="367"/>
      <c r="DH36" s="367"/>
      <c r="DI36" s="367"/>
      <c r="DJ36" s="367"/>
      <c r="DK36" s="367"/>
      <c r="DL36" s="367"/>
      <c r="DM36" s="367"/>
      <c r="DN36" s="367"/>
      <c r="DO36" s="367"/>
      <c r="DP36" s="367"/>
      <c r="DQ36" s="367"/>
      <c r="DR36" s="367"/>
      <c r="DS36" s="367"/>
      <c r="DT36" s="367"/>
      <c r="DU36" s="367"/>
      <c r="DV36" s="367"/>
      <c r="DW36" s="367"/>
      <c r="DX36" s="367"/>
      <c r="DY36" s="367"/>
      <c r="DZ36" s="367"/>
      <c r="EA36" s="367"/>
      <c r="EB36" s="367"/>
      <c r="EC36" s="367"/>
      <c r="ED36" s="367"/>
      <c r="EE36" s="367"/>
      <c r="EF36" s="367"/>
      <c r="EG36" s="367"/>
      <c r="EH36" s="367"/>
      <c r="EI36" s="367"/>
      <c r="EJ36" s="367"/>
      <c r="EK36" s="367"/>
      <c r="EL36" s="367"/>
      <c r="EM36" s="367"/>
      <c r="EN36" s="367"/>
      <c r="EO36" s="367"/>
      <c r="EP36" s="367"/>
      <c r="EQ36" s="367"/>
      <c r="ER36" s="367"/>
      <c r="ES36" s="367"/>
      <c r="ET36" s="367"/>
      <c r="EU36" s="367"/>
      <c r="EV36" s="367"/>
      <c r="EW36" s="367"/>
      <c r="EX36" s="367"/>
      <c r="EY36" s="367"/>
      <c r="EZ36" s="367"/>
      <c r="FA36" s="367"/>
      <c r="FB36" s="367"/>
      <c r="FC36" s="367"/>
      <c r="FD36" s="367"/>
      <c r="FE36" s="367"/>
      <c r="FF36" s="367"/>
      <c r="FG36" s="367"/>
      <c r="FH36" s="367"/>
      <c r="FI36" s="367"/>
      <c r="FJ36" s="367"/>
      <c r="FK36" s="367"/>
      <c r="FL36" s="367"/>
      <c r="FM36" s="367"/>
      <c r="FN36" s="367"/>
      <c r="FO36" s="367"/>
      <c r="FP36" s="367"/>
      <c r="FQ36" s="367"/>
      <c r="FR36" s="367"/>
      <c r="FS36" s="367"/>
      <c r="FT36" s="367"/>
      <c r="FU36" s="367"/>
      <c r="FV36" s="367"/>
      <c r="FW36" s="367"/>
      <c r="FX36" s="367"/>
      <c r="FY36" s="367"/>
      <c r="FZ36" s="367"/>
      <c r="GA36" s="367"/>
      <c r="GB36" s="367"/>
      <c r="GC36" s="367"/>
      <c r="GD36" s="367"/>
      <c r="GE36" s="367"/>
      <c r="GF36" s="367"/>
      <c r="GG36" s="367"/>
      <c r="GH36" s="367"/>
      <c r="GI36" s="367"/>
      <c r="GJ36" s="367"/>
      <c r="GK36" s="367"/>
      <c r="GL36" s="367"/>
      <c r="GM36" s="367"/>
      <c r="GN36" s="367"/>
      <c r="GO36" s="367"/>
      <c r="GP36" s="367"/>
      <c r="GQ36" s="367"/>
      <c r="GR36" s="367"/>
      <c r="GS36" s="367"/>
      <c r="GT36" s="367"/>
      <c r="GU36" s="367"/>
      <c r="GV36" s="367"/>
      <c r="GW36" s="367"/>
      <c r="GX36" s="367"/>
      <c r="GY36" s="367"/>
      <c r="GZ36" s="367"/>
      <c r="HA36" s="367"/>
      <c r="HB36" s="367"/>
      <c r="HC36" s="367"/>
      <c r="HD36" s="367"/>
      <c r="HE36" s="367"/>
      <c r="HF36" s="367"/>
      <c r="HG36" s="367"/>
      <c r="HH36" s="367"/>
      <c r="HI36" s="367"/>
      <c r="HJ36" s="367"/>
      <c r="HK36" s="367"/>
      <c r="HL36" s="367"/>
      <c r="HM36" s="367"/>
      <c r="HN36" s="367"/>
      <c r="HO36" s="367"/>
      <c r="HP36" s="367"/>
      <c r="HQ36" s="367"/>
      <c r="HR36" s="367"/>
      <c r="HS36" s="367"/>
      <c r="HT36" s="367"/>
      <c r="HU36" s="367"/>
      <c r="HV36" s="367"/>
      <c r="HW36" s="367"/>
      <c r="HX36" s="367"/>
      <c r="HY36" s="367"/>
      <c r="HZ36" s="367"/>
      <c r="IA36" s="367"/>
      <c r="IB36" s="367"/>
    </row>
    <row r="37" spans="1:236" s="373" customFormat="1" ht="18" customHeight="1">
      <c r="B37" s="368">
        <v>5</v>
      </c>
      <c r="C37" s="374" t="s">
        <v>71</v>
      </c>
      <c r="D37" s="375">
        <v>3509</v>
      </c>
      <c r="E37" s="376">
        <v>1081.0932943858652</v>
      </c>
      <c r="F37" s="515">
        <v>3509</v>
      </c>
      <c r="G37" s="516">
        <v>998.11689655172427</v>
      </c>
      <c r="H37" s="375">
        <v>25672</v>
      </c>
      <c r="I37" s="376">
        <v>1317.0161086008102</v>
      </c>
      <c r="J37" s="515">
        <v>25659</v>
      </c>
      <c r="K37" s="516">
        <v>1301.8964386764878</v>
      </c>
      <c r="L37" s="375">
        <v>9539</v>
      </c>
      <c r="M37" s="376">
        <v>863.38872313659692</v>
      </c>
      <c r="N37" s="515">
        <v>9528</v>
      </c>
      <c r="O37" s="516">
        <v>848.19438916876572</v>
      </c>
    </row>
    <row r="38" spans="1:236" s="373" customFormat="1" ht="18" customHeight="1">
      <c r="B38" s="368">
        <v>9</v>
      </c>
      <c r="C38" s="374" t="s">
        <v>72</v>
      </c>
      <c r="D38" s="375">
        <v>5466</v>
      </c>
      <c r="E38" s="376">
        <v>1336.3382875960483</v>
      </c>
      <c r="F38" s="515">
        <v>5465</v>
      </c>
      <c r="G38" s="516">
        <v>1183.1239048490395</v>
      </c>
      <c r="H38" s="375">
        <v>65983</v>
      </c>
      <c r="I38" s="376">
        <v>1599.5299762059924</v>
      </c>
      <c r="J38" s="515">
        <v>65865</v>
      </c>
      <c r="K38" s="516">
        <v>1580.8134968496165</v>
      </c>
      <c r="L38" s="375">
        <v>20554</v>
      </c>
      <c r="M38" s="376">
        <v>970.00720443709258</v>
      </c>
      <c r="N38" s="515">
        <v>20480</v>
      </c>
      <c r="O38" s="516">
        <v>949.02171728515623</v>
      </c>
    </row>
    <row r="39" spans="1:236" s="373" customFormat="1" ht="18" customHeight="1">
      <c r="B39" s="368">
        <v>24</v>
      </c>
      <c r="C39" s="374" t="s">
        <v>73</v>
      </c>
      <c r="D39" s="375">
        <v>14408</v>
      </c>
      <c r="E39" s="376">
        <v>1270.7614561354799</v>
      </c>
      <c r="F39" s="515">
        <v>14405</v>
      </c>
      <c r="G39" s="516">
        <v>1066.1390767094758</v>
      </c>
      <c r="H39" s="375">
        <v>87807</v>
      </c>
      <c r="I39" s="376">
        <v>1512.6989606751174</v>
      </c>
      <c r="J39" s="515">
        <v>87723</v>
      </c>
      <c r="K39" s="516">
        <v>1483.7077640983553</v>
      </c>
      <c r="L39" s="375">
        <v>33522</v>
      </c>
      <c r="M39" s="376">
        <v>917.56525774118484</v>
      </c>
      <c r="N39" s="515">
        <v>33420</v>
      </c>
      <c r="O39" s="516">
        <v>871.26488210652315</v>
      </c>
    </row>
    <row r="40" spans="1:236" s="373" customFormat="1" ht="18" customHeight="1">
      <c r="B40" s="368">
        <v>34</v>
      </c>
      <c r="C40" s="374" t="s">
        <v>74</v>
      </c>
      <c r="D40" s="375">
        <v>4149</v>
      </c>
      <c r="E40" s="376">
        <v>1173.2211424439622</v>
      </c>
      <c r="F40" s="515">
        <v>4149</v>
      </c>
      <c r="G40" s="516">
        <v>1064.8646999276937</v>
      </c>
      <c r="H40" s="375">
        <v>28568</v>
      </c>
      <c r="I40" s="376">
        <v>1548.071946233548</v>
      </c>
      <c r="J40" s="515">
        <v>28539</v>
      </c>
      <c r="K40" s="516">
        <v>1526.1616377588564</v>
      </c>
      <c r="L40" s="375">
        <v>10089</v>
      </c>
      <c r="M40" s="376">
        <v>967.77092377837243</v>
      </c>
      <c r="N40" s="515">
        <v>10066</v>
      </c>
      <c r="O40" s="516">
        <v>933.79771806079873</v>
      </c>
    </row>
    <row r="41" spans="1:236" s="373" customFormat="1" ht="18" customHeight="1">
      <c r="B41" s="368">
        <v>37</v>
      </c>
      <c r="C41" s="374" t="s">
        <v>75</v>
      </c>
      <c r="D41" s="375">
        <v>5985</v>
      </c>
      <c r="E41" s="376">
        <v>1137.6316290726816</v>
      </c>
      <c r="F41" s="515">
        <v>5984</v>
      </c>
      <c r="G41" s="516">
        <v>1017.3406483957218</v>
      </c>
      <c r="H41" s="375">
        <v>54577</v>
      </c>
      <c r="I41" s="376">
        <v>1401.7546171464171</v>
      </c>
      <c r="J41" s="515">
        <v>54504</v>
      </c>
      <c r="K41" s="516">
        <v>1385.2373317554675</v>
      </c>
      <c r="L41" s="375">
        <v>19872</v>
      </c>
      <c r="M41" s="376">
        <v>894.60329609500798</v>
      </c>
      <c r="N41" s="515">
        <v>19843</v>
      </c>
      <c r="O41" s="516">
        <v>876.61354936249541</v>
      </c>
    </row>
    <row r="42" spans="1:236" s="373" customFormat="1" ht="18" customHeight="1">
      <c r="B42" s="368">
        <v>40</v>
      </c>
      <c r="C42" s="374" t="s">
        <v>76</v>
      </c>
      <c r="D42" s="375">
        <v>2754</v>
      </c>
      <c r="E42" s="376">
        <v>1098.6763180827884</v>
      </c>
      <c r="F42" s="515">
        <v>2754</v>
      </c>
      <c r="G42" s="516">
        <v>959.90164124909222</v>
      </c>
      <c r="H42" s="375">
        <v>23702</v>
      </c>
      <c r="I42" s="376">
        <v>1437.7422386296514</v>
      </c>
      <c r="J42" s="515">
        <v>23679</v>
      </c>
      <c r="K42" s="516">
        <v>1418.9424118417162</v>
      </c>
      <c r="L42" s="375">
        <v>8263</v>
      </c>
      <c r="M42" s="376">
        <v>899.41461454677483</v>
      </c>
      <c r="N42" s="515">
        <v>8247</v>
      </c>
      <c r="O42" s="516">
        <v>881.26353098096286</v>
      </c>
    </row>
    <row r="43" spans="1:236" s="373" customFormat="1" ht="18" customHeight="1">
      <c r="B43" s="368">
        <v>42</v>
      </c>
      <c r="C43" s="374" t="s">
        <v>77</v>
      </c>
      <c r="D43" s="375">
        <v>1318</v>
      </c>
      <c r="E43" s="376">
        <v>1194.1214188163883</v>
      </c>
      <c r="F43" s="515">
        <v>1318</v>
      </c>
      <c r="G43" s="516">
        <v>1071.0822306525038</v>
      </c>
      <c r="H43" s="375">
        <v>15887</v>
      </c>
      <c r="I43" s="376">
        <v>1446.4217737773022</v>
      </c>
      <c r="J43" s="515">
        <v>15882</v>
      </c>
      <c r="K43" s="516">
        <v>1428.521451328548</v>
      </c>
      <c r="L43" s="375">
        <v>5069</v>
      </c>
      <c r="M43" s="376">
        <v>874.26526928388228</v>
      </c>
      <c r="N43" s="515">
        <v>5055</v>
      </c>
      <c r="O43" s="516">
        <v>855.43242334322463</v>
      </c>
    </row>
    <row r="44" spans="1:236" s="373" customFormat="1" ht="18" customHeight="1">
      <c r="B44" s="368">
        <v>47</v>
      </c>
      <c r="C44" s="374" t="s">
        <v>78</v>
      </c>
      <c r="D44" s="375">
        <v>11201</v>
      </c>
      <c r="E44" s="376">
        <v>1180.0644710293725</v>
      </c>
      <c r="F44" s="515">
        <v>11201</v>
      </c>
      <c r="G44" s="516">
        <v>1070.9695339701811</v>
      </c>
      <c r="H44" s="375">
        <v>80861</v>
      </c>
      <c r="I44" s="376">
        <v>1655.2197060387575</v>
      </c>
      <c r="J44" s="515">
        <v>80700</v>
      </c>
      <c r="K44" s="516">
        <v>1637.1068320941758</v>
      </c>
      <c r="L44" s="375">
        <v>28515</v>
      </c>
      <c r="M44" s="376">
        <v>1044.1987045414694</v>
      </c>
      <c r="N44" s="515">
        <v>28439</v>
      </c>
      <c r="O44" s="516">
        <v>1022.9087538239742</v>
      </c>
    </row>
    <row r="45" spans="1:236" s="373" customFormat="1" ht="18" customHeight="1">
      <c r="B45" s="368">
        <v>49</v>
      </c>
      <c r="C45" s="374" t="s">
        <v>79</v>
      </c>
      <c r="D45" s="375">
        <v>2256</v>
      </c>
      <c r="E45" s="376">
        <v>1106.9469991134752</v>
      </c>
      <c r="F45" s="515">
        <v>2256</v>
      </c>
      <c r="G45" s="516">
        <v>966.26092198581568</v>
      </c>
      <c r="H45" s="375">
        <v>31316</v>
      </c>
      <c r="I45" s="376">
        <v>1282.822854132073</v>
      </c>
      <c r="J45" s="515">
        <v>31301</v>
      </c>
      <c r="K45" s="516">
        <v>1264.1278221143093</v>
      </c>
      <c r="L45" s="375">
        <v>12300</v>
      </c>
      <c r="M45" s="376">
        <v>850.38319349593496</v>
      </c>
      <c r="N45" s="515">
        <v>12280</v>
      </c>
      <c r="O45" s="516">
        <v>833.89362296416937</v>
      </c>
    </row>
    <row r="46" spans="1:236" s="373" customFormat="1" ht="18" hidden="1" customHeight="1">
      <c r="B46" s="368"/>
      <c r="C46" s="374"/>
      <c r="D46" s="375"/>
      <c r="E46" s="376"/>
      <c r="F46" s="375"/>
      <c r="G46" s="376"/>
      <c r="H46" s="375"/>
      <c r="I46" s="376"/>
      <c r="J46" s="375"/>
      <c r="K46" s="376"/>
      <c r="L46" s="375"/>
      <c r="M46" s="376"/>
      <c r="N46" s="375"/>
      <c r="O46" s="376"/>
    </row>
    <row r="47" spans="1:236" s="372" customFormat="1" ht="18" customHeight="1">
      <c r="A47" s="367"/>
      <c r="B47" s="368"/>
      <c r="C47" s="369" t="s">
        <v>80</v>
      </c>
      <c r="D47" s="370">
        <v>48901</v>
      </c>
      <c r="E47" s="371">
        <v>1120.1894280280567</v>
      </c>
      <c r="F47" s="513">
        <v>48896</v>
      </c>
      <c r="G47" s="514">
        <v>992.20976889725114</v>
      </c>
      <c r="H47" s="370">
        <v>243422</v>
      </c>
      <c r="I47" s="371">
        <v>1418.5505853209656</v>
      </c>
      <c r="J47" s="513">
        <v>243306</v>
      </c>
      <c r="K47" s="514">
        <v>1395.9264870163493</v>
      </c>
      <c r="L47" s="370">
        <v>95184</v>
      </c>
      <c r="M47" s="371">
        <v>928.05903313582132</v>
      </c>
      <c r="N47" s="513">
        <v>95049</v>
      </c>
      <c r="O47" s="514">
        <v>907.2959439867858</v>
      </c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367"/>
      <c r="BT47" s="367"/>
      <c r="BU47" s="367"/>
      <c r="BV47" s="367"/>
      <c r="BW47" s="367"/>
      <c r="BX47" s="367"/>
      <c r="BY47" s="367"/>
      <c r="BZ47" s="367"/>
      <c r="CA47" s="367"/>
      <c r="CB47" s="367"/>
      <c r="CC47" s="367"/>
      <c r="CD47" s="367"/>
      <c r="CE47" s="367"/>
      <c r="CF47" s="367"/>
      <c r="CG47" s="367"/>
      <c r="CH47" s="367"/>
      <c r="CI47" s="367"/>
      <c r="CJ47" s="367"/>
      <c r="CK47" s="367"/>
      <c r="CL47" s="367"/>
      <c r="CM47" s="367"/>
      <c r="CN47" s="367"/>
      <c r="CO47" s="367"/>
      <c r="CP47" s="367"/>
      <c r="CQ47" s="367"/>
      <c r="CR47" s="367"/>
      <c r="CS47" s="367"/>
      <c r="CT47" s="367"/>
      <c r="CU47" s="367"/>
      <c r="CV47" s="367"/>
      <c r="CW47" s="367"/>
      <c r="CX47" s="367"/>
      <c r="CY47" s="367"/>
      <c r="CZ47" s="367"/>
      <c r="DA47" s="367"/>
      <c r="DB47" s="367"/>
      <c r="DC47" s="367"/>
      <c r="DD47" s="367"/>
      <c r="DE47" s="367"/>
      <c r="DF47" s="367"/>
      <c r="DG47" s="367"/>
      <c r="DH47" s="367"/>
      <c r="DI47" s="367"/>
      <c r="DJ47" s="367"/>
      <c r="DK47" s="367"/>
      <c r="DL47" s="367"/>
      <c r="DM47" s="367"/>
      <c r="DN47" s="367"/>
      <c r="DO47" s="367"/>
      <c r="DP47" s="367"/>
      <c r="DQ47" s="367"/>
      <c r="DR47" s="367"/>
      <c r="DS47" s="367"/>
      <c r="DT47" s="367"/>
      <c r="DU47" s="367"/>
      <c r="DV47" s="367"/>
      <c r="DW47" s="367"/>
      <c r="DX47" s="367"/>
      <c r="DY47" s="367"/>
      <c r="DZ47" s="367"/>
      <c r="EA47" s="367"/>
      <c r="EB47" s="367"/>
      <c r="EC47" s="367"/>
      <c r="ED47" s="367"/>
      <c r="EE47" s="367"/>
      <c r="EF47" s="367"/>
      <c r="EG47" s="367"/>
      <c r="EH47" s="367"/>
      <c r="EI47" s="367"/>
      <c r="EJ47" s="367"/>
      <c r="EK47" s="367"/>
      <c r="EL47" s="367"/>
      <c r="EM47" s="367"/>
      <c r="EN47" s="367"/>
      <c r="EO47" s="367"/>
      <c r="EP47" s="367"/>
      <c r="EQ47" s="367"/>
      <c r="ER47" s="367"/>
      <c r="ES47" s="367"/>
      <c r="ET47" s="367"/>
      <c r="EU47" s="367"/>
      <c r="EV47" s="367"/>
      <c r="EW47" s="367"/>
      <c r="EX47" s="367"/>
      <c r="EY47" s="367"/>
      <c r="EZ47" s="367"/>
      <c r="FA47" s="367"/>
      <c r="FB47" s="367"/>
      <c r="FC47" s="367"/>
      <c r="FD47" s="367"/>
      <c r="FE47" s="367"/>
      <c r="FF47" s="367"/>
      <c r="FG47" s="367"/>
      <c r="FH47" s="367"/>
      <c r="FI47" s="367"/>
      <c r="FJ47" s="367"/>
      <c r="FK47" s="367"/>
      <c r="FL47" s="367"/>
      <c r="FM47" s="367"/>
      <c r="FN47" s="367"/>
      <c r="FO47" s="367"/>
      <c r="FP47" s="367"/>
      <c r="FQ47" s="367"/>
      <c r="FR47" s="367"/>
      <c r="FS47" s="367"/>
      <c r="FT47" s="367"/>
      <c r="FU47" s="367"/>
      <c r="FV47" s="367"/>
      <c r="FW47" s="367"/>
      <c r="FX47" s="367"/>
      <c r="FY47" s="367"/>
      <c r="FZ47" s="367"/>
      <c r="GA47" s="367"/>
      <c r="GB47" s="367"/>
      <c r="GC47" s="367"/>
      <c r="GD47" s="367"/>
      <c r="GE47" s="367"/>
      <c r="GF47" s="367"/>
      <c r="GG47" s="367"/>
      <c r="GH47" s="367"/>
      <c r="GI47" s="367"/>
      <c r="GJ47" s="367"/>
      <c r="GK47" s="367"/>
      <c r="GL47" s="367"/>
      <c r="GM47" s="367"/>
      <c r="GN47" s="367"/>
      <c r="GO47" s="367"/>
      <c r="GP47" s="367"/>
      <c r="GQ47" s="367"/>
      <c r="GR47" s="367"/>
      <c r="GS47" s="367"/>
      <c r="GT47" s="367"/>
      <c r="GU47" s="367"/>
      <c r="GV47" s="367"/>
      <c r="GW47" s="367"/>
      <c r="GX47" s="367"/>
      <c r="GY47" s="367"/>
      <c r="GZ47" s="367"/>
      <c r="HA47" s="367"/>
      <c r="HB47" s="367"/>
      <c r="HC47" s="367"/>
      <c r="HD47" s="367"/>
      <c r="HE47" s="367"/>
      <c r="HF47" s="367"/>
      <c r="HG47" s="367"/>
      <c r="HH47" s="367"/>
      <c r="HI47" s="367"/>
      <c r="HJ47" s="367"/>
      <c r="HK47" s="367"/>
      <c r="HL47" s="367"/>
      <c r="HM47" s="367"/>
      <c r="HN47" s="367"/>
      <c r="HO47" s="367"/>
      <c r="HP47" s="367"/>
      <c r="HQ47" s="367"/>
      <c r="HR47" s="367"/>
      <c r="HS47" s="367"/>
      <c r="HT47" s="367"/>
      <c r="HU47" s="367"/>
      <c r="HV47" s="367"/>
      <c r="HW47" s="367"/>
      <c r="HX47" s="367"/>
      <c r="HY47" s="367"/>
      <c r="HZ47" s="367"/>
      <c r="IA47" s="367"/>
      <c r="IB47" s="367"/>
    </row>
    <row r="48" spans="1:236" s="373" customFormat="1" ht="18" customHeight="1">
      <c r="B48" s="368">
        <v>2</v>
      </c>
      <c r="C48" s="374" t="s">
        <v>81</v>
      </c>
      <c r="D48" s="375">
        <v>7036</v>
      </c>
      <c r="E48" s="376">
        <v>1140.5096844798181</v>
      </c>
      <c r="F48" s="515">
        <v>7035</v>
      </c>
      <c r="G48" s="516">
        <v>1004.5674854299929</v>
      </c>
      <c r="H48" s="375">
        <v>47737</v>
      </c>
      <c r="I48" s="376">
        <v>1373.0538756101139</v>
      </c>
      <c r="J48" s="515">
        <v>47716</v>
      </c>
      <c r="K48" s="516">
        <v>1350.4338068991533</v>
      </c>
      <c r="L48" s="375">
        <v>18482</v>
      </c>
      <c r="M48" s="376">
        <v>893.16970024889099</v>
      </c>
      <c r="N48" s="515">
        <v>18451</v>
      </c>
      <c r="O48" s="516">
        <v>873.70207739417924</v>
      </c>
    </row>
    <row r="49" spans="1:236" s="373" customFormat="1" ht="18" customHeight="1">
      <c r="B49" s="368">
        <v>13</v>
      </c>
      <c r="C49" s="374" t="s">
        <v>82</v>
      </c>
      <c r="D49" s="375">
        <v>16837</v>
      </c>
      <c r="E49" s="376">
        <v>1100.0596222604977</v>
      </c>
      <c r="F49" s="515">
        <v>16835</v>
      </c>
      <c r="G49" s="516">
        <v>981.24944520344525</v>
      </c>
      <c r="H49" s="375">
        <v>57900</v>
      </c>
      <c r="I49" s="376">
        <v>1449.7184588946461</v>
      </c>
      <c r="J49" s="515">
        <v>57880</v>
      </c>
      <c r="K49" s="516">
        <v>1422.2177988942642</v>
      </c>
      <c r="L49" s="375">
        <v>26307</v>
      </c>
      <c r="M49" s="376">
        <v>957.7042616033757</v>
      </c>
      <c r="N49" s="515">
        <v>26283</v>
      </c>
      <c r="O49" s="516">
        <v>933.31744587756339</v>
      </c>
    </row>
    <row r="50" spans="1:236" s="373" customFormat="1" ht="18" customHeight="1">
      <c r="B50" s="368">
        <v>16</v>
      </c>
      <c r="C50" s="374" t="s">
        <v>83</v>
      </c>
      <c r="D50" s="375">
        <v>6719</v>
      </c>
      <c r="E50" s="376">
        <v>1059.0403586843281</v>
      </c>
      <c r="F50" s="515">
        <v>6719</v>
      </c>
      <c r="G50" s="516">
        <v>951.59237833010855</v>
      </c>
      <c r="H50" s="375">
        <v>26624</v>
      </c>
      <c r="I50" s="376">
        <v>1298.723026592548</v>
      </c>
      <c r="J50" s="515">
        <v>26613</v>
      </c>
      <c r="K50" s="516">
        <v>1278.8277984443694</v>
      </c>
      <c r="L50" s="375">
        <v>10762</v>
      </c>
      <c r="M50" s="376">
        <v>882.58963854302169</v>
      </c>
      <c r="N50" s="515">
        <v>10749</v>
      </c>
      <c r="O50" s="516">
        <v>865.52269234347375</v>
      </c>
    </row>
    <row r="51" spans="1:236" s="373" customFormat="1" ht="18" customHeight="1">
      <c r="B51" s="368">
        <v>19</v>
      </c>
      <c r="C51" s="374" t="s">
        <v>84</v>
      </c>
      <c r="D51" s="375">
        <v>6187</v>
      </c>
      <c r="E51" s="376">
        <v>1231.9235186681749</v>
      </c>
      <c r="F51" s="515">
        <v>6187</v>
      </c>
      <c r="G51" s="516">
        <v>1090.6453337643445</v>
      </c>
      <c r="H51" s="375">
        <v>29799</v>
      </c>
      <c r="I51" s="376">
        <v>1604.7908852646062</v>
      </c>
      <c r="J51" s="515">
        <v>29781</v>
      </c>
      <c r="K51" s="516">
        <v>1580.3144105302038</v>
      </c>
      <c r="L51" s="375">
        <v>9526</v>
      </c>
      <c r="M51" s="376">
        <v>999.74638463153485</v>
      </c>
      <c r="N51" s="515">
        <v>9506</v>
      </c>
      <c r="O51" s="516">
        <v>977.43920155691148</v>
      </c>
    </row>
    <row r="52" spans="1:236" s="373" customFormat="1" ht="18" customHeight="1">
      <c r="B52" s="368">
        <v>45</v>
      </c>
      <c r="C52" s="374" t="s">
        <v>85</v>
      </c>
      <c r="D52" s="375">
        <v>12122</v>
      </c>
      <c r="E52" s="376">
        <v>1113.2197855139416</v>
      </c>
      <c r="F52" s="515">
        <v>12120</v>
      </c>
      <c r="G52" s="516">
        <v>972.52890429042907</v>
      </c>
      <c r="H52" s="375">
        <v>81362</v>
      </c>
      <c r="I52" s="376">
        <v>1394.0645940365282</v>
      </c>
      <c r="J52" s="515">
        <v>81316</v>
      </c>
      <c r="K52" s="516">
        <v>1374.7016141964682</v>
      </c>
      <c r="L52" s="375">
        <v>30107</v>
      </c>
      <c r="M52" s="376">
        <v>917.14447968910872</v>
      </c>
      <c r="N52" s="515">
        <v>30060</v>
      </c>
      <c r="O52" s="516">
        <v>897.91990186294061</v>
      </c>
    </row>
    <row r="53" spans="1:236" s="373" customFormat="1" ht="18" hidden="1" customHeight="1">
      <c r="B53" s="368"/>
      <c r="C53" s="374"/>
      <c r="D53" s="375"/>
      <c r="E53" s="376"/>
      <c r="F53" s="375"/>
      <c r="G53" s="376"/>
      <c r="H53" s="375"/>
      <c r="I53" s="376"/>
      <c r="J53" s="375"/>
      <c r="K53" s="376"/>
      <c r="L53" s="375"/>
      <c r="M53" s="376"/>
      <c r="N53" s="375"/>
      <c r="O53" s="376"/>
    </row>
    <row r="54" spans="1:236" s="372" customFormat="1" ht="18" customHeight="1">
      <c r="A54" s="367"/>
      <c r="B54" s="368"/>
      <c r="C54" s="369" t="s">
        <v>86</v>
      </c>
      <c r="D54" s="370">
        <v>168833</v>
      </c>
      <c r="E54" s="371">
        <v>1327.8293077775079</v>
      </c>
      <c r="F54" s="513">
        <v>168803</v>
      </c>
      <c r="G54" s="514">
        <v>1219.0370030745889</v>
      </c>
      <c r="H54" s="370">
        <v>1203540</v>
      </c>
      <c r="I54" s="371">
        <v>1545.8011549761541</v>
      </c>
      <c r="J54" s="513">
        <v>1200749</v>
      </c>
      <c r="K54" s="514">
        <v>1529.6181665193981</v>
      </c>
      <c r="L54" s="370">
        <v>389700</v>
      </c>
      <c r="M54" s="371">
        <v>953.16821821914289</v>
      </c>
      <c r="N54" s="513">
        <v>388314</v>
      </c>
      <c r="O54" s="514">
        <v>937.69417577012428</v>
      </c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67"/>
      <c r="FM54" s="367"/>
      <c r="FN54" s="367"/>
      <c r="FO54" s="367"/>
      <c r="FP54" s="367"/>
      <c r="FQ54" s="367"/>
      <c r="FR54" s="367"/>
      <c r="FS54" s="367"/>
      <c r="FT54" s="367"/>
      <c r="FU54" s="367"/>
      <c r="FV54" s="367"/>
      <c r="FW54" s="367"/>
      <c r="FX54" s="367"/>
      <c r="FY54" s="367"/>
      <c r="FZ54" s="367"/>
      <c r="GA54" s="367"/>
      <c r="GB54" s="367"/>
      <c r="GC54" s="367"/>
      <c r="GD54" s="367"/>
      <c r="GE54" s="367"/>
      <c r="GF54" s="367"/>
      <c r="GG54" s="367"/>
      <c r="GH54" s="367"/>
      <c r="GI54" s="367"/>
      <c r="GJ54" s="367"/>
      <c r="GK54" s="367"/>
      <c r="GL54" s="367"/>
      <c r="GM54" s="367"/>
      <c r="GN54" s="367"/>
      <c r="GO54" s="367"/>
      <c r="GP54" s="367"/>
      <c r="GQ54" s="367"/>
      <c r="GR54" s="367"/>
      <c r="GS54" s="367"/>
      <c r="GT54" s="367"/>
      <c r="GU54" s="367"/>
      <c r="GV54" s="367"/>
      <c r="GW54" s="367"/>
      <c r="GX54" s="367"/>
      <c r="GY54" s="367"/>
      <c r="GZ54" s="367"/>
      <c r="HA54" s="367"/>
      <c r="HB54" s="367"/>
      <c r="HC54" s="367"/>
      <c r="HD54" s="367"/>
      <c r="HE54" s="367"/>
      <c r="HF54" s="367"/>
      <c r="HG54" s="367"/>
      <c r="HH54" s="367"/>
      <c r="HI54" s="367"/>
      <c r="HJ54" s="367"/>
      <c r="HK54" s="367"/>
      <c r="HL54" s="367"/>
      <c r="HM54" s="367"/>
      <c r="HN54" s="367"/>
      <c r="HO54" s="367"/>
      <c r="HP54" s="367"/>
      <c r="HQ54" s="367"/>
      <c r="HR54" s="367"/>
      <c r="HS54" s="367"/>
      <c r="HT54" s="367"/>
      <c r="HU54" s="367"/>
      <c r="HV54" s="367"/>
      <c r="HW54" s="367"/>
      <c r="HX54" s="367"/>
      <c r="HY54" s="367"/>
      <c r="HZ54" s="367"/>
      <c r="IA54" s="367"/>
      <c r="IB54" s="367"/>
    </row>
    <row r="55" spans="1:236" s="373" customFormat="1" ht="18" customHeight="1">
      <c r="B55" s="368">
        <v>8</v>
      </c>
      <c r="C55" s="374" t="s">
        <v>87</v>
      </c>
      <c r="D55" s="375">
        <v>123909</v>
      </c>
      <c r="E55" s="376">
        <v>1371.2627310364865</v>
      </c>
      <c r="F55" s="515">
        <v>123884</v>
      </c>
      <c r="G55" s="516">
        <v>1263.4550754738302</v>
      </c>
      <c r="H55" s="375">
        <v>901289</v>
      </c>
      <c r="I55" s="376">
        <v>1587.9875789119806</v>
      </c>
      <c r="J55" s="515">
        <v>898772</v>
      </c>
      <c r="K55" s="516">
        <v>1572.5103954840606</v>
      </c>
      <c r="L55" s="375">
        <v>289223</v>
      </c>
      <c r="M55" s="376">
        <v>984.18180718684198</v>
      </c>
      <c r="N55" s="515">
        <v>288098</v>
      </c>
      <c r="O55" s="516">
        <v>969.4676450374526</v>
      </c>
    </row>
    <row r="56" spans="1:236" s="373" customFormat="1" ht="18" customHeight="1">
      <c r="B56" s="368">
        <v>17</v>
      </c>
      <c r="C56" s="374" t="s">
        <v>209</v>
      </c>
      <c r="D56" s="375">
        <v>14215</v>
      </c>
      <c r="E56" s="376">
        <v>1202.1962842068237</v>
      </c>
      <c r="F56" s="515">
        <v>14214</v>
      </c>
      <c r="G56" s="516">
        <v>1089.9683607710708</v>
      </c>
      <c r="H56" s="375">
        <v>116419</v>
      </c>
      <c r="I56" s="376">
        <v>1401.8669730026886</v>
      </c>
      <c r="J56" s="515">
        <v>116306</v>
      </c>
      <c r="K56" s="516">
        <v>1384.5645255618797</v>
      </c>
      <c r="L56" s="375">
        <v>36158</v>
      </c>
      <c r="M56" s="376">
        <v>843.4291169312462</v>
      </c>
      <c r="N56" s="515">
        <v>36057</v>
      </c>
      <c r="O56" s="516">
        <v>828.01127326177982</v>
      </c>
    </row>
    <row r="57" spans="1:236" s="373" customFormat="1" ht="18" customHeight="1">
      <c r="B57" s="368">
        <v>25</v>
      </c>
      <c r="C57" s="374" t="s">
        <v>206</v>
      </c>
      <c r="D57" s="375">
        <v>11688</v>
      </c>
      <c r="E57" s="376">
        <v>1177.9802874743327</v>
      </c>
      <c r="F57" s="515">
        <v>11686</v>
      </c>
      <c r="G57" s="516">
        <v>1067.4172428546981</v>
      </c>
      <c r="H57" s="375">
        <v>65906</v>
      </c>
      <c r="I57" s="376">
        <v>1361.2050805692954</v>
      </c>
      <c r="J57" s="515">
        <v>65842</v>
      </c>
      <c r="K57" s="516">
        <v>1344.7437927158956</v>
      </c>
      <c r="L57" s="375">
        <v>23697</v>
      </c>
      <c r="M57" s="376">
        <v>823.08924927205965</v>
      </c>
      <c r="N57" s="515">
        <v>23628</v>
      </c>
      <c r="O57" s="516">
        <v>805.41296554934809</v>
      </c>
    </row>
    <row r="58" spans="1:236" s="373" customFormat="1" ht="18" customHeight="1">
      <c r="B58" s="368">
        <v>43</v>
      </c>
      <c r="C58" s="374" t="s">
        <v>88</v>
      </c>
      <c r="D58" s="375">
        <v>19021</v>
      </c>
      <c r="E58" s="376">
        <v>1230.858419641449</v>
      </c>
      <c r="F58" s="515">
        <v>19019</v>
      </c>
      <c r="G58" s="516">
        <v>1119.3325874125874</v>
      </c>
      <c r="H58" s="375">
        <v>119926</v>
      </c>
      <c r="I58" s="376">
        <v>1469.9252195520571</v>
      </c>
      <c r="J58" s="515">
        <v>119829</v>
      </c>
      <c r="K58" s="516">
        <v>1450.2782143721467</v>
      </c>
      <c r="L58" s="375">
        <v>40622</v>
      </c>
      <c r="M58" s="376">
        <v>905.9175784057901</v>
      </c>
      <c r="N58" s="515">
        <v>40531</v>
      </c>
      <c r="O58" s="516">
        <v>886.53589943500037</v>
      </c>
    </row>
    <row r="59" spans="1:236" s="373" customFormat="1" ht="18" hidden="1" customHeight="1">
      <c r="B59" s="368"/>
      <c r="C59" s="374"/>
      <c r="D59" s="375"/>
      <c r="E59" s="376"/>
      <c r="F59" s="375"/>
      <c r="G59" s="376"/>
      <c r="H59" s="375"/>
      <c r="I59" s="376"/>
      <c r="J59" s="375"/>
      <c r="K59" s="376"/>
      <c r="L59" s="375"/>
      <c r="M59" s="376"/>
      <c r="N59" s="375"/>
      <c r="O59" s="376"/>
    </row>
    <row r="60" spans="1:236" s="372" customFormat="1" ht="18" customHeight="1">
      <c r="A60" s="367"/>
      <c r="B60" s="368"/>
      <c r="C60" s="369" t="s">
        <v>89</v>
      </c>
      <c r="D60" s="370">
        <v>102915</v>
      </c>
      <c r="E60" s="371">
        <v>1158.6241849098772</v>
      </c>
      <c r="F60" s="513">
        <v>102901</v>
      </c>
      <c r="G60" s="514">
        <v>1054.2751109318665</v>
      </c>
      <c r="H60" s="370">
        <v>682812</v>
      </c>
      <c r="I60" s="371">
        <v>1389.5484621389196</v>
      </c>
      <c r="J60" s="513">
        <v>681966</v>
      </c>
      <c r="K60" s="514">
        <v>1372.6166311810268</v>
      </c>
      <c r="L60" s="370">
        <v>245803</v>
      </c>
      <c r="M60" s="371">
        <v>878.56084730454904</v>
      </c>
      <c r="N60" s="513">
        <v>245246</v>
      </c>
      <c r="O60" s="514">
        <v>862.38689385351813</v>
      </c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  <c r="BD60" s="367"/>
      <c r="BE60" s="367"/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  <c r="BR60" s="367"/>
      <c r="BS60" s="367"/>
      <c r="BT60" s="367"/>
      <c r="BU60" s="367"/>
      <c r="BV60" s="367"/>
      <c r="BW60" s="367"/>
      <c r="BX60" s="367"/>
      <c r="BY60" s="367"/>
      <c r="BZ60" s="367"/>
      <c r="CA60" s="367"/>
      <c r="CB60" s="367"/>
      <c r="CC60" s="367"/>
      <c r="CD60" s="367"/>
      <c r="CE60" s="367"/>
      <c r="CF60" s="367"/>
      <c r="CG60" s="367"/>
      <c r="CH60" s="367"/>
      <c r="CI60" s="367"/>
      <c r="CJ60" s="367"/>
      <c r="CK60" s="367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67"/>
      <c r="EF60" s="367"/>
      <c r="EG60" s="367"/>
      <c r="EH60" s="367"/>
      <c r="EI60" s="367"/>
      <c r="EJ60" s="367"/>
      <c r="EK60" s="367"/>
      <c r="EL60" s="367"/>
      <c r="EM60" s="367"/>
      <c r="EN60" s="367"/>
      <c r="EO60" s="367"/>
      <c r="EP60" s="367"/>
      <c r="EQ60" s="367"/>
      <c r="ER60" s="367"/>
      <c r="ES60" s="367"/>
      <c r="ET60" s="367"/>
      <c r="EU60" s="367"/>
      <c r="EV60" s="367"/>
      <c r="EW60" s="367"/>
      <c r="EX60" s="367"/>
      <c r="EY60" s="367"/>
      <c r="EZ60" s="367"/>
      <c r="FA60" s="367"/>
      <c r="FB60" s="367"/>
      <c r="FC60" s="367"/>
      <c r="FD60" s="367"/>
      <c r="FE60" s="367"/>
      <c r="FF60" s="367"/>
      <c r="FG60" s="367"/>
      <c r="FH60" s="367"/>
      <c r="FI60" s="367"/>
      <c r="FJ60" s="367"/>
      <c r="FK60" s="367"/>
      <c r="FL60" s="367"/>
      <c r="FM60" s="367"/>
      <c r="FN60" s="367"/>
      <c r="FO60" s="367"/>
      <c r="FP60" s="367"/>
      <c r="FQ60" s="367"/>
      <c r="FR60" s="367"/>
      <c r="FS60" s="367"/>
      <c r="FT60" s="367"/>
      <c r="FU60" s="367"/>
      <c r="FV60" s="367"/>
      <c r="FW60" s="367"/>
      <c r="FX60" s="367"/>
      <c r="FY60" s="367"/>
      <c r="FZ60" s="367"/>
      <c r="GA60" s="367"/>
      <c r="GB60" s="367"/>
      <c r="GC60" s="367"/>
      <c r="GD60" s="367"/>
      <c r="GE60" s="367"/>
      <c r="GF60" s="367"/>
      <c r="GG60" s="367"/>
      <c r="GH60" s="367"/>
      <c r="GI60" s="367"/>
      <c r="GJ60" s="367"/>
      <c r="GK60" s="367"/>
      <c r="GL60" s="367"/>
      <c r="GM60" s="367"/>
      <c r="GN60" s="367"/>
      <c r="GO60" s="367"/>
      <c r="GP60" s="367"/>
      <c r="GQ60" s="367"/>
      <c r="GR60" s="367"/>
      <c r="GS60" s="367"/>
      <c r="GT60" s="367"/>
      <c r="GU60" s="367"/>
      <c r="GV60" s="367"/>
      <c r="GW60" s="367"/>
      <c r="GX60" s="367"/>
      <c r="GY60" s="367"/>
      <c r="GZ60" s="367"/>
      <c r="HA60" s="367"/>
      <c r="HB60" s="367"/>
      <c r="HC60" s="367"/>
      <c r="HD60" s="367"/>
      <c r="HE60" s="367"/>
      <c r="HF60" s="367"/>
      <c r="HG60" s="367"/>
      <c r="HH60" s="367"/>
      <c r="HI60" s="367"/>
      <c r="HJ60" s="367"/>
      <c r="HK60" s="367"/>
      <c r="HL60" s="367"/>
      <c r="HM60" s="367"/>
      <c r="HN60" s="367"/>
      <c r="HO60" s="367"/>
      <c r="HP60" s="367"/>
      <c r="HQ60" s="367"/>
      <c r="HR60" s="367"/>
      <c r="HS60" s="367"/>
      <c r="HT60" s="367"/>
      <c r="HU60" s="367"/>
      <c r="HV60" s="367"/>
      <c r="HW60" s="367"/>
      <c r="HX60" s="367"/>
      <c r="HY60" s="367"/>
      <c r="HZ60" s="367"/>
      <c r="IA60" s="367"/>
      <c r="IB60" s="367"/>
    </row>
    <row r="61" spans="1:236" s="373" customFormat="1" ht="18" customHeight="1">
      <c r="B61" s="368">
        <v>3</v>
      </c>
      <c r="C61" s="374" t="s">
        <v>210</v>
      </c>
      <c r="D61" s="375">
        <v>25748</v>
      </c>
      <c r="E61" s="376">
        <v>1110.8010952306977</v>
      </c>
      <c r="F61" s="515">
        <v>25744</v>
      </c>
      <c r="G61" s="516">
        <v>984.41946434120564</v>
      </c>
      <c r="H61" s="375">
        <v>229589</v>
      </c>
      <c r="I61" s="376">
        <v>1291.1355636376306</v>
      </c>
      <c r="J61" s="515">
        <v>229409</v>
      </c>
      <c r="K61" s="516">
        <v>1275.2653865367092</v>
      </c>
      <c r="L61" s="375">
        <v>82654</v>
      </c>
      <c r="M61" s="376">
        <v>843.23686234181037</v>
      </c>
      <c r="N61" s="515">
        <v>82554</v>
      </c>
      <c r="O61" s="516">
        <v>828.47677665528022</v>
      </c>
    </row>
    <row r="62" spans="1:236" s="373" customFormat="1" ht="18" customHeight="1">
      <c r="B62" s="368">
        <v>12</v>
      </c>
      <c r="C62" s="374" t="s">
        <v>208</v>
      </c>
      <c r="D62" s="375">
        <v>15379</v>
      </c>
      <c r="E62" s="376">
        <v>1168.4330145002925</v>
      </c>
      <c r="F62" s="515">
        <v>15378</v>
      </c>
      <c r="G62" s="516">
        <v>1081.5680023410066</v>
      </c>
      <c r="H62" s="375">
        <v>91511</v>
      </c>
      <c r="I62" s="376">
        <v>1342.2811892559364</v>
      </c>
      <c r="J62" s="515">
        <v>91419</v>
      </c>
      <c r="K62" s="516">
        <v>1325.3724543038099</v>
      </c>
      <c r="L62" s="375">
        <v>30632</v>
      </c>
      <c r="M62" s="376">
        <v>856.39320155393057</v>
      </c>
      <c r="N62" s="515">
        <v>30579</v>
      </c>
      <c r="O62" s="516">
        <v>839.17267732757773</v>
      </c>
    </row>
    <row r="63" spans="1:236" s="373" customFormat="1" ht="18" customHeight="1">
      <c r="B63" s="368">
        <v>46</v>
      </c>
      <c r="C63" s="374" t="s">
        <v>90</v>
      </c>
      <c r="D63" s="375">
        <v>61788</v>
      </c>
      <c r="E63" s="376">
        <v>1176.1113818217129</v>
      </c>
      <c r="F63" s="515">
        <v>61779</v>
      </c>
      <c r="G63" s="516">
        <v>1076.5910060052768</v>
      </c>
      <c r="H63" s="375">
        <v>361712</v>
      </c>
      <c r="I63" s="376">
        <v>1463.97229757376</v>
      </c>
      <c r="J63" s="515">
        <v>361138</v>
      </c>
      <c r="K63" s="516">
        <v>1446.4174139525608</v>
      </c>
      <c r="L63" s="375">
        <v>132517</v>
      </c>
      <c r="M63" s="376">
        <v>905.71742327399522</v>
      </c>
      <c r="N63" s="515">
        <v>132113</v>
      </c>
      <c r="O63" s="516">
        <v>888.94963440388165</v>
      </c>
    </row>
    <row r="64" spans="1:236" s="373" customFormat="1" ht="18" hidden="1" customHeight="1">
      <c r="B64" s="368"/>
      <c r="C64" s="374"/>
      <c r="D64" s="375"/>
      <c r="E64" s="376"/>
      <c r="F64" s="375"/>
      <c r="G64" s="376"/>
      <c r="H64" s="375"/>
      <c r="I64" s="376"/>
      <c r="J64" s="375"/>
      <c r="K64" s="376"/>
      <c r="L64" s="375"/>
      <c r="M64" s="376"/>
      <c r="N64" s="375"/>
      <c r="O64" s="376"/>
    </row>
    <row r="65" spans="1:236" s="372" customFormat="1" ht="18" customHeight="1">
      <c r="A65" s="367"/>
      <c r="B65" s="368"/>
      <c r="C65" s="369" t="s">
        <v>91</v>
      </c>
      <c r="D65" s="370">
        <v>31417</v>
      </c>
      <c r="E65" s="371">
        <v>1038.3648279593851</v>
      </c>
      <c r="F65" s="513">
        <v>31409</v>
      </c>
      <c r="G65" s="514">
        <v>946.4709968480372</v>
      </c>
      <c r="H65" s="370">
        <v>144386</v>
      </c>
      <c r="I65" s="371">
        <v>1278.8226346044632</v>
      </c>
      <c r="J65" s="513">
        <v>144312</v>
      </c>
      <c r="K65" s="514">
        <v>1259.5431081268366</v>
      </c>
      <c r="L65" s="370">
        <v>59077</v>
      </c>
      <c r="M65" s="371">
        <v>856.09974372429235</v>
      </c>
      <c r="N65" s="513">
        <v>58988</v>
      </c>
      <c r="O65" s="514">
        <v>840.3815791347397</v>
      </c>
      <c r="P65" s="367"/>
      <c r="Q65" s="367"/>
      <c r="R65" s="367"/>
      <c r="S65" s="367"/>
      <c r="T65" s="367"/>
      <c r="U65" s="367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  <c r="AW65" s="367"/>
      <c r="AX65" s="367"/>
      <c r="AY65" s="367"/>
      <c r="AZ65" s="367"/>
      <c r="BA65" s="367"/>
      <c r="BB65" s="367"/>
      <c r="BC65" s="367"/>
      <c r="BD65" s="367"/>
      <c r="BE65" s="367"/>
      <c r="BF65" s="367"/>
      <c r="BG65" s="367"/>
      <c r="BH65" s="367"/>
      <c r="BI65" s="367"/>
      <c r="BJ65" s="367"/>
      <c r="BK65" s="367"/>
      <c r="BL65" s="367"/>
      <c r="BM65" s="367"/>
      <c r="BN65" s="367"/>
      <c r="BO65" s="367"/>
      <c r="BP65" s="367"/>
      <c r="BQ65" s="367"/>
      <c r="BR65" s="367"/>
      <c r="BS65" s="367"/>
      <c r="BT65" s="367"/>
      <c r="BU65" s="367"/>
      <c r="BV65" s="367"/>
      <c r="BW65" s="367"/>
      <c r="BX65" s="367"/>
      <c r="BY65" s="367"/>
      <c r="BZ65" s="367"/>
      <c r="CA65" s="367"/>
      <c r="CB65" s="367"/>
      <c r="CC65" s="367"/>
      <c r="CD65" s="367"/>
      <c r="CE65" s="367"/>
      <c r="CF65" s="367"/>
      <c r="CG65" s="367"/>
      <c r="CH65" s="367"/>
      <c r="CI65" s="367"/>
      <c r="CJ65" s="367"/>
      <c r="CK65" s="367"/>
      <c r="CL65" s="367"/>
      <c r="CM65" s="367"/>
      <c r="CN65" s="367"/>
      <c r="CO65" s="367"/>
      <c r="CP65" s="367"/>
      <c r="CQ65" s="367"/>
      <c r="CR65" s="367"/>
      <c r="CS65" s="367"/>
      <c r="CT65" s="367"/>
      <c r="CU65" s="367"/>
      <c r="CV65" s="367"/>
      <c r="CW65" s="367"/>
      <c r="CX65" s="367"/>
      <c r="CY65" s="367"/>
      <c r="CZ65" s="367"/>
      <c r="DA65" s="367"/>
      <c r="DB65" s="367"/>
      <c r="DC65" s="367"/>
      <c r="DD65" s="367"/>
      <c r="DE65" s="367"/>
      <c r="DF65" s="367"/>
      <c r="DG65" s="367"/>
      <c r="DH65" s="367"/>
      <c r="DI65" s="367"/>
      <c r="DJ65" s="367"/>
      <c r="DK65" s="367"/>
      <c r="DL65" s="367"/>
      <c r="DM65" s="367"/>
      <c r="DN65" s="367"/>
      <c r="DO65" s="367"/>
      <c r="DP65" s="367"/>
      <c r="DQ65" s="367"/>
      <c r="DR65" s="367"/>
      <c r="DS65" s="367"/>
      <c r="DT65" s="367"/>
      <c r="DU65" s="367"/>
      <c r="DV65" s="367"/>
      <c r="DW65" s="367"/>
      <c r="DX65" s="367"/>
      <c r="DY65" s="367"/>
      <c r="DZ65" s="367"/>
      <c r="EA65" s="367"/>
      <c r="EB65" s="367"/>
      <c r="EC65" s="367"/>
      <c r="ED65" s="367"/>
      <c r="EE65" s="367"/>
      <c r="EF65" s="367"/>
      <c r="EG65" s="367"/>
      <c r="EH65" s="367"/>
      <c r="EI65" s="367"/>
      <c r="EJ65" s="367"/>
      <c r="EK65" s="367"/>
      <c r="EL65" s="367"/>
      <c r="EM65" s="367"/>
      <c r="EN65" s="367"/>
      <c r="EO65" s="367"/>
      <c r="EP65" s="367"/>
      <c r="EQ65" s="367"/>
      <c r="ER65" s="367"/>
      <c r="ES65" s="367"/>
      <c r="ET65" s="367"/>
      <c r="EU65" s="367"/>
      <c r="EV65" s="367"/>
      <c r="EW65" s="367"/>
      <c r="EX65" s="367"/>
      <c r="EY65" s="367"/>
      <c r="EZ65" s="367"/>
      <c r="FA65" s="367"/>
      <c r="FB65" s="367"/>
      <c r="FC65" s="367"/>
      <c r="FD65" s="367"/>
      <c r="FE65" s="367"/>
      <c r="FF65" s="367"/>
      <c r="FG65" s="367"/>
      <c r="FH65" s="367"/>
      <c r="FI65" s="367"/>
      <c r="FJ65" s="367"/>
      <c r="FK65" s="367"/>
      <c r="FL65" s="367"/>
      <c r="FM65" s="367"/>
      <c r="FN65" s="367"/>
      <c r="FO65" s="367"/>
      <c r="FP65" s="367"/>
      <c r="FQ65" s="367"/>
      <c r="FR65" s="367"/>
      <c r="FS65" s="367"/>
      <c r="FT65" s="367"/>
      <c r="FU65" s="367"/>
      <c r="FV65" s="367"/>
      <c r="FW65" s="367"/>
      <c r="FX65" s="367"/>
      <c r="FY65" s="367"/>
      <c r="FZ65" s="367"/>
      <c r="GA65" s="367"/>
      <c r="GB65" s="367"/>
      <c r="GC65" s="367"/>
      <c r="GD65" s="367"/>
      <c r="GE65" s="367"/>
      <c r="GF65" s="367"/>
      <c r="GG65" s="367"/>
      <c r="GH65" s="367"/>
      <c r="GI65" s="367"/>
      <c r="GJ65" s="367"/>
      <c r="GK65" s="367"/>
      <c r="GL65" s="367"/>
      <c r="GM65" s="367"/>
      <c r="GN65" s="367"/>
      <c r="GO65" s="367"/>
      <c r="GP65" s="367"/>
      <c r="GQ65" s="367"/>
      <c r="GR65" s="367"/>
      <c r="GS65" s="367"/>
      <c r="GT65" s="367"/>
      <c r="GU65" s="367"/>
      <c r="GV65" s="367"/>
      <c r="GW65" s="367"/>
      <c r="GX65" s="367"/>
      <c r="GY65" s="367"/>
      <c r="GZ65" s="367"/>
      <c r="HA65" s="367"/>
      <c r="HB65" s="367"/>
      <c r="HC65" s="367"/>
      <c r="HD65" s="367"/>
      <c r="HE65" s="367"/>
      <c r="HF65" s="367"/>
      <c r="HG65" s="367"/>
      <c r="HH65" s="367"/>
      <c r="HI65" s="367"/>
      <c r="HJ65" s="367"/>
      <c r="HK65" s="367"/>
      <c r="HL65" s="367"/>
      <c r="HM65" s="367"/>
      <c r="HN65" s="367"/>
      <c r="HO65" s="367"/>
      <c r="HP65" s="367"/>
      <c r="HQ65" s="367"/>
      <c r="HR65" s="367"/>
      <c r="HS65" s="367"/>
      <c r="HT65" s="367"/>
      <c r="HU65" s="367"/>
      <c r="HV65" s="367"/>
      <c r="HW65" s="367"/>
      <c r="HX65" s="367"/>
      <c r="HY65" s="367"/>
      <c r="HZ65" s="367"/>
      <c r="IA65" s="367"/>
      <c r="IB65" s="367"/>
    </row>
    <row r="66" spans="1:236" s="373" customFormat="1" ht="18" customHeight="1">
      <c r="B66" s="368">
        <v>6</v>
      </c>
      <c r="C66" s="374" t="s">
        <v>92</v>
      </c>
      <c r="D66" s="375">
        <v>20506</v>
      </c>
      <c r="E66" s="376">
        <v>1031.1553740368674</v>
      </c>
      <c r="F66" s="515">
        <v>20500</v>
      </c>
      <c r="G66" s="516">
        <v>940.93334731707318</v>
      </c>
      <c r="H66" s="375">
        <v>81808</v>
      </c>
      <c r="I66" s="376">
        <v>1297.7926713768827</v>
      </c>
      <c r="J66" s="515">
        <v>81756</v>
      </c>
      <c r="K66" s="516">
        <v>1278.3952838935372</v>
      </c>
      <c r="L66" s="375">
        <v>35347</v>
      </c>
      <c r="M66" s="376">
        <v>877.22211078733687</v>
      </c>
      <c r="N66" s="515">
        <v>35294</v>
      </c>
      <c r="O66" s="516">
        <v>860.76014761715885</v>
      </c>
    </row>
    <row r="67" spans="1:236" s="373" customFormat="1" ht="18" customHeight="1">
      <c r="B67" s="368">
        <v>10</v>
      </c>
      <c r="C67" s="374" t="s">
        <v>93</v>
      </c>
      <c r="D67" s="375">
        <v>10911</v>
      </c>
      <c r="E67" s="376">
        <v>1051.9141875171845</v>
      </c>
      <c r="F67" s="515">
        <v>10909</v>
      </c>
      <c r="G67" s="516">
        <v>956.87724997708312</v>
      </c>
      <c r="H67" s="375">
        <v>62578</v>
      </c>
      <c r="I67" s="376">
        <v>1254.0231720412926</v>
      </c>
      <c r="J67" s="515">
        <v>62556</v>
      </c>
      <c r="K67" s="516">
        <v>1234.9047284033506</v>
      </c>
      <c r="L67" s="375">
        <v>23730</v>
      </c>
      <c r="M67" s="376">
        <v>824.6369410029497</v>
      </c>
      <c r="N67" s="515">
        <v>23694</v>
      </c>
      <c r="O67" s="516">
        <v>810.02616442981355</v>
      </c>
    </row>
    <row r="68" spans="1:236" s="373" customFormat="1" ht="18" hidden="1" customHeight="1">
      <c r="B68" s="368"/>
      <c r="C68" s="374"/>
      <c r="D68" s="375"/>
      <c r="E68" s="376"/>
      <c r="F68" s="375"/>
      <c r="G68" s="376"/>
      <c r="H68" s="375"/>
      <c r="I68" s="376"/>
      <c r="J68" s="375"/>
      <c r="K68" s="376"/>
      <c r="L68" s="375"/>
      <c r="M68" s="376"/>
      <c r="N68" s="375"/>
      <c r="O68" s="376"/>
    </row>
    <row r="69" spans="1:236" s="372" customFormat="1" ht="18" customHeight="1">
      <c r="A69" s="367"/>
      <c r="B69" s="368"/>
      <c r="C69" s="369" t="s">
        <v>94</v>
      </c>
      <c r="D69" s="370">
        <v>84481</v>
      </c>
      <c r="E69" s="371">
        <v>1098.1764333992257</v>
      </c>
      <c r="F69" s="513">
        <v>84463</v>
      </c>
      <c r="G69" s="514">
        <v>963.81964836674058</v>
      </c>
      <c r="H69" s="370">
        <v>489955</v>
      </c>
      <c r="I69" s="371">
        <v>1296.8867853170184</v>
      </c>
      <c r="J69" s="513">
        <v>489764</v>
      </c>
      <c r="K69" s="514">
        <v>1278.4171807646121</v>
      </c>
      <c r="L69" s="370">
        <v>183052</v>
      </c>
      <c r="M69" s="371">
        <v>798.85785279592699</v>
      </c>
      <c r="N69" s="513">
        <v>182653</v>
      </c>
      <c r="O69" s="514">
        <v>778.71041039566819</v>
      </c>
      <c r="P69" s="367"/>
      <c r="Q69" s="367"/>
      <c r="R69" s="367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  <c r="AW69" s="367"/>
      <c r="AX69" s="367"/>
      <c r="AY69" s="367"/>
      <c r="AZ69" s="367"/>
      <c r="BA69" s="367"/>
      <c r="BB69" s="367"/>
      <c r="BC69" s="367"/>
      <c r="BD69" s="367"/>
      <c r="BE69" s="367"/>
      <c r="BF69" s="367"/>
      <c r="BG69" s="367"/>
      <c r="BH69" s="367"/>
      <c r="BI69" s="367"/>
      <c r="BJ69" s="367"/>
      <c r="BK69" s="367"/>
      <c r="BL69" s="367"/>
      <c r="BM69" s="367"/>
      <c r="BN69" s="367"/>
      <c r="BO69" s="367"/>
      <c r="BP69" s="367"/>
      <c r="BQ69" s="367"/>
      <c r="BR69" s="367"/>
      <c r="BS69" s="367"/>
      <c r="BT69" s="367"/>
      <c r="BU69" s="367"/>
      <c r="BV69" s="367"/>
      <c r="BW69" s="367"/>
      <c r="BX69" s="367"/>
      <c r="BY69" s="367"/>
      <c r="BZ69" s="367"/>
      <c r="CA69" s="367"/>
      <c r="CB69" s="367"/>
      <c r="CC69" s="367"/>
      <c r="CD69" s="367"/>
      <c r="CE69" s="367"/>
      <c r="CF69" s="367"/>
      <c r="CG69" s="367"/>
      <c r="CH69" s="367"/>
      <c r="CI69" s="367"/>
      <c r="CJ69" s="367"/>
      <c r="CK69" s="367"/>
      <c r="CL69" s="367"/>
      <c r="CM69" s="367"/>
      <c r="CN69" s="367"/>
      <c r="CO69" s="367"/>
      <c r="CP69" s="367"/>
      <c r="CQ69" s="367"/>
      <c r="CR69" s="367"/>
      <c r="CS69" s="367"/>
      <c r="CT69" s="367"/>
      <c r="CU69" s="367"/>
      <c r="CV69" s="367"/>
      <c r="CW69" s="367"/>
      <c r="CX69" s="367"/>
      <c r="CY69" s="367"/>
      <c r="CZ69" s="367"/>
      <c r="DA69" s="367"/>
      <c r="DB69" s="367"/>
      <c r="DC69" s="367"/>
      <c r="DD69" s="367"/>
      <c r="DE69" s="367"/>
      <c r="DF69" s="367"/>
      <c r="DG69" s="367"/>
      <c r="DH69" s="367"/>
      <c r="DI69" s="367"/>
      <c r="DJ69" s="367"/>
      <c r="DK69" s="367"/>
      <c r="DL69" s="367"/>
      <c r="DM69" s="367"/>
      <c r="DN69" s="367"/>
      <c r="DO69" s="367"/>
      <c r="DP69" s="367"/>
      <c r="DQ69" s="367"/>
      <c r="DR69" s="367"/>
      <c r="DS69" s="367"/>
      <c r="DT69" s="367"/>
      <c r="DU69" s="367"/>
      <c r="DV69" s="367"/>
      <c r="DW69" s="367"/>
      <c r="DX69" s="367"/>
      <c r="DY69" s="367"/>
      <c r="DZ69" s="367"/>
      <c r="EA69" s="367"/>
      <c r="EB69" s="367"/>
      <c r="EC69" s="367"/>
      <c r="ED69" s="367"/>
      <c r="EE69" s="367"/>
      <c r="EF69" s="367"/>
      <c r="EG69" s="367"/>
      <c r="EH69" s="367"/>
      <c r="EI69" s="367"/>
      <c r="EJ69" s="367"/>
      <c r="EK69" s="367"/>
      <c r="EL69" s="367"/>
      <c r="EM69" s="367"/>
      <c r="EN69" s="367"/>
      <c r="EO69" s="367"/>
      <c r="EP69" s="367"/>
      <c r="EQ69" s="367"/>
      <c r="ER69" s="367"/>
      <c r="ES69" s="367"/>
      <c r="ET69" s="367"/>
      <c r="EU69" s="367"/>
      <c r="EV69" s="367"/>
      <c r="EW69" s="367"/>
      <c r="EX69" s="367"/>
      <c r="EY69" s="367"/>
      <c r="EZ69" s="367"/>
      <c r="FA69" s="367"/>
      <c r="FB69" s="367"/>
      <c r="FC69" s="367"/>
      <c r="FD69" s="367"/>
      <c r="FE69" s="367"/>
      <c r="FF69" s="367"/>
      <c r="FG69" s="367"/>
      <c r="FH69" s="367"/>
      <c r="FI69" s="367"/>
      <c r="FJ69" s="367"/>
      <c r="FK69" s="367"/>
      <c r="FL69" s="367"/>
      <c r="FM69" s="367"/>
      <c r="FN69" s="367"/>
      <c r="FO69" s="367"/>
      <c r="FP69" s="367"/>
      <c r="FQ69" s="367"/>
      <c r="FR69" s="367"/>
      <c r="FS69" s="367"/>
      <c r="FT69" s="367"/>
      <c r="FU69" s="367"/>
      <c r="FV69" s="367"/>
      <c r="FW69" s="367"/>
      <c r="FX69" s="367"/>
      <c r="FY69" s="367"/>
      <c r="FZ69" s="367"/>
      <c r="GA69" s="367"/>
      <c r="GB69" s="367"/>
      <c r="GC69" s="367"/>
      <c r="GD69" s="367"/>
      <c r="GE69" s="367"/>
      <c r="GF69" s="367"/>
      <c r="GG69" s="367"/>
      <c r="GH69" s="367"/>
      <c r="GI69" s="367"/>
      <c r="GJ69" s="367"/>
      <c r="GK69" s="367"/>
      <c r="GL69" s="367"/>
      <c r="GM69" s="367"/>
      <c r="GN69" s="367"/>
      <c r="GO69" s="367"/>
      <c r="GP69" s="367"/>
      <c r="GQ69" s="367"/>
      <c r="GR69" s="367"/>
      <c r="GS69" s="367"/>
      <c r="GT69" s="367"/>
      <c r="GU69" s="367"/>
      <c r="GV69" s="367"/>
      <c r="GW69" s="367"/>
      <c r="GX69" s="367"/>
      <c r="GY69" s="367"/>
      <c r="GZ69" s="367"/>
      <c r="HA69" s="367"/>
      <c r="HB69" s="367"/>
      <c r="HC69" s="367"/>
      <c r="HD69" s="367"/>
      <c r="HE69" s="367"/>
      <c r="HF69" s="367"/>
      <c r="HG69" s="367"/>
      <c r="HH69" s="367"/>
      <c r="HI69" s="367"/>
      <c r="HJ69" s="367"/>
      <c r="HK69" s="367"/>
      <c r="HL69" s="367"/>
      <c r="HM69" s="367"/>
      <c r="HN69" s="367"/>
      <c r="HO69" s="367"/>
      <c r="HP69" s="367"/>
      <c r="HQ69" s="367"/>
      <c r="HR69" s="367"/>
      <c r="HS69" s="367"/>
      <c r="HT69" s="367"/>
      <c r="HU69" s="367"/>
      <c r="HV69" s="367"/>
      <c r="HW69" s="367"/>
      <c r="HX69" s="367"/>
      <c r="HY69" s="367"/>
      <c r="HZ69" s="367"/>
      <c r="IA69" s="367"/>
      <c r="IB69" s="367"/>
    </row>
    <row r="70" spans="1:236" s="373" customFormat="1" ht="18" customHeight="1">
      <c r="B70" s="368">
        <v>15</v>
      </c>
      <c r="C70" s="374" t="s">
        <v>200</v>
      </c>
      <c r="D70" s="375">
        <v>31943</v>
      </c>
      <c r="E70" s="376">
        <v>1100.4893350655855</v>
      </c>
      <c r="F70" s="515">
        <v>31939</v>
      </c>
      <c r="G70" s="516">
        <v>979.61883402736464</v>
      </c>
      <c r="H70" s="375">
        <v>194096</v>
      </c>
      <c r="I70" s="376">
        <v>1365.2570667607779</v>
      </c>
      <c r="J70" s="515">
        <v>194018</v>
      </c>
      <c r="K70" s="516">
        <v>1346.8786321887658</v>
      </c>
      <c r="L70" s="375">
        <v>73684</v>
      </c>
      <c r="M70" s="376">
        <v>844.84669711199172</v>
      </c>
      <c r="N70" s="515">
        <v>73489</v>
      </c>
      <c r="O70" s="516">
        <v>823.03328076310743</v>
      </c>
    </row>
    <row r="71" spans="1:236" s="373" customFormat="1" ht="18" customHeight="1">
      <c r="B71" s="368">
        <v>27</v>
      </c>
      <c r="C71" s="374" t="s">
        <v>95</v>
      </c>
      <c r="D71" s="375">
        <v>12471</v>
      </c>
      <c r="E71" s="376">
        <v>1088.1579360115468</v>
      </c>
      <c r="F71" s="515">
        <v>12470</v>
      </c>
      <c r="G71" s="516">
        <v>948.26334001603846</v>
      </c>
      <c r="H71" s="375">
        <v>70143</v>
      </c>
      <c r="I71" s="376">
        <v>1177.8582022439875</v>
      </c>
      <c r="J71" s="515">
        <v>70127</v>
      </c>
      <c r="K71" s="516">
        <v>1159.0788567883983</v>
      </c>
      <c r="L71" s="375">
        <v>26315</v>
      </c>
      <c r="M71" s="376">
        <v>700.01966596997897</v>
      </c>
      <c r="N71" s="515">
        <v>26274</v>
      </c>
      <c r="O71" s="516">
        <v>682.32195592601056</v>
      </c>
    </row>
    <row r="72" spans="1:236" s="373" customFormat="1" ht="18" customHeight="1">
      <c r="B72" s="368">
        <v>32</v>
      </c>
      <c r="C72" s="374" t="s">
        <v>207</v>
      </c>
      <c r="D72" s="375">
        <v>13520</v>
      </c>
      <c r="E72" s="376">
        <v>1104.4683106508876</v>
      </c>
      <c r="F72" s="515">
        <v>13514</v>
      </c>
      <c r="G72" s="516">
        <v>957.22579991120324</v>
      </c>
      <c r="H72" s="375">
        <v>67195</v>
      </c>
      <c r="I72" s="376">
        <v>1085.9549700126499</v>
      </c>
      <c r="J72" s="515">
        <v>67178</v>
      </c>
      <c r="K72" s="516">
        <v>1068.4734777754622</v>
      </c>
      <c r="L72" s="375">
        <v>24573</v>
      </c>
      <c r="M72" s="376">
        <v>687.24555894681168</v>
      </c>
      <c r="N72" s="515">
        <v>24546</v>
      </c>
      <c r="O72" s="516">
        <v>671.8739623563921</v>
      </c>
    </row>
    <row r="73" spans="1:236" s="373" customFormat="1" ht="18" customHeight="1">
      <c r="B73" s="368">
        <v>36</v>
      </c>
      <c r="C73" s="374" t="s">
        <v>96</v>
      </c>
      <c r="D73" s="375">
        <v>26547</v>
      </c>
      <c r="E73" s="376">
        <v>1096.8954405394206</v>
      </c>
      <c r="F73" s="515">
        <v>26540</v>
      </c>
      <c r="G73" s="516">
        <v>955.47323700075344</v>
      </c>
      <c r="H73" s="375">
        <v>158521</v>
      </c>
      <c r="I73" s="376">
        <v>1355.2524724169039</v>
      </c>
      <c r="J73" s="515">
        <v>158441</v>
      </c>
      <c r="K73" s="516">
        <v>1336.4178424776419</v>
      </c>
      <c r="L73" s="375">
        <v>58480</v>
      </c>
      <c r="M73" s="376">
        <v>832.28695297537615</v>
      </c>
      <c r="N73" s="515">
        <v>58344</v>
      </c>
      <c r="O73" s="516">
        <v>811.23602204168378</v>
      </c>
    </row>
    <row r="74" spans="1:236" s="373" customFormat="1" ht="18" hidden="1" customHeight="1">
      <c r="B74" s="368"/>
      <c r="C74" s="374"/>
      <c r="D74" s="375"/>
      <c r="E74" s="376"/>
      <c r="F74" s="375"/>
      <c r="G74" s="376"/>
      <c r="H74" s="375"/>
      <c r="I74" s="376"/>
      <c r="J74" s="375"/>
      <c r="K74" s="376"/>
      <c r="L74" s="375"/>
      <c r="M74" s="376"/>
      <c r="N74" s="375"/>
      <c r="O74" s="376"/>
    </row>
    <row r="75" spans="1:236" s="372" customFormat="1" ht="18" customHeight="1">
      <c r="A75" s="367"/>
      <c r="B75" s="368">
        <v>28</v>
      </c>
      <c r="C75" s="369" t="s">
        <v>97</v>
      </c>
      <c r="D75" s="370">
        <v>98291</v>
      </c>
      <c r="E75" s="371">
        <v>1312.5750027978147</v>
      </c>
      <c r="F75" s="513">
        <v>98268</v>
      </c>
      <c r="G75" s="514">
        <v>1220.2092222290064</v>
      </c>
      <c r="H75" s="370">
        <v>876272</v>
      </c>
      <c r="I75" s="371">
        <v>1732.9088580029945</v>
      </c>
      <c r="J75" s="513">
        <v>873154</v>
      </c>
      <c r="K75" s="514">
        <v>1718.7344949115504</v>
      </c>
      <c r="L75" s="370">
        <v>274451</v>
      </c>
      <c r="M75" s="371">
        <v>1065.4689328878383</v>
      </c>
      <c r="N75" s="513">
        <v>273203</v>
      </c>
      <c r="O75" s="514">
        <v>1049.2847262658167</v>
      </c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  <c r="HW75" s="367"/>
      <c r="HX75" s="367"/>
      <c r="HY75" s="367"/>
      <c r="HZ75" s="367"/>
      <c r="IA75" s="367"/>
      <c r="IB75" s="367"/>
    </row>
    <row r="76" spans="1:236" s="372" customFormat="1" ht="18" hidden="1" customHeight="1">
      <c r="A76" s="367"/>
      <c r="B76" s="368"/>
      <c r="C76" s="369"/>
      <c r="D76" s="370"/>
      <c r="E76" s="371"/>
      <c r="F76" s="513"/>
      <c r="G76" s="514"/>
      <c r="H76" s="370"/>
      <c r="I76" s="371"/>
      <c r="J76" s="513"/>
      <c r="K76" s="514"/>
      <c r="L76" s="370"/>
      <c r="M76" s="371"/>
      <c r="N76" s="513"/>
      <c r="O76" s="514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  <c r="HW76" s="367"/>
      <c r="HX76" s="367"/>
      <c r="HY76" s="367"/>
      <c r="HZ76" s="367"/>
      <c r="IA76" s="367"/>
      <c r="IB76" s="367"/>
    </row>
    <row r="77" spans="1:236" s="372" customFormat="1" ht="18" customHeight="1">
      <c r="A77" s="367"/>
      <c r="B77" s="368">
        <v>30</v>
      </c>
      <c r="C77" s="369" t="s">
        <v>98</v>
      </c>
      <c r="D77" s="370">
        <v>32517</v>
      </c>
      <c r="E77" s="371">
        <v>1101.4584414306364</v>
      </c>
      <c r="F77" s="513">
        <v>32511</v>
      </c>
      <c r="G77" s="514">
        <v>973.35365230229752</v>
      </c>
      <c r="H77" s="370">
        <v>161283</v>
      </c>
      <c r="I77" s="371">
        <v>1364.0806280885151</v>
      </c>
      <c r="J77" s="513">
        <v>161202</v>
      </c>
      <c r="K77" s="514">
        <v>1342.4561671691417</v>
      </c>
      <c r="L77" s="370">
        <v>62433</v>
      </c>
      <c r="M77" s="371">
        <v>866.05500248266139</v>
      </c>
      <c r="N77" s="513">
        <v>62334</v>
      </c>
      <c r="O77" s="514">
        <v>844.92024785831165</v>
      </c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  <c r="HW77" s="367"/>
      <c r="HX77" s="367"/>
      <c r="HY77" s="367"/>
      <c r="HZ77" s="367"/>
      <c r="IA77" s="367"/>
      <c r="IB77" s="367"/>
    </row>
    <row r="78" spans="1:236" s="372" customFormat="1" ht="18" hidden="1" customHeight="1">
      <c r="A78" s="367"/>
      <c r="B78" s="368"/>
      <c r="C78" s="369"/>
      <c r="D78" s="370"/>
      <c r="E78" s="371"/>
      <c r="F78" s="513"/>
      <c r="G78" s="514"/>
      <c r="H78" s="370"/>
      <c r="I78" s="371"/>
      <c r="J78" s="513"/>
      <c r="K78" s="514"/>
      <c r="L78" s="370"/>
      <c r="M78" s="371"/>
      <c r="N78" s="513"/>
      <c r="O78" s="514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  <c r="HW78" s="367"/>
      <c r="HX78" s="367"/>
      <c r="HY78" s="367"/>
      <c r="HZ78" s="367"/>
      <c r="IA78" s="367"/>
      <c r="IB78" s="367"/>
    </row>
    <row r="79" spans="1:236" s="372" customFormat="1" ht="18" customHeight="1">
      <c r="A79" s="367"/>
      <c r="B79" s="368">
        <v>31</v>
      </c>
      <c r="C79" s="369" t="s">
        <v>99</v>
      </c>
      <c r="D79" s="370">
        <v>10546</v>
      </c>
      <c r="E79" s="371">
        <v>1438.4731282002654</v>
      </c>
      <c r="F79" s="513">
        <v>10544</v>
      </c>
      <c r="G79" s="514">
        <v>1305.7635555766312</v>
      </c>
      <c r="H79" s="370">
        <v>103081</v>
      </c>
      <c r="I79" s="371">
        <v>1692.650458765437</v>
      </c>
      <c r="J79" s="513">
        <v>102890</v>
      </c>
      <c r="K79" s="514">
        <v>1670.3242502672754</v>
      </c>
      <c r="L79" s="370">
        <v>30084</v>
      </c>
      <c r="M79" s="371">
        <v>1035.3542308203696</v>
      </c>
      <c r="N79" s="513">
        <v>29955</v>
      </c>
      <c r="O79" s="514">
        <v>1011.4173096311132</v>
      </c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  <c r="HW79" s="367"/>
      <c r="HX79" s="367"/>
      <c r="HY79" s="367"/>
      <c r="HZ79" s="367"/>
      <c r="IA79" s="367"/>
      <c r="IB79" s="367"/>
    </row>
    <row r="80" spans="1:236" s="372" customFormat="1" ht="18" hidden="1" customHeight="1">
      <c r="A80" s="367"/>
      <c r="B80" s="368"/>
      <c r="C80" s="369"/>
      <c r="D80" s="370"/>
      <c r="E80" s="371"/>
      <c r="F80" s="513"/>
      <c r="G80" s="514"/>
      <c r="H80" s="370"/>
      <c r="I80" s="371"/>
      <c r="J80" s="513"/>
      <c r="K80" s="514"/>
      <c r="L80" s="370"/>
      <c r="M80" s="371"/>
      <c r="N80" s="513"/>
      <c r="O80" s="514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  <c r="HW80" s="367"/>
      <c r="HX80" s="367"/>
      <c r="HY80" s="367"/>
      <c r="HZ80" s="367"/>
      <c r="IA80" s="367"/>
      <c r="IB80" s="367"/>
    </row>
    <row r="81" spans="1:236" s="372" customFormat="1" ht="18" customHeight="1">
      <c r="A81" s="367"/>
      <c r="B81" s="368"/>
      <c r="C81" s="369" t="s">
        <v>100</v>
      </c>
      <c r="D81" s="370">
        <v>43205</v>
      </c>
      <c r="E81" s="371">
        <v>1538.9946895035296</v>
      </c>
      <c r="F81" s="513">
        <v>43193</v>
      </c>
      <c r="G81" s="514">
        <v>1399.2251943601975</v>
      </c>
      <c r="H81" s="370">
        <v>393366</v>
      </c>
      <c r="I81" s="371">
        <v>1840.8286190977365</v>
      </c>
      <c r="J81" s="513">
        <v>392173</v>
      </c>
      <c r="K81" s="514">
        <v>1818.6118459455395</v>
      </c>
      <c r="L81" s="370">
        <v>132854</v>
      </c>
      <c r="M81" s="371">
        <v>1131.0579112409112</v>
      </c>
      <c r="N81" s="513">
        <v>132189</v>
      </c>
      <c r="O81" s="514">
        <v>1107.8541642648031</v>
      </c>
      <c r="P81" s="367"/>
      <c r="Q81" s="367"/>
      <c r="R81" s="367"/>
      <c r="S81" s="367"/>
      <c r="T81" s="367"/>
      <c r="U81" s="367"/>
      <c r="V81" s="367"/>
      <c r="W81" s="367"/>
      <c r="X81" s="367"/>
      <c r="Y81" s="367"/>
      <c r="Z81" s="367"/>
      <c r="AA81" s="367"/>
      <c r="AB81" s="367"/>
      <c r="AC81" s="367"/>
      <c r="AD81" s="367"/>
      <c r="AE81" s="367"/>
      <c r="AF81" s="367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7"/>
      <c r="AT81" s="367"/>
      <c r="AU81" s="367"/>
      <c r="AV81" s="367"/>
      <c r="AW81" s="367"/>
      <c r="AX81" s="367"/>
      <c r="AY81" s="367"/>
      <c r="AZ81" s="367"/>
      <c r="BA81" s="367"/>
      <c r="BB81" s="367"/>
      <c r="BC81" s="367"/>
      <c r="BD81" s="367"/>
      <c r="BE81" s="367"/>
      <c r="BF81" s="367"/>
      <c r="BG81" s="367"/>
      <c r="BH81" s="367"/>
      <c r="BI81" s="367"/>
      <c r="BJ81" s="367"/>
      <c r="BK81" s="367"/>
      <c r="BL81" s="367"/>
      <c r="BM81" s="367"/>
      <c r="BN81" s="367"/>
      <c r="BO81" s="367"/>
      <c r="BP81" s="367"/>
      <c r="BQ81" s="367"/>
      <c r="BR81" s="367"/>
      <c r="BS81" s="367"/>
      <c r="BT81" s="367"/>
      <c r="BU81" s="367"/>
      <c r="BV81" s="367"/>
      <c r="BW81" s="367"/>
      <c r="BX81" s="367"/>
      <c r="BY81" s="367"/>
      <c r="BZ81" s="367"/>
      <c r="CA81" s="367"/>
      <c r="CB81" s="367"/>
      <c r="CC81" s="367"/>
      <c r="CD81" s="367"/>
      <c r="CE81" s="367"/>
      <c r="CF81" s="367"/>
      <c r="CG81" s="367"/>
      <c r="CH81" s="367"/>
      <c r="CI81" s="367"/>
      <c r="CJ81" s="367"/>
      <c r="CK81" s="367"/>
      <c r="CL81" s="367"/>
      <c r="CM81" s="367"/>
      <c r="CN81" s="367"/>
      <c r="CO81" s="367"/>
      <c r="CP81" s="367"/>
      <c r="CQ81" s="367"/>
      <c r="CR81" s="367"/>
      <c r="CS81" s="367"/>
      <c r="CT81" s="367"/>
      <c r="CU81" s="367"/>
      <c r="CV81" s="367"/>
      <c r="CW81" s="367"/>
      <c r="CX81" s="367"/>
      <c r="CY81" s="367"/>
      <c r="CZ81" s="367"/>
      <c r="DA81" s="367"/>
      <c r="DB81" s="367"/>
      <c r="DC81" s="367"/>
      <c r="DD81" s="367"/>
      <c r="DE81" s="367"/>
      <c r="DF81" s="367"/>
      <c r="DG81" s="367"/>
      <c r="DH81" s="367"/>
      <c r="DI81" s="367"/>
      <c r="DJ81" s="367"/>
      <c r="DK81" s="367"/>
      <c r="DL81" s="367"/>
      <c r="DM81" s="367"/>
      <c r="DN81" s="367"/>
      <c r="DO81" s="367"/>
      <c r="DP81" s="367"/>
      <c r="DQ81" s="367"/>
      <c r="DR81" s="367"/>
      <c r="DS81" s="367"/>
      <c r="DT81" s="367"/>
      <c r="DU81" s="367"/>
      <c r="DV81" s="367"/>
      <c r="DW81" s="367"/>
      <c r="DX81" s="367"/>
      <c r="DY81" s="367"/>
      <c r="DZ81" s="367"/>
      <c r="EA81" s="367"/>
      <c r="EB81" s="367"/>
      <c r="EC81" s="367"/>
      <c r="ED81" s="367"/>
      <c r="EE81" s="367"/>
      <c r="EF81" s="367"/>
      <c r="EG81" s="367"/>
      <c r="EH81" s="367"/>
      <c r="EI81" s="367"/>
      <c r="EJ81" s="367"/>
      <c r="EK81" s="367"/>
      <c r="EL81" s="367"/>
      <c r="EM81" s="367"/>
      <c r="EN81" s="367"/>
      <c r="EO81" s="367"/>
      <c r="EP81" s="367"/>
      <c r="EQ81" s="367"/>
      <c r="ER81" s="367"/>
      <c r="ES81" s="367"/>
      <c r="ET81" s="367"/>
      <c r="EU81" s="367"/>
      <c r="EV81" s="367"/>
      <c r="EW81" s="367"/>
      <c r="EX81" s="367"/>
      <c r="EY81" s="367"/>
      <c r="EZ81" s="367"/>
      <c r="FA81" s="367"/>
      <c r="FB81" s="367"/>
      <c r="FC81" s="367"/>
      <c r="FD81" s="367"/>
      <c r="FE81" s="367"/>
      <c r="FF81" s="367"/>
      <c r="FG81" s="367"/>
      <c r="FH81" s="367"/>
      <c r="FI81" s="367"/>
      <c r="FJ81" s="367"/>
      <c r="FK81" s="367"/>
      <c r="FL81" s="367"/>
      <c r="FM81" s="367"/>
      <c r="FN81" s="367"/>
      <c r="FO81" s="367"/>
      <c r="FP81" s="367"/>
      <c r="FQ81" s="367"/>
      <c r="FR81" s="367"/>
      <c r="FS81" s="367"/>
      <c r="FT81" s="367"/>
      <c r="FU81" s="367"/>
      <c r="FV81" s="367"/>
      <c r="FW81" s="367"/>
      <c r="FX81" s="367"/>
      <c r="FY81" s="367"/>
      <c r="FZ81" s="367"/>
      <c r="GA81" s="367"/>
      <c r="GB81" s="367"/>
      <c r="GC81" s="367"/>
      <c r="GD81" s="367"/>
      <c r="GE81" s="367"/>
      <c r="GF81" s="367"/>
      <c r="GG81" s="367"/>
      <c r="GH81" s="367"/>
      <c r="GI81" s="367"/>
      <c r="GJ81" s="367"/>
      <c r="GK81" s="367"/>
      <c r="GL81" s="367"/>
      <c r="GM81" s="367"/>
      <c r="GN81" s="367"/>
      <c r="GO81" s="367"/>
      <c r="GP81" s="367"/>
      <c r="GQ81" s="367"/>
      <c r="GR81" s="367"/>
      <c r="GS81" s="367"/>
      <c r="GT81" s="367"/>
      <c r="GU81" s="367"/>
      <c r="GV81" s="367"/>
      <c r="GW81" s="367"/>
      <c r="GX81" s="367"/>
      <c r="GY81" s="367"/>
      <c r="GZ81" s="367"/>
      <c r="HA81" s="367"/>
      <c r="HB81" s="367"/>
      <c r="HC81" s="367"/>
      <c r="HD81" s="367"/>
      <c r="HE81" s="367"/>
      <c r="HF81" s="367"/>
      <c r="HG81" s="367"/>
      <c r="HH81" s="367"/>
      <c r="HI81" s="367"/>
      <c r="HJ81" s="367"/>
      <c r="HK81" s="367"/>
      <c r="HL81" s="367"/>
      <c r="HM81" s="367"/>
      <c r="HN81" s="367"/>
      <c r="HO81" s="367"/>
      <c r="HP81" s="367"/>
      <c r="HQ81" s="367"/>
      <c r="HR81" s="367"/>
      <c r="HS81" s="367"/>
      <c r="HT81" s="367"/>
      <c r="HU81" s="367"/>
      <c r="HV81" s="367"/>
      <c r="HW81" s="367"/>
      <c r="HX81" s="367"/>
      <c r="HY81" s="367"/>
      <c r="HZ81" s="367"/>
      <c r="IA81" s="367"/>
      <c r="IB81" s="367"/>
    </row>
    <row r="82" spans="1:236" s="373" customFormat="1" ht="18" customHeight="1">
      <c r="B82" s="368">
        <v>1</v>
      </c>
      <c r="C82" s="374" t="s">
        <v>202</v>
      </c>
      <c r="D82" s="375">
        <v>6847</v>
      </c>
      <c r="E82" s="376">
        <v>1530.5497298086752</v>
      </c>
      <c r="F82" s="515">
        <v>6845</v>
      </c>
      <c r="G82" s="516">
        <v>1355.7103564645727</v>
      </c>
      <c r="H82" s="375">
        <v>58208</v>
      </c>
      <c r="I82" s="376">
        <v>1855.9568093732821</v>
      </c>
      <c r="J82" s="515">
        <v>58055</v>
      </c>
      <c r="K82" s="516">
        <v>1829.8668812333131</v>
      </c>
      <c r="L82" s="375">
        <v>17339</v>
      </c>
      <c r="M82" s="376">
        <v>1124.1601384162871</v>
      </c>
      <c r="N82" s="515">
        <v>17254</v>
      </c>
      <c r="O82" s="516">
        <v>1103.5193746377652</v>
      </c>
    </row>
    <row r="83" spans="1:236" s="373" customFormat="1" ht="18" customHeight="1">
      <c r="B83" s="368">
        <v>20</v>
      </c>
      <c r="C83" s="374" t="s">
        <v>204</v>
      </c>
      <c r="D83" s="375">
        <v>13098</v>
      </c>
      <c r="E83" s="376">
        <v>1583.4854619025805</v>
      </c>
      <c r="F83" s="515">
        <v>13097</v>
      </c>
      <c r="G83" s="516">
        <v>1431.4497373444301</v>
      </c>
      <c r="H83" s="375">
        <v>135869</v>
      </c>
      <c r="I83" s="376">
        <v>1787.2928513494614</v>
      </c>
      <c r="J83" s="515">
        <v>135616</v>
      </c>
      <c r="K83" s="516">
        <v>1762.1092646885324</v>
      </c>
      <c r="L83" s="375">
        <v>43246</v>
      </c>
      <c r="M83" s="376">
        <v>1102.6942686028767</v>
      </c>
      <c r="N83" s="515">
        <v>43066</v>
      </c>
      <c r="O83" s="516">
        <v>1077.3023313054382</v>
      </c>
    </row>
    <row r="84" spans="1:236" s="373" customFormat="1" ht="18" customHeight="1">
      <c r="B84" s="368">
        <v>48</v>
      </c>
      <c r="C84" s="374" t="s">
        <v>211</v>
      </c>
      <c r="D84" s="375">
        <v>23260</v>
      </c>
      <c r="E84" s="376">
        <v>1516.4272992261392</v>
      </c>
      <c r="F84" s="515">
        <v>23251</v>
      </c>
      <c r="G84" s="516">
        <v>1393.884100468797</v>
      </c>
      <c r="H84" s="375">
        <v>199289</v>
      </c>
      <c r="I84" s="376">
        <v>1872.909012539578</v>
      </c>
      <c r="J84" s="515">
        <v>198502</v>
      </c>
      <c r="K84" s="516">
        <v>1853.9225379593149</v>
      </c>
      <c r="L84" s="375">
        <v>72269</v>
      </c>
      <c r="M84" s="376">
        <v>1149.6857402205649</v>
      </c>
      <c r="N84" s="515">
        <v>71869</v>
      </c>
      <c r="O84" s="516">
        <v>1127.2023908778474</v>
      </c>
    </row>
    <row r="85" spans="1:236" s="373" customFormat="1" ht="18" hidden="1" customHeight="1">
      <c r="B85" s="368"/>
      <c r="C85" s="374"/>
      <c r="D85" s="375"/>
      <c r="E85" s="376"/>
      <c r="F85" s="375"/>
      <c r="G85" s="376"/>
      <c r="H85" s="375"/>
      <c r="I85" s="376"/>
      <c r="J85" s="375"/>
      <c r="K85" s="376"/>
      <c r="L85" s="375"/>
      <c r="M85" s="376"/>
      <c r="N85" s="375"/>
      <c r="O85" s="376"/>
    </row>
    <row r="86" spans="1:236" s="372" customFormat="1" ht="18" customHeight="1">
      <c r="A86" s="367"/>
      <c r="B86" s="368">
        <v>26</v>
      </c>
      <c r="C86" s="369" t="s">
        <v>101</v>
      </c>
      <c r="D86" s="370">
        <v>5200</v>
      </c>
      <c r="E86" s="371">
        <v>1249.4489115384615</v>
      </c>
      <c r="F86" s="513">
        <v>5198</v>
      </c>
      <c r="G86" s="514">
        <v>1107.019661408234</v>
      </c>
      <c r="H86" s="370">
        <v>52034</v>
      </c>
      <c r="I86" s="371">
        <v>1460.9648795018641</v>
      </c>
      <c r="J86" s="513">
        <v>51966</v>
      </c>
      <c r="K86" s="514">
        <v>1443.4975077935576</v>
      </c>
      <c r="L86" s="370">
        <v>16002</v>
      </c>
      <c r="M86" s="371">
        <v>926.75894700662411</v>
      </c>
      <c r="N86" s="513">
        <v>15960</v>
      </c>
      <c r="O86" s="514">
        <v>909.30089849624062</v>
      </c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  <c r="HW86" s="367"/>
      <c r="HX86" s="367"/>
      <c r="HY86" s="367"/>
      <c r="HZ86" s="367"/>
      <c r="IA86" s="367"/>
      <c r="IB86" s="367"/>
    </row>
    <row r="87" spans="1:236" s="372" customFormat="1" ht="18" hidden="1" customHeight="1">
      <c r="A87" s="367"/>
      <c r="B87" s="368"/>
      <c r="C87" s="369"/>
      <c r="D87" s="370"/>
      <c r="E87" s="371"/>
      <c r="F87" s="370"/>
      <c r="G87" s="371"/>
      <c r="H87" s="370"/>
      <c r="I87" s="371"/>
      <c r="J87" s="370"/>
      <c r="K87" s="371"/>
      <c r="L87" s="370"/>
      <c r="M87" s="371"/>
      <c r="N87" s="370"/>
      <c r="O87" s="371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  <c r="HW87" s="367"/>
      <c r="HX87" s="367"/>
      <c r="HY87" s="367"/>
      <c r="HZ87" s="367"/>
      <c r="IA87" s="367"/>
      <c r="IB87" s="367"/>
    </row>
    <row r="88" spans="1:236" s="372" customFormat="1" ht="18" customHeight="1">
      <c r="A88" s="367"/>
      <c r="B88" s="368">
        <v>51</v>
      </c>
      <c r="C88" s="374" t="s">
        <v>102</v>
      </c>
      <c r="D88" s="375">
        <v>1129</v>
      </c>
      <c r="E88" s="376">
        <v>1379.2899379982284</v>
      </c>
      <c r="F88" s="515">
        <v>1129</v>
      </c>
      <c r="G88" s="516">
        <v>1218.6065456155889</v>
      </c>
      <c r="H88" s="375">
        <v>4914</v>
      </c>
      <c r="I88" s="376">
        <v>1670.840525030525</v>
      </c>
      <c r="J88" s="515">
        <v>4902</v>
      </c>
      <c r="K88" s="516">
        <v>1631.5695206038349</v>
      </c>
      <c r="L88" s="375">
        <v>2635</v>
      </c>
      <c r="M88" s="376">
        <v>1005.0232637571157</v>
      </c>
      <c r="N88" s="515">
        <v>2632</v>
      </c>
      <c r="O88" s="516">
        <v>984.57659954407291</v>
      </c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  <c r="HW88" s="367"/>
      <c r="HX88" s="367"/>
      <c r="HY88" s="367"/>
      <c r="HZ88" s="367"/>
      <c r="IA88" s="367"/>
      <c r="IB88" s="367"/>
    </row>
    <row r="89" spans="1:236" s="372" customFormat="1" ht="18" customHeight="1">
      <c r="A89" s="367"/>
      <c r="B89" s="368">
        <v>52</v>
      </c>
      <c r="C89" s="374" t="s">
        <v>103</v>
      </c>
      <c r="D89" s="377">
        <v>1378</v>
      </c>
      <c r="E89" s="378">
        <v>1334.1524600870828</v>
      </c>
      <c r="F89" s="515">
        <v>1378</v>
      </c>
      <c r="G89" s="516">
        <v>1166.9461393323656</v>
      </c>
      <c r="H89" s="377">
        <v>4653</v>
      </c>
      <c r="I89" s="378">
        <v>1601.3326026219645</v>
      </c>
      <c r="J89" s="515">
        <v>4647</v>
      </c>
      <c r="K89" s="516">
        <v>1566.6002087368195</v>
      </c>
      <c r="L89" s="377">
        <v>2298</v>
      </c>
      <c r="M89" s="378">
        <v>942.43466492602261</v>
      </c>
      <c r="N89" s="515">
        <v>2290</v>
      </c>
      <c r="O89" s="516">
        <v>921.7863100436681</v>
      </c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  <c r="HW89" s="367"/>
      <c r="HX89" s="367"/>
      <c r="HY89" s="367"/>
      <c r="HZ89" s="367"/>
      <c r="IA89" s="367"/>
      <c r="IB89" s="367"/>
    </row>
    <row r="90" spans="1:236" s="372" customFormat="1" ht="18" hidden="1" customHeight="1">
      <c r="A90" s="367"/>
      <c r="B90" s="368"/>
      <c r="C90" s="374"/>
      <c r="D90" s="379"/>
      <c r="E90" s="380"/>
      <c r="F90" s="379"/>
      <c r="G90" s="380"/>
      <c r="H90" s="379"/>
      <c r="I90" s="380"/>
      <c r="J90" s="379"/>
      <c r="K90" s="380"/>
      <c r="L90" s="379"/>
      <c r="M90" s="380"/>
      <c r="N90" s="379"/>
      <c r="O90" s="380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  <c r="HW90" s="367"/>
      <c r="HX90" s="367"/>
      <c r="HY90" s="367"/>
      <c r="HZ90" s="367"/>
      <c r="IA90" s="367"/>
      <c r="IB90" s="367"/>
    </row>
    <row r="91" spans="1:236" s="372" customFormat="1" ht="18" customHeight="1">
      <c r="A91" s="381"/>
      <c r="B91" s="382"/>
      <c r="C91" s="383" t="s">
        <v>45</v>
      </c>
      <c r="D91" s="384">
        <v>1049132</v>
      </c>
      <c r="E91" s="385">
        <v>1211.4832656138585</v>
      </c>
      <c r="F91" s="517">
        <v>1048941</v>
      </c>
      <c r="G91" s="518">
        <v>1099.1336823520064</v>
      </c>
      <c r="H91" s="384">
        <v>6637561</v>
      </c>
      <c r="I91" s="385">
        <v>1511.5063325022579</v>
      </c>
      <c r="J91" s="517">
        <v>6626875</v>
      </c>
      <c r="K91" s="518">
        <v>1492.156175841553</v>
      </c>
      <c r="L91" s="384">
        <v>2349981</v>
      </c>
      <c r="M91" s="385">
        <v>937.18260168912082</v>
      </c>
      <c r="N91" s="517">
        <v>2343215</v>
      </c>
      <c r="O91" s="518">
        <v>918.20052690854186</v>
      </c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  <c r="AW91" s="367"/>
      <c r="AX91" s="367"/>
      <c r="AY91" s="367"/>
      <c r="AZ91" s="367"/>
      <c r="BA91" s="367"/>
      <c r="BB91" s="367"/>
      <c r="BC91" s="367"/>
      <c r="BD91" s="367"/>
      <c r="BE91" s="367"/>
      <c r="BF91" s="367"/>
      <c r="BG91" s="367"/>
      <c r="BH91" s="367"/>
      <c r="BI91" s="367"/>
      <c r="BJ91" s="367"/>
      <c r="BK91" s="367"/>
      <c r="BL91" s="367"/>
      <c r="BM91" s="367"/>
      <c r="BN91" s="367"/>
      <c r="BO91" s="367"/>
      <c r="BP91" s="367"/>
      <c r="BQ91" s="367"/>
      <c r="BR91" s="367"/>
      <c r="BS91" s="367"/>
      <c r="BT91" s="367"/>
      <c r="BU91" s="367"/>
      <c r="BV91" s="367"/>
      <c r="BW91" s="367"/>
      <c r="BX91" s="367"/>
      <c r="BY91" s="367"/>
      <c r="BZ91" s="367"/>
      <c r="CA91" s="367"/>
      <c r="CB91" s="367"/>
      <c r="CC91" s="367"/>
      <c r="CD91" s="367"/>
      <c r="CE91" s="367"/>
      <c r="CF91" s="367"/>
      <c r="CG91" s="367"/>
      <c r="CH91" s="367"/>
      <c r="CI91" s="367"/>
      <c r="CJ91" s="367"/>
      <c r="CK91" s="367"/>
      <c r="CL91" s="367"/>
      <c r="CM91" s="367"/>
      <c r="CN91" s="367"/>
      <c r="CO91" s="367"/>
      <c r="CP91" s="367"/>
      <c r="CQ91" s="367"/>
      <c r="CR91" s="367"/>
      <c r="CS91" s="367"/>
      <c r="CT91" s="367"/>
      <c r="CU91" s="367"/>
      <c r="CV91" s="367"/>
      <c r="CW91" s="367"/>
      <c r="CX91" s="367"/>
      <c r="CY91" s="367"/>
      <c r="CZ91" s="367"/>
      <c r="DA91" s="367"/>
      <c r="DB91" s="367"/>
      <c r="DC91" s="367"/>
      <c r="DD91" s="367"/>
      <c r="DE91" s="367"/>
      <c r="DF91" s="367"/>
      <c r="DG91" s="367"/>
      <c r="DH91" s="367"/>
      <c r="DI91" s="367"/>
      <c r="DJ91" s="367"/>
      <c r="DK91" s="367"/>
      <c r="DL91" s="367"/>
      <c r="DM91" s="367"/>
      <c r="DN91" s="367"/>
      <c r="DO91" s="367"/>
      <c r="DP91" s="367"/>
      <c r="DQ91" s="367"/>
      <c r="DR91" s="367"/>
      <c r="DS91" s="367"/>
      <c r="DT91" s="367"/>
      <c r="DU91" s="367"/>
      <c r="DV91" s="367"/>
      <c r="DW91" s="367"/>
      <c r="DX91" s="367"/>
      <c r="DY91" s="367"/>
      <c r="DZ91" s="367"/>
      <c r="EA91" s="367"/>
      <c r="EB91" s="367"/>
      <c r="EC91" s="367"/>
      <c r="ED91" s="367"/>
      <c r="EE91" s="367"/>
      <c r="EF91" s="367"/>
      <c r="EG91" s="367"/>
      <c r="EH91" s="367"/>
      <c r="EI91" s="367"/>
      <c r="EJ91" s="367"/>
      <c r="EK91" s="367"/>
      <c r="EL91" s="367"/>
      <c r="EM91" s="367"/>
      <c r="EN91" s="367"/>
      <c r="EO91" s="367"/>
      <c r="EP91" s="367"/>
      <c r="EQ91" s="367"/>
      <c r="ER91" s="367"/>
      <c r="ES91" s="367"/>
      <c r="ET91" s="367"/>
      <c r="EU91" s="367"/>
      <c r="EV91" s="367"/>
      <c r="EW91" s="367"/>
      <c r="EX91" s="367"/>
      <c r="EY91" s="367"/>
      <c r="EZ91" s="367"/>
      <c r="FA91" s="367"/>
      <c r="FB91" s="367"/>
      <c r="FC91" s="367"/>
      <c r="FD91" s="367"/>
      <c r="FE91" s="367"/>
      <c r="FF91" s="367"/>
      <c r="FG91" s="367"/>
      <c r="FH91" s="367"/>
      <c r="FI91" s="367"/>
      <c r="FJ91" s="367"/>
      <c r="FK91" s="367"/>
      <c r="FL91" s="367"/>
      <c r="FM91" s="367"/>
      <c r="FN91" s="367"/>
      <c r="FO91" s="367"/>
      <c r="FP91" s="367"/>
      <c r="FQ91" s="367"/>
      <c r="FR91" s="367"/>
      <c r="FS91" s="367"/>
      <c r="FT91" s="367"/>
      <c r="FU91" s="367"/>
      <c r="FV91" s="367"/>
      <c r="FW91" s="367"/>
      <c r="FX91" s="367"/>
      <c r="FY91" s="367"/>
      <c r="FZ91" s="367"/>
      <c r="GA91" s="367"/>
      <c r="GB91" s="367"/>
      <c r="GC91" s="367"/>
      <c r="GD91" s="367"/>
      <c r="GE91" s="367"/>
      <c r="GF91" s="367"/>
      <c r="GG91" s="367"/>
      <c r="GH91" s="367"/>
      <c r="GI91" s="367"/>
      <c r="GJ91" s="367"/>
      <c r="GK91" s="367"/>
      <c r="GL91" s="367"/>
      <c r="GM91" s="367"/>
      <c r="GN91" s="367"/>
      <c r="GO91" s="367"/>
      <c r="GP91" s="367"/>
      <c r="GQ91" s="367"/>
      <c r="GR91" s="367"/>
      <c r="GS91" s="367"/>
      <c r="GT91" s="367"/>
      <c r="GU91" s="367"/>
      <c r="GV91" s="367"/>
      <c r="GW91" s="367"/>
      <c r="GX91" s="367"/>
      <c r="GY91" s="367"/>
      <c r="GZ91" s="367"/>
      <c r="HA91" s="367"/>
      <c r="HB91" s="367"/>
      <c r="HC91" s="367"/>
      <c r="HD91" s="367"/>
      <c r="HE91" s="367"/>
      <c r="HF91" s="367"/>
      <c r="HG91" s="367"/>
      <c r="HH91" s="367"/>
      <c r="HI91" s="367"/>
      <c r="HJ91" s="367"/>
      <c r="HK91" s="367"/>
      <c r="HL91" s="367"/>
      <c r="HM91" s="367"/>
      <c r="HN91" s="367"/>
      <c r="HO91" s="367"/>
      <c r="HP91" s="367"/>
      <c r="HQ91" s="367"/>
      <c r="HR91" s="367"/>
      <c r="HS91" s="367"/>
      <c r="HT91" s="367"/>
      <c r="HU91" s="367"/>
      <c r="HV91" s="367"/>
      <c r="HW91" s="367"/>
      <c r="HX91" s="367"/>
      <c r="HY91" s="367"/>
      <c r="HZ91" s="367"/>
      <c r="IA91" s="367"/>
      <c r="IB91" s="367"/>
    </row>
    <row r="92" spans="1:236" ht="18" customHeight="1">
      <c r="A92" s="360"/>
      <c r="B92" s="361"/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</row>
    <row r="93" spans="1:236" ht="18" customHeight="1">
      <c r="A93" s="360"/>
      <c r="B93" s="386"/>
      <c r="C93" s="360"/>
      <c r="D93" s="387"/>
      <c r="E93" s="388"/>
      <c r="F93" s="387"/>
      <c r="G93" s="388"/>
      <c r="H93" s="387"/>
      <c r="I93" s="388"/>
      <c r="J93" s="387"/>
      <c r="K93" s="388"/>
      <c r="L93" s="387"/>
      <c r="M93" s="388"/>
      <c r="N93" s="387"/>
      <c r="O93" s="388"/>
    </row>
    <row r="94" spans="1:236" ht="18" customHeight="1">
      <c r="B94" s="389"/>
      <c r="D94" s="390"/>
      <c r="E94" s="391"/>
      <c r="F94" s="390"/>
      <c r="G94" s="391"/>
      <c r="H94" s="390"/>
      <c r="I94" s="391"/>
      <c r="J94" s="390"/>
      <c r="K94" s="391"/>
      <c r="L94" s="390"/>
      <c r="M94" s="391"/>
      <c r="N94" s="390"/>
      <c r="O94" s="391"/>
    </row>
    <row r="95" spans="1:236" ht="18" customHeight="1">
      <c r="B95" s="389"/>
      <c r="C95" s="392"/>
      <c r="D95" s="390"/>
      <c r="E95" s="391"/>
      <c r="F95" s="390"/>
      <c r="G95" s="391"/>
      <c r="H95" s="390"/>
      <c r="I95" s="391"/>
      <c r="J95" s="390"/>
      <c r="K95" s="391"/>
      <c r="L95" s="390"/>
      <c r="M95" s="391"/>
      <c r="N95" s="390"/>
      <c r="O95" s="391"/>
    </row>
    <row r="96" spans="1:236" ht="18" customHeight="1">
      <c r="B96" s="389"/>
      <c r="E96" s="391"/>
      <c r="G96" s="391"/>
      <c r="I96" s="391"/>
      <c r="K96" s="391"/>
      <c r="M96" s="391"/>
      <c r="O96" s="391"/>
    </row>
    <row r="97" spans="2:15" ht="18" customHeight="1">
      <c r="B97" s="389"/>
      <c r="E97" s="391"/>
      <c r="G97" s="391"/>
      <c r="I97" s="391"/>
      <c r="K97" s="391"/>
      <c r="M97" s="391"/>
      <c r="O97" s="391"/>
    </row>
    <row r="98" spans="2:15" ht="18" customHeight="1">
      <c r="B98" s="389"/>
      <c r="E98" s="391"/>
      <c r="G98" s="391"/>
      <c r="I98" s="391"/>
      <c r="K98" s="391"/>
      <c r="M98" s="391"/>
      <c r="O98" s="391"/>
    </row>
    <row r="99" spans="2:15" ht="18" customHeight="1">
      <c r="B99" s="389"/>
      <c r="E99" s="391"/>
      <c r="G99" s="391"/>
      <c r="I99" s="391"/>
      <c r="K99" s="391"/>
      <c r="M99" s="391"/>
      <c r="O99" s="391"/>
    </row>
    <row r="100" spans="2:15" ht="18" customHeight="1">
      <c r="B100" s="389"/>
      <c r="E100" s="391"/>
      <c r="G100" s="391"/>
      <c r="I100" s="391"/>
      <c r="K100" s="391"/>
      <c r="M100" s="391"/>
      <c r="O100" s="391"/>
    </row>
    <row r="101" spans="2:15" ht="18" customHeight="1">
      <c r="B101" s="389"/>
      <c r="E101" s="391"/>
      <c r="G101" s="391"/>
      <c r="I101" s="391"/>
      <c r="K101" s="391"/>
      <c r="M101" s="391"/>
      <c r="O101" s="391"/>
    </row>
    <row r="102" spans="2:15" ht="18" customHeight="1">
      <c r="B102" s="389"/>
    </row>
    <row r="103" spans="2:15" ht="18" customHeight="1">
      <c r="B103" s="389"/>
    </row>
    <row r="104" spans="2:15" ht="18" customHeight="1">
      <c r="B104" s="389"/>
    </row>
    <row r="105" spans="2:15" ht="18" customHeight="1">
      <c r="B105" s="389"/>
    </row>
    <row r="106" spans="2:15" ht="18" customHeight="1">
      <c r="B106" s="389"/>
    </row>
    <row r="107" spans="2:15" ht="18" customHeight="1">
      <c r="B107" s="389"/>
    </row>
    <row r="108" spans="2:15" ht="18" customHeight="1">
      <c r="B108" s="389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BC26E876-D006-4072-B08E-BE61F3C25B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8BF9-8140-46C0-A936-D6752104F059}">
  <sheetPr>
    <pageSetUpPr autoPageBreaks="0" fitToPage="1"/>
  </sheetPr>
  <dimension ref="A1:HO130"/>
  <sheetViews>
    <sheetView showGridLines="0" showRowColHeaders="0" showOutlineSymbols="0" zoomScaleNormal="100" workbookViewId="0">
      <pane ySplit="10" topLeftCell="A65" activePane="bottomLeft" state="frozen"/>
      <selection activeCell="E2" sqref="E2"/>
      <selection pane="bottomLeft" activeCell="L94" sqref="L94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15" width="12.7109375" style="362" customWidth="1"/>
    <col min="16" max="16" width="11.42578125" style="393"/>
    <col min="17" max="17" width="28" style="362" customWidth="1"/>
    <col min="18" max="16384" width="11.42578125" style="362"/>
  </cols>
  <sheetData>
    <row r="1" spans="1:223" s="351" customFormat="1" ht="15.75" customHeight="1">
      <c r="B1" s="352"/>
      <c r="E1" s="353"/>
      <c r="G1" s="353"/>
      <c r="I1" s="353"/>
      <c r="K1" s="353"/>
      <c r="M1" s="353"/>
      <c r="O1" s="353"/>
      <c r="P1" s="393"/>
      <c r="Q1" s="362"/>
    </row>
    <row r="2" spans="1:223" s="351" customFormat="1">
      <c r="B2" s="352"/>
      <c r="E2" s="353"/>
      <c r="G2" s="353"/>
      <c r="I2" s="353"/>
      <c r="K2" s="353"/>
      <c r="M2" s="353"/>
      <c r="O2" s="353"/>
      <c r="P2" s="393"/>
      <c r="Q2" s="362"/>
    </row>
    <row r="3" spans="1:223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56"/>
      <c r="K3" s="357"/>
      <c r="L3" s="356"/>
      <c r="M3" s="357"/>
      <c r="N3" s="356"/>
      <c r="O3" s="357"/>
      <c r="P3" s="393"/>
      <c r="Q3" s="362"/>
    </row>
    <row r="4" spans="1:223" s="351" customFormat="1">
      <c r="B4" s="352"/>
      <c r="C4" s="358"/>
      <c r="D4" s="356"/>
      <c r="E4" s="357"/>
      <c r="F4" s="356"/>
      <c r="G4" s="357"/>
      <c r="H4" s="356"/>
      <c r="I4" s="357"/>
      <c r="J4" s="356"/>
      <c r="K4" s="357"/>
      <c r="L4" s="356"/>
      <c r="M4" s="357"/>
      <c r="N4" s="356"/>
      <c r="O4" s="357"/>
      <c r="P4" s="393"/>
      <c r="Q4" s="362"/>
    </row>
    <row r="5" spans="1:223" s="351" customFormat="1" ht="18.75">
      <c r="B5" s="502"/>
      <c r="C5" s="359" t="s">
        <v>241</v>
      </c>
      <c r="D5" s="356"/>
      <c r="E5" s="357"/>
      <c r="F5" s="356"/>
      <c r="G5" s="357"/>
      <c r="H5" s="356"/>
      <c r="I5" s="357"/>
      <c r="J5" s="356"/>
      <c r="K5" s="357"/>
      <c r="L5" s="356"/>
      <c r="M5" s="357"/>
      <c r="N5" s="356"/>
      <c r="O5" s="357"/>
      <c r="P5" s="393"/>
      <c r="Q5" s="394" t="s">
        <v>168</v>
      </c>
    </row>
    <row r="6" spans="1:223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  <c r="HJ6" s="396"/>
      <c r="HK6" s="396"/>
      <c r="HL6" s="396"/>
      <c r="HM6" s="396"/>
      <c r="HN6" s="396"/>
      <c r="HO6" s="396"/>
    </row>
    <row r="7" spans="1:223" ht="38.1" customHeight="1">
      <c r="A7" s="360"/>
      <c r="B7" s="562" t="s">
        <v>157</v>
      </c>
      <c r="C7" s="564" t="s">
        <v>47</v>
      </c>
      <c r="D7" s="400" t="s">
        <v>104</v>
      </c>
      <c r="E7" s="401"/>
      <c r="F7" s="400"/>
      <c r="G7" s="401"/>
      <c r="H7" s="402" t="s">
        <v>105</v>
      </c>
      <c r="I7" s="403"/>
      <c r="J7" s="402"/>
      <c r="K7" s="402"/>
      <c r="L7" s="505" t="s">
        <v>45</v>
      </c>
      <c r="M7" s="505"/>
      <c r="N7" s="504"/>
      <c r="O7" s="505"/>
    </row>
    <row r="8" spans="1:223" ht="32.25" customHeight="1">
      <c r="A8" s="360"/>
      <c r="B8" s="562"/>
      <c r="C8" s="564"/>
      <c r="D8" s="558" t="s">
        <v>239</v>
      </c>
      <c r="E8" s="559"/>
      <c r="F8" s="566" t="s">
        <v>240</v>
      </c>
      <c r="G8" s="567"/>
      <c r="H8" s="558" t="s">
        <v>239</v>
      </c>
      <c r="I8" s="559"/>
      <c r="J8" s="568" t="s">
        <v>240</v>
      </c>
      <c r="K8" s="569"/>
      <c r="L8" s="558" t="s">
        <v>239</v>
      </c>
      <c r="M8" s="559"/>
      <c r="N8" s="560" t="s">
        <v>240</v>
      </c>
      <c r="O8" s="561"/>
    </row>
    <row r="9" spans="1:223" ht="36.75" customHeight="1">
      <c r="A9" s="360"/>
      <c r="B9" s="563"/>
      <c r="C9" s="565"/>
      <c r="D9" s="503" t="s">
        <v>7</v>
      </c>
      <c r="E9" s="506" t="s">
        <v>51</v>
      </c>
      <c r="F9" s="507" t="s">
        <v>7</v>
      </c>
      <c r="G9" s="508" t="s">
        <v>51</v>
      </c>
      <c r="H9" s="503" t="s">
        <v>7</v>
      </c>
      <c r="I9" s="506" t="s">
        <v>51</v>
      </c>
      <c r="J9" s="509" t="s">
        <v>7</v>
      </c>
      <c r="K9" s="510" t="s">
        <v>51</v>
      </c>
      <c r="L9" s="503" t="s">
        <v>7</v>
      </c>
      <c r="M9" s="506" t="s">
        <v>51</v>
      </c>
      <c r="N9" s="511" t="s">
        <v>7</v>
      </c>
      <c r="O9" s="512" t="s">
        <v>51</v>
      </c>
    </row>
    <row r="10" spans="1:223" ht="24" hidden="1" customHeight="1">
      <c r="B10" s="363"/>
      <c r="C10" s="364"/>
      <c r="D10" s="365"/>
      <c r="E10" s="366"/>
      <c r="F10" s="365"/>
      <c r="G10" s="366"/>
      <c r="H10" s="365"/>
      <c r="I10" s="366"/>
      <c r="J10" s="365"/>
      <c r="K10" s="366"/>
      <c r="L10" s="365"/>
      <c r="M10" s="366"/>
      <c r="N10" s="365"/>
      <c r="O10" s="366"/>
    </row>
    <row r="11" spans="1:223" s="372" customFormat="1" ht="18" customHeight="1">
      <c r="A11" s="367"/>
      <c r="B11" s="368"/>
      <c r="C11" s="369" t="s">
        <v>52</v>
      </c>
      <c r="D11" s="370">
        <v>68520</v>
      </c>
      <c r="E11" s="371">
        <v>499.6004077641565</v>
      </c>
      <c r="F11" s="513">
        <v>68486</v>
      </c>
      <c r="G11" s="514">
        <v>482.26792848173346</v>
      </c>
      <c r="H11" s="370">
        <v>12696</v>
      </c>
      <c r="I11" s="371">
        <v>745.59984877126612</v>
      </c>
      <c r="J11" s="513">
        <v>12695</v>
      </c>
      <c r="K11" s="514">
        <v>740.19976526191351</v>
      </c>
      <c r="L11" s="370">
        <v>1713344</v>
      </c>
      <c r="M11" s="371">
        <v>1182.3694201806525</v>
      </c>
      <c r="N11" s="513">
        <v>1712008</v>
      </c>
      <c r="O11" s="514">
        <v>1150.7022786984642</v>
      </c>
      <c r="P11" s="398"/>
      <c r="Q11" s="373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67"/>
      <c r="BN11" s="367"/>
      <c r="BO11" s="367"/>
      <c r="BP11" s="367"/>
      <c r="BQ11" s="367"/>
      <c r="BR11" s="367"/>
      <c r="BS11" s="367"/>
      <c r="BT11" s="367"/>
      <c r="BU11" s="367"/>
      <c r="BV11" s="367"/>
      <c r="BW11" s="367"/>
      <c r="BX11" s="367"/>
      <c r="BY11" s="367"/>
      <c r="BZ11" s="367"/>
      <c r="CA11" s="367"/>
      <c r="CB11" s="367"/>
      <c r="CC11" s="367"/>
      <c r="CD11" s="367"/>
      <c r="CE11" s="367"/>
      <c r="CF11" s="367"/>
      <c r="CG11" s="367"/>
      <c r="CH11" s="367"/>
      <c r="CI11" s="367"/>
      <c r="CJ11" s="367"/>
      <c r="CK11" s="367"/>
      <c r="CL11" s="367"/>
      <c r="CM11" s="367"/>
      <c r="CN11" s="367"/>
      <c r="CO11" s="367"/>
      <c r="CP11" s="367"/>
      <c r="CQ11" s="367"/>
      <c r="CR11" s="367"/>
      <c r="CS11" s="367"/>
      <c r="CT11" s="367"/>
      <c r="CU11" s="367"/>
      <c r="CV11" s="367"/>
      <c r="CW11" s="367"/>
      <c r="CX11" s="367"/>
      <c r="CY11" s="367"/>
      <c r="CZ11" s="367"/>
      <c r="DA11" s="367"/>
      <c r="DB11" s="367"/>
      <c r="DC11" s="367"/>
      <c r="DD11" s="367"/>
      <c r="DE11" s="367"/>
      <c r="DF11" s="367"/>
      <c r="DG11" s="367"/>
      <c r="DH11" s="367"/>
      <c r="DI11" s="367"/>
      <c r="DJ11" s="367"/>
      <c r="DK11" s="367"/>
      <c r="DL11" s="367"/>
      <c r="DM11" s="367"/>
      <c r="DN11" s="367"/>
      <c r="DO11" s="367"/>
      <c r="DP11" s="367"/>
      <c r="DQ11" s="367"/>
      <c r="DR11" s="367"/>
      <c r="DS11" s="367"/>
      <c r="DT11" s="367"/>
      <c r="DU11" s="367"/>
      <c r="DV11" s="367"/>
      <c r="DW11" s="367"/>
      <c r="DX11" s="367"/>
      <c r="DY11" s="367"/>
      <c r="DZ11" s="367"/>
      <c r="EA11" s="367"/>
      <c r="EB11" s="367"/>
      <c r="EC11" s="367"/>
      <c r="ED11" s="367"/>
      <c r="EE11" s="367"/>
      <c r="EF11" s="367"/>
      <c r="EG11" s="367"/>
      <c r="EH11" s="367"/>
      <c r="EI11" s="367"/>
      <c r="EJ11" s="367"/>
      <c r="EK11" s="367"/>
      <c r="EL11" s="367"/>
      <c r="EM11" s="367"/>
      <c r="EN11" s="367"/>
      <c r="EO11" s="367"/>
      <c r="EP11" s="367"/>
      <c r="EQ11" s="367"/>
      <c r="ER11" s="367"/>
      <c r="ES11" s="367"/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367"/>
      <c r="FM11" s="367"/>
      <c r="FN11" s="367"/>
      <c r="FO11" s="367"/>
      <c r="FP11" s="367"/>
      <c r="FQ11" s="367"/>
      <c r="FR11" s="367"/>
      <c r="FS11" s="367"/>
      <c r="FT11" s="367"/>
      <c r="FU11" s="367"/>
      <c r="FV11" s="367"/>
      <c r="FW11" s="367"/>
      <c r="FX11" s="367"/>
      <c r="FY11" s="367"/>
      <c r="FZ11" s="367"/>
      <c r="GA11" s="367"/>
      <c r="GB11" s="367"/>
      <c r="GC11" s="367"/>
      <c r="GD11" s="367"/>
      <c r="GE11" s="367"/>
      <c r="GF11" s="367"/>
      <c r="GG11" s="367"/>
      <c r="GH11" s="367"/>
      <c r="GI11" s="367"/>
      <c r="GJ11" s="367"/>
      <c r="GK11" s="367"/>
      <c r="GL11" s="367"/>
      <c r="GM11" s="367"/>
      <c r="GN11" s="367"/>
      <c r="GO11" s="367"/>
      <c r="GP11" s="367"/>
      <c r="GQ11" s="367"/>
      <c r="GR11" s="367"/>
      <c r="GS11" s="367"/>
      <c r="GT11" s="367"/>
      <c r="GU11" s="367"/>
      <c r="GV11" s="367"/>
      <c r="GW11" s="367"/>
      <c r="GX11" s="367"/>
      <c r="GY11" s="367"/>
      <c r="GZ11" s="367"/>
      <c r="HA11" s="367"/>
      <c r="HB11" s="367"/>
      <c r="HC11" s="367"/>
      <c r="HD11" s="367"/>
      <c r="HE11" s="367"/>
      <c r="HF11" s="367"/>
      <c r="HG11" s="367"/>
      <c r="HH11" s="367"/>
      <c r="HI11" s="367"/>
      <c r="HJ11" s="367"/>
      <c r="HK11" s="367"/>
      <c r="HL11" s="367"/>
      <c r="HM11" s="367"/>
      <c r="HN11" s="367"/>
      <c r="HO11" s="367"/>
    </row>
    <row r="12" spans="1:223" s="373" customFormat="1" ht="18" customHeight="1">
      <c r="B12" s="368">
        <v>4</v>
      </c>
      <c r="C12" s="374" t="s">
        <v>53</v>
      </c>
      <c r="D12" s="375">
        <v>5494</v>
      </c>
      <c r="E12" s="376">
        <v>440.5790225700764</v>
      </c>
      <c r="F12" s="515">
        <v>5492</v>
      </c>
      <c r="G12" s="516">
        <v>421.81553350327755</v>
      </c>
      <c r="H12" s="375">
        <v>532</v>
      </c>
      <c r="I12" s="376">
        <v>732.08614661654133</v>
      </c>
      <c r="J12" s="515">
        <v>532</v>
      </c>
      <c r="K12" s="516">
        <v>721.32161654135336</v>
      </c>
      <c r="L12" s="375">
        <v>120509</v>
      </c>
      <c r="M12" s="376">
        <v>1082.9396294052726</v>
      </c>
      <c r="N12" s="515">
        <v>120454</v>
      </c>
      <c r="O12" s="516">
        <v>1054.6881129725875</v>
      </c>
      <c r="P12" s="398"/>
      <c r="Q12" s="398"/>
    </row>
    <row r="13" spans="1:223" s="373" customFormat="1" ht="18" customHeight="1">
      <c r="B13" s="368">
        <v>11</v>
      </c>
      <c r="C13" s="374" t="s">
        <v>54</v>
      </c>
      <c r="D13" s="375">
        <v>10366</v>
      </c>
      <c r="E13" s="376">
        <v>535.14382211074667</v>
      </c>
      <c r="F13" s="515">
        <v>10359</v>
      </c>
      <c r="G13" s="516">
        <v>517.86751520417022</v>
      </c>
      <c r="H13" s="375">
        <v>2934</v>
      </c>
      <c r="I13" s="376">
        <v>767.59564417177921</v>
      </c>
      <c r="J13" s="515">
        <v>2934</v>
      </c>
      <c r="K13" s="516">
        <v>764.64743012951601</v>
      </c>
      <c r="L13" s="375">
        <v>237271</v>
      </c>
      <c r="M13" s="376">
        <v>1304.3519567920225</v>
      </c>
      <c r="N13" s="515">
        <v>237050</v>
      </c>
      <c r="O13" s="516">
        <v>1261.2231921957396</v>
      </c>
      <c r="P13" s="398"/>
    </row>
    <row r="14" spans="1:223" s="373" customFormat="1" ht="18" customHeight="1">
      <c r="B14" s="368">
        <v>14</v>
      </c>
      <c r="C14" s="374" t="s">
        <v>55</v>
      </c>
      <c r="D14" s="375">
        <v>6795</v>
      </c>
      <c r="E14" s="376">
        <v>504.97436350257544</v>
      </c>
      <c r="F14" s="515">
        <v>6795</v>
      </c>
      <c r="G14" s="516">
        <v>486.9788153053716</v>
      </c>
      <c r="H14" s="375">
        <v>1441</v>
      </c>
      <c r="I14" s="376">
        <v>720.0576821651631</v>
      </c>
      <c r="J14" s="515">
        <v>1441</v>
      </c>
      <c r="K14" s="516">
        <v>715.77663428174878</v>
      </c>
      <c r="L14" s="375">
        <v>184092</v>
      </c>
      <c r="M14" s="376">
        <v>1108.0950147209003</v>
      </c>
      <c r="N14" s="515">
        <v>183969</v>
      </c>
      <c r="O14" s="516">
        <v>1085.8657576004653</v>
      </c>
      <c r="P14" s="398"/>
    </row>
    <row r="15" spans="1:223" s="373" customFormat="1" ht="18" customHeight="1">
      <c r="B15" s="368">
        <v>18</v>
      </c>
      <c r="C15" s="374" t="s">
        <v>56</v>
      </c>
      <c r="D15" s="375">
        <v>7685</v>
      </c>
      <c r="E15" s="376">
        <v>480.80306180871821</v>
      </c>
      <c r="F15" s="515">
        <v>7682</v>
      </c>
      <c r="G15" s="516">
        <v>463.72542176516527</v>
      </c>
      <c r="H15" s="375">
        <v>1437</v>
      </c>
      <c r="I15" s="376">
        <v>754.26805149617257</v>
      </c>
      <c r="J15" s="515">
        <v>1437</v>
      </c>
      <c r="K15" s="516">
        <v>748.54493389004858</v>
      </c>
      <c r="L15" s="375">
        <v>204502</v>
      </c>
      <c r="M15" s="376">
        <v>1130.3089226511229</v>
      </c>
      <c r="N15" s="515">
        <v>204377</v>
      </c>
      <c r="O15" s="516">
        <v>1100.7177117288152</v>
      </c>
      <c r="P15" s="398"/>
    </row>
    <row r="16" spans="1:223" s="373" customFormat="1" ht="18" customHeight="1">
      <c r="B16" s="368">
        <v>21</v>
      </c>
      <c r="C16" s="374" t="s">
        <v>57</v>
      </c>
      <c r="D16" s="375">
        <v>4338</v>
      </c>
      <c r="E16" s="376">
        <v>502.34234209313047</v>
      </c>
      <c r="F16" s="515">
        <v>4334</v>
      </c>
      <c r="G16" s="516">
        <v>483.83679280110744</v>
      </c>
      <c r="H16" s="375">
        <v>842</v>
      </c>
      <c r="I16" s="376">
        <v>759.77287410926363</v>
      </c>
      <c r="J16" s="515">
        <v>842</v>
      </c>
      <c r="K16" s="516">
        <v>750.24276722090269</v>
      </c>
      <c r="L16" s="375">
        <v>106793</v>
      </c>
      <c r="M16" s="376">
        <v>1193.2785447548054</v>
      </c>
      <c r="N16" s="515">
        <v>106737</v>
      </c>
      <c r="O16" s="516">
        <v>1157.6805889241784</v>
      </c>
      <c r="P16" s="398"/>
    </row>
    <row r="17" spans="1:223" s="373" customFormat="1" ht="18" customHeight="1">
      <c r="B17" s="368">
        <v>23</v>
      </c>
      <c r="C17" s="374" t="s">
        <v>58</v>
      </c>
      <c r="D17" s="375">
        <v>5277</v>
      </c>
      <c r="E17" s="376">
        <v>494.59353989008912</v>
      </c>
      <c r="F17" s="515">
        <v>5274</v>
      </c>
      <c r="G17" s="516">
        <v>475.22777019340162</v>
      </c>
      <c r="H17" s="375">
        <v>855</v>
      </c>
      <c r="I17" s="376">
        <v>690.07085380116973</v>
      </c>
      <c r="J17" s="515">
        <v>855</v>
      </c>
      <c r="K17" s="516">
        <v>683.29236257309935</v>
      </c>
      <c r="L17" s="375">
        <v>151995</v>
      </c>
      <c r="M17" s="376">
        <v>1095.1269460179617</v>
      </c>
      <c r="N17" s="515">
        <v>151923</v>
      </c>
      <c r="O17" s="516">
        <v>1064.6258614561327</v>
      </c>
      <c r="P17" s="398"/>
    </row>
    <row r="18" spans="1:223" s="373" customFormat="1" ht="18" customHeight="1">
      <c r="B18" s="368">
        <v>29</v>
      </c>
      <c r="C18" s="374" t="s">
        <v>59</v>
      </c>
      <c r="D18" s="375">
        <v>12693</v>
      </c>
      <c r="E18" s="376">
        <v>481.5259607657764</v>
      </c>
      <c r="F18" s="515">
        <v>12687</v>
      </c>
      <c r="G18" s="516">
        <v>467.1742216442027</v>
      </c>
      <c r="H18" s="375">
        <v>1751</v>
      </c>
      <c r="I18" s="376">
        <v>731.60027984009128</v>
      </c>
      <c r="J18" s="515">
        <v>1750</v>
      </c>
      <c r="K18" s="516">
        <v>721.27942857142853</v>
      </c>
      <c r="L18" s="375">
        <v>297231</v>
      </c>
      <c r="M18" s="376">
        <v>1198.6680236920106</v>
      </c>
      <c r="N18" s="515">
        <v>296975</v>
      </c>
      <c r="O18" s="516">
        <v>1170.0589096388587</v>
      </c>
      <c r="P18" s="398"/>
    </row>
    <row r="19" spans="1:223" s="373" customFormat="1" ht="18" customHeight="1">
      <c r="B19" s="368">
        <v>41</v>
      </c>
      <c r="C19" s="374" t="s">
        <v>60</v>
      </c>
      <c r="D19" s="375">
        <v>15872</v>
      </c>
      <c r="E19" s="376">
        <v>518.98723475302415</v>
      </c>
      <c r="F19" s="515">
        <v>15863</v>
      </c>
      <c r="G19" s="516">
        <v>500.89528084221143</v>
      </c>
      <c r="H19" s="375">
        <v>2904</v>
      </c>
      <c r="I19" s="376">
        <v>754.91821280991746</v>
      </c>
      <c r="J19" s="515">
        <v>2904</v>
      </c>
      <c r="K19" s="516">
        <v>752.19207300275491</v>
      </c>
      <c r="L19" s="375">
        <v>410951</v>
      </c>
      <c r="M19" s="376">
        <v>1217.9211463653814</v>
      </c>
      <c r="N19" s="515">
        <v>410523</v>
      </c>
      <c r="O19" s="516">
        <v>1185.0331730256287</v>
      </c>
      <c r="P19" s="398"/>
    </row>
    <row r="20" spans="1:223" s="373" customFormat="1" ht="18" hidden="1" customHeight="1">
      <c r="B20" s="368"/>
      <c r="C20" s="374"/>
      <c r="D20" s="375"/>
      <c r="E20" s="376"/>
      <c r="F20" s="375"/>
      <c r="G20" s="376"/>
      <c r="H20" s="375"/>
      <c r="I20" s="376"/>
      <c r="J20" s="375"/>
      <c r="K20" s="376"/>
      <c r="L20" s="375"/>
      <c r="M20" s="376"/>
      <c r="N20" s="375"/>
      <c r="O20" s="376"/>
      <c r="P20" s="398"/>
    </row>
    <row r="21" spans="1:223" s="372" customFormat="1" ht="18" customHeight="1">
      <c r="A21" s="367"/>
      <c r="B21" s="368"/>
      <c r="C21" s="369" t="s">
        <v>61</v>
      </c>
      <c r="D21" s="370">
        <v>9282</v>
      </c>
      <c r="E21" s="371">
        <v>541.2629487179488</v>
      </c>
      <c r="F21" s="513">
        <v>9280</v>
      </c>
      <c r="G21" s="514">
        <v>520.46302262931033</v>
      </c>
      <c r="H21" s="370">
        <v>819</v>
      </c>
      <c r="I21" s="371">
        <v>836.38443223443221</v>
      </c>
      <c r="J21" s="513">
        <v>818</v>
      </c>
      <c r="K21" s="514">
        <v>831.46166259168695</v>
      </c>
      <c r="L21" s="370">
        <v>318703</v>
      </c>
      <c r="M21" s="371">
        <v>1391.5539379610484</v>
      </c>
      <c r="N21" s="513">
        <v>318054</v>
      </c>
      <c r="O21" s="514">
        <v>1365.8716118960931</v>
      </c>
      <c r="P21" s="398"/>
      <c r="Q21" s="373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/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67"/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  <c r="BR21" s="367"/>
      <c r="BS21" s="367"/>
      <c r="BT21" s="367"/>
      <c r="BU21" s="367"/>
      <c r="BV21" s="367"/>
      <c r="BW21" s="367"/>
      <c r="BX21" s="367"/>
      <c r="BY21" s="367"/>
      <c r="BZ21" s="367"/>
      <c r="CA21" s="367"/>
      <c r="CB21" s="367"/>
      <c r="CC21" s="367"/>
      <c r="CD21" s="367"/>
      <c r="CE21" s="367"/>
      <c r="CF21" s="367"/>
      <c r="CG21" s="367"/>
      <c r="CH21" s="367"/>
      <c r="CI21" s="367"/>
      <c r="CJ21" s="367"/>
      <c r="CK21" s="367"/>
      <c r="CL21" s="367"/>
      <c r="CM21" s="367"/>
      <c r="CN21" s="367"/>
      <c r="CO21" s="367"/>
      <c r="CP21" s="367"/>
      <c r="CQ21" s="367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7"/>
      <c r="DR21" s="367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7"/>
      <c r="EL21" s="367"/>
      <c r="EM21" s="367"/>
      <c r="EN21" s="367"/>
      <c r="EO21" s="367"/>
      <c r="EP21" s="367"/>
      <c r="EQ21" s="367"/>
      <c r="ER21" s="367"/>
      <c r="ES21" s="367"/>
      <c r="ET21" s="367"/>
      <c r="EU21" s="367"/>
      <c r="EV21" s="367"/>
      <c r="EW21" s="367"/>
      <c r="EX21" s="367"/>
      <c r="EY21" s="367"/>
      <c r="EZ21" s="367"/>
      <c r="FA21" s="367"/>
      <c r="FB21" s="367"/>
      <c r="FC21" s="367"/>
      <c r="FD21" s="367"/>
      <c r="FE21" s="367"/>
      <c r="FF21" s="367"/>
      <c r="FG21" s="367"/>
      <c r="FH21" s="367"/>
      <c r="FI21" s="367"/>
      <c r="FJ21" s="367"/>
      <c r="FK21" s="367"/>
      <c r="FL21" s="367"/>
      <c r="FM21" s="367"/>
      <c r="FN21" s="367"/>
      <c r="FO21" s="367"/>
      <c r="FP21" s="367"/>
      <c r="FQ21" s="367"/>
      <c r="FR21" s="367"/>
      <c r="FS21" s="367"/>
      <c r="FT21" s="367"/>
      <c r="FU21" s="367"/>
      <c r="FV21" s="367"/>
      <c r="FW21" s="367"/>
      <c r="FX21" s="367"/>
      <c r="FY21" s="367"/>
      <c r="FZ21" s="367"/>
      <c r="GA21" s="367"/>
      <c r="GB21" s="367"/>
      <c r="GC21" s="367"/>
      <c r="GD21" s="367"/>
      <c r="GE21" s="367"/>
      <c r="GF21" s="367"/>
      <c r="GG21" s="367"/>
      <c r="GH21" s="367"/>
      <c r="GI21" s="367"/>
      <c r="GJ21" s="367"/>
      <c r="GK21" s="367"/>
      <c r="GL21" s="367"/>
      <c r="GM21" s="367"/>
      <c r="GN21" s="367"/>
      <c r="GO21" s="367"/>
      <c r="GP21" s="367"/>
      <c r="GQ21" s="367"/>
      <c r="GR21" s="367"/>
      <c r="GS21" s="367"/>
      <c r="GT21" s="367"/>
      <c r="GU21" s="367"/>
      <c r="GV21" s="367"/>
      <c r="GW21" s="367"/>
      <c r="GX21" s="367"/>
      <c r="GY21" s="367"/>
      <c r="GZ21" s="367"/>
      <c r="HA21" s="367"/>
      <c r="HB21" s="367"/>
      <c r="HC21" s="367"/>
      <c r="HD21" s="367"/>
      <c r="HE21" s="367"/>
      <c r="HF21" s="367"/>
      <c r="HG21" s="367"/>
      <c r="HH21" s="367"/>
      <c r="HI21" s="367"/>
      <c r="HJ21" s="367"/>
      <c r="HK21" s="367"/>
      <c r="HL21" s="367"/>
      <c r="HM21" s="367"/>
      <c r="HN21" s="367"/>
      <c r="HO21" s="367"/>
    </row>
    <row r="22" spans="1:223" s="373" customFormat="1" ht="18" customHeight="1">
      <c r="B22" s="368">
        <v>22</v>
      </c>
      <c r="C22" s="374" t="s">
        <v>62</v>
      </c>
      <c r="D22" s="375">
        <v>1646</v>
      </c>
      <c r="E22" s="376">
        <v>514.26699878493321</v>
      </c>
      <c r="F22" s="515">
        <v>1646</v>
      </c>
      <c r="G22" s="516">
        <v>493.00694410692591</v>
      </c>
      <c r="H22" s="375">
        <v>81</v>
      </c>
      <c r="I22" s="376">
        <v>738.71382716049391</v>
      </c>
      <c r="J22" s="515">
        <v>80</v>
      </c>
      <c r="K22" s="516">
        <v>726.00650000000007</v>
      </c>
      <c r="L22" s="375">
        <v>55306</v>
      </c>
      <c r="M22" s="376">
        <v>1270.0965755975844</v>
      </c>
      <c r="N22" s="515">
        <v>55246</v>
      </c>
      <c r="O22" s="516">
        <v>1243.6670399666948</v>
      </c>
      <c r="P22" s="398"/>
    </row>
    <row r="23" spans="1:223" s="373" customFormat="1" ht="18" customHeight="1">
      <c r="B23" s="368">
        <v>40</v>
      </c>
      <c r="C23" s="374" t="s">
        <v>63</v>
      </c>
      <c r="D23" s="375">
        <v>1004</v>
      </c>
      <c r="E23" s="376">
        <v>517.1253087649402</v>
      </c>
      <c r="F23" s="515">
        <v>1004</v>
      </c>
      <c r="G23" s="516">
        <v>491.08244023904382</v>
      </c>
      <c r="H23" s="375">
        <v>98</v>
      </c>
      <c r="I23" s="376">
        <v>839.47244897959206</v>
      </c>
      <c r="J23" s="515">
        <v>98</v>
      </c>
      <c r="K23" s="516">
        <v>839.47244897959206</v>
      </c>
      <c r="L23" s="375">
        <v>36367</v>
      </c>
      <c r="M23" s="376">
        <v>1281.0446338713673</v>
      </c>
      <c r="N23" s="515">
        <v>36330</v>
      </c>
      <c r="O23" s="516">
        <v>1254.1988618221858</v>
      </c>
      <c r="P23" s="398"/>
    </row>
    <row r="24" spans="1:223" s="373" customFormat="1" ht="18" customHeight="1">
      <c r="B24" s="368">
        <v>50</v>
      </c>
      <c r="C24" s="374" t="s">
        <v>64</v>
      </c>
      <c r="D24" s="375">
        <v>6632</v>
      </c>
      <c r="E24" s="376">
        <v>551.61721954161646</v>
      </c>
      <c r="F24" s="515">
        <v>6630</v>
      </c>
      <c r="G24" s="516">
        <v>531.72860482654607</v>
      </c>
      <c r="H24" s="375">
        <v>640</v>
      </c>
      <c r="I24" s="376">
        <v>848.27301562499997</v>
      </c>
      <c r="J24" s="515">
        <v>640</v>
      </c>
      <c r="K24" s="516">
        <v>843.41690625000012</v>
      </c>
      <c r="L24" s="375">
        <v>227030</v>
      </c>
      <c r="M24" s="376">
        <v>1438.8437795886005</v>
      </c>
      <c r="N24" s="515">
        <v>226478</v>
      </c>
      <c r="O24" s="516">
        <v>1413.5953854679042</v>
      </c>
      <c r="P24" s="398"/>
    </row>
    <row r="25" spans="1:223" s="373" customFormat="1" ht="18" hidden="1" customHeight="1">
      <c r="B25" s="368"/>
      <c r="C25" s="374"/>
      <c r="D25" s="375"/>
      <c r="E25" s="376"/>
      <c r="F25" s="375"/>
      <c r="G25" s="376"/>
      <c r="H25" s="375"/>
      <c r="I25" s="376"/>
      <c r="J25" s="375"/>
      <c r="K25" s="376"/>
      <c r="L25" s="375"/>
      <c r="M25" s="376"/>
      <c r="N25" s="375"/>
      <c r="O25" s="376"/>
      <c r="P25" s="398"/>
    </row>
    <row r="26" spans="1:223" s="372" customFormat="1" ht="18" customHeight="1">
      <c r="A26" s="367"/>
      <c r="B26" s="368">
        <v>33</v>
      </c>
      <c r="C26" s="369" t="s">
        <v>65</v>
      </c>
      <c r="D26" s="370">
        <v>8647</v>
      </c>
      <c r="E26" s="371">
        <v>639.96840175783507</v>
      </c>
      <c r="F26" s="513">
        <v>8645</v>
      </c>
      <c r="G26" s="514">
        <v>601.73444534412954</v>
      </c>
      <c r="H26" s="370">
        <v>2052</v>
      </c>
      <c r="I26" s="371">
        <v>1043.3148830409357</v>
      </c>
      <c r="J26" s="513">
        <v>2052</v>
      </c>
      <c r="K26" s="514">
        <v>1002.3685428849901</v>
      </c>
      <c r="L26" s="370">
        <v>302830</v>
      </c>
      <c r="M26" s="371">
        <v>1524.5096654558663</v>
      </c>
      <c r="N26" s="513">
        <v>302348</v>
      </c>
      <c r="O26" s="514">
        <v>1478.4373332715945</v>
      </c>
      <c r="P26" s="398"/>
      <c r="Q26" s="373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</row>
    <row r="27" spans="1:223" s="372" customFormat="1" ht="18" hidden="1" customHeight="1">
      <c r="A27" s="367"/>
      <c r="B27" s="368"/>
      <c r="C27" s="369"/>
      <c r="D27" s="370"/>
      <c r="E27" s="371"/>
      <c r="F27" s="513"/>
      <c r="G27" s="514"/>
      <c r="H27" s="370"/>
      <c r="I27" s="371"/>
      <c r="J27" s="513"/>
      <c r="K27" s="514"/>
      <c r="L27" s="370"/>
      <c r="M27" s="371"/>
      <c r="N27" s="513"/>
      <c r="O27" s="514"/>
      <c r="P27" s="398"/>
      <c r="Q27" s="373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</row>
    <row r="28" spans="1:223" s="372" customFormat="1" ht="18" customHeight="1">
      <c r="A28" s="367"/>
      <c r="B28" s="368">
        <v>7</v>
      </c>
      <c r="C28" s="369" t="s">
        <v>205</v>
      </c>
      <c r="D28" s="370">
        <v>6069</v>
      </c>
      <c r="E28" s="371">
        <v>448.03006920415231</v>
      </c>
      <c r="F28" s="513">
        <v>6064</v>
      </c>
      <c r="G28" s="514">
        <v>431.63270283641162</v>
      </c>
      <c r="H28" s="370">
        <v>116</v>
      </c>
      <c r="I28" s="371">
        <v>766.11672413793099</v>
      </c>
      <c r="J28" s="513">
        <v>116</v>
      </c>
      <c r="K28" s="514">
        <v>766.11672413793099</v>
      </c>
      <c r="L28" s="370">
        <v>214404</v>
      </c>
      <c r="M28" s="371">
        <v>1229.3301423480907</v>
      </c>
      <c r="N28" s="513">
        <v>214141</v>
      </c>
      <c r="O28" s="514">
        <v>1206.8025869403807</v>
      </c>
      <c r="P28" s="398"/>
      <c r="Q28" s="373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</row>
    <row r="29" spans="1:223" s="372" customFormat="1" ht="18" hidden="1" customHeight="1">
      <c r="A29" s="367"/>
      <c r="B29" s="368"/>
      <c r="C29" s="369"/>
      <c r="D29" s="370"/>
      <c r="E29" s="371"/>
      <c r="F29" s="513"/>
      <c r="G29" s="514"/>
      <c r="H29" s="370"/>
      <c r="I29" s="371"/>
      <c r="J29" s="513"/>
      <c r="K29" s="514"/>
      <c r="L29" s="370"/>
      <c r="M29" s="371"/>
      <c r="N29" s="513"/>
      <c r="O29" s="514"/>
      <c r="P29" s="398"/>
      <c r="Q29" s="373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</row>
    <row r="30" spans="1:223" s="372" customFormat="1" ht="18" customHeight="1">
      <c r="A30" s="367"/>
      <c r="B30" s="368"/>
      <c r="C30" s="369" t="s">
        <v>66</v>
      </c>
      <c r="D30" s="370">
        <v>16318</v>
      </c>
      <c r="E30" s="371">
        <v>498.82165032479469</v>
      </c>
      <c r="F30" s="513">
        <v>16316</v>
      </c>
      <c r="G30" s="514">
        <v>483.72273106153477</v>
      </c>
      <c r="H30" s="370">
        <v>2638</v>
      </c>
      <c r="I30" s="371">
        <v>762.873366186505</v>
      </c>
      <c r="J30" s="513">
        <v>2638</v>
      </c>
      <c r="K30" s="514">
        <v>759.62811978771811</v>
      </c>
      <c r="L30" s="370">
        <v>376153</v>
      </c>
      <c r="M30" s="371">
        <v>1199.7335928465277</v>
      </c>
      <c r="N30" s="513">
        <v>375904</v>
      </c>
      <c r="O30" s="514">
        <v>1168.9188985751684</v>
      </c>
      <c r="P30" s="398"/>
      <c r="Q30" s="399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7"/>
      <c r="BX30" s="367"/>
      <c r="BY30" s="367"/>
      <c r="BZ30" s="367"/>
      <c r="CA30" s="367"/>
      <c r="CB30" s="367"/>
      <c r="CC30" s="367"/>
      <c r="CD30" s="367"/>
      <c r="CE30" s="367"/>
      <c r="CF30" s="367"/>
      <c r="CG30" s="367"/>
      <c r="CH30" s="367"/>
      <c r="CI30" s="367"/>
      <c r="CJ30" s="367"/>
      <c r="CK30" s="367"/>
      <c r="CL30" s="367"/>
      <c r="CM30" s="367"/>
      <c r="CN30" s="367"/>
      <c r="CO30" s="367"/>
      <c r="CP30" s="367"/>
      <c r="CQ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7"/>
      <c r="DU30" s="367"/>
      <c r="DV30" s="367"/>
      <c r="DW30" s="367"/>
      <c r="DX30" s="367"/>
      <c r="DY30" s="367"/>
      <c r="DZ30" s="367"/>
      <c r="EA30" s="367"/>
      <c r="EB30" s="367"/>
      <c r="EC30" s="367"/>
      <c r="ED30" s="367"/>
      <c r="EE30" s="367"/>
      <c r="EF30" s="367"/>
      <c r="EG30" s="367"/>
      <c r="EH30" s="367"/>
      <c r="EI30" s="367"/>
      <c r="EJ30" s="367"/>
      <c r="EK30" s="367"/>
      <c r="EL30" s="367"/>
      <c r="EM30" s="367"/>
      <c r="EN30" s="367"/>
      <c r="EO30" s="367"/>
      <c r="EP30" s="367"/>
      <c r="EQ30" s="367"/>
      <c r="ER30" s="367"/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67"/>
      <c r="FN30" s="367"/>
      <c r="FO30" s="367"/>
      <c r="FP30" s="367"/>
      <c r="FQ30" s="367"/>
      <c r="FR30" s="367"/>
      <c r="FS30" s="367"/>
      <c r="FT30" s="367"/>
      <c r="FU30" s="367"/>
      <c r="FV30" s="367"/>
      <c r="FW30" s="367"/>
      <c r="FX30" s="367"/>
      <c r="FY30" s="367"/>
      <c r="FZ30" s="367"/>
      <c r="GA30" s="367"/>
      <c r="GB30" s="367"/>
      <c r="GC30" s="367"/>
      <c r="GD30" s="367"/>
      <c r="GE30" s="367"/>
      <c r="GF30" s="367"/>
      <c r="GG30" s="367"/>
      <c r="GH30" s="367"/>
      <c r="GI30" s="367"/>
      <c r="GJ30" s="367"/>
      <c r="GK30" s="367"/>
      <c r="GL30" s="367"/>
      <c r="GM30" s="367"/>
      <c r="GN30" s="367"/>
      <c r="GO30" s="367"/>
      <c r="GP30" s="367"/>
      <c r="GQ30" s="367"/>
      <c r="GR30" s="367"/>
      <c r="GS30" s="367"/>
      <c r="GT30" s="367"/>
      <c r="GU30" s="367"/>
      <c r="GV30" s="367"/>
      <c r="GW30" s="367"/>
      <c r="GX30" s="367"/>
      <c r="GY30" s="367"/>
      <c r="GZ30" s="367"/>
      <c r="HA30" s="367"/>
      <c r="HB30" s="367"/>
      <c r="HC30" s="367"/>
      <c r="HD30" s="367"/>
      <c r="HE30" s="367"/>
      <c r="HF30" s="367"/>
      <c r="HG30" s="367"/>
      <c r="HH30" s="367"/>
      <c r="HI30" s="367"/>
      <c r="HJ30" s="367"/>
      <c r="HK30" s="367"/>
      <c r="HL30" s="367"/>
      <c r="HM30" s="367"/>
      <c r="HN30" s="367"/>
      <c r="HO30" s="367"/>
    </row>
    <row r="31" spans="1:223" s="373" customFormat="1" ht="18" customHeight="1">
      <c r="B31" s="368">
        <v>35</v>
      </c>
      <c r="C31" s="374" t="s">
        <v>67</v>
      </c>
      <c r="D31" s="375">
        <v>9115</v>
      </c>
      <c r="E31" s="376">
        <v>504.88345145364787</v>
      </c>
      <c r="F31" s="515">
        <v>9114</v>
      </c>
      <c r="G31" s="516">
        <v>489.12525126179503</v>
      </c>
      <c r="H31" s="375">
        <v>1783</v>
      </c>
      <c r="I31" s="376">
        <v>752.21172742568706</v>
      </c>
      <c r="J31" s="515">
        <v>1783</v>
      </c>
      <c r="K31" s="516">
        <v>749.576920919798</v>
      </c>
      <c r="L31" s="375">
        <v>198606</v>
      </c>
      <c r="M31" s="376">
        <v>1219.1868664592207</v>
      </c>
      <c r="N31" s="515">
        <v>198472</v>
      </c>
      <c r="O31" s="516">
        <v>1185.1371714901854</v>
      </c>
      <c r="P31" s="398"/>
    </row>
    <row r="32" spans="1:223" s="373" customFormat="1" ht="18" customHeight="1">
      <c r="B32" s="368">
        <v>38</v>
      </c>
      <c r="C32" s="374" t="s">
        <v>68</v>
      </c>
      <c r="D32" s="375">
        <v>7203</v>
      </c>
      <c r="E32" s="376">
        <v>491.15077467721784</v>
      </c>
      <c r="F32" s="515">
        <v>7202</v>
      </c>
      <c r="G32" s="516">
        <v>476.88594001666206</v>
      </c>
      <c r="H32" s="375">
        <v>855</v>
      </c>
      <c r="I32" s="376">
        <v>785.10693567251451</v>
      </c>
      <c r="J32" s="515">
        <v>855</v>
      </c>
      <c r="K32" s="516">
        <v>780.58869005847964</v>
      </c>
      <c r="L32" s="375">
        <v>177547</v>
      </c>
      <c r="M32" s="376">
        <v>1177.9729499794421</v>
      </c>
      <c r="N32" s="515">
        <v>177432</v>
      </c>
      <c r="O32" s="516">
        <v>1150.7774524888412</v>
      </c>
      <c r="P32" s="398"/>
    </row>
    <row r="33" spans="1:223" s="373" customFormat="1" ht="18" hidden="1" customHeight="1">
      <c r="B33" s="368"/>
      <c r="C33" s="374"/>
      <c r="D33" s="375"/>
      <c r="E33" s="376"/>
      <c r="F33" s="375"/>
      <c r="G33" s="376"/>
      <c r="H33" s="375"/>
      <c r="I33" s="376"/>
      <c r="J33" s="375"/>
      <c r="K33" s="376"/>
      <c r="L33" s="375"/>
      <c r="M33" s="376"/>
      <c r="N33" s="375"/>
      <c r="O33" s="376"/>
      <c r="P33" s="398"/>
    </row>
    <row r="34" spans="1:223" s="372" customFormat="1" ht="18" customHeight="1">
      <c r="A34" s="367"/>
      <c r="B34" s="368">
        <v>39</v>
      </c>
      <c r="C34" s="369" t="s">
        <v>69</v>
      </c>
      <c r="D34" s="370">
        <v>4592</v>
      </c>
      <c r="E34" s="371">
        <v>577.34006533101046</v>
      </c>
      <c r="F34" s="513">
        <v>4589</v>
      </c>
      <c r="G34" s="514">
        <v>553.81290259315756</v>
      </c>
      <c r="H34" s="370">
        <v>1392</v>
      </c>
      <c r="I34" s="371">
        <v>866.98492097701171</v>
      </c>
      <c r="J34" s="513">
        <v>1392</v>
      </c>
      <c r="K34" s="514">
        <v>862.04218390804601</v>
      </c>
      <c r="L34" s="370">
        <v>149135</v>
      </c>
      <c r="M34" s="371">
        <v>1386.3400972943978</v>
      </c>
      <c r="N34" s="513">
        <v>148879</v>
      </c>
      <c r="O34" s="514">
        <v>1355.54979056818</v>
      </c>
      <c r="P34" s="398"/>
      <c r="Q34" s="373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</row>
    <row r="35" spans="1:223" s="372" customFormat="1" ht="18" hidden="1" customHeight="1">
      <c r="A35" s="367"/>
      <c r="B35" s="368"/>
      <c r="C35" s="369"/>
      <c r="D35" s="370"/>
      <c r="E35" s="371"/>
      <c r="F35" s="513"/>
      <c r="G35" s="514"/>
      <c r="H35" s="370"/>
      <c r="I35" s="371"/>
      <c r="J35" s="513"/>
      <c r="K35" s="514"/>
      <c r="L35" s="370"/>
      <c r="M35" s="371"/>
      <c r="N35" s="513"/>
      <c r="O35" s="514"/>
      <c r="P35" s="398"/>
      <c r="Q35" s="373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</row>
    <row r="36" spans="1:223" s="372" customFormat="1" ht="18" customHeight="1">
      <c r="A36" s="367"/>
      <c r="B36" s="368"/>
      <c r="C36" s="369" t="s">
        <v>70</v>
      </c>
      <c r="D36" s="370">
        <v>18705</v>
      </c>
      <c r="E36" s="371">
        <v>570.18207377706494</v>
      </c>
      <c r="F36" s="513">
        <v>18691</v>
      </c>
      <c r="G36" s="514">
        <v>544.06072441281901</v>
      </c>
      <c r="H36" s="370">
        <v>3922</v>
      </c>
      <c r="I36" s="371">
        <v>804.24165221825604</v>
      </c>
      <c r="J36" s="513">
        <v>3922</v>
      </c>
      <c r="K36" s="514">
        <v>787.52099439061726</v>
      </c>
      <c r="L36" s="370">
        <v>635769</v>
      </c>
      <c r="M36" s="371">
        <v>1317.7249979945548</v>
      </c>
      <c r="N36" s="513">
        <v>634864</v>
      </c>
      <c r="O36" s="514">
        <v>1285.9127097142064</v>
      </c>
      <c r="P36" s="398"/>
      <c r="Q36" s="373"/>
      <c r="R36" s="367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367"/>
      <c r="BT36" s="367"/>
      <c r="BU36" s="367"/>
      <c r="BV36" s="367"/>
      <c r="BW36" s="367"/>
      <c r="BX36" s="367"/>
      <c r="BY36" s="367"/>
      <c r="BZ36" s="367"/>
      <c r="CA36" s="367"/>
      <c r="CB36" s="367"/>
      <c r="CC36" s="367"/>
      <c r="CD36" s="367"/>
      <c r="CE36" s="367"/>
      <c r="CF36" s="367"/>
      <c r="CG36" s="367"/>
      <c r="CH36" s="367"/>
      <c r="CI36" s="367"/>
      <c r="CJ36" s="367"/>
      <c r="CK36" s="367"/>
      <c r="CL36" s="367"/>
      <c r="CM36" s="367"/>
      <c r="CN36" s="367"/>
      <c r="CO36" s="367"/>
      <c r="CP36" s="367"/>
      <c r="CQ36" s="367"/>
      <c r="CR36" s="367"/>
      <c r="CS36" s="367"/>
      <c r="CT36" s="367"/>
      <c r="CU36" s="367"/>
      <c r="CV36" s="367"/>
      <c r="CW36" s="367"/>
      <c r="CX36" s="367"/>
      <c r="CY36" s="367"/>
      <c r="CZ36" s="367"/>
      <c r="DA36" s="367"/>
      <c r="DB36" s="367"/>
      <c r="DC36" s="367"/>
      <c r="DD36" s="367"/>
      <c r="DE36" s="367"/>
      <c r="DF36" s="367"/>
      <c r="DG36" s="367"/>
      <c r="DH36" s="367"/>
      <c r="DI36" s="367"/>
      <c r="DJ36" s="367"/>
      <c r="DK36" s="367"/>
      <c r="DL36" s="367"/>
      <c r="DM36" s="367"/>
      <c r="DN36" s="367"/>
      <c r="DO36" s="367"/>
      <c r="DP36" s="367"/>
      <c r="DQ36" s="367"/>
      <c r="DR36" s="367"/>
      <c r="DS36" s="367"/>
      <c r="DT36" s="367"/>
      <c r="DU36" s="367"/>
      <c r="DV36" s="367"/>
      <c r="DW36" s="367"/>
      <c r="DX36" s="367"/>
      <c r="DY36" s="367"/>
      <c r="DZ36" s="367"/>
      <c r="EA36" s="367"/>
      <c r="EB36" s="367"/>
      <c r="EC36" s="367"/>
      <c r="ED36" s="367"/>
      <c r="EE36" s="367"/>
      <c r="EF36" s="367"/>
      <c r="EG36" s="367"/>
      <c r="EH36" s="367"/>
      <c r="EI36" s="367"/>
      <c r="EJ36" s="367"/>
      <c r="EK36" s="367"/>
      <c r="EL36" s="367"/>
      <c r="EM36" s="367"/>
      <c r="EN36" s="367"/>
      <c r="EO36" s="367"/>
      <c r="EP36" s="367"/>
      <c r="EQ36" s="367"/>
      <c r="ER36" s="367"/>
      <c r="ES36" s="367"/>
      <c r="ET36" s="367"/>
      <c r="EU36" s="367"/>
      <c r="EV36" s="367"/>
      <c r="EW36" s="367"/>
      <c r="EX36" s="367"/>
      <c r="EY36" s="367"/>
      <c r="EZ36" s="367"/>
      <c r="FA36" s="367"/>
      <c r="FB36" s="367"/>
      <c r="FC36" s="367"/>
      <c r="FD36" s="367"/>
      <c r="FE36" s="367"/>
      <c r="FF36" s="367"/>
      <c r="FG36" s="367"/>
      <c r="FH36" s="367"/>
      <c r="FI36" s="367"/>
      <c r="FJ36" s="367"/>
      <c r="FK36" s="367"/>
      <c r="FL36" s="367"/>
      <c r="FM36" s="367"/>
      <c r="FN36" s="367"/>
      <c r="FO36" s="367"/>
      <c r="FP36" s="367"/>
      <c r="FQ36" s="367"/>
      <c r="FR36" s="367"/>
      <c r="FS36" s="367"/>
      <c r="FT36" s="367"/>
      <c r="FU36" s="367"/>
      <c r="FV36" s="367"/>
      <c r="FW36" s="367"/>
      <c r="FX36" s="367"/>
      <c r="FY36" s="367"/>
      <c r="FZ36" s="367"/>
      <c r="GA36" s="367"/>
      <c r="GB36" s="367"/>
      <c r="GC36" s="367"/>
      <c r="GD36" s="367"/>
      <c r="GE36" s="367"/>
      <c r="GF36" s="367"/>
      <c r="GG36" s="367"/>
      <c r="GH36" s="367"/>
      <c r="GI36" s="367"/>
      <c r="GJ36" s="367"/>
      <c r="GK36" s="367"/>
      <c r="GL36" s="367"/>
      <c r="GM36" s="367"/>
      <c r="GN36" s="367"/>
      <c r="GO36" s="367"/>
      <c r="GP36" s="367"/>
      <c r="GQ36" s="367"/>
      <c r="GR36" s="367"/>
      <c r="GS36" s="367"/>
      <c r="GT36" s="367"/>
      <c r="GU36" s="367"/>
      <c r="GV36" s="367"/>
      <c r="GW36" s="367"/>
      <c r="GX36" s="367"/>
      <c r="GY36" s="367"/>
      <c r="GZ36" s="367"/>
      <c r="HA36" s="367"/>
      <c r="HB36" s="367"/>
      <c r="HC36" s="367"/>
      <c r="HD36" s="367"/>
      <c r="HE36" s="367"/>
      <c r="HF36" s="367"/>
      <c r="HG36" s="367"/>
      <c r="HH36" s="367"/>
      <c r="HI36" s="367"/>
      <c r="HJ36" s="367"/>
      <c r="HK36" s="367"/>
      <c r="HL36" s="367"/>
      <c r="HM36" s="367"/>
      <c r="HN36" s="367"/>
      <c r="HO36" s="367"/>
    </row>
    <row r="37" spans="1:223" s="373" customFormat="1" ht="18" customHeight="1">
      <c r="B37" s="368">
        <v>5</v>
      </c>
      <c r="C37" s="374" t="s">
        <v>71</v>
      </c>
      <c r="D37" s="375">
        <v>1253</v>
      </c>
      <c r="E37" s="376">
        <v>560.96444533120518</v>
      </c>
      <c r="F37" s="515">
        <v>1253</v>
      </c>
      <c r="G37" s="516">
        <v>533.38119712689547</v>
      </c>
      <c r="H37" s="375">
        <v>236</v>
      </c>
      <c r="I37" s="376">
        <v>731.78868644067813</v>
      </c>
      <c r="J37" s="515">
        <v>236</v>
      </c>
      <c r="K37" s="516">
        <v>727.46805084745756</v>
      </c>
      <c r="L37" s="375">
        <v>40209</v>
      </c>
      <c r="M37" s="376">
        <v>1161.8157507025785</v>
      </c>
      <c r="N37" s="515">
        <v>40185</v>
      </c>
      <c r="O37" s="516">
        <v>1140.4593293517476</v>
      </c>
      <c r="P37" s="398"/>
    </row>
    <row r="38" spans="1:223" s="373" customFormat="1" ht="18" customHeight="1">
      <c r="B38" s="368">
        <v>9</v>
      </c>
      <c r="C38" s="374" t="s">
        <v>72</v>
      </c>
      <c r="D38" s="375">
        <v>2794</v>
      </c>
      <c r="E38" s="376">
        <v>558.58088045812451</v>
      </c>
      <c r="F38" s="515">
        <v>2791</v>
      </c>
      <c r="G38" s="516">
        <v>536.30584378359015</v>
      </c>
      <c r="H38" s="375">
        <v>318</v>
      </c>
      <c r="I38" s="376">
        <v>836.2495597484276</v>
      </c>
      <c r="J38" s="515">
        <v>318</v>
      </c>
      <c r="K38" s="516">
        <v>817.73056603773591</v>
      </c>
      <c r="L38" s="375">
        <v>95115</v>
      </c>
      <c r="M38" s="376">
        <v>1415.2377849971092</v>
      </c>
      <c r="N38" s="515">
        <v>94919</v>
      </c>
      <c r="O38" s="516">
        <v>1388.3299003360776</v>
      </c>
      <c r="P38" s="398"/>
    </row>
    <row r="39" spans="1:223" s="373" customFormat="1" ht="18" customHeight="1">
      <c r="B39" s="368">
        <v>24</v>
      </c>
      <c r="C39" s="374" t="s">
        <v>73</v>
      </c>
      <c r="D39" s="375">
        <v>4035</v>
      </c>
      <c r="E39" s="376">
        <v>579.56336555142502</v>
      </c>
      <c r="F39" s="515">
        <v>4032</v>
      </c>
      <c r="G39" s="516">
        <v>541.29762152777778</v>
      </c>
      <c r="H39" s="375">
        <v>1112</v>
      </c>
      <c r="I39" s="376">
        <v>885.76600719424471</v>
      </c>
      <c r="J39" s="515">
        <v>1112</v>
      </c>
      <c r="K39" s="516">
        <v>852.18053956834524</v>
      </c>
      <c r="L39" s="375">
        <v>140884</v>
      </c>
      <c r="M39" s="376">
        <v>1314.6760544135605</v>
      </c>
      <c r="N39" s="515">
        <v>140692</v>
      </c>
      <c r="O39" s="516">
        <v>1263.4750996502994</v>
      </c>
      <c r="P39" s="393"/>
    </row>
    <row r="40" spans="1:223" s="373" customFormat="1" ht="18" customHeight="1">
      <c r="B40" s="368">
        <v>34</v>
      </c>
      <c r="C40" s="374" t="s">
        <v>74</v>
      </c>
      <c r="D40" s="375">
        <v>1332</v>
      </c>
      <c r="E40" s="376">
        <v>598.63614864864871</v>
      </c>
      <c r="F40" s="515">
        <v>1331</v>
      </c>
      <c r="G40" s="516">
        <v>570.4466341096919</v>
      </c>
      <c r="H40" s="375">
        <v>289</v>
      </c>
      <c r="I40" s="376">
        <v>811.95519031141862</v>
      </c>
      <c r="J40" s="515">
        <v>289</v>
      </c>
      <c r="K40" s="516">
        <v>791.12411764705882</v>
      </c>
      <c r="L40" s="375">
        <v>44427</v>
      </c>
      <c r="M40" s="376">
        <v>1348.0291968847766</v>
      </c>
      <c r="N40" s="515">
        <v>44374</v>
      </c>
      <c r="O40" s="516">
        <v>1315.2016448821378</v>
      </c>
      <c r="P40" s="393"/>
    </row>
    <row r="41" spans="1:223" s="373" customFormat="1" ht="18" customHeight="1">
      <c r="B41" s="368">
        <v>37</v>
      </c>
      <c r="C41" s="374" t="s">
        <v>75</v>
      </c>
      <c r="D41" s="375">
        <v>2459</v>
      </c>
      <c r="E41" s="376">
        <v>578.99723464823103</v>
      </c>
      <c r="F41" s="515">
        <v>2459</v>
      </c>
      <c r="G41" s="516">
        <v>560.86374542496958</v>
      </c>
      <c r="H41" s="375">
        <v>658</v>
      </c>
      <c r="I41" s="376">
        <v>751.802811550152</v>
      </c>
      <c r="J41" s="515">
        <v>658</v>
      </c>
      <c r="K41" s="516">
        <v>743.25747720364745</v>
      </c>
      <c r="L41" s="375">
        <v>83551</v>
      </c>
      <c r="M41" s="376">
        <v>1232.8791299924601</v>
      </c>
      <c r="N41" s="515">
        <v>83448</v>
      </c>
      <c r="O41" s="516">
        <v>1208.5563704342831</v>
      </c>
      <c r="P41" s="393"/>
    </row>
    <row r="42" spans="1:223" s="373" customFormat="1" ht="18" customHeight="1">
      <c r="B42" s="368">
        <v>40</v>
      </c>
      <c r="C42" s="374" t="s">
        <v>76</v>
      </c>
      <c r="D42" s="375">
        <v>1075</v>
      </c>
      <c r="E42" s="376">
        <v>534.39061395348824</v>
      </c>
      <c r="F42" s="515">
        <v>1075</v>
      </c>
      <c r="G42" s="516">
        <v>518.97341395348826</v>
      </c>
      <c r="H42" s="375">
        <v>137</v>
      </c>
      <c r="I42" s="376">
        <v>741.84686131386854</v>
      </c>
      <c r="J42" s="515">
        <v>137</v>
      </c>
      <c r="K42" s="516">
        <v>734.27941605839419</v>
      </c>
      <c r="L42" s="375">
        <v>35931</v>
      </c>
      <c r="M42" s="376">
        <v>1258.2752222314989</v>
      </c>
      <c r="N42" s="515">
        <v>35892</v>
      </c>
      <c r="O42" s="516">
        <v>1230.6079218210184</v>
      </c>
      <c r="P42" s="393"/>
    </row>
    <row r="43" spans="1:223" s="373" customFormat="1" ht="18" customHeight="1">
      <c r="B43" s="368">
        <v>42</v>
      </c>
      <c r="C43" s="374" t="s">
        <v>77</v>
      </c>
      <c r="D43" s="375">
        <v>682</v>
      </c>
      <c r="E43" s="376">
        <v>558.42098240469215</v>
      </c>
      <c r="F43" s="515">
        <v>682</v>
      </c>
      <c r="G43" s="516">
        <v>529.11623167155426</v>
      </c>
      <c r="H43" s="375">
        <v>74</v>
      </c>
      <c r="I43" s="376">
        <v>740.17959459459462</v>
      </c>
      <c r="J43" s="515">
        <v>74</v>
      </c>
      <c r="K43" s="516">
        <v>725.59297297297292</v>
      </c>
      <c r="L43" s="375">
        <v>23030</v>
      </c>
      <c r="M43" s="376">
        <v>1277.4824924012157</v>
      </c>
      <c r="N43" s="515">
        <v>23011</v>
      </c>
      <c r="O43" s="516">
        <v>1253.2365442614405</v>
      </c>
      <c r="P43" s="393"/>
    </row>
    <row r="44" spans="1:223" s="373" customFormat="1" ht="18" customHeight="1">
      <c r="B44" s="368">
        <v>47</v>
      </c>
      <c r="C44" s="374" t="s">
        <v>78</v>
      </c>
      <c r="D44" s="375">
        <v>3555</v>
      </c>
      <c r="E44" s="376">
        <v>575.00861603375529</v>
      </c>
      <c r="F44" s="515">
        <v>3549</v>
      </c>
      <c r="G44" s="516">
        <v>552.78296139757674</v>
      </c>
      <c r="H44" s="375">
        <v>674</v>
      </c>
      <c r="I44" s="376">
        <v>833.08985163204738</v>
      </c>
      <c r="J44" s="515">
        <v>674</v>
      </c>
      <c r="K44" s="516">
        <v>827.52488130563802</v>
      </c>
      <c r="L44" s="375">
        <v>124806</v>
      </c>
      <c r="M44" s="376">
        <v>1437.7642664615487</v>
      </c>
      <c r="N44" s="515">
        <v>124563</v>
      </c>
      <c r="O44" s="516">
        <v>1410.6960465788397</v>
      </c>
      <c r="P44" s="393"/>
    </row>
    <row r="45" spans="1:223" s="373" customFormat="1" ht="18" customHeight="1">
      <c r="B45" s="368">
        <v>49</v>
      </c>
      <c r="C45" s="374" t="s">
        <v>79</v>
      </c>
      <c r="D45" s="375">
        <v>1520</v>
      </c>
      <c r="E45" s="376">
        <v>554.30781578947358</v>
      </c>
      <c r="F45" s="515">
        <v>1519</v>
      </c>
      <c r="G45" s="516">
        <v>528.21718235681362</v>
      </c>
      <c r="H45" s="375">
        <v>424</v>
      </c>
      <c r="I45" s="376">
        <v>668.35919811320753</v>
      </c>
      <c r="J45" s="515">
        <v>424</v>
      </c>
      <c r="K45" s="516">
        <v>659.36693396226417</v>
      </c>
      <c r="L45" s="375">
        <v>47816</v>
      </c>
      <c r="M45" s="376">
        <v>1134.6787349422784</v>
      </c>
      <c r="N45" s="515">
        <v>47780</v>
      </c>
      <c r="O45" s="516">
        <v>1110.72617768941</v>
      </c>
      <c r="P45" s="393"/>
    </row>
    <row r="46" spans="1:223" s="373" customFormat="1" ht="18" hidden="1" customHeight="1">
      <c r="B46" s="368"/>
      <c r="C46" s="374"/>
      <c r="D46" s="375"/>
      <c r="E46" s="376"/>
      <c r="F46" s="375"/>
      <c r="G46" s="376"/>
      <c r="H46" s="375"/>
      <c r="I46" s="376"/>
      <c r="J46" s="375"/>
      <c r="K46" s="376"/>
      <c r="L46" s="375"/>
      <c r="M46" s="376"/>
      <c r="N46" s="375"/>
      <c r="O46" s="376"/>
      <c r="P46" s="393"/>
    </row>
    <row r="47" spans="1:223" s="372" customFormat="1" ht="18" customHeight="1">
      <c r="A47" s="367"/>
      <c r="B47" s="368"/>
      <c r="C47" s="369" t="s">
        <v>80</v>
      </c>
      <c r="D47" s="370">
        <v>14571</v>
      </c>
      <c r="E47" s="371">
        <v>523.58714981813216</v>
      </c>
      <c r="F47" s="513">
        <v>14565</v>
      </c>
      <c r="G47" s="514">
        <v>503.3689083419157</v>
      </c>
      <c r="H47" s="370">
        <v>2662</v>
      </c>
      <c r="I47" s="371">
        <v>715.15583771600325</v>
      </c>
      <c r="J47" s="513">
        <v>2662</v>
      </c>
      <c r="K47" s="514">
        <v>706.69332081141999</v>
      </c>
      <c r="L47" s="370">
        <v>404740</v>
      </c>
      <c r="M47" s="371">
        <v>1230.3061422394624</v>
      </c>
      <c r="N47" s="513">
        <v>404478</v>
      </c>
      <c r="O47" s="514">
        <v>1195.62185498346</v>
      </c>
      <c r="P47" s="393"/>
      <c r="Q47" s="373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367"/>
      <c r="BT47" s="367"/>
      <c r="BU47" s="367"/>
      <c r="BV47" s="367"/>
      <c r="BW47" s="367"/>
      <c r="BX47" s="367"/>
      <c r="BY47" s="367"/>
      <c r="BZ47" s="367"/>
      <c r="CA47" s="367"/>
      <c r="CB47" s="367"/>
      <c r="CC47" s="367"/>
      <c r="CD47" s="367"/>
      <c r="CE47" s="367"/>
      <c r="CF47" s="367"/>
      <c r="CG47" s="367"/>
      <c r="CH47" s="367"/>
      <c r="CI47" s="367"/>
      <c r="CJ47" s="367"/>
      <c r="CK47" s="367"/>
      <c r="CL47" s="367"/>
      <c r="CM47" s="367"/>
      <c r="CN47" s="367"/>
      <c r="CO47" s="367"/>
      <c r="CP47" s="367"/>
      <c r="CQ47" s="367"/>
      <c r="CR47" s="367"/>
      <c r="CS47" s="367"/>
      <c r="CT47" s="367"/>
      <c r="CU47" s="367"/>
      <c r="CV47" s="367"/>
      <c r="CW47" s="367"/>
      <c r="CX47" s="367"/>
      <c r="CY47" s="367"/>
      <c r="CZ47" s="367"/>
      <c r="DA47" s="367"/>
      <c r="DB47" s="367"/>
      <c r="DC47" s="367"/>
      <c r="DD47" s="367"/>
      <c r="DE47" s="367"/>
      <c r="DF47" s="367"/>
      <c r="DG47" s="367"/>
      <c r="DH47" s="367"/>
      <c r="DI47" s="367"/>
      <c r="DJ47" s="367"/>
      <c r="DK47" s="367"/>
      <c r="DL47" s="367"/>
      <c r="DM47" s="367"/>
      <c r="DN47" s="367"/>
      <c r="DO47" s="367"/>
      <c r="DP47" s="367"/>
      <c r="DQ47" s="367"/>
      <c r="DR47" s="367"/>
      <c r="DS47" s="367"/>
      <c r="DT47" s="367"/>
      <c r="DU47" s="367"/>
      <c r="DV47" s="367"/>
      <c r="DW47" s="367"/>
      <c r="DX47" s="367"/>
      <c r="DY47" s="367"/>
      <c r="DZ47" s="367"/>
      <c r="EA47" s="367"/>
      <c r="EB47" s="367"/>
      <c r="EC47" s="367"/>
      <c r="ED47" s="367"/>
      <c r="EE47" s="367"/>
      <c r="EF47" s="367"/>
      <c r="EG47" s="367"/>
      <c r="EH47" s="367"/>
      <c r="EI47" s="367"/>
      <c r="EJ47" s="367"/>
      <c r="EK47" s="367"/>
      <c r="EL47" s="367"/>
      <c r="EM47" s="367"/>
      <c r="EN47" s="367"/>
      <c r="EO47" s="367"/>
      <c r="EP47" s="367"/>
      <c r="EQ47" s="367"/>
      <c r="ER47" s="367"/>
      <c r="ES47" s="367"/>
      <c r="ET47" s="367"/>
      <c r="EU47" s="367"/>
      <c r="EV47" s="367"/>
      <c r="EW47" s="367"/>
      <c r="EX47" s="367"/>
      <c r="EY47" s="367"/>
      <c r="EZ47" s="367"/>
      <c r="FA47" s="367"/>
      <c r="FB47" s="367"/>
      <c r="FC47" s="367"/>
      <c r="FD47" s="367"/>
      <c r="FE47" s="367"/>
      <c r="FF47" s="367"/>
      <c r="FG47" s="367"/>
      <c r="FH47" s="367"/>
      <c r="FI47" s="367"/>
      <c r="FJ47" s="367"/>
      <c r="FK47" s="367"/>
      <c r="FL47" s="367"/>
      <c r="FM47" s="367"/>
      <c r="FN47" s="367"/>
      <c r="FO47" s="367"/>
      <c r="FP47" s="367"/>
      <c r="FQ47" s="367"/>
      <c r="FR47" s="367"/>
      <c r="FS47" s="367"/>
      <c r="FT47" s="367"/>
      <c r="FU47" s="367"/>
      <c r="FV47" s="367"/>
      <c r="FW47" s="367"/>
      <c r="FX47" s="367"/>
      <c r="FY47" s="367"/>
      <c r="FZ47" s="367"/>
      <c r="GA47" s="367"/>
      <c r="GB47" s="367"/>
      <c r="GC47" s="367"/>
      <c r="GD47" s="367"/>
      <c r="GE47" s="367"/>
      <c r="GF47" s="367"/>
      <c r="GG47" s="367"/>
      <c r="GH47" s="367"/>
      <c r="GI47" s="367"/>
      <c r="GJ47" s="367"/>
      <c r="GK47" s="367"/>
      <c r="GL47" s="367"/>
      <c r="GM47" s="367"/>
      <c r="GN47" s="367"/>
      <c r="GO47" s="367"/>
      <c r="GP47" s="367"/>
      <c r="GQ47" s="367"/>
      <c r="GR47" s="367"/>
      <c r="GS47" s="367"/>
      <c r="GT47" s="367"/>
      <c r="GU47" s="367"/>
      <c r="GV47" s="367"/>
      <c r="GW47" s="367"/>
      <c r="GX47" s="367"/>
      <c r="GY47" s="367"/>
      <c r="GZ47" s="367"/>
      <c r="HA47" s="367"/>
      <c r="HB47" s="367"/>
      <c r="HC47" s="367"/>
      <c r="HD47" s="367"/>
      <c r="HE47" s="367"/>
      <c r="HF47" s="367"/>
      <c r="HG47" s="367"/>
      <c r="HH47" s="367"/>
      <c r="HI47" s="367"/>
      <c r="HJ47" s="367"/>
      <c r="HK47" s="367"/>
      <c r="HL47" s="367"/>
      <c r="HM47" s="367"/>
      <c r="HN47" s="367"/>
      <c r="HO47" s="367"/>
    </row>
    <row r="48" spans="1:223" s="373" customFormat="1" ht="18" customHeight="1">
      <c r="B48" s="368">
        <v>2</v>
      </c>
      <c r="C48" s="374" t="s">
        <v>81</v>
      </c>
      <c r="D48" s="375">
        <v>2884</v>
      </c>
      <c r="E48" s="376">
        <v>529.08705963938974</v>
      </c>
      <c r="F48" s="515">
        <v>2882</v>
      </c>
      <c r="G48" s="516">
        <v>506.78468077723807</v>
      </c>
      <c r="H48" s="375">
        <v>765</v>
      </c>
      <c r="I48" s="376">
        <v>681.01062745098045</v>
      </c>
      <c r="J48" s="515">
        <v>765</v>
      </c>
      <c r="K48" s="516">
        <v>670.71470588235297</v>
      </c>
      <c r="L48" s="375">
        <v>76904</v>
      </c>
      <c r="M48" s="376">
        <v>1197.9158640642884</v>
      </c>
      <c r="N48" s="515">
        <v>76849</v>
      </c>
      <c r="O48" s="516">
        <v>1165.9066353498422</v>
      </c>
      <c r="P48" s="393"/>
    </row>
    <row r="49" spans="1:223" s="373" customFormat="1" ht="18" customHeight="1">
      <c r="B49" s="368">
        <v>13</v>
      </c>
      <c r="C49" s="374" t="s">
        <v>82</v>
      </c>
      <c r="D49" s="375">
        <v>3957</v>
      </c>
      <c r="E49" s="376">
        <v>548.72027798837507</v>
      </c>
      <c r="F49" s="515">
        <v>3955</v>
      </c>
      <c r="G49" s="516">
        <v>528.16031858407086</v>
      </c>
      <c r="H49" s="375">
        <v>898</v>
      </c>
      <c r="I49" s="376">
        <v>754.21742761692656</v>
      </c>
      <c r="J49" s="515">
        <v>898</v>
      </c>
      <c r="K49" s="516">
        <v>749.74701559020048</v>
      </c>
      <c r="L49" s="375">
        <v>105899</v>
      </c>
      <c r="M49" s="376">
        <v>1232.3374350088288</v>
      </c>
      <c r="N49" s="515">
        <v>105851</v>
      </c>
      <c r="O49" s="516">
        <v>1191.5790112516647</v>
      </c>
      <c r="P49" s="393"/>
    </row>
    <row r="50" spans="1:223" s="373" customFormat="1" ht="18" customHeight="1">
      <c r="B50" s="368">
        <v>16</v>
      </c>
      <c r="C50" s="374" t="s">
        <v>83</v>
      </c>
      <c r="D50" s="375">
        <v>1578</v>
      </c>
      <c r="E50" s="376">
        <v>536.61034220532315</v>
      </c>
      <c r="F50" s="515">
        <v>1578</v>
      </c>
      <c r="G50" s="516">
        <v>517.19776932826358</v>
      </c>
      <c r="H50" s="375">
        <v>311</v>
      </c>
      <c r="I50" s="376">
        <v>683.9380064308682</v>
      </c>
      <c r="J50" s="515">
        <v>311</v>
      </c>
      <c r="K50" s="516">
        <v>669.16752411575567</v>
      </c>
      <c r="L50" s="375">
        <v>45994</v>
      </c>
      <c r="M50" s="376">
        <v>1136.0351254511461</v>
      </c>
      <c r="N50" s="515">
        <v>45970</v>
      </c>
      <c r="O50" s="516">
        <v>1104.0884487709377</v>
      </c>
      <c r="P50" s="393"/>
    </row>
    <row r="51" spans="1:223" s="373" customFormat="1" ht="18" customHeight="1">
      <c r="B51" s="368">
        <v>19</v>
      </c>
      <c r="C51" s="374" t="s">
        <v>84</v>
      </c>
      <c r="D51" s="375">
        <v>1570</v>
      </c>
      <c r="E51" s="376">
        <v>517.05935668789812</v>
      </c>
      <c r="F51" s="515">
        <v>1569</v>
      </c>
      <c r="G51" s="516">
        <v>496.11973868706173</v>
      </c>
      <c r="H51" s="375">
        <v>108</v>
      </c>
      <c r="I51" s="376">
        <v>788.13055555555559</v>
      </c>
      <c r="J51" s="515">
        <v>108</v>
      </c>
      <c r="K51" s="516">
        <v>780.69564814814817</v>
      </c>
      <c r="L51" s="375">
        <v>47190</v>
      </c>
      <c r="M51" s="376">
        <v>1395.7101027760116</v>
      </c>
      <c r="N51" s="515">
        <v>47151</v>
      </c>
      <c r="O51" s="516">
        <v>1356.608135352378</v>
      </c>
      <c r="P51" s="393"/>
    </row>
    <row r="52" spans="1:223" s="373" customFormat="1" ht="18" customHeight="1">
      <c r="B52" s="368">
        <v>45</v>
      </c>
      <c r="C52" s="374" t="s">
        <v>85</v>
      </c>
      <c r="D52" s="375">
        <v>4582</v>
      </c>
      <c r="E52" s="376">
        <v>496.17215844609331</v>
      </c>
      <c r="F52" s="515">
        <v>4581</v>
      </c>
      <c r="G52" s="516">
        <v>477.53562322636975</v>
      </c>
      <c r="H52" s="375">
        <v>580</v>
      </c>
      <c r="I52" s="376">
        <v>702.8648965517242</v>
      </c>
      <c r="J52" s="515">
        <v>580</v>
      </c>
      <c r="K52" s="516">
        <v>693.83072413793104</v>
      </c>
      <c r="L52" s="375">
        <v>128753</v>
      </c>
      <c r="M52" s="376">
        <v>1221.0350443096472</v>
      </c>
      <c r="N52" s="515">
        <v>128657</v>
      </c>
      <c r="O52" s="516">
        <v>1190.4037210567633</v>
      </c>
      <c r="P52" s="393"/>
    </row>
    <row r="53" spans="1:223" s="373" customFormat="1" ht="18" hidden="1" customHeight="1">
      <c r="B53" s="368"/>
      <c r="C53" s="374"/>
      <c r="D53" s="375"/>
      <c r="E53" s="376"/>
      <c r="F53" s="375"/>
      <c r="G53" s="376"/>
      <c r="H53" s="375"/>
      <c r="I53" s="376"/>
      <c r="J53" s="375"/>
      <c r="K53" s="376"/>
      <c r="L53" s="375"/>
      <c r="M53" s="376"/>
      <c r="N53" s="375"/>
      <c r="O53" s="376"/>
      <c r="P53" s="393"/>
    </row>
    <row r="54" spans="1:223" s="372" customFormat="1" ht="18" customHeight="1">
      <c r="A54" s="367"/>
      <c r="B54" s="368"/>
      <c r="C54" s="369" t="s">
        <v>86</v>
      </c>
      <c r="D54" s="370">
        <v>50207</v>
      </c>
      <c r="E54" s="371">
        <v>519.05150297767238</v>
      </c>
      <c r="F54" s="513">
        <v>50178</v>
      </c>
      <c r="G54" s="514">
        <v>500.68489636892701</v>
      </c>
      <c r="H54" s="370">
        <v>1416</v>
      </c>
      <c r="I54" s="371">
        <v>856.73841807909639</v>
      </c>
      <c r="J54" s="513">
        <v>1416</v>
      </c>
      <c r="K54" s="514">
        <v>843.55187853107373</v>
      </c>
      <c r="L54" s="370">
        <v>1813696</v>
      </c>
      <c r="M54" s="371">
        <v>1369.2138829384864</v>
      </c>
      <c r="N54" s="513">
        <v>1809460</v>
      </c>
      <c r="O54" s="514">
        <v>1344.5459968277835</v>
      </c>
      <c r="P54" s="393"/>
      <c r="Q54" s="373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67"/>
      <c r="FM54" s="367"/>
      <c r="FN54" s="367"/>
      <c r="FO54" s="367"/>
      <c r="FP54" s="367"/>
      <c r="FQ54" s="367"/>
      <c r="FR54" s="367"/>
      <c r="FS54" s="367"/>
      <c r="FT54" s="367"/>
      <c r="FU54" s="367"/>
      <c r="FV54" s="367"/>
      <c r="FW54" s="367"/>
      <c r="FX54" s="367"/>
      <c r="FY54" s="367"/>
      <c r="FZ54" s="367"/>
      <c r="GA54" s="367"/>
      <c r="GB54" s="367"/>
      <c r="GC54" s="367"/>
      <c r="GD54" s="367"/>
      <c r="GE54" s="367"/>
      <c r="GF54" s="367"/>
      <c r="GG54" s="367"/>
      <c r="GH54" s="367"/>
      <c r="GI54" s="367"/>
      <c r="GJ54" s="367"/>
      <c r="GK54" s="367"/>
      <c r="GL54" s="367"/>
      <c r="GM54" s="367"/>
      <c r="GN54" s="367"/>
      <c r="GO54" s="367"/>
      <c r="GP54" s="367"/>
      <c r="GQ54" s="367"/>
      <c r="GR54" s="367"/>
      <c r="GS54" s="367"/>
      <c r="GT54" s="367"/>
      <c r="GU54" s="367"/>
      <c r="GV54" s="367"/>
      <c r="GW54" s="367"/>
      <c r="GX54" s="367"/>
      <c r="GY54" s="367"/>
      <c r="GZ54" s="367"/>
      <c r="HA54" s="367"/>
      <c r="HB54" s="367"/>
      <c r="HC54" s="367"/>
      <c r="HD54" s="367"/>
      <c r="HE54" s="367"/>
      <c r="HF54" s="367"/>
      <c r="HG54" s="367"/>
      <c r="HH54" s="367"/>
      <c r="HI54" s="367"/>
      <c r="HJ54" s="367"/>
      <c r="HK54" s="367"/>
      <c r="HL54" s="367"/>
      <c r="HM54" s="367"/>
      <c r="HN54" s="367"/>
      <c r="HO54" s="367"/>
    </row>
    <row r="55" spans="1:223" s="373" customFormat="1" ht="18" customHeight="1">
      <c r="B55" s="368">
        <v>8</v>
      </c>
      <c r="C55" s="374" t="s">
        <v>87</v>
      </c>
      <c r="D55" s="375">
        <v>36853</v>
      </c>
      <c r="E55" s="376">
        <v>538.12684666105883</v>
      </c>
      <c r="F55" s="515">
        <v>36835</v>
      </c>
      <c r="G55" s="516">
        <v>520.31077073435597</v>
      </c>
      <c r="H55" s="375">
        <v>1102</v>
      </c>
      <c r="I55" s="376">
        <v>880.44950090744112</v>
      </c>
      <c r="J55" s="515">
        <v>1102</v>
      </c>
      <c r="K55" s="516">
        <v>867.17121597096184</v>
      </c>
      <c r="L55" s="375">
        <v>1352376</v>
      </c>
      <c r="M55" s="376">
        <v>1409.8130916254067</v>
      </c>
      <c r="N55" s="515">
        <v>1348691</v>
      </c>
      <c r="O55" s="516">
        <v>1385.9906689226821</v>
      </c>
      <c r="P55" s="393"/>
    </row>
    <row r="56" spans="1:223" s="373" customFormat="1" ht="18" customHeight="1">
      <c r="B56" s="368">
        <v>17</v>
      </c>
      <c r="C56" s="374" t="s">
        <v>209</v>
      </c>
      <c r="D56" s="375">
        <v>4741</v>
      </c>
      <c r="E56" s="376">
        <v>441.09885467201013</v>
      </c>
      <c r="F56" s="515">
        <v>4738</v>
      </c>
      <c r="G56" s="516">
        <v>422.55317222456739</v>
      </c>
      <c r="H56" s="375">
        <v>57</v>
      </c>
      <c r="I56" s="376">
        <v>843.94789473684204</v>
      </c>
      <c r="J56" s="515">
        <v>57</v>
      </c>
      <c r="K56" s="516">
        <v>826.77368421052631</v>
      </c>
      <c r="L56" s="375">
        <v>171590</v>
      </c>
      <c r="M56" s="376">
        <v>1240.9186783612104</v>
      </c>
      <c r="N56" s="515">
        <v>171372</v>
      </c>
      <c r="O56" s="516">
        <v>1216.2474470742025</v>
      </c>
      <c r="P56" s="393"/>
    </row>
    <row r="57" spans="1:223" s="373" customFormat="1" ht="18" customHeight="1">
      <c r="B57" s="368">
        <v>25</v>
      </c>
      <c r="C57" s="374" t="s">
        <v>206</v>
      </c>
      <c r="D57" s="375">
        <v>3146</v>
      </c>
      <c r="E57" s="376">
        <v>472.39016528925617</v>
      </c>
      <c r="F57" s="515">
        <v>3141</v>
      </c>
      <c r="G57" s="516">
        <v>449.38913403374721</v>
      </c>
      <c r="H57" s="375">
        <v>62</v>
      </c>
      <c r="I57" s="376">
        <v>843.70387096774186</v>
      </c>
      <c r="J57" s="515">
        <v>62</v>
      </c>
      <c r="K57" s="516">
        <v>808.17790322580629</v>
      </c>
      <c r="L57" s="375">
        <v>104499</v>
      </c>
      <c r="M57" s="376">
        <v>1191.6191607575192</v>
      </c>
      <c r="N57" s="515">
        <v>104359</v>
      </c>
      <c r="O57" s="516">
        <v>1164.3116027367068</v>
      </c>
      <c r="P57" s="393"/>
    </row>
    <row r="58" spans="1:223" s="373" customFormat="1" ht="18" customHeight="1">
      <c r="B58" s="368">
        <v>43</v>
      </c>
      <c r="C58" s="374" t="s">
        <v>88</v>
      </c>
      <c r="D58" s="375">
        <v>5467</v>
      </c>
      <c r="E58" s="376">
        <v>484.91695628315352</v>
      </c>
      <c r="F58" s="515">
        <v>5464</v>
      </c>
      <c r="G58" s="516">
        <v>465.61700036603224</v>
      </c>
      <c r="H58" s="375">
        <v>195</v>
      </c>
      <c r="I58" s="376">
        <v>730.62348717948714</v>
      </c>
      <c r="J58" s="515">
        <v>195</v>
      </c>
      <c r="K58" s="516">
        <v>726.22384615384613</v>
      </c>
      <c r="L58" s="375">
        <v>185231</v>
      </c>
      <c r="M58" s="376">
        <v>1291.836173912573</v>
      </c>
      <c r="N58" s="515">
        <v>185038</v>
      </c>
      <c r="O58" s="516">
        <v>1262.940077767809</v>
      </c>
      <c r="P58" s="393"/>
    </row>
    <row r="59" spans="1:223" s="373" customFormat="1" ht="18" hidden="1" customHeight="1">
      <c r="B59" s="368"/>
      <c r="C59" s="374"/>
      <c r="D59" s="375"/>
      <c r="E59" s="376"/>
      <c r="F59" s="375"/>
      <c r="G59" s="376"/>
      <c r="H59" s="375"/>
      <c r="I59" s="376"/>
      <c r="J59" s="375"/>
      <c r="K59" s="376"/>
      <c r="L59" s="375"/>
      <c r="M59" s="376"/>
      <c r="N59" s="375"/>
      <c r="O59" s="376"/>
      <c r="P59" s="393"/>
    </row>
    <row r="60" spans="1:223" s="372" customFormat="1" ht="18" customHeight="1">
      <c r="A60" s="367"/>
      <c r="B60" s="368"/>
      <c r="C60" s="369" t="s">
        <v>89</v>
      </c>
      <c r="D60" s="370">
        <v>37090</v>
      </c>
      <c r="E60" s="371">
        <v>494.5920315448908</v>
      </c>
      <c r="F60" s="513">
        <v>37062</v>
      </c>
      <c r="G60" s="514">
        <v>476.05648211105722</v>
      </c>
      <c r="H60" s="370">
        <v>2586</v>
      </c>
      <c r="I60" s="371">
        <v>766.52435808197993</v>
      </c>
      <c r="J60" s="513">
        <v>2586</v>
      </c>
      <c r="K60" s="514">
        <v>756.15322505800441</v>
      </c>
      <c r="L60" s="370">
        <v>1071206</v>
      </c>
      <c r="M60" s="371">
        <v>1217.6180070966745</v>
      </c>
      <c r="N60" s="513">
        <v>1069761</v>
      </c>
      <c r="O60" s="514">
        <v>1192.4717674695567</v>
      </c>
      <c r="P60" s="393"/>
      <c r="Q60" s="373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  <c r="BD60" s="367"/>
      <c r="BE60" s="367"/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  <c r="BR60" s="367"/>
      <c r="BS60" s="367"/>
      <c r="BT60" s="367"/>
      <c r="BU60" s="367"/>
      <c r="BV60" s="367"/>
      <c r="BW60" s="367"/>
      <c r="BX60" s="367"/>
      <c r="BY60" s="367"/>
      <c r="BZ60" s="367"/>
      <c r="CA60" s="367"/>
      <c r="CB60" s="367"/>
      <c r="CC60" s="367"/>
      <c r="CD60" s="367"/>
      <c r="CE60" s="367"/>
      <c r="CF60" s="367"/>
      <c r="CG60" s="367"/>
      <c r="CH60" s="367"/>
      <c r="CI60" s="367"/>
      <c r="CJ60" s="367"/>
      <c r="CK60" s="367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67"/>
      <c r="EF60" s="367"/>
      <c r="EG60" s="367"/>
      <c r="EH60" s="367"/>
      <c r="EI60" s="367"/>
      <c r="EJ60" s="367"/>
      <c r="EK60" s="367"/>
      <c r="EL60" s="367"/>
      <c r="EM60" s="367"/>
      <c r="EN60" s="367"/>
      <c r="EO60" s="367"/>
      <c r="EP60" s="367"/>
      <c r="EQ60" s="367"/>
      <c r="ER60" s="367"/>
      <c r="ES60" s="367"/>
      <c r="ET60" s="367"/>
      <c r="EU60" s="367"/>
      <c r="EV60" s="367"/>
      <c r="EW60" s="367"/>
      <c r="EX60" s="367"/>
      <c r="EY60" s="367"/>
      <c r="EZ60" s="367"/>
      <c r="FA60" s="367"/>
      <c r="FB60" s="367"/>
      <c r="FC60" s="367"/>
      <c r="FD60" s="367"/>
      <c r="FE60" s="367"/>
      <c r="FF60" s="367"/>
      <c r="FG60" s="367"/>
      <c r="FH60" s="367"/>
      <c r="FI60" s="367"/>
      <c r="FJ60" s="367"/>
      <c r="FK60" s="367"/>
      <c r="FL60" s="367"/>
      <c r="FM60" s="367"/>
      <c r="FN60" s="367"/>
      <c r="FO60" s="367"/>
      <c r="FP60" s="367"/>
      <c r="FQ60" s="367"/>
      <c r="FR60" s="367"/>
      <c r="FS60" s="367"/>
      <c r="FT60" s="367"/>
      <c r="FU60" s="367"/>
      <c r="FV60" s="367"/>
      <c r="FW60" s="367"/>
      <c r="FX60" s="367"/>
      <c r="FY60" s="367"/>
      <c r="FZ60" s="367"/>
      <c r="GA60" s="367"/>
      <c r="GB60" s="367"/>
      <c r="GC60" s="367"/>
      <c r="GD60" s="367"/>
      <c r="GE60" s="367"/>
      <c r="GF60" s="367"/>
      <c r="GG60" s="367"/>
      <c r="GH60" s="367"/>
      <c r="GI60" s="367"/>
      <c r="GJ60" s="367"/>
      <c r="GK60" s="367"/>
      <c r="GL60" s="367"/>
      <c r="GM60" s="367"/>
      <c r="GN60" s="367"/>
      <c r="GO60" s="367"/>
      <c r="GP60" s="367"/>
      <c r="GQ60" s="367"/>
      <c r="GR60" s="367"/>
      <c r="GS60" s="367"/>
      <c r="GT60" s="367"/>
      <c r="GU60" s="367"/>
      <c r="GV60" s="367"/>
      <c r="GW60" s="367"/>
      <c r="GX60" s="367"/>
      <c r="GY60" s="367"/>
      <c r="GZ60" s="367"/>
      <c r="HA60" s="367"/>
      <c r="HB60" s="367"/>
      <c r="HC60" s="367"/>
      <c r="HD60" s="367"/>
      <c r="HE60" s="367"/>
      <c r="HF60" s="367"/>
      <c r="HG60" s="367"/>
      <c r="HH60" s="367"/>
      <c r="HI60" s="367"/>
      <c r="HJ60" s="367"/>
      <c r="HK60" s="367"/>
      <c r="HL60" s="367"/>
      <c r="HM60" s="367"/>
      <c r="HN60" s="367"/>
      <c r="HO60" s="367"/>
    </row>
    <row r="61" spans="1:223" s="373" customFormat="1" ht="18" customHeight="1">
      <c r="B61" s="368">
        <v>3</v>
      </c>
      <c r="C61" s="374" t="s">
        <v>210</v>
      </c>
      <c r="D61" s="375">
        <v>12249</v>
      </c>
      <c r="E61" s="376">
        <v>466.1155408604784</v>
      </c>
      <c r="F61" s="515">
        <v>12240</v>
      </c>
      <c r="G61" s="516">
        <v>448.74172303921574</v>
      </c>
      <c r="H61" s="375">
        <v>1250</v>
      </c>
      <c r="I61" s="376">
        <v>745.75705600000003</v>
      </c>
      <c r="J61" s="515">
        <v>1250</v>
      </c>
      <c r="K61" s="516">
        <v>741.76461600000005</v>
      </c>
      <c r="L61" s="375">
        <v>351490</v>
      </c>
      <c r="M61" s="376">
        <v>1141.9100819937985</v>
      </c>
      <c r="N61" s="515">
        <v>351197</v>
      </c>
      <c r="O61" s="516">
        <v>1118.2160668513684</v>
      </c>
      <c r="P61" s="393"/>
    </row>
    <row r="62" spans="1:223" s="373" customFormat="1" ht="18" customHeight="1">
      <c r="B62" s="368">
        <v>12</v>
      </c>
      <c r="C62" s="374" t="s">
        <v>208</v>
      </c>
      <c r="D62" s="375">
        <v>4569</v>
      </c>
      <c r="E62" s="376">
        <v>482.90460713504046</v>
      </c>
      <c r="F62" s="515">
        <v>4567</v>
      </c>
      <c r="G62" s="516">
        <v>462.34170133566892</v>
      </c>
      <c r="H62" s="375">
        <v>234</v>
      </c>
      <c r="I62" s="376">
        <v>743.57931623931631</v>
      </c>
      <c r="J62" s="515">
        <v>234</v>
      </c>
      <c r="K62" s="516">
        <v>713.88743589743592</v>
      </c>
      <c r="L62" s="375">
        <v>142325</v>
      </c>
      <c r="M62" s="376">
        <v>1190.3477990514675</v>
      </c>
      <c r="N62" s="515">
        <v>142177</v>
      </c>
      <c r="O62" s="516">
        <v>1165.7033321141969</v>
      </c>
      <c r="P62" s="393"/>
    </row>
    <row r="63" spans="1:223" s="373" customFormat="1" ht="18" customHeight="1">
      <c r="B63" s="368">
        <v>46</v>
      </c>
      <c r="C63" s="374" t="s">
        <v>90</v>
      </c>
      <c r="D63" s="375">
        <v>20272</v>
      </c>
      <c r="E63" s="376">
        <v>514.43261838989736</v>
      </c>
      <c r="F63" s="515">
        <v>20255</v>
      </c>
      <c r="G63" s="516">
        <v>495.65500370278943</v>
      </c>
      <c r="H63" s="375">
        <v>1102</v>
      </c>
      <c r="I63" s="376">
        <v>794.95291288566239</v>
      </c>
      <c r="J63" s="515">
        <v>1102</v>
      </c>
      <c r="K63" s="516">
        <v>781.44901088929214</v>
      </c>
      <c r="L63" s="375">
        <v>577391</v>
      </c>
      <c r="M63" s="376">
        <v>1270.4276472788799</v>
      </c>
      <c r="N63" s="515">
        <v>576387</v>
      </c>
      <c r="O63" s="516">
        <v>1244.3192850636813</v>
      </c>
      <c r="P63" s="393"/>
    </row>
    <row r="64" spans="1:223" s="373" customFormat="1" ht="18" hidden="1" customHeight="1">
      <c r="B64" s="368"/>
      <c r="C64" s="374"/>
      <c r="D64" s="375"/>
      <c r="E64" s="376"/>
      <c r="F64" s="375"/>
      <c r="G64" s="376"/>
      <c r="H64" s="375"/>
      <c r="I64" s="376"/>
      <c r="J64" s="375"/>
      <c r="K64" s="376"/>
      <c r="L64" s="375"/>
      <c r="M64" s="376"/>
      <c r="N64" s="375"/>
      <c r="O64" s="376"/>
      <c r="P64" s="393"/>
    </row>
    <row r="65" spans="1:223" s="372" customFormat="1" ht="18" customHeight="1">
      <c r="A65" s="367"/>
      <c r="B65" s="368"/>
      <c r="C65" s="369" t="s">
        <v>91</v>
      </c>
      <c r="D65" s="370">
        <v>9131</v>
      </c>
      <c r="E65" s="371">
        <v>522.47935713503443</v>
      </c>
      <c r="F65" s="513">
        <v>9126</v>
      </c>
      <c r="G65" s="514">
        <v>505.70073745342984</v>
      </c>
      <c r="H65" s="370">
        <v>2186</v>
      </c>
      <c r="I65" s="371">
        <v>692.46558554437331</v>
      </c>
      <c r="J65" s="513">
        <v>2185</v>
      </c>
      <c r="K65" s="514">
        <v>689.32330434782602</v>
      </c>
      <c r="L65" s="370">
        <v>246197</v>
      </c>
      <c r="M65" s="371">
        <v>1113.4444613866135</v>
      </c>
      <c r="N65" s="513">
        <v>246020</v>
      </c>
      <c r="O65" s="514">
        <v>1086.0438887082357</v>
      </c>
      <c r="P65" s="393"/>
      <c r="Q65" s="373"/>
      <c r="R65" s="367"/>
      <c r="S65" s="367"/>
      <c r="T65" s="367"/>
      <c r="U65" s="367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  <c r="AW65" s="367"/>
      <c r="AX65" s="367"/>
      <c r="AY65" s="367"/>
      <c r="AZ65" s="367"/>
      <c r="BA65" s="367"/>
      <c r="BB65" s="367"/>
      <c r="BC65" s="367"/>
      <c r="BD65" s="367"/>
      <c r="BE65" s="367"/>
      <c r="BF65" s="367"/>
      <c r="BG65" s="367"/>
      <c r="BH65" s="367"/>
      <c r="BI65" s="367"/>
      <c r="BJ65" s="367"/>
      <c r="BK65" s="367"/>
      <c r="BL65" s="367"/>
      <c r="BM65" s="367"/>
      <c r="BN65" s="367"/>
      <c r="BO65" s="367"/>
      <c r="BP65" s="367"/>
      <c r="BQ65" s="367"/>
      <c r="BR65" s="367"/>
      <c r="BS65" s="367"/>
      <c r="BT65" s="367"/>
      <c r="BU65" s="367"/>
      <c r="BV65" s="367"/>
      <c r="BW65" s="367"/>
      <c r="BX65" s="367"/>
      <c r="BY65" s="367"/>
      <c r="BZ65" s="367"/>
      <c r="CA65" s="367"/>
      <c r="CB65" s="367"/>
      <c r="CC65" s="367"/>
      <c r="CD65" s="367"/>
      <c r="CE65" s="367"/>
      <c r="CF65" s="367"/>
      <c r="CG65" s="367"/>
      <c r="CH65" s="367"/>
      <c r="CI65" s="367"/>
      <c r="CJ65" s="367"/>
      <c r="CK65" s="367"/>
      <c r="CL65" s="367"/>
      <c r="CM65" s="367"/>
      <c r="CN65" s="367"/>
      <c r="CO65" s="367"/>
      <c r="CP65" s="367"/>
      <c r="CQ65" s="367"/>
      <c r="CR65" s="367"/>
      <c r="CS65" s="367"/>
      <c r="CT65" s="367"/>
      <c r="CU65" s="367"/>
      <c r="CV65" s="367"/>
      <c r="CW65" s="367"/>
      <c r="CX65" s="367"/>
      <c r="CY65" s="367"/>
      <c r="CZ65" s="367"/>
      <c r="DA65" s="367"/>
      <c r="DB65" s="367"/>
      <c r="DC65" s="367"/>
      <c r="DD65" s="367"/>
      <c r="DE65" s="367"/>
      <c r="DF65" s="367"/>
      <c r="DG65" s="367"/>
      <c r="DH65" s="367"/>
      <c r="DI65" s="367"/>
      <c r="DJ65" s="367"/>
      <c r="DK65" s="367"/>
      <c r="DL65" s="367"/>
      <c r="DM65" s="367"/>
      <c r="DN65" s="367"/>
      <c r="DO65" s="367"/>
      <c r="DP65" s="367"/>
      <c r="DQ65" s="367"/>
      <c r="DR65" s="367"/>
      <c r="DS65" s="367"/>
      <c r="DT65" s="367"/>
      <c r="DU65" s="367"/>
      <c r="DV65" s="367"/>
      <c r="DW65" s="367"/>
      <c r="DX65" s="367"/>
      <c r="DY65" s="367"/>
      <c r="DZ65" s="367"/>
      <c r="EA65" s="367"/>
      <c r="EB65" s="367"/>
      <c r="EC65" s="367"/>
      <c r="ED65" s="367"/>
      <c r="EE65" s="367"/>
      <c r="EF65" s="367"/>
      <c r="EG65" s="367"/>
      <c r="EH65" s="367"/>
      <c r="EI65" s="367"/>
      <c r="EJ65" s="367"/>
      <c r="EK65" s="367"/>
      <c r="EL65" s="367"/>
      <c r="EM65" s="367"/>
      <c r="EN65" s="367"/>
      <c r="EO65" s="367"/>
      <c r="EP65" s="367"/>
      <c r="EQ65" s="367"/>
      <c r="ER65" s="367"/>
      <c r="ES65" s="367"/>
      <c r="ET65" s="367"/>
      <c r="EU65" s="367"/>
      <c r="EV65" s="367"/>
      <c r="EW65" s="367"/>
      <c r="EX65" s="367"/>
      <c r="EY65" s="367"/>
      <c r="EZ65" s="367"/>
      <c r="FA65" s="367"/>
      <c r="FB65" s="367"/>
      <c r="FC65" s="367"/>
      <c r="FD65" s="367"/>
      <c r="FE65" s="367"/>
      <c r="FF65" s="367"/>
      <c r="FG65" s="367"/>
      <c r="FH65" s="367"/>
      <c r="FI65" s="367"/>
      <c r="FJ65" s="367"/>
      <c r="FK65" s="367"/>
      <c r="FL65" s="367"/>
      <c r="FM65" s="367"/>
      <c r="FN65" s="367"/>
      <c r="FO65" s="367"/>
      <c r="FP65" s="367"/>
      <c r="FQ65" s="367"/>
      <c r="FR65" s="367"/>
      <c r="FS65" s="367"/>
      <c r="FT65" s="367"/>
      <c r="FU65" s="367"/>
      <c r="FV65" s="367"/>
      <c r="FW65" s="367"/>
      <c r="FX65" s="367"/>
      <c r="FY65" s="367"/>
      <c r="FZ65" s="367"/>
      <c r="GA65" s="367"/>
      <c r="GB65" s="367"/>
      <c r="GC65" s="367"/>
      <c r="GD65" s="367"/>
      <c r="GE65" s="367"/>
      <c r="GF65" s="367"/>
      <c r="GG65" s="367"/>
      <c r="GH65" s="367"/>
      <c r="GI65" s="367"/>
      <c r="GJ65" s="367"/>
      <c r="GK65" s="367"/>
      <c r="GL65" s="367"/>
      <c r="GM65" s="367"/>
      <c r="GN65" s="367"/>
      <c r="GO65" s="367"/>
      <c r="GP65" s="367"/>
      <c r="GQ65" s="367"/>
      <c r="GR65" s="367"/>
      <c r="GS65" s="367"/>
      <c r="GT65" s="367"/>
      <c r="GU65" s="367"/>
      <c r="GV65" s="367"/>
      <c r="GW65" s="367"/>
      <c r="GX65" s="367"/>
      <c r="GY65" s="367"/>
      <c r="GZ65" s="367"/>
      <c r="HA65" s="367"/>
      <c r="HB65" s="367"/>
      <c r="HC65" s="367"/>
      <c r="HD65" s="367"/>
      <c r="HE65" s="367"/>
      <c r="HF65" s="367"/>
      <c r="HG65" s="367"/>
      <c r="HH65" s="367"/>
      <c r="HI65" s="367"/>
      <c r="HJ65" s="367"/>
      <c r="HK65" s="367"/>
      <c r="HL65" s="367"/>
      <c r="HM65" s="367"/>
      <c r="HN65" s="367"/>
      <c r="HO65" s="367"/>
    </row>
    <row r="66" spans="1:223" s="373" customFormat="1" ht="18" customHeight="1">
      <c r="B66" s="368">
        <v>6</v>
      </c>
      <c r="C66" s="374" t="s">
        <v>92</v>
      </c>
      <c r="D66" s="375">
        <v>5936</v>
      </c>
      <c r="E66" s="376">
        <v>519.13373989218326</v>
      </c>
      <c r="F66" s="515">
        <v>5931</v>
      </c>
      <c r="G66" s="516">
        <v>502.45925476310907</v>
      </c>
      <c r="H66" s="375">
        <v>1554</v>
      </c>
      <c r="I66" s="376">
        <v>689.13083655083665</v>
      </c>
      <c r="J66" s="515">
        <v>1553</v>
      </c>
      <c r="K66" s="516">
        <v>686.15029620090138</v>
      </c>
      <c r="L66" s="375">
        <v>145151</v>
      </c>
      <c r="M66" s="376">
        <v>1119.3471082527853</v>
      </c>
      <c r="N66" s="515">
        <v>145034</v>
      </c>
      <c r="O66" s="516">
        <v>1090.9922111367002</v>
      </c>
      <c r="P66" s="393"/>
    </row>
    <row r="67" spans="1:223" s="373" customFormat="1" ht="18" customHeight="1">
      <c r="B67" s="368">
        <v>10</v>
      </c>
      <c r="C67" s="374" t="s">
        <v>93</v>
      </c>
      <c r="D67" s="375">
        <v>3195</v>
      </c>
      <c r="E67" s="376">
        <v>528.69518935837255</v>
      </c>
      <c r="F67" s="515">
        <v>3195</v>
      </c>
      <c r="G67" s="516">
        <v>511.71802503912375</v>
      </c>
      <c r="H67" s="375">
        <v>632</v>
      </c>
      <c r="I67" s="376">
        <v>700.66526898734185</v>
      </c>
      <c r="J67" s="515">
        <v>632</v>
      </c>
      <c r="K67" s="516">
        <v>697.12026898734177</v>
      </c>
      <c r="L67" s="375">
        <v>101046</v>
      </c>
      <c r="M67" s="376">
        <v>1104.9654014013418</v>
      </c>
      <c r="N67" s="515">
        <v>100986</v>
      </c>
      <c r="O67" s="516">
        <v>1078.9372106034498</v>
      </c>
      <c r="P67" s="393"/>
    </row>
    <row r="68" spans="1:223" s="373" customFormat="1" ht="18" hidden="1" customHeight="1">
      <c r="B68" s="368"/>
      <c r="C68" s="374"/>
      <c r="D68" s="375"/>
      <c r="E68" s="376"/>
      <c r="F68" s="375"/>
      <c r="G68" s="376"/>
      <c r="H68" s="375"/>
      <c r="I68" s="376"/>
      <c r="J68" s="375"/>
      <c r="K68" s="376"/>
      <c r="L68" s="375"/>
      <c r="M68" s="376"/>
      <c r="N68" s="375"/>
      <c r="O68" s="376"/>
      <c r="P68" s="393"/>
    </row>
    <row r="69" spans="1:223" s="372" customFormat="1" ht="18" customHeight="1">
      <c r="A69" s="367"/>
      <c r="B69" s="368"/>
      <c r="C69" s="369" t="s">
        <v>94</v>
      </c>
      <c r="D69" s="370">
        <v>23166</v>
      </c>
      <c r="E69" s="371">
        <v>525.11603643270325</v>
      </c>
      <c r="F69" s="513">
        <v>23151</v>
      </c>
      <c r="G69" s="514">
        <v>501.82582048291653</v>
      </c>
      <c r="H69" s="370">
        <v>7005</v>
      </c>
      <c r="I69" s="371">
        <v>698.48271520342621</v>
      </c>
      <c r="J69" s="513">
        <v>7005</v>
      </c>
      <c r="K69" s="514">
        <v>691.27817130620997</v>
      </c>
      <c r="L69" s="370">
        <v>787659</v>
      </c>
      <c r="M69" s="371">
        <v>1131.8114125021102</v>
      </c>
      <c r="N69" s="513">
        <v>787036</v>
      </c>
      <c r="O69" s="514">
        <v>1100.6151901946034</v>
      </c>
      <c r="P69" s="393"/>
      <c r="Q69" s="373"/>
      <c r="R69" s="367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  <c r="AW69" s="367"/>
      <c r="AX69" s="367"/>
      <c r="AY69" s="367"/>
      <c r="AZ69" s="367"/>
      <c r="BA69" s="367"/>
      <c r="BB69" s="367"/>
      <c r="BC69" s="367"/>
      <c r="BD69" s="367"/>
      <c r="BE69" s="367"/>
      <c r="BF69" s="367"/>
      <c r="BG69" s="367"/>
      <c r="BH69" s="367"/>
      <c r="BI69" s="367"/>
      <c r="BJ69" s="367"/>
      <c r="BK69" s="367"/>
      <c r="BL69" s="367"/>
      <c r="BM69" s="367"/>
      <c r="BN69" s="367"/>
      <c r="BO69" s="367"/>
      <c r="BP69" s="367"/>
      <c r="BQ69" s="367"/>
      <c r="BR69" s="367"/>
      <c r="BS69" s="367"/>
      <c r="BT69" s="367"/>
      <c r="BU69" s="367"/>
      <c r="BV69" s="367"/>
      <c r="BW69" s="367"/>
      <c r="BX69" s="367"/>
      <c r="BY69" s="367"/>
      <c r="BZ69" s="367"/>
      <c r="CA69" s="367"/>
      <c r="CB69" s="367"/>
      <c r="CC69" s="367"/>
      <c r="CD69" s="367"/>
      <c r="CE69" s="367"/>
      <c r="CF69" s="367"/>
      <c r="CG69" s="367"/>
      <c r="CH69" s="367"/>
      <c r="CI69" s="367"/>
      <c r="CJ69" s="367"/>
      <c r="CK69" s="367"/>
      <c r="CL69" s="367"/>
      <c r="CM69" s="367"/>
      <c r="CN69" s="367"/>
      <c r="CO69" s="367"/>
      <c r="CP69" s="367"/>
      <c r="CQ69" s="367"/>
      <c r="CR69" s="367"/>
      <c r="CS69" s="367"/>
      <c r="CT69" s="367"/>
      <c r="CU69" s="367"/>
      <c r="CV69" s="367"/>
      <c r="CW69" s="367"/>
      <c r="CX69" s="367"/>
      <c r="CY69" s="367"/>
      <c r="CZ69" s="367"/>
      <c r="DA69" s="367"/>
      <c r="DB69" s="367"/>
      <c r="DC69" s="367"/>
      <c r="DD69" s="367"/>
      <c r="DE69" s="367"/>
      <c r="DF69" s="367"/>
      <c r="DG69" s="367"/>
      <c r="DH69" s="367"/>
      <c r="DI69" s="367"/>
      <c r="DJ69" s="367"/>
      <c r="DK69" s="367"/>
      <c r="DL69" s="367"/>
      <c r="DM69" s="367"/>
      <c r="DN69" s="367"/>
      <c r="DO69" s="367"/>
      <c r="DP69" s="367"/>
      <c r="DQ69" s="367"/>
      <c r="DR69" s="367"/>
      <c r="DS69" s="367"/>
      <c r="DT69" s="367"/>
      <c r="DU69" s="367"/>
      <c r="DV69" s="367"/>
      <c r="DW69" s="367"/>
      <c r="DX69" s="367"/>
      <c r="DY69" s="367"/>
      <c r="DZ69" s="367"/>
      <c r="EA69" s="367"/>
      <c r="EB69" s="367"/>
      <c r="EC69" s="367"/>
      <c r="ED69" s="367"/>
      <c r="EE69" s="367"/>
      <c r="EF69" s="367"/>
      <c r="EG69" s="367"/>
      <c r="EH69" s="367"/>
      <c r="EI69" s="367"/>
      <c r="EJ69" s="367"/>
      <c r="EK69" s="367"/>
      <c r="EL69" s="367"/>
      <c r="EM69" s="367"/>
      <c r="EN69" s="367"/>
      <c r="EO69" s="367"/>
      <c r="EP69" s="367"/>
      <c r="EQ69" s="367"/>
      <c r="ER69" s="367"/>
      <c r="ES69" s="367"/>
      <c r="ET69" s="367"/>
      <c r="EU69" s="367"/>
      <c r="EV69" s="367"/>
      <c r="EW69" s="367"/>
      <c r="EX69" s="367"/>
      <c r="EY69" s="367"/>
      <c r="EZ69" s="367"/>
      <c r="FA69" s="367"/>
      <c r="FB69" s="367"/>
      <c r="FC69" s="367"/>
      <c r="FD69" s="367"/>
      <c r="FE69" s="367"/>
      <c r="FF69" s="367"/>
      <c r="FG69" s="367"/>
      <c r="FH69" s="367"/>
      <c r="FI69" s="367"/>
      <c r="FJ69" s="367"/>
      <c r="FK69" s="367"/>
      <c r="FL69" s="367"/>
      <c r="FM69" s="367"/>
      <c r="FN69" s="367"/>
      <c r="FO69" s="367"/>
      <c r="FP69" s="367"/>
      <c r="FQ69" s="367"/>
      <c r="FR69" s="367"/>
      <c r="FS69" s="367"/>
      <c r="FT69" s="367"/>
      <c r="FU69" s="367"/>
      <c r="FV69" s="367"/>
      <c r="FW69" s="367"/>
      <c r="FX69" s="367"/>
      <c r="FY69" s="367"/>
      <c r="FZ69" s="367"/>
      <c r="GA69" s="367"/>
      <c r="GB69" s="367"/>
      <c r="GC69" s="367"/>
      <c r="GD69" s="367"/>
      <c r="GE69" s="367"/>
      <c r="GF69" s="367"/>
      <c r="GG69" s="367"/>
      <c r="GH69" s="367"/>
      <c r="GI69" s="367"/>
      <c r="GJ69" s="367"/>
      <c r="GK69" s="367"/>
      <c r="GL69" s="367"/>
      <c r="GM69" s="367"/>
      <c r="GN69" s="367"/>
      <c r="GO69" s="367"/>
      <c r="GP69" s="367"/>
      <c r="GQ69" s="367"/>
      <c r="GR69" s="367"/>
      <c r="GS69" s="367"/>
      <c r="GT69" s="367"/>
      <c r="GU69" s="367"/>
      <c r="GV69" s="367"/>
      <c r="GW69" s="367"/>
      <c r="GX69" s="367"/>
      <c r="GY69" s="367"/>
      <c r="GZ69" s="367"/>
      <c r="HA69" s="367"/>
      <c r="HB69" s="367"/>
      <c r="HC69" s="367"/>
      <c r="HD69" s="367"/>
      <c r="HE69" s="367"/>
      <c r="HF69" s="367"/>
      <c r="HG69" s="367"/>
      <c r="HH69" s="367"/>
      <c r="HI69" s="367"/>
      <c r="HJ69" s="367"/>
      <c r="HK69" s="367"/>
      <c r="HL69" s="367"/>
      <c r="HM69" s="367"/>
      <c r="HN69" s="367"/>
      <c r="HO69" s="367"/>
    </row>
    <row r="70" spans="1:223" s="373" customFormat="1" ht="18" customHeight="1">
      <c r="B70" s="368">
        <v>15</v>
      </c>
      <c r="C70" s="374" t="s">
        <v>200</v>
      </c>
      <c r="D70" s="375">
        <v>9103</v>
      </c>
      <c r="E70" s="376">
        <v>544.60036361639027</v>
      </c>
      <c r="F70" s="515">
        <v>9093</v>
      </c>
      <c r="G70" s="516">
        <v>521.06738260200166</v>
      </c>
      <c r="H70" s="375">
        <v>2458</v>
      </c>
      <c r="I70" s="376">
        <v>720.36011391375109</v>
      </c>
      <c r="J70" s="515">
        <v>2458</v>
      </c>
      <c r="K70" s="516">
        <v>713.19567127746132</v>
      </c>
      <c r="L70" s="375">
        <v>311284</v>
      </c>
      <c r="M70" s="376">
        <v>1185.810040863005</v>
      </c>
      <c r="N70" s="515">
        <v>310997</v>
      </c>
      <c r="O70" s="516">
        <v>1156.2225289633016</v>
      </c>
      <c r="P70" s="393"/>
    </row>
    <row r="71" spans="1:223" s="373" customFormat="1" ht="18" customHeight="1">
      <c r="B71" s="368">
        <v>27</v>
      </c>
      <c r="C71" s="374" t="s">
        <v>95</v>
      </c>
      <c r="D71" s="375">
        <v>2964</v>
      </c>
      <c r="E71" s="376">
        <v>513.55324561403484</v>
      </c>
      <c r="F71" s="515">
        <v>2963</v>
      </c>
      <c r="G71" s="516">
        <v>487.83921025987178</v>
      </c>
      <c r="H71" s="375">
        <v>1052</v>
      </c>
      <c r="I71" s="376">
        <v>646.13999049429663</v>
      </c>
      <c r="J71" s="515">
        <v>1052</v>
      </c>
      <c r="K71" s="516">
        <v>643.08638783269964</v>
      </c>
      <c r="L71" s="375">
        <v>112945</v>
      </c>
      <c r="M71" s="376">
        <v>1034.2366116251271</v>
      </c>
      <c r="N71" s="515">
        <v>112886</v>
      </c>
      <c r="O71" s="516">
        <v>1002.3996631114576</v>
      </c>
      <c r="P71" s="393"/>
    </row>
    <row r="72" spans="1:223" s="373" customFormat="1" ht="18" customHeight="1">
      <c r="B72" s="368">
        <v>32</v>
      </c>
      <c r="C72" s="374" t="s">
        <v>207</v>
      </c>
      <c r="D72" s="375">
        <v>2872</v>
      </c>
      <c r="E72" s="376">
        <v>493.05447771587751</v>
      </c>
      <c r="F72" s="515">
        <v>2872</v>
      </c>
      <c r="G72" s="516">
        <v>475.62517757660169</v>
      </c>
      <c r="H72" s="375">
        <v>1196</v>
      </c>
      <c r="I72" s="376">
        <v>647.26331103678933</v>
      </c>
      <c r="J72" s="515">
        <v>1196</v>
      </c>
      <c r="K72" s="516">
        <v>641.80041806020051</v>
      </c>
      <c r="L72" s="375">
        <v>109356</v>
      </c>
      <c r="M72" s="376">
        <v>978.2821269066169</v>
      </c>
      <c r="N72" s="515">
        <v>109306</v>
      </c>
      <c r="O72" s="516">
        <v>945.41258338974967</v>
      </c>
      <c r="P72" s="393"/>
    </row>
    <row r="73" spans="1:223" s="373" customFormat="1" ht="18" customHeight="1">
      <c r="B73" s="368">
        <v>36</v>
      </c>
      <c r="C73" s="374" t="s">
        <v>96</v>
      </c>
      <c r="D73" s="375">
        <v>8227</v>
      </c>
      <c r="E73" s="376">
        <v>518.91536526072673</v>
      </c>
      <c r="F73" s="515">
        <v>8223</v>
      </c>
      <c r="G73" s="516">
        <v>494.73923993676271</v>
      </c>
      <c r="H73" s="375">
        <v>2299</v>
      </c>
      <c r="I73" s="376">
        <v>725.68946063505871</v>
      </c>
      <c r="J73" s="515">
        <v>2299</v>
      </c>
      <c r="K73" s="516">
        <v>715.63655937364081</v>
      </c>
      <c r="L73" s="375">
        <v>254074</v>
      </c>
      <c r="M73" s="376">
        <v>1175.1099216370033</v>
      </c>
      <c r="N73" s="515">
        <v>253847</v>
      </c>
      <c r="O73" s="516">
        <v>1142.9951221798958</v>
      </c>
      <c r="P73" s="393"/>
    </row>
    <row r="74" spans="1:223" s="373" customFormat="1" ht="18" hidden="1" customHeight="1">
      <c r="B74" s="368"/>
      <c r="C74" s="374"/>
      <c r="D74" s="375"/>
      <c r="E74" s="376"/>
      <c r="F74" s="375"/>
      <c r="G74" s="376"/>
      <c r="H74" s="375"/>
      <c r="I74" s="376"/>
      <c r="J74" s="375"/>
      <c r="K74" s="376"/>
      <c r="L74" s="375"/>
      <c r="M74" s="376"/>
      <c r="N74" s="375"/>
      <c r="O74" s="376"/>
      <c r="P74" s="393"/>
    </row>
    <row r="75" spans="1:223" s="372" customFormat="1" ht="18" customHeight="1">
      <c r="A75" s="367"/>
      <c r="B75" s="368">
        <v>28</v>
      </c>
      <c r="C75" s="369" t="s">
        <v>97</v>
      </c>
      <c r="D75" s="370">
        <v>35189</v>
      </c>
      <c r="E75" s="371">
        <v>564.65131688880047</v>
      </c>
      <c r="F75" s="513">
        <v>35171</v>
      </c>
      <c r="G75" s="514">
        <v>545.60365357823207</v>
      </c>
      <c r="H75" s="370">
        <v>2706</v>
      </c>
      <c r="I75" s="371">
        <v>894.67767184035472</v>
      </c>
      <c r="J75" s="513">
        <v>2705</v>
      </c>
      <c r="K75" s="514">
        <v>882.90713863216251</v>
      </c>
      <c r="L75" s="370">
        <v>1286909</v>
      </c>
      <c r="M75" s="371">
        <v>1524.7568767410914</v>
      </c>
      <c r="N75" s="513">
        <v>1282501</v>
      </c>
      <c r="O75" s="514">
        <v>1503.993247568618</v>
      </c>
      <c r="P75" s="393"/>
      <c r="Q75" s="373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</row>
    <row r="76" spans="1:223" s="372" customFormat="1" ht="18" hidden="1" customHeight="1">
      <c r="A76" s="367"/>
      <c r="B76" s="368"/>
      <c r="C76" s="369"/>
      <c r="D76" s="370"/>
      <c r="E76" s="371"/>
      <c r="F76" s="513"/>
      <c r="G76" s="514"/>
      <c r="H76" s="370"/>
      <c r="I76" s="371"/>
      <c r="J76" s="513"/>
      <c r="K76" s="514"/>
      <c r="L76" s="370"/>
      <c r="M76" s="371"/>
      <c r="N76" s="513"/>
      <c r="O76" s="514"/>
      <c r="P76" s="393"/>
      <c r="Q76" s="373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</row>
    <row r="77" spans="1:223" s="372" customFormat="1" ht="18" customHeight="1">
      <c r="A77" s="367"/>
      <c r="B77" s="368">
        <v>30</v>
      </c>
      <c r="C77" s="369" t="s">
        <v>98</v>
      </c>
      <c r="D77" s="370">
        <v>11851</v>
      </c>
      <c r="E77" s="371">
        <v>481.60483672263945</v>
      </c>
      <c r="F77" s="513">
        <v>11843</v>
      </c>
      <c r="G77" s="514">
        <v>460.21462298404123</v>
      </c>
      <c r="H77" s="370">
        <v>1651</v>
      </c>
      <c r="I77" s="371">
        <v>723.67910357359187</v>
      </c>
      <c r="J77" s="513">
        <v>1651</v>
      </c>
      <c r="K77" s="514">
        <v>715.18453058752277</v>
      </c>
      <c r="L77" s="370">
        <v>269735</v>
      </c>
      <c r="M77" s="371">
        <v>1174.4558369140091</v>
      </c>
      <c r="N77" s="513">
        <v>269541</v>
      </c>
      <c r="O77" s="514">
        <v>1140.2705704141483</v>
      </c>
      <c r="P77" s="393"/>
      <c r="Q77" s="373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</row>
    <row r="78" spans="1:223" s="372" customFormat="1" ht="18" hidden="1" customHeight="1">
      <c r="A78" s="367"/>
      <c r="B78" s="368"/>
      <c r="C78" s="369"/>
      <c r="D78" s="370"/>
      <c r="E78" s="371"/>
      <c r="F78" s="513"/>
      <c r="G78" s="514"/>
      <c r="H78" s="370"/>
      <c r="I78" s="371"/>
      <c r="J78" s="513"/>
      <c r="K78" s="514"/>
      <c r="L78" s="370"/>
      <c r="M78" s="371"/>
      <c r="N78" s="513"/>
      <c r="O78" s="514"/>
      <c r="P78" s="393"/>
      <c r="Q78" s="373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</row>
    <row r="79" spans="1:223" s="372" customFormat="1" ht="18" customHeight="1">
      <c r="A79" s="367"/>
      <c r="B79" s="368">
        <v>31</v>
      </c>
      <c r="C79" s="369" t="s">
        <v>99</v>
      </c>
      <c r="D79" s="370">
        <v>4236</v>
      </c>
      <c r="E79" s="371">
        <v>557.07791784702545</v>
      </c>
      <c r="F79" s="513">
        <v>4230</v>
      </c>
      <c r="G79" s="514">
        <v>533.19587234042558</v>
      </c>
      <c r="H79" s="370">
        <v>367</v>
      </c>
      <c r="I79" s="371">
        <v>842.0246866485013</v>
      </c>
      <c r="J79" s="513">
        <v>367</v>
      </c>
      <c r="K79" s="514">
        <v>836.06425068119893</v>
      </c>
      <c r="L79" s="370">
        <v>148314</v>
      </c>
      <c r="M79" s="371">
        <v>1506.7130638375336</v>
      </c>
      <c r="N79" s="513">
        <v>147986</v>
      </c>
      <c r="O79" s="514">
        <v>1476.4024480018375</v>
      </c>
      <c r="P79" s="393"/>
      <c r="Q79" s="373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</row>
    <row r="80" spans="1:223" s="372" customFormat="1" ht="18" hidden="1" customHeight="1">
      <c r="A80" s="367"/>
      <c r="B80" s="368"/>
      <c r="C80" s="369"/>
      <c r="D80" s="370"/>
      <c r="E80" s="371"/>
      <c r="F80" s="513"/>
      <c r="G80" s="514"/>
      <c r="H80" s="370"/>
      <c r="I80" s="371"/>
      <c r="J80" s="513"/>
      <c r="K80" s="514"/>
      <c r="L80" s="370"/>
      <c r="M80" s="371"/>
      <c r="N80" s="513"/>
      <c r="O80" s="514"/>
      <c r="P80" s="393"/>
      <c r="Q80" s="373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</row>
    <row r="81" spans="1:223" s="372" customFormat="1" ht="18" customHeight="1">
      <c r="A81" s="367"/>
      <c r="B81" s="368"/>
      <c r="C81" s="369" t="s">
        <v>100</v>
      </c>
      <c r="D81" s="370">
        <v>15745</v>
      </c>
      <c r="E81" s="371">
        <v>635.39480597014915</v>
      </c>
      <c r="F81" s="513">
        <v>15737</v>
      </c>
      <c r="G81" s="514">
        <v>612.27827921458993</v>
      </c>
      <c r="H81" s="370">
        <v>2286</v>
      </c>
      <c r="I81" s="371">
        <v>996.95218722659672</v>
      </c>
      <c r="J81" s="513">
        <v>2286</v>
      </c>
      <c r="K81" s="514">
        <v>984.14488626421701</v>
      </c>
      <c r="L81" s="370">
        <v>587456</v>
      </c>
      <c r="M81" s="371">
        <v>1622.5224490004362</v>
      </c>
      <c r="N81" s="513">
        <v>585578</v>
      </c>
      <c r="O81" s="514">
        <v>1591.5531490083308</v>
      </c>
      <c r="P81" s="393"/>
      <c r="Q81" s="373"/>
      <c r="R81" s="367"/>
      <c r="S81" s="367"/>
      <c r="T81" s="367"/>
      <c r="U81" s="367"/>
      <c r="V81" s="367"/>
      <c r="W81" s="367"/>
      <c r="X81" s="367"/>
      <c r="Y81" s="367"/>
      <c r="Z81" s="367"/>
      <c r="AA81" s="367"/>
      <c r="AB81" s="367"/>
      <c r="AC81" s="367"/>
      <c r="AD81" s="367"/>
      <c r="AE81" s="367"/>
      <c r="AF81" s="367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7"/>
      <c r="AT81" s="367"/>
      <c r="AU81" s="367"/>
      <c r="AV81" s="367"/>
      <c r="AW81" s="367"/>
      <c r="AX81" s="367"/>
      <c r="AY81" s="367"/>
      <c r="AZ81" s="367"/>
      <c r="BA81" s="367"/>
      <c r="BB81" s="367"/>
      <c r="BC81" s="367"/>
      <c r="BD81" s="367"/>
      <c r="BE81" s="367"/>
      <c r="BF81" s="367"/>
      <c r="BG81" s="367"/>
      <c r="BH81" s="367"/>
      <c r="BI81" s="367"/>
      <c r="BJ81" s="367"/>
      <c r="BK81" s="367"/>
      <c r="BL81" s="367"/>
      <c r="BM81" s="367"/>
      <c r="BN81" s="367"/>
      <c r="BO81" s="367"/>
      <c r="BP81" s="367"/>
      <c r="BQ81" s="367"/>
      <c r="BR81" s="367"/>
      <c r="BS81" s="367"/>
      <c r="BT81" s="367"/>
      <c r="BU81" s="367"/>
      <c r="BV81" s="367"/>
      <c r="BW81" s="367"/>
      <c r="BX81" s="367"/>
      <c r="BY81" s="367"/>
      <c r="BZ81" s="367"/>
      <c r="CA81" s="367"/>
      <c r="CB81" s="367"/>
      <c r="CC81" s="367"/>
      <c r="CD81" s="367"/>
      <c r="CE81" s="367"/>
      <c r="CF81" s="367"/>
      <c r="CG81" s="367"/>
      <c r="CH81" s="367"/>
      <c r="CI81" s="367"/>
      <c r="CJ81" s="367"/>
      <c r="CK81" s="367"/>
      <c r="CL81" s="367"/>
      <c r="CM81" s="367"/>
      <c r="CN81" s="367"/>
      <c r="CO81" s="367"/>
      <c r="CP81" s="367"/>
      <c r="CQ81" s="367"/>
      <c r="CR81" s="367"/>
      <c r="CS81" s="367"/>
      <c r="CT81" s="367"/>
      <c r="CU81" s="367"/>
      <c r="CV81" s="367"/>
      <c r="CW81" s="367"/>
      <c r="CX81" s="367"/>
      <c r="CY81" s="367"/>
      <c r="CZ81" s="367"/>
      <c r="DA81" s="367"/>
      <c r="DB81" s="367"/>
      <c r="DC81" s="367"/>
      <c r="DD81" s="367"/>
      <c r="DE81" s="367"/>
      <c r="DF81" s="367"/>
      <c r="DG81" s="367"/>
      <c r="DH81" s="367"/>
      <c r="DI81" s="367"/>
      <c r="DJ81" s="367"/>
      <c r="DK81" s="367"/>
      <c r="DL81" s="367"/>
      <c r="DM81" s="367"/>
      <c r="DN81" s="367"/>
      <c r="DO81" s="367"/>
      <c r="DP81" s="367"/>
      <c r="DQ81" s="367"/>
      <c r="DR81" s="367"/>
      <c r="DS81" s="367"/>
      <c r="DT81" s="367"/>
      <c r="DU81" s="367"/>
      <c r="DV81" s="367"/>
      <c r="DW81" s="367"/>
      <c r="DX81" s="367"/>
      <c r="DY81" s="367"/>
      <c r="DZ81" s="367"/>
      <c r="EA81" s="367"/>
      <c r="EB81" s="367"/>
      <c r="EC81" s="367"/>
      <c r="ED81" s="367"/>
      <c r="EE81" s="367"/>
      <c r="EF81" s="367"/>
      <c r="EG81" s="367"/>
      <c r="EH81" s="367"/>
      <c r="EI81" s="367"/>
      <c r="EJ81" s="367"/>
      <c r="EK81" s="367"/>
      <c r="EL81" s="367"/>
      <c r="EM81" s="367"/>
      <c r="EN81" s="367"/>
      <c r="EO81" s="367"/>
      <c r="EP81" s="367"/>
      <c r="EQ81" s="367"/>
      <c r="ER81" s="367"/>
      <c r="ES81" s="367"/>
      <c r="ET81" s="367"/>
      <c r="EU81" s="367"/>
      <c r="EV81" s="367"/>
      <c r="EW81" s="367"/>
      <c r="EX81" s="367"/>
      <c r="EY81" s="367"/>
      <c r="EZ81" s="367"/>
      <c r="FA81" s="367"/>
      <c r="FB81" s="367"/>
      <c r="FC81" s="367"/>
      <c r="FD81" s="367"/>
      <c r="FE81" s="367"/>
      <c r="FF81" s="367"/>
      <c r="FG81" s="367"/>
      <c r="FH81" s="367"/>
      <c r="FI81" s="367"/>
      <c r="FJ81" s="367"/>
      <c r="FK81" s="367"/>
      <c r="FL81" s="367"/>
      <c r="FM81" s="367"/>
      <c r="FN81" s="367"/>
      <c r="FO81" s="367"/>
      <c r="FP81" s="367"/>
      <c r="FQ81" s="367"/>
      <c r="FR81" s="367"/>
      <c r="FS81" s="367"/>
      <c r="FT81" s="367"/>
      <c r="FU81" s="367"/>
      <c r="FV81" s="367"/>
      <c r="FW81" s="367"/>
      <c r="FX81" s="367"/>
      <c r="FY81" s="367"/>
      <c r="FZ81" s="367"/>
      <c r="GA81" s="367"/>
      <c r="GB81" s="367"/>
      <c r="GC81" s="367"/>
      <c r="GD81" s="367"/>
      <c r="GE81" s="367"/>
      <c r="GF81" s="367"/>
      <c r="GG81" s="367"/>
      <c r="GH81" s="367"/>
      <c r="GI81" s="367"/>
      <c r="GJ81" s="367"/>
      <c r="GK81" s="367"/>
      <c r="GL81" s="367"/>
      <c r="GM81" s="367"/>
      <c r="GN81" s="367"/>
      <c r="GO81" s="367"/>
      <c r="GP81" s="367"/>
      <c r="GQ81" s="367"/>
      <c r="GR81" s="367"/>
      <c r="GS81" s="367"/>
      <c r="GT81" s="367"/>
      <c r="GU81" s="367"/>
      <c r="GV81" s="367"/>
      <c r="GW81" s="367"/>
      <c r="GX81" s="367"/>
      <c r="GY81" s="367"/>
      <c r="GZ81" s="367"/>
      <c r="HA81" s="367"/>
      <c r="HB81" s="367"/>
      <c r="HC81" s="367"/>
      <c r="HD81" s="367"/>
      <c r="HE81" s="367"/>
      <c r="HF81" s="367"/>
      <c r="HG81" s="367"/>
      <c r="HH81" s="367"/>
      <c r="HI81" s="367"/>
      <c r="HJ81" s="367"/>
      <c r="HK81" s="367"/>
      <c r="HL81" s="367"/>
      <c r="HM81" s="367"/>
      <c r="HN81" s="367"/>
      <c r="HO81" s="367"/>
    </row>
    <row r="82" spans="1:223" s="373" customFormat="1" ht="18" customHeight="1">
      <c r="B82" s="368">
        <v>1</v>
      </c>
      <c r="C82" s="374" t="s">
        <v>202</v>
      </c>
      <c r="D82" s="375">
        <v>2080</v>
      </c>
      <c r="E82" s="376">
        <v>588.41856730769234</v>
      </c>
      <c r="F82" s="515">
        <v>2079</v>
      </c>
      <c r="G82" s="516">
        <v>569.47889369889378</v>
      </c>
      <c r="H82" s="375">
        <v>163</v>
      </c>
      <c r="I82" s="376">
        <v>889.28883435582816</v>
      </c>
      <c r="J82" s="515">
        <v>163</v>
      </c>
      <c r="K82" s="516">
        <v>888.41208588957045</v>
      </c>
      <c r="L82" s="375">
        <v>84637</v>
      </c>
      <c r="M82" s="376">
        <v>1646.7016234034761</v>
      </c>
      <c r="N82" s="515">
        <v>84396</v>
      </c>
      <c r="O82" s="516">
        <v>1610.0483466041039</v>
      </c>
      <c r="P82" s="393"/>
    </row>
    <row r="83" spans="1:223" s="373" customFormat="1" ht="18" customHeight="1">
      <c r="B83" s="368">
        <v>20</v>
      </c>
      <c r="C83" s="374" t="s">
        <v>204</v>
      </c>
      <c r="D83" s="375">
        <v>4851</v>
      </c>
      <c r="E83" s="376">
        <v>612.22870542156261</v>
      </c>
      <c r="F83" s="515">
        <v>4851</v>
      </c>
      <c r="G83" s="516">
        <v>588.30661100803957</v>
      </c>
      <c r="H83" s="375">
        <v>529</v>
      </c>
      <c r="I83" s="376">
        <v>990.44994328922508</v>
      </c>
      <c r="J83" s="515">
        <v>529</v>
      </c>
      <c r="K83" s="516">
        <v>967.49247637051042</v>
      </c>
      <c r="L83" s="375">
        <v>197593</v>
      </c>
      <c r="M83" s="376">
        <v>1592.9672144762208</v>
      </c>
      <c r="N83" s="515">
        <v>197159</v>
      </c>
      <c r="O83" s="516">
        <v>1559.5468040515525</v>
      </c>
      <c r="P83" s="393"/>
    </row>
    <row r="84" spans="1:223" s="373" customFormat="1" ht="18" customHeight="1">
      <c r="B84" s="368">
        <v>48</v>
      </c>
      <c r="C84" s="374" t="s">
        <v>211</v>
      </c>
      <c r="D84" s="375">
        <v>8814</v>
      </c>
      <c r="E84" s="376">
        <v>659.23067279328347</v>
      </c>
      <c r="F84" s="515">
        <v>8807</v>
      </c>
      <c r="G84" s="516">
        <v>635.58547632565001</v>
      </c>
      <c r="H84" s="375">
        <v>1594</v>
      </c>
      <c r="I84" s="376">
        <v>1010.1195734002511</v>
      </c>
      <c r="J84" s="515">
        <v>1594</v>
      </c>
      <c r="K84" s="516">
        <v>999.46080301129234</v>
      </c>
      <c r="L84" s="375">
        <v>305226</v>
      </c>
      <c r="M84" s="376">
        <v>1634.9507960986293</v>
      </c>
      <c r="N84" s="515">
        <v>304023</v>
      </c>
      <c r="O84" s="516">
        <v>1607.1750534992427</v>
      </c>
      <c r="P84" s="393"/>
    </row>
    <row r="85" spans="1:223" s="373" customFormat="1" ht="18" hidden="1" customHeight="1">
      <c r="B85" s="368"/>
      <c r="C85" s="374"/>
      <c r="D85" s="375"/>
      <c r="E85" s="376"/>
      <c r="F85" s="375"/>
      <c r="G85" s="376"/>
      <c r="H85" s="375"/>
      <c r="I85" s="376"/>
      <c r="J85" s="375"/>
      <c r="K85" s="376"/>
      <c r="L85" s="375"/>
      <c r="M85" s="376"/>
      <c r="N85" s="375"/>
      <c r="O85" s="376"/>
      <c r="P85" s="393"/>
    </row>
    <row r="86" spans="1:223" s="372" customFormat="1" ht="18" customHeight="1">
      <c r="A86" s="367"/>
      <c r="B86" s="368">
        <v>26</v>
      </c>
      <c r="C86" s="369" t="s">
        <v>101</v>
      </c>
      <c r="D86" s="370">
        <v>1966</v>
      </c>
      <c r="E86" s="371">
        <v>507.46495930824</v>
      </c>
      <c r="F86" s="513">
        <v>1966</v>
      </c>
      <c r="G86" s="514">
        <v>481.19683621566634</v>
      </c>
      <c r="H86" s="370">
        <v>173</v>
      </c>
      <c r="I86" s="371">
        <v>766.13057803468223</v>
      </c>
      <c r="J86" s="513">
        <v>173</v>
      </c>
      <c r="K86" s="514">
        <v>741.89872832369952</v>
      </c>
      <c r="L86" s="370">
        <v>75375</v>
      </c>
      <c r="M86" s="371">
        <v>1306.4967728026525</v>
      </c>
      <c r="N86" s="513">
        <v>75263</v>
      </c>
      <c r="O86" s="514">
        <v>1280.229375523166</v>
      </c>
      <c r="P86" s="393"/>
      <c r="Q86" s="373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</row>
    <row r="87" spans="1:223" s="372" customFormat="1" ht="18" hidden="1" customHeight="1">
      <c r="A87" s="367"/>
      <c r="B87" s="368"/>
      <c r="C87" s="369"/>
      <c r="D87" s="370"/>
      <c r="E87" s="371"/>
      <c r="F87" s="370"/>
      <c r="G87" s="371"/>
      <c r="H87" s="370"/>
      <c r="I87" s="371"/>
      <c r="J87" s="370"/>
      <c r="K87" s="371"/>
      <c r="L87" s="370"/>
      <c r="M87" s="371"/>
      <c r="N87" s="370"/>
      <c r="O87" s="371"/>
      <c r="P87" s="393"/>
      <c r="Q87" s="373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</row>
    <row r="88" spans="1:223" s="372" customFormat="1" ht="18" customHeight="1">
      <c r="A88" s="367"/>
      <c r="B88" s="368">
        <v>51</v>
      </c>
      <c r="C88" s="374" t="s">
        <v>102</v>
      </c>
      <c r="D88" s="375">
        <v>743</v>
      </c>
      <c r="E88" s="376">
        <v>433.42230148048452</v>
      </c>
      <c r="F88" s="515">
        <v>743</v>
      </c>
      <c r="G88" s="516">
        <v>421.75780619111714</v>
      </c>
      <c r="H88" s="375">
        <v>46</v>
      </c>
      <c r="I88" s="376">
        <v>915.56978260869562</v>
      </c>
      <c r="J88" s="515">
        <v>46</v>
      </c>
      <c r="K88" s="516">
        <v>915.56978260869562</v>
      </c>
      <c r="L88" s="375">
        <v>9467</v>
      </c>
      <c r="M88" s="376">
        <v>1349.964504066759</v>
      </c>
      <c r="N88" s="515">
        <v>9452</v>
      </c>
      <c r="O88" s="516">
        <v>1303.4964504866703</v>
      </c>
      <c r="P88" s="393"/>
      <c r="Q88" s="373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</row>
    <row r="89" spans="1:223" s="372" customFormat="1" ht="18" customHeight="1">
      <c r="A89" s="367"/>
      <c r="B89" s="368">
        <v>52</v>
      </c>
      <c r="C89" s="374" t="s">
        <v>103</v>
      </c>
      <c r="D89" s="377">
        <v>787</v>
      </c>
      <c r="E89" s="378">
        <v>398.2555908513342</v>
      </c>
      <c r="F89" s="515">
        <v>787</v>
      </c>
      <c r="G89" s="516">
        <v>387.68182973316391</v>
      </c>
      <c r="H89" s="377">
        <v>23</v>
      </c>
      <c r="I89" s="378">
        <v>821.67130434782587</v>
      </c>
      <c r="J89" s="515">
        <v>23</v>
      </c>
      <c r="K89" s="516">
        <v>817.99434782608671</v>
      </c>
      <c r="L89" s="377">
        <v>9139</v>
      </c>
      <c r="M89" s="378">
        <v>1289.8022912791344</v>
      </c>
      <c r="N89" s="515">
        <v>9125</v>
      </c>
      <c r="O89" s="516">
        <v>1240.8606104109592</v>
      </c>
      <c r="P89" s="393"/>
      <c r="Q89" s="373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</row>
    <row r="90" spans="1:223" s="372" customFormat="1" ht="18" hidden="1" customHeight="1">
      <c r="A90" s="367"/>
      <c r="B90" s="368"/>
      <c r="C90" s="374"/>
      <c r="D90" s="379"/>
      <c r="E90" s="380"/>
      <c r="F90" s="379"/>
      <c r="G90" s="380"/>
      <c r="H90" s="379"/>
      <c r="I90" s="380"/>
      <c r="J90" s="379"/>
      <c r="K90" s="380"/>
      <c r="L90" s="379"/>
      <c r="M90" s="380"/>
      <c r="N90" s="379"/>
      <c r="O90" s="380"/>
      <c r="P90" s="393"/>
      <c r="Q90" s="373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</row>
    <row r="91" spans="1:223" s="372" customFormat="1" ht="18" customHeight="1">
      <c r="A91" s="381"/>
      <c r="B91" s="382"/>
      <c r="C91" s="383" t="s">
        <v>45</v>
      </c>
      <c r="D91" s="384">
        <v>336815</v>
      </c>
      <c r="E91" s="385">
        <v>527.02267713730066</v>
      </c>
      <c r="F91" s="517">
        <v>336630</v>
      </c>
      <c r="G91" s="518">
        <v>507.10646326827646</v>
      </c>
      <c r="H91" s="384">
        <v>46742</v>
      </c>
      <c r="I91" s="385">
        <v>784.25286722861597</v>
      </c>
      <c r="J91" s="517">
        <v>46738</v>
      </c>
      <c r="K91" s="518">
        <v>774.7399897299839</v>
      </c>
      <c r="L91" s="384">
        <v>10420231</v>
      </c>
      <c r="M91" s="385">
        <v>1316.6933960782637</v>
      </c>
      <c r="N91" s="517">
        <v>10402399</v>
      </c>
      <c r="O91" s="518">
        <v>1288.13720140037</v>
      </c>
      <c r="P91" s="393"/>
      <c r="Q91" s="373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  <c r="AW91" s="367"/>
      <c r="AX91" s="367"/>
      <c r="AY91" s="367"/>
      <c r="AZ91" s="367"/>
      <c r="BA91" s="367"/>
      <c r="BB91" s="367"/>
      <c r="BC91" s="367"/>
      <c r="BD91" s="367"/>
      <c r="BE91" s="367"/>
      <c r="BF91" s="367"/>
      <c r="BG91" s="367"/>
      <c r="BH91" s="367"/>
      <c r="BI91" s="367"/>
      <c r="BJ91" s="367"/>
      <c r="BK91" s="367"/>
      <c r="BL91" s="367"/>
      <c r="BM91" s="367"/>
      <c r="BN91" s="367"/>
      <c r="BO91" s="367"/>
      <c r="BP91" s="367"/>
      <c r="BQ91" s="367"/>
      <c r="BR91" s="367"/>
      <c r="BS91" s="367"/>
      <c r="BT91" s="367"/>
      <c r="BU91" s="367"/>
      <c r="BV91" s="367"/>
      <c r="BW91" s="367"/>
      <c r="BX91" s="367"/>
      <c r="BY91" s="367"/>
      <c r="BZ91" s="367"/>
      <c r="CA91" s="367"/>
      <c r="CB91" s="367"/>
      <c r="CC91" s="367"/>
      <c r="CD91" s="367"/>
      <c r="CE91" s="367"/>
      <c r="CF91" s="367"/>
      <c r="CG91" s="367"/>
      <c r="CH91" s="367"/>
      <c r="CI91" s="367"/>
      <c r="CJ91" s="367"/>
      <c r="CK91" s="367"/>
      <c r="CL91" s="367"/>
      <c r="CM91" s="367"/>
      <c r="CN91" s="367"/>
      <c r="CO91" s="367"/>
      <c r="CP91" s="367"/>
      <c r="CQ91" s="367"/>
      <c r="CR91" s="367"/>
      <c r="CS91" s="367"/>
      <c r="CT91" s="367"/>
      <c r="CU91" s="367"/>
      <c r="CV91" s="367"/>
      <c r="CW91" s="367"/>
      <c r="CX91" s="367"/>
      <c r="CY91" s="367"/>
      <c r="CZ91" s="367"/>
      <c r="DA91" s="367"/>
      <c r="DB91" s="367"/>
      <c r="DC91" s="367"/>
      <c r="DD91" s="367"/>
      <c r="DE91" s="367"/>
      <c r="DF91" s="367"/>
      <c r="DG91" s="367"/>
      <c r="DH91" s="367"/>
      <c r="DI91" s="367"/>
      <c r="DJ91" s="367"/>
      <c r="DK91" s="367"/>
      <c r="DL91" s="367"/>
      <c r="DM91" s="367"/>
      <c r="DN91" s="367"/>
      <c r="DO91" s="367"/>
      <c r="DP91" s="367"/>
      <c r="DQ91" s="367"/>
      <c r="DR91" s="367"/>
      <c r="DS91" s="367"/>
      <c r="DT91" s="367"/>
      <c r="DU91" s="367"/>
      <c r="DV91" s="367"/>
      <c r="DW91" s="367"/>
      <c r="DX91" s="367"/>
      <c r="DY91" s="367"/>
      <c r="DZ91" s="367"/>
      <c r="EA91" s="367"/>
      <c r="EB91" s="367"/>
      <c r="EC91" s="367"/>
      <c r="ED91" s="367"/>
      <c r="EE91" s="367"/>
      <c r="EF91" s="367"/>
      <c r="EG91" s="367"/>
      <c r="EH91" s="367"/>
      <c r="EI91" s="367"/>
      <c r="EJ91" s="367"/>
      <c r="EK91" s="367"/>
      <c r="EL91" s="367"/>
      <c r="EM91" s="367"/>
      <c r="EN91" s="367"/>
      <c r="EO91" s="367"/>
      <c r="EP91" s="367"/>
      <c r="EQ91" s="367"/>
      <c r="ER91" s="367"/>
      <c r="ES91" s="367"/>
      <c r="ET91" s="367"/>
      <c r="EU91" s="367"/>
      <c r="EV91" s="367"/>
      <c r="EW91" s="367"/>
      <c r="EX91" s="367"/>
      <c r="EY91" s="367"/>
      <c r="EZ91" s="367"/>
      <c r="FA91" s="367"/>
      <c r="FB91" s="367"/>
      <c r="FC91" s="367"/>
      <c r="FD91" s="367"/>
      <c r="FE91" s="367"/>
      <c r="FF91" s="367"/>
      <c r="FG91" s="367"/>
      <c r="FH91" s="367"/>
      <c r="FI91" s="367"/>
      <c r="FJ91" s="367"/>
      <c r="FK91" s="367"/>
      <c r="FL91" s="367"/>
      <c r="FM91" s="367"/>
      <c r="FN91" s="367"/>
      <c r="FO91" s="367"/>
      <c r="FP91" s="367"/>
      <c r="FQ91" s="367"/>
      <c r="FR91" s="367"/>
      <c r="FS91" s="367"/>
      <c r="FT91" s="367"/>
      <c r="FU91" s="367"/>
      <c r="FV91" s="367"/>
      <c r="FW91" s="367"/>
      <c r="FX91" s="367"/>
      <c r="FY91" s="367"/>
      <c r="FZ91" s="367"/>
      <c r="GA91" s="367"/>
      <c r="GB91" s="367"/>
      <c r="GC91" s="367"/>
      <c r="GD91" s="367"/>
      <c r="GE91" s="367"/>
      <c r="GF91" s="367"/>
      <c r="GG91" s="367"/>
      <c r="GH91" s="367"/>
      <c r="GI91" s="367"/>
      <c r="GJ91" s="367"/>
      <c r="GK91" s="367"/>
      <c r="GL91" s="367"/>
      <c r="GM91" s="367"/>
      <c r="GN91" s="367"/>
      <c r="GO91" s="367"/>
      <c r="GP91" s="367"/>
      <c r="GQ91" s="367"/>
      <c r="GR91" s="367"/>
      <c r="GS91" s="367"/>
      <c r="GT91" s="367"/>
      <c r="GU91" s="367"/>
      <c r="GV91" s="367"/>
      <c r="GW91" s="367"/>
      <c r="GX91" s="367"/>
      <c r="GY91" s="367"/>
      <c r="GZ91" s="367"/>
      <c r="HA91" s="367"/>
      <c r="HB91" s="367"/>
      <c r="HC91" s="367"/>
      <c r="HD91" s="367"/>
      <c r="HE91" s="367"/>
      <c r="HF91" s="367"/>
      <c r="HG91" s="367"/>
      <c r="HH91" s="367"/>
      <c r="HI91" s="367"/>
      <c r="HJ91" s="367"/>
      <c r="HK91" s="367"/>
      <c r="HL91" s="367"/>
      <c r="HM91" s="367"/>
      <c r="HN91" s="367"/>
      <c r="HO91" s="367"/>
    </row>
    <row r="92" spans="1:223" ht="18" customHeight="1">
      <c r="A92" s="360"/>
      <c r="B92" s="361"/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</row>
    <row r="93" spans="1:223" ht="18" customHeight="1">
      <c r="A93" s="360"/>
      <c r="B93" s="386"/>
      <c r="C93" s="360"/>
      <c r="D93" s="387"/>
      <c r="E93" s="388"/>
      <c r="F93" s="387"/>
      <c r="G93" s="388"/>
      <c r="H93" s="387"/>
      <c r="I93" s="388"/>
      <c r="J93" s="387"/>
      <c r="K93" s="388"/>
      <c r="L93" s="387"/>
      <c r="M93" s="388"/>
      <c r="N93" s="387"/>
      <c r="O93" s="388"/>
    </row>
    <row r="94" spans="1:223" ht="18" customHeight="1">
      <c r="B94" s="389"/>
      <c r="D94" s="390"/>
      <c r="E94" s="391"/>
      <c r="F94" s="390"/>
      <c r="G94" s="391"/>
      <c r="H94" s="390"/>
      <c r="I94" s="391"/>
      <c r="J94" s="390"/>
      <c r="K94" s="391"/>
      <c r="L94" s="390"/>
      <c r="M94" s="391"/>
      <c r="N94" s="390"/>
      <c r="O94" s="391"/>
    </row>
    <row r="95" spans="1:223" ht="18" customHeight="1">
      <c r="B95" s="389"/>
      <c r="C95" s="392"/>
      <c r="D95" s="390"/>
      <c r="E95" s="391"/>
      <c r="F95" s="390"/>
      <c r="G95" s="391"/>
      <c r="H95" s="390"/>
      <c r="I95" s="391"/>
      <c r="J95" s="390"/>
      <c r="K95" s="391"/>
      <c r="L95" s="390"/>
      <c r="M95" s="391"/>
      <c r="N95" s="390"/>
      <c r="O95" s="391"/>
    </row>
    <row r="96" spans="1:223" ht="18" customHeight="1">
      <c r="B96" s="389"/>
      <c r="E96" s="391"/>
      <c r="G96" s="391"/>
      <c r="I96" s="391"/>
      <c r="K96" s="391"/>
      <c r="M96" s="391"/>
      <c r="O96" s="391"/>
    </row>
    <row r="97" spans="2:15" ht="18" customHeight="1">
      <c r="B97" s="389"/>
      <c r="E97" s="391"/>
      <c r="G97" s="391"/>
      <c r="I97" s="391"/>
      <c r="K97" s="391"/>
      <c r="M97" s="391"/>
      <c r="O97" s="391"/>
    </row>
    <row r="98" spans="2:15" ht="18" customHeight="1">
      <c r="B98" s="389"/>
      <c r="E98" s="391"/>
      <c r="G98" s="391"/>
      <c r="I98" s="391"/>
      <c r="K98" s="391"/>
      <c r="M98" s="391"/>
      <c r="O98" s="391"/>
    </row>
    <row r="99" spans="2:15" ht="18" customHeight="1">
      <c r="B99" s="389"/>
      <c r="E99" s="391"/>
      <c r="G99" s="391"/>
      <c r="I99" s="391"/>
      <c r="K99" s="391"/>
      <c r="M99" s="391"/>
      <c r="O99" s="391"/>
    </row>
    <row r="100" spans="2:15" ht="18" customHeight="1">
      <c r="B100" s="389"/>
      <c r="E100" s="391"/>
      <c r="G100" s="391"/>
      <c r="I100" s="391"/>
      <c r="K100" s="391"/>
      <c r="M100" s="391"/>
      <c r="O100" s="391"/>
    </row>
    <row r="101" spans="2:15" ht="18" customHeight="1">
      <c r="B101" s="389"/>
      <c r="E101" s="391"/>
      <c r="G101" s="391"/>
      <c r="I101" s="391"/>
      <c r="K101" s="391"/>
      <c r="M101" s="391"/>
      <c r="O101" s="391"/>
    </row>
    <row r="102" spans="2:15" ht="18" customHeight="1">
      <c r="B102" s="389"/>
    </row>
    <row r="103" spans="2:15" ht="18" customHeight="1">
      <c r="B103" s="389"/>
    </row>
    <row r="104" spans="2:15" ht="18" customHeight="1">
      <c r="B104" s="389"/>
    </row>
    <row r="105" spans="2:15" ht="18" customHeight="1">
      <c r="B105" s="389"/>
    </row>
    <row r="106" spans="2:15" ht="18" customHeight="1">
      <c r="B106" s="389"/>
    </row>
    <row r="107" spans="2:15" ht="18" customHeight="1">
      <c r="B107" s="389"/>
    </row>
    <row r="108" spans="2:15" ht="18" customHeight="1">
      <c r="B108" s="389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F8635326-CEEE-4BBF-8F8E-B1C758E71412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48" activePane="bottomLeft" state="frozen"/>
      <selection activeCell="U22" sqref="U22"/>
      <selection pane="bottomLeft" activeCell="P64" sqref="P64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7" t="s">
        <v>106</v>
      </c>
      <c r="C3" s="577"/>
      <c r="D3" s="577"/>
      <c r="E3" s="577"/>
      <c r="F3" s="577"/>
      <c r="G3" s="577"/>
      <c r="H3" s="577"/>
      <c r="I3" s="577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noviembre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5" t="s">
        <v>157</v>
      </c>
      <c r="C7" s="573" t="s">
        <v>47</v>
      </c>
      <c r="D7" s="570" t="s">
        <v>107</v>
      </c>
      <c r="E7" s="571"/>
      <c r="F7" s="572"/>
      <c r="G7" s="570" t="s">
        <v>199</v>
      </c>
      <c r="H7" s="571"/>
      <c r="I7" s="572"/>
    </row>
    <row r="8" spans="1:255" ht="69" customHeight="1">
      <c r="B8" s="576"/>
      <c r="C8" s="574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1713344</v>
      </c>
      <c r="E10" s="203">
        <v>0.16442476179270882</v>
      </c>
      <c r="F10" s="203">
        <v>1.9953864241810892E-2</v>
      </c>
      <c r="G10" s="130">
        <v>1182.3694201806525</v>
      </c>
      <c r="H10" s="203">
        <v>0.89798386146866715</v>
      </c>
      <c r="I10" s="203">
        <v>4.6940527107068197E-2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120509</v>
      </c>
      <c r="E11" s="204">
        <v>1.1564906766462279E-2</v>
      </c>
      <c r="F11" s="204">
        <v>3.1322476016054868E-2</v>
      </c>
      <c r="G11" s="131">
        <v>1082.9396294052726</v>
      </c>
      <c r="H11" s="204">
        <v>0.82246909768878584</v>
      </c>
      <c r="I11" s="204">
        <v>4.7561136751495647E-2</v>
      </c>
    </row>
    <row r="12" spans="1:255" s="101" customFormat="1" ht="18" customHeight="1">
      <c r="B12" s="94">
        <v>11</v>
      </c>
      <c r="C12" s="98" t="s">
        <v>54</v>
      </c>
      <c r="D12" s="99">
        <v>237271</v>
      </c>
      <c r="E12" s="204">
        <v>2.2770224575635607E-2</v>
      </c>
      <c r="F12" s="204">
        <v>1.7561841698974234E-2</v>
      </c>
      <c r="G12" s="131">
        <v>1304.3519567920225</v>
      </c>
      <c r="H12" s="204">
        <v>0.99062694525316231</v>
      </c>
      <c r="I12" s="204">
        <v>4.4744040088928516E-2</v>
      </c>
    </row>
    <row r="13" spans="1:255" s="101" customFormat="1" ht="18" customHeight="1">
      <c r="B13" s="94">
        <v>14</v>
      </c>
      <c r="C13" s="98" t="s">
        <v>55</v>
      </c>
      <c r="D13" s="99">
        <v>184092</v>
      </c>
      <c r="E13" s="204">
        <v>1.7666786849542971E-2</v>
      </c>
      <c r="F13" s="204">
        <v>1.7639482368809523E-2</v>
      </c>
      <c r="G13" s="131">
        <v>1108.0950147209003</v>
      </c>
      <c r="H13" s="204">
        <v>0.84157406577820759</v>
      </c>
      <c r="I13" s="204">
        <v>5.0139833875918471E-2</v>
      </c>
    </row>
    <row r="14" spans="1:255" s="101" customFormat="1" ht="18" customHeight="1">
      <c r="B14" s="94">
        <v>18</v>
      </c>
      <c r="C14" s="98" t="s">
        <v>56</v>
      </c>
      <c r="D14" s="99">
        <v>204502</v>
      </c>
      <c r="E14" s="204">
        <v>1.962547663290766E-2</v>
      </c>
      <c r="F14" s="204">
        <v>2.0983629473936505E-2</v>
      </c>
      <c r="G14" s="131">
        <v>1130.3089226511229</v>
      </c>
      <c r="H14" s="204">
        <v>0.85844504576214775</v>
      </c>
      <c r="I14" s="204">
        <v>4.9299563454591189E-2</v>
      </c>
    </row>
    <row r="15" spans="1:255" s="101" customFormat="1" ht="18" customHeight="1">
      <c r="B15" s="94">
        <v>21</v>
      </c>
      <c r="C15" s="98" t="s">
        <v>57</v>
      </c>
      <c r="D15" s="99">
        <v>106793</v>
      </c>
      <c r="E15" s="204">
        <v>1.0248621167803286E-2</v>
      </c>
      <c r="F15" s="204">
        <v>1.867696856965706E-2</v>
      </c>
      <c r="G15" s="131">
        <v>1193.2785447548054</v>
      </c>
      <c r="H15" s="204">
        <v>0.90626910434042862</v>
      </c>
      <c r="I15" s="204">
        <v>4.50008905376722E-2</v>
      </c>
    </row>
    <row r="16" spans="1:255" s="101" customFormat="1" ht="18" customHeight="1">
      <c r="B16" s="94">
        <v>23</v>
      </c>
      <c r="C16" s="98" t="s">
        <v>58</v>
      </c>
      <c r="D16" s="99">
        <v>151995</v>
      </c>
      <c r="E16" s="204">
        <v>1.4586528839907676E-2</v>
      </c>
      <c r="F16" s="204">
        <v>1.7321812231019917E-2</v>
      </c>
      <c r="G16" s="131">
        <v>1095.1269460179617</v>
      </c>
      <c r="H16" s="204">
        <v>0.83172509961678864</v>
      </c>
      <c r="I16" s="204">
        <v>4.9382883385280296E-2</v>
      </c>
    </row>
    <row r="17" spans="1:457" s="101" customFormat="1" ht="18" customHeight="1">
      <c r="B17" s="94">
        <v>29</v>
      </c>
      <c r="C17" s="98" t="s">
        <v>59</v>
      </c>
      <c r="D17" s="99">
        <v>297231</v>
      </c>
      <c r="E17" s="204">
        <v>2.8524415629557539E-2</v>
      </c>
      <c r="F17" s="204">
        <v>2.0959780715765097E-2</v>
      </c>
      <c r="G17" s="131">
        <v>1198.6680236920106</v>
      </c>
      <c r="H17" s="204">
        <v>0.91036229638745925</v>
      </c>
      <c r="I17" s="204">
        <v>4.5958836070377984E-2</v>
      </c>
    </row>
    <row r="18" spans="1:457" s="101" customFormat="1" ht="18" customHeight="1">
      <c r="B18" s="94">
        <v>41</v>
      </c>
      <c r="C18" s="98" t="s">
        <v>60</v>
      </c>
      <c r="D18" s="99">
        <v>410951</v>
      </c>
      <c r="E18" s="204">
        <v>3.9437801330891802E-2</v>
      </c>
      <c r="F18" s="204">
        <v>1.9150408328766133E-2</v>
      </c>
      <c r="G18" s="131">
        <v>1217.9211463653814</v>
      </c>
      <c r="H18" s="204">
        <v>0.92498462435744511</v>
      </c>
      <c r="I18" s="204">
        <v>4.6459681807901498E-2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318703</v>
      </c>
      <c r="E20" s="203">
        <v>3.0585022539327582E-2</v>
      </c>
      <c r="F20" s="203">
        <v>1.3541318831592264E-2</v>
      </c>
      <c r="G20" s="130">
        <v>1391.5539379610484</v>
      </c>
      <c r="H20" s="203">
        <v>1.0568549535569594</v>
      </c>
      <c r="I20" s="203">
        <v>4.3096469450082164E-2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55306</v>
      </c>
      <c r="E21" s="204">
        <v>5.3075598803903673E-3</v>
      </c>
      <c r="F21" s="204">
        <v>9.9154538648358326E-3</v>
      </c>
      <c r="G21" s="131">
        <v>1270.0965755975844</v>
      </c>
      <c r="H21" s="204">
        <v>0.96461072819270854</v>
      </c>
      <c r="I21" s="204">
        <v>4.6677461983837043E-2</v>
      </c>
    </row>
    <row r="22" spans="1:457" s="101" customFormat="1" ht="18" customHeight="1">
      <c r="B22" s="94">
        <v>40</v>
      </c>
      <c r="C22" s="98" t="s">
        <v>63</v>
      </c>
      <c r="D22" s="99">
        <v>36367</v>
      </c>
      <c r="E22" s="204">
        <v>3.4900377928282012E-3</v>
      </c>
      <c r="F22" s="204">
        <v>7.4798459705793796E-3</v>
      </c>
      <c r="G22" s="131">
        <v>1281.0446338713673</v>
      </c>
      <c r="H22" s="204">
        <v>0.97292554036264223</v>
      </c>
      <c r="I22" s="204">
        <v>4.6580138445608155E-2</v>
      </c>
    </row>
    <row r="23" spans="1:457" s="101" customFormat="1" ht="18" customHeight="1">
      <c r="B23" s="94">
        <v>50</v>
      </c>
      <c r="C23" s="101" t="s">
        <v>64</v>
      </c>
      <c r="D23" s="103">
        <v>227030</v>
      </c>
      <c r="E23" s="205">
        <v>2.1787424866109014E-2</v>
      </c>
      <c r="F23" s="205">
        <v>1.5408010376366965E-2</v>
      </c>
      <c r="G23" s="132">
        <v>1438.8437795886005</v>
      </c>
      <c r="H23" s="205">
        <v>1.0927705598540696</v>
      </c>
      <c r="I23" s="205">
        <v>4.1610283725491914E-2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302830</v>
      </c>
      <c r="E25" s="203">
        <v>2.906173577150065E-2</v>
      </c>
      <c r="F25" s="203">
        <v>5.2047719260974734E-3</v>
      </c>
      <c r="G25" s="130">
        <v>1524.5096654558663</v>
      </c>
      <c r="H25" s="203">
        <v>1.1578319371818662</v>
      </c>
      <c r="I25" s="203">
        <v>3.6936986281157935E-2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214404</v>
      </c>
      <c r="E27" s="203">
        <v>2.0575743474400904E-2</v>
      </c>
      <c r="F27" s="203">
        <v>2.0524341716962047E-2</v>
      </c>
      <c r="G27" s="130">
        <v>1229.3301423480907</v>
      </c>
      <c r="H27" s="203">
        <v>0.93364950869322949</v>
      </c>
      <c r="I27" s="203">
        <v>4.5344624235712505E-2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376153</v>
      </c>
      <c r="E29" s="203">
        <v>3.6098336015775466E-2</v>
      </c>
      <c r="F29" s="203">
        <v>2.463294380430936E-2</v>
      </c>
      <c r="G29" s="130">
        <v>1199.7335928465277</v>
      </c>
      <c r="H29" s="203">
        <v>0.91117157298722873</v>
      </c>
      <c r="I29" s="203">
        <v>4.5931818306043315E-2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198606</v>
      </c>
      <c r="E30" s="204">
        <v>1.9059654243749492E-2</v>
      </c>
      <c r="F30" s="204">
        <v>2.5974025974025983E-2</v>
      </c>
      <c r="G30" s="131">
        <v>1219.1868664592207</v>
      </c>
      <c r="H30" s="204">
        <v>0.92594591124291836</v>
      </c>
      <c r="I30" s="204">
        <v>4.4837972470546328E-2</v>
      </c>
    </row>
    <row r="31" spans="1:457" s="101" customFormat="1" ht="18" customHeight="1">
      <c r="B31" s="94">
        <v>38</v>
      </c>
      <c r="C31" s="98" t="s">
        <v>68</v>
      </c>
      <c r="D31" s="99">
        <v>177547</v>
      </c>
      <c r="E31" s="204">
        <v>1.7038681772025974E-2</v>
      </c>
      <c r="F31" s="204">
        <v>2.3136943042205482E-2</v>
      </c>
      <c r="G31" s="131">
        <v>1177.9729499794421</v>
      </c>
      <c r="H31" s="204">
        <v>0.89464483796152028</v>
      </c>
      <c r="I31" s="204">
        <v>4.7144010640441492E-2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149135</v>
      </c>
      <c r="E33" s="203">
        <v>1.4312062755614535E-2</v>
      </c>
      <c r="F33" s="203">
        <v>1.28632649873337E-2</v>
      </c>
      <c r="G33" s="130">
        <v>1386.3400972943978</v>
      </c>
      <c r="H33" s="203">
        <v>1.052895154956784</v>
      </c>
      <c r="I33" s="203">
        <v>4.1074491675055613E-2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635769</v>
      </c>
      <c r="E35" s="203">
        <v>6.1012946833904159E-2</v>
      </c>
      <c r="F35" s="203">
        <v>1.1033171074581238E-2</v>
      </c>
      <c r="G35" s="130">
        <v>1317.7249979945548</v>
      </c>
      <c r="H35" s="203">
        <v>1.0007834792210273</v>
      </c>
      <c r="I35" s="203">
        <v>4.5288735769370092E-2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40209</v>
      </c>
      <c r="E36" s="204">
        <v>3.8587436305394765E-3</v>
      </c>
      <c r="F36" s="204">
        <v>1.4584542403673906E-2</v>
      </c>
      <c r="G36" s="131">
        <v>1161.8157507025785</v>
      </c>
      <c r="H36" s="204">
        <v>0.88237379648368852</v>
      </c>
      <c r="I36" s="204">
        <v>4.8146267111000673E-2</v>
      </c>
    </row>
    <row r="37" spans="1:255" s="101" customFormat="1" ht="18" customHeight="1">
      <c r="B37" s="94">
        <v>9</v>
      </c>
      <c r="C37" s="98" t="s">
        <v>72</v>
      </c>
      <c r="D37" s="99">
        <v>95115</v>
      </c>
      <c r="E37" s="204">
        <v>9.1279166459937409E-3</v>
      </c>
      <c r="F37" s="204">
        <v>1.2928509813527E-2</v>
      </c>
      <c r="G37" s="131">
        <v>1415.2377849971092</v>
      </c>
      <c r="H37" s="204">
        <v>1.0748423203248056</v>
      </c>
      <c r="I37" s="204">
        <v>4.3978961763139868E-2</v>
      </c>
    </row>
    <row r="38" spans="1:255" s="101" customFormat="1" ht="18" customHeight="1">
      <c r="B38" s="94">
        <v>24</v>
      </c>
      <c r="C38" s="98" t="s">
        <v>73</v>
      </c>
      <c r="D38" s="99">
        <v>140884</v>
      </c>
      <c r="E38" s="204">
        <v>1.3520237699145057E-2</v>
      </c>
      <c r="F38" s="204">
        <v>2.4833671327426643E-3</v>
      </c>
      <c r="G38" s="131">
        <v>1314.6760544135605</v>
      </c>
      <c r="H38" s="204">
        <v>0.99846787287707839</v>
      </c>
      <c r="I38" s="204">
        <v>4.5161486948647855E-2</v>
      </c>
    </row>
    <row r="39" spans="1:255" s="101" customFormat="1" ht="18" customHeight="1">
      <c r="B39" s="94">
        <v>34</v>
      </c>
      <c r="C39" s="101" t="s">
        <v>74</v>
      </c>
      <c r="D39" s="103">
        <v>44427</v>
      </c>
      <c r="E39" s="205">
        <v>4.2635331212906892E-3</v>
      </c>
      <c r="F39" s="205">
        <v>1.1912354227405331E-2</v>
      </c>
      <c r="G39" s="132">
        <v>1348.0291968847766</v>
      </c>
      <c r="H39" s="205">
        <v>1.0237988592483609</v>
      </c>
      <c r="I39" s="205">
        <v>4.3155760037056012E-2</v>
      </c>
    </row>
    <row r="40" spans="1:255" s="101" customFormat="1" ht="18" customHeight="1">
      <c r="B40" s="94">
        <v>37</v>
      </c>
      <c r="C40" s="101" t="s">
        <v>75</v>
      </c>
      <c r="D40" s="103">
        <v>83551</v>
      </c>
      <c r="E40" s="205">
        <v>8.0181523806909846E-3</v>
      </c>
      <c r="F40" s="205">
        <v>1.3193796005481317E-2</v>
      </c>
      <c r="G40" s="132">
        <v>1232.8791299924601</v>
      </c>
      <c r="H40" s="205">
        <v>0.93634488762878121</v>
      </c>
      <c r="I40" s="205">
        <v>4.9606102084380765E-2</v>
      </c>
    </row>
    <row r="41" spans="1:255" s="101" customFormat="1" ht="18" customHeight="1">
      <c r="B41" s="94">
        <v>40</v>
      </c>
      <c r="C41" s="98" t="s">
        <v>76</v>
      </c>
      <c r="D41" s="99">
        <v>35931</v>
      </c>
      <c r="E41" s="204">
        <v>3.4481961100478482E-3</v>
      </c>
      <c r="F41" s="204">
        <v>1.3654187942562235E-2</v>
      </c>
      <c r="G41" s="131">
        <v>1258.2752222314989</v>
      </c>
      <c r="H41" s="204">
        <v>0.95563266739184549</v>
      </c>
      <c r="I41" s="204">
        <v>4.7130925101509513E-2</v>
      </c>
    </row>
    <row r="42" spans="1:255" s="101" customFormat="1" ht="18" customHeight="1">
      <c r="B42" s="94">
        <v>42</v>
      </c>
      <c r="C42" s="98" t="s">
        <v>77</v>
      </c>
      <c r="D42" s="99">
        <v>23030</v>
      </c>
      <c r="E42" s="204">
        <v>2.2101237486961663E-3</v>
      </c>
      <c r="F42" s="204">
        <v>1.0442260442260487E-2</v>
      </c>
      <c r="G42" s="131">
        <v>1277.4824924012157</v>
      </c>
      <c r="H42" s="204">
        <v>0.97022017138246719</v>
      </c>
      <c r="I42" s="204">
        <v>5.1357800788348618E-2</v>
      </c>
    </row>
    <row r="43" spans="1:255" s="101" customFormat="1" ht="18" customHeight="1">
      <c r="B43" s="94">
        <v>47</v>
      </c>
      <c r="C43" s="98" t="s">
        <v>78</v>
      </c>
      <c r="D43" s="99">
        <v>124806</v>
      </c>
      <c r="E43" s="204">
        <v>1.1977277663038372E-2</v>
      </c>
      <c r="F43" s="204">
        <v>1.9715179789693948E-2</v>
      </c>
      <c r="G43" s="131">
        <v>1437.7642664615487</v>
      </c>
      <c r="H43" s="204">
        <v>1.0919506931104017</v>
      </c>
      <c r="I43" s="204">
        <v>3.8916006053092644E-2</v>
      </c>
    </row>
    <row r="44" spans="1:255" s="101" customFormat="1" ht="18" customHeight="1">
      <c r="B44" s="94">
        <v>49</v>
      </c>
      <c r="C44" s="98" t="s">
        <v>79</v>
      </c>
      <c r="D44" s="99">
        <v>47816</v>
      </c>
      <c r="E44" s="204">
        <v>4.5887658344618276E-3</v>
      </c>
      <c r="F44" s="204">
        <v>1.0677274154715644E-3</v>
      </c>
      <c r="G44" s="131">
        <v>1134.6787349422784</v>
      </c>
      <c r="H44" s="204">
        <v>0.86176382316634148</v>
      </c>
      <c r="I44" s="204">
        <v>5.3191594228986672E-2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404740</v>
      </c>
      <c r="E46" s="203">
        <v>3.8841749285596451E-2</v>
      </c>
      <c r="F46" s="203">
        <v>2.0990416705556569E-2</v>
      </c>
      <c r="G46" s="130">
        <v>1230.3061422394624</v>
      </c>
      <c r="H46" s="203">
        <v>0.93439075938551563</v>
      </c>
      <c r="I46" s="203">
        <v>4.878068235200872E-2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76904</v>
      </c>
      <c r="E47" s="204">
        <v>7.3802586526152828E-3</v>
      </c>
      <c r="F47" s="204">
        <v>1.8663487648188593E-2</v>
      </c>
      <c r="G47" s="131">
        <v>1197.9158640642884</v>
      </c>
      <c r="H47" s="204">
        <v>0.90979104750752826</v>
      </c>
      <c r="I47" s="204">
        <v>5.1717536185637458E-2</v>
      </c>
    </row>
    <row r="48" spans="1:255" s="101" customFormat="1" ht="18" customHeight="1">
      <c r="B48" s="94">
        <v>13</v>
      </c>
      <c r="C48" s="98" t="s">
        <v>82</v>
      </c>
      <c r="D48" s="99">
        <v>105899</v>
      </c>
      <c r="E48" s="204">
        <v>1.0162826524671095E-2</v>
      </c>
      <c r="F48" s="204">
        <v>2.0870688491719136E-2</v>
      </c>
      <c r="G48" s="131">
        <v>1232.3374350088288</v>
      </c>
      <c r="H48" s="204">
        <v>0.93593348206903226</v>
      </c>
      <c r="I48" s="204">
        <v>4.7851508573547585E-2</v>
      </c>
    </row>
    <row r="49" spans="1:255" s="104" customFormat="1" ht="18" customHeight="1">
      <c r="B49" s="94">
        <v>16</v>
      </c>
      <c r="C49" s="101" t="s">
        <v>83</v>
      </c>
      <c r="D49" s="99">
        <v>45994</v>
      </c>
      <c r="E49" s="204">
        <v>4.4139136646778755E-3</v>
      </c>
      <c r="F49" s="204">
        <v>9.4372750416995554E-3</v>
      </c>
      <c r="G49" s="131">
        <v>1136.0351254511461</v>
      </c>
      <c r="H49" s="204">
        <v>0.86279397226020615</v>
      </c>
      <c r="I49" s="204">
        <v>5.4323380317007119E-2</v>
      </c>
    </row>
    <row r="50" spans="1:255" s="101" customFormat="1" ht="18" customHeight="1">
      <c r="B50" s="94">
        <v>19</v>
      </c>
      <c r="C50" s="101" t="s">
        <v>84</v>
      </c>
      <c r="D50" s="103">
        <v>47190</v>
      </c>
      <c r="E50" s="205">
        <v>4.5286903908368249E-3</v>
      </c>
      <c r="F50" s="205">
        <v>3.0281859266860334E-2</v>
      </c>
      <c r="G50" s="132">
        <v>1395.7101027760116</v>
      </c>
      <c r="H50" s="205">
        <v>1.0600114703492074</v>
      </c>
      <c r="I50" s="205">
        <v>4.3098229813340883E-2</v>
      </c>
    </row>
    <row r="51" spans="1:255" s="101" customFormat="1" ht="18" customHeight="1">
      <c r="B51" s="94">
        <v>45</v>
      </c>
      <c r="C51" s="98" t="s">
        <v>85</v>
      </c>
      <c r="D51" s="99">
        <v>128753</v>
      </c>
      <c r="E51" s="204">
        <v>1.2356060052795374E-2</v>
      </c>
      <c r="F51" s="204">
        <v>2.3286680495616885E-2</v>
      </c>
      <c r="G51" s="131">
        <v>1221.0350443096472</v>
      </c>
      <c r="H51" s="204">
        <v>0.92734956212772668</v>
      </c>
      <c r="I51" s="204">
        <v>4.7529386690599251E-2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1813696</v>
      </c>
      <c r="E53" s="203">
        <v>0.1740552584678785</v>
      </c>
      <c r="F53" s="203">
        <v>9.896304017488422E-3</v>
      </c>
      <c r="G53" s="130">
        <v>1369.2138829384864</v>
      </c>
      <c r="H53" s="203">
        <v>1.0398881675997265</v>
      </c>
      <c r="I53" s="203">
        <v>4.3766559554323736E-2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1352376</v>
      </c>
      <c r="E54" s="205">
        <v>0.1297836871370702</v>
      </c>
      <c r="F54" s="205">
        <v>7.7062131063743156E-3</v>
      </c>
      <c r="G54" s="132">
        <v>1409.8130916254067</v>
      </c>
      <c r="H54" s="205">
        <v>1.0707223836805877</v>
      </c>
      <c r="I54" s="205">
        <v>4.3066068518149869E-2</v>
      </c>
    </row>
    <row r="55" spans="1:255" s="101" customFormat="1" ht="18" customHeight="1">
      <c r="B55" s="94">
        <v>17</v>
      </c>
      <c r="C55" s="101" t="s">
        <v>209</v>
      </c>
      <c r="D55" s="103">
        <v>171590</v>
      </c>
      <c r="E55" s="205">
        <v>1.6467005385965051E-2</v>
      </c>
      <c r="F55" s="205">
        <v>1.7504951434433424E-2</v>
      </c>
      <c r="G55" s="132">
        <v>1240.9186783612104</v>
      </c>
      <c r="H55" s="205">
        <v>0.94245074977762755</v>
      </c>
      <c r="I55" s="205">
        <v>4.7899613603494151E-2</v>
      </c>
    </row>
    <row r="56" spans="1:255" s="104" customFormat="1" ht="18" customHeight="1">
      <c r="B56" s="94">
        <v>25</v>
      </c>
      <c r="C56" s="101" t="s">
        <v>206</v>
      </c>
      <c r="D56" s="99">
        <v>104499</v>
      </c>
      <c r="E56" s="204">
        <v>1.0028472497394731E-2</v>
      </c>
      <c r="F56" s="204">
        <v>1.2038041372898434E-2</v>
      </c>
      <c r="G56" s="131">
        <v>1191.6191607575192</v>
      </c>
      <c r="H56" s="204">
        <v>0.90500883828135326</v>
      </c>
      <c r="I56" s="204">
        <v>4.872102723476357E-2</v>
      </c>
    </row>
    <row r="57" spans="1:255" s="101" customFormat="1" ht="18" customHeight="1">
      <c r="B57" s="94">
        <v>43</v>
      </c>
      <c r="C57" s="101" t="s">
        <v>88</v>
      </c>
      <c r="D57" s="103">
        <v>185231</v>
      </c>
      <c r="E57" s="205">
        <v>1.7776093447448526E-2</v>
      </c>
      <c r="F57" s="205">
        <v>1.7780708261216027E-2</v>
      </c>
      <c r="G57" s="132">
        <v>1291.836173912573</v>
      </c>
      <c r="H57" s="205">
        <v>0.98112148033875823</v>
      </c>
      <c r="I57" s="205">
        <v>4.5073220810688097E-2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1071206</v>
      </c>
      <c r="E59" s="203">
        <v>0.10280060010185954</v>
      </c>
      <c r="F59" s="203">
        <v>1.6319656927623605E-2</v>
      </c>
      <c r="G59" s="130">
        <v>1217.6180070966745</v>
      </c>
      <c r="H59" s="203">
        <v>0.9247543966752757</v>
      </c>
      <c r="I59" s="203">
        <v>4.6187935048968898E-2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351490</v>
      </c>
      <c r="E60" s="205">
        <v>3.3731497890977659E-2</v>
      </c>
      <c r="F60" s="205">
        <v>2.0213278533405266E-2</v>
      </c>
      <c r="G60" s="132">
        <v>1141.9100819937985</v>
      </c>
      <c r="H60" s="205">
        <v>0.86725587399082227</v>
      </c>
      <c r="I60" s="205">
        <v>4.6177801639652793E-2</v>
      </c>
    </row>
    <row r="61" spans="1:255" s="101" customFormat="1" ht="18" customHeight="1">
      <c r="B61" s="94">
        <v>12</v>
      </c>
      <c r="C61" s="101" t="s">
        <v>208</v>
      </c>
      <c r="D61" s="103">
        <v>142325</v>
      </c>
      <c r="E61" s="205">
        <v>1.3658526380077371E-2</v>
      </c>
      <c r="F61" s="205">
        <v>1.9936507026508066E-2</v>
      </c>
      <c r="G61" s="132">
        <v>1190.3477990514675</v>
      </c>
      <c r="H61" s="205">
        <v>0.90404326671409363</v>
      </c>
      <c r="I61" s="205">
        <v>4.8197976877831561E-2</v>
      </c>
    </row>
    <row r="62" spans="1:255" s="101" customFormat="1" ht="18" customHeight="1">
      <c r="B62" s="94">
        <v>46</v>
      </c>
      <c r="C62" s="101" t="s">
        <v>90</v>
      </c>
      <c r="D62" s="103">
        <v>577391</v>
      </c>
      <c r="E62" s="205">
        <v>5.5410575830804519E-2</v>
      </c>
      <c r="F62" s="205">
        <v>1.308041604671395E-2</v>
      </c>
      <c r="G62" s="132">
        <v>1270.4276472788799</v>
      </c>
      <c r="H62" s="205">
        <v>0.96486216993478879</v>
      </c>
      <c r="I62" s="205">
        <v>4.6035789554662143E-2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246197</v>
      </c>
      <c r="E64" s="203">
        <v>2.362682746668476E-2</v>
      </c>
      <c r="F64" s="203">
        <v>2.1009326880409462E-2</v>
      </c>
      <c r="G64" s="130">
        <v>1113.4444613866135</v>
      </c>
      <c r="H64" s="203">
        <v>0.84563685418562762</v>
      </c>
      <c r="I64" s="203">
        <v>5.0904526192834698E-2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145151</v>
      </c>
      <c r="E65" s="205">
        <v>1.3929729580850942E-2</v>
      </c>
      <c r="F65" s="205">
        <v>2.3696849588478841E-2</v>
      </c>
      <c r="G65" s="132">
        <v>1119.3471082527853</v>
      </c>
      <c r="H65" s="205">
        <v>0.85011978611477124</v>
      </c>
      <c r="I65" s="205">
        <v>5.0679596263027982E-2</v>
      </c>
    </row>
    <row r="66" spans="1:255" s="101" customFormat="1" ht="18" customHeight="1">
      <c r="B66" s="94">
        <v>10</v>
      </c>
      <c r="C66" s="98" t="s">
        <v>93</v>
      </c>
      <c r="D66" s="99">
        <v>101046</v>
      </c>
      <c r="E66" s="204">
        <v>9.6970978858338178E-3</v>
      </c>
      <c r="F66" s="204">
        <v>1.717334407086768E-2</v>
      </c>
      <c r="G66" s="131">
        <v>1104.9654014013418</v>
      </c>
      <c r="H66" s="204">
        <v>0.83919719252215574</v>
      </c>
      <c r="I66" s="204">
        <v>5.1178505964438292E-2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787659</v>
      </c>
      <c r="E68" s="203">
        <v>7.5589399121766113E-2</v>
      </c>
      <c r="F68" s="203">
        <v>7.7623619484334938E-3</v>
      </c>
      <c r="G68" s="130">
        <v>1131.8114125021102</v>
      </c>
      <c r="H68" s="203">
        <v>0.85958615412910888</v>
      </c>
      <c r="I68" s="203">
        <v>4.7455763738488255E-2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311284</v>
      </c>
      <c r="E69" s="205">
        <v>2.9873042161925201E-2</v>
      </c>
      <c r="F69" s="205">
        <v>9.5479016669910433E-3</v>
      </c>
      <c r="G69" s="132">
        <v>1185.810040863005</v>
      </c>
      <c r="H69" s="205">
        <v>0.90059693805323904</v>
      </c>
      <c r="I69" s="205">
        <v>4.710369828591876E-2</v>
      </c>
    </row>
    <row r="70" spans="1:255" s="101" customFormat="1" ht="18" customHeight="1">
      <c r="B70" s="94">
        <v>27</v>
      </c>
      <c r="C70" s="101" t="s">
        <v>95</v>
      </c>
      <c r="D70" s="103">
        <v>112945</v>
      </c>
      <c r="E70" s="205">
        <v>1.0839011150520559E-2</v>
      </c>
      <c r="F70" s="205">
        <v>-1.0083230879451843E-3</v>
      </c>
      <c r="G70" s="132">
        <v>1034.2366116251271</v>
      </c>
      <c r="H70" s="205">
        <v>0.78548021483632668</v>
      </c>
      <c r="I70" s="205">
        <v>5.3947806877443938E-2</v>
      </c>
    </row>
    <row r="71" spans="1:255" s="101" customFormat="1" ht="18" customHeight="1">
      <c r="B71" s="94">
        <v>32</v>
      </c>
      <c r="C71" s="101" t="s">
        <v>207</v>
      </c>
      <c r="D71" s="103">
        <v>109356</v>
      </c>
      <c r="E71" s="205">
        <v>1.049458500488137E-2</v>
      </c>
      <c r="F71" s="205">
        <v>5.8961504852135249E-3</v>
      </c>
      <c r="G71" s="132">
        <v>978.2821269066169</v>
      </c>
      <c r="H71" s="205">
        <v>0.74298400054287828</v>
      </c>
      <c r="I71" s="205">
        <v>4.785113812663111E-2</v>
      </c>
    </row>
    <row r="72" spans="1:255" s="101" customFormat="1" ht="18" customHeight="1">
      <c r="B72" s="105">
        <v>36</v>
      </c>
      <c r="C72" s="106" t="s">
        <v>96</v>
      </c>
      <c r="D72" s="103">
        <v>254074</v>
      </c>
      <c r="E72" s="205">
        <v>2.4382760804438981E-2</v>
      </c>
      <c r="F72" s="205">
        <v>1.0322970597825609E-2</v>
      </c>
      <c r="G72" s="132">
        <v>1175.1099216370033</v>
      </c>
      <c r="H72" s="205">
        <v>0.89247043019812877</v>
      </c>
      <c r="I72" s="205">
        <v>4.4551885955439241E-2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1286909</v>
      </c>
      <c r="E74" s="203">
        <v>0.12350100492014045</v>
      </c>
      <c r="F74" s="203">
        <v>2.0442000778667424E-2</v>
      </c>
      <c r="G74" s="130">
        <v>1524.7568767410914</v>
      </c>
      <c r="H74" s="203">
        <v>1.1580196887768552</v>
      </c>
      <c r="I74" s="203">
        <v>4.0420112746919923E-2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269735</v>
      </c>
      <c r="E76" s="203">
        <v>2.5885702533849777E-2</v>
      </c>
      <c r="F76" s="203">
        <v>1.9965589608818224E-2</v>
      </c>
      <c r="G76" s="130">
        <v>1174.4558369140091</v>
      </c>
      <c r="H76" s="203">
        <v>0.89197366707548964</v>
      </c>
      <c r="I76" s="203">
        <v>4.9751304106948613E-2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148314</v>
      </c>
      <c r="E78" s="203">
        <v>1.4233273715333183E-2</v>
      </c>
      <c r="F78" s="203">
        <v>1.736142074178737E-2</v>
      </c>
      <c r="G78" s="130">
        <v>1506.7130638375336</v>
      </c>
      <c r="H78" s="203">
        <v>1.144315805278008</v>
      </c>
      <c r="I78" s="203">
        <v>4.2134058362874427E-2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587456</v>
      </c>
      <c r="E80" s="203">
        <v>5.6376485319759223E-2</v>
      </c>
      <c r="F80" s="203">
        <v>1.0174726028692849E-2</v>
      </c>
      <c r="G80" s="130">
        <v>1622.5224490004362</v>
      </c>
      <c r="H80" s="203">
        <v>1.2322705147858082</v>
      </c>
      <c r="I80" s="203">
        <v>4.0816820400900289E-2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84637</v>
      </c>
      <c r="E81" s="204">
        <v>8.1223727189925054E-3</v>
      </c>
      <c r="F81" s="205">
        <v>1.5745574557455733E-2</v>
      </c>
      <c r="G81" s="131">
        <v>1646.7016234034761</v>
      </c>
      <c r="H81" s="204">
        <v>1.2506340719169193</v>
      </c>
      <c r="I81" s="205">
        <v>4.0321063127445766E-2</v>
      </c>
    </row>
    <row r="82" spans="1:255" s="101" customFormat="1" ht="18" customHeight="1">
      <c r="B82" s="94">
        <v>20</v>
      </c>
      <c r="C82" s="101" t="s">
        <v>204</v>
      </c>
      <c r="D82" s="99">
        <v>197593</v>
      </c>
      <c r="E82" s="204">
        <v>1.8962439508298807E-2</v>
      </c>
      <c r="F82" s="205">
        <v>9.5749518442256321E-3</v>
      </c>
      <c r="G82" s="131">
        <v>1592.9672144762208</v>
      </c>
      <c r="H82" s="204">
        <v>1.2098239569066203</v>
      </c>
      <c r="I82" s="205">
        <v>4.1147529261446714E-2</v>
      </c>
    </row>
    <row r="83" spans="1:255" s="101" customFormat="1" ht="18" customHeight="1">
      <c r="B83" s="94">
        <v>48</v>
      </c>
      <c r="C83" s="101" t="s">
        <v>203</v>
      </c>
      <c r="D83" s="99">
        <v>305226</v>
      </c>
      <c r="E83" s="204">
        <v>2.9291673092467913E-2</v>
      </c>
      <c r="F83" s="205">
        <v>9.0282484007999653E-3</v>
      </c>
      <c r="G83" s="131">
        <v>1634.9507960986293</v>
      </c>
      <c r="H83" s="204">
        <v>1.2417095741258266</v>
      </c>
      <c r="I83" s="205">
        <v>4.0724392527169195E-2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75375</v>
      </c>
      <c r="E85" s="203">
        <v>7.2335248613970265E-3</v>
      </c>
      <c r="F85" s="203">
        <v>1.6410906443000028E-2</v>
      </c>
      <c r="G85" s="130">
        <v>1306.4967728026525</v>
      </c>
      <c r="H85" s="203">
        <v>0.99225588636961226</v>
      </c>
      <c r="I85" s="203">
        <v>4.5971060967090471E-2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9467</v>
      </c>
      <c r="E87" s="204">
        <v>9.0852112587523246E-4</v>
      </c>
      <c r="F87" s="205">
        <v>2.2023102666522743E-2</v>
      </c>
      <c r="G87" s="131">
        <v>1349.964504066759</v>
      </c>
      <c r="H87" s="204">
        <v>1.0252686829656716</v>
      </c>
      <c r="I87" s="205">
        <v>5.2511646879302321E-2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9139</v>
      </c>
      <c r="E88" s="204">
        <v>8.770438966276276E-4</v>
      </c>
      <c r="F88" s="205">
        <v>2.963046417305093E-2</v>
      </c>
      <c r="G88" s="131">
        <v>1289.8022912791344</v>
      </c>
      <c r="H88" s="204">
        <v>0.97957679070980086</v>
      </c>
      <c r="I88" s="205">
        <v>4.8688911212427133E-2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10420231</v>
      </c>
      <c r="E90" s="229">
        <v>1</v>
      </c>
      <c r="F90" s="229">
        <v>1.531236386273549E-2</v>
      </c>
      <c r="G90" s="228">
        <v>1316.6933960782637</v>
      </c>
      <c r="H90" s="229">
        <v>1</v>
      </c>
      <c r="I90" s="229">
        <v>4.4227367849196675E-2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9" activePane="bottomLeft" state="frozen"/>
      <selection activeCell="Q29" sqref="Q29"/>
      <selection pane="bottomLeft" activeCell="K80" sqref="K80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8" t="s">
        <v>152</v>
      </c>
      <c r="D2" s="579"/>
      <c r="E2" s="579"/>
      <c r="F2" s="579"/>
      <c r="G2" s="579"/>
    </row>
    <row r="3" spans="1:10" s="114" customFormat="1" ht="18.95" customHeight="1">
      <c r="A3" s="213"/>
      <c r="B3" s="214"/>
      <c r="C3" s="580" t="s">
        <v>142</v>
      </c>
      <c r="D3" s="581"/>
      <c r="E3" s="581"/>
      <c r="F3" s="581"/>
      <c r="G3" s="581"/>
    </row>
    <row r="4" spans="1:10" ht="19.7" customHeight="1">
      <c r="A4" s="213"/>
      <c r="B4" s="586" t="s">
        <v>157</v>
      </c>
      <c r="C4" s="582" t="str">
        <f>'Pensiones - mínimos'!$B$3</f>
        <v xml:space="preserve">  1 de noviembre de 2025</v>
      </c>
      <c r="D4" s="584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87"/>
      <c r="C5" s="583"/>
      <c r="D5" s="585"/>
      <c r="E5" s="452" t="s">
        <v>4</v>
      </c>
      <c r="F5" s="453" t="s">
        <v>3</v>
      </c>
      <c r="G5" s="471" t="s">
        <v>6</v>
      </c>
    </row>
    <row r="6" spans="1:10">
      <c r="B6" s="120">
        <v>4</v>
      </c>
      <c r="C6" s="463" t="s">
        <v>53</v>
      </c>
      <c r="D6" s="464">
        <v>35294</v>
      </c>
      <c r="E6" s="465">
        <v>0.35862263353220275</v>
      </c>
      <c r="F6" s="466">
        <v>0.21874062174519393</v>
      </c>
      <c r="G6" s="473">
        <v>0.29287439112431435</v>
      </c>
    </row>
    <row r="7" spans="1:10">
      <c r="B7" s="121">
        <v>11</v>
      </c>
      <c r="C7" s="463" t="s">
        <v>54</v>
      </c>
      <c r="D7" s="464">
        <v>65252</v>
      </c>
      <c r="E7" s="465">
        <v>0.34381070104185063</v>
      </c>
      <c r="F7" s="466">
        <v>0.21217472643555813</v>
      </c>
      <c r="G7" s="473">
        <v>0.27501043111041806</v>
      </c>
      <c r="H7" s="114"/>
    </row>
    <row r="8" spans="1:10">
      <c r="B8" s="121">
        <v>14</v>
      </c>
      <c r="C8" s="463" t="s">
        <v>55</v>
      </c>
      <c r="D8" s="464">
        <v>53600</v>
      </c>
      <c r="E8" s="465">
        <v>0.34897045837681623</v>
      </c>
      <c r="F8" s="466">
        <v>0.22292623999242028</v>
      </c>
      <c r="G8" s="473">
        <v>0.291158768441866</v>
      </c>
      <c r="H8" s="114"/>
    </row>
    <row r="9" spans="1:10">
      <c r="B9" s="121">
        <v>18</v>
      </c>
      <c r="C9" s="463" t="s">
        <v>56</v>
      </c>
      <c r="D9" s="464">
        <v>58108</v>
      </c>
      <c r="E9" s="465">
        <v>0.34351364203235329</v>
      </c>
      <c r="F9" s="466">
        <v>0.21302824470143158</v>
      </c>
      <c r="G9" s="473">
        <v>0.28414392035285718</v>
      </c>
      <c r="H9" s="114"/>
    </row>
    <row r="10" spans="1:10">
      <c r="B10" s="121">
        <v>21</v>
      </c>
      <c r="C10" s="463" t="s">
        <v>57</v>
      </c>
      <c r="D10" s="464">
        <v>28998</v>
      </c>
      <c r="E10" s="465">
        <v>0.34238880191546184</v>
      </c>
      <c r="F10" s="466">
        <v>0.19825517162558573</v>
      </c>
      <c r="G10" s="473">
        <v>0.2715346511475471</v>
      </c>
      <c r="H10" s="114"/>
    </row>
    <row r="11" spans="1:10">
      <c r="B11" s="121">
        <v>23</v>
      </c>
      <c r="C11" s="463" t="s">
        <v>58</v>
      </c>
      <c r="D11" s="464">
        <v>50190</v>
      </c>
      <c r="E11" s="465">
        <v>0.40742430579318911</v>
      </c>
      <c r="F11" s="466">
        <v>0.24685328079680402</v>
      </c>
      <c r="G11" s="473">
        <v>0.33020823053389914</v>
      </c>
      <c r="H11" s="114"/>
    </row>
    <row r="12" spans="1:10">
      <c r="B12" s="121">
        <v>29</v>
      </c>
      <c r="C12" s="463" t="s">
        <v>59</v>
      </c>
      <c r="D12" s="464">
        <v>75579</v>
      </c>
      <c r="E12" s="465">
        <v>0.32016021190145555</v>
      </c>
      <c r="F12" s="466">
        <v>0.18195035536075999</v>
      </c>
      <c r="G12" s="473">
        <v>0.25427697649303066</v>
      </c>
      <c r="H12" s="114"/>
    </row>
    <row r="13" spans="1:10">
      <c r="B13" s="121">
        <v>41</v>
      </c>
      <c r="C13" s="463" t="s">
        <v>60</v>
      </c>
      <c r="D13" s="464">
        <v>108076</v>
      </c>
      <c r="E13" s="465">
        <v>0.31812624848336662</v>
      </c>
      <c r="F13" s="466">
        <v>0.2014439615218242</v>
      </c>
      <c r="G13" s="473">
        <v>0.26298999150750335</v>
      </c>
      <c r="H13" s="114"/>
    </row>
    <row r="14" spans="1:10" s="124" customFormat="1">
      <c r="B14" s="122"/>
      <c r="C14" s="467" t="s">
        <v>52</v>
      </c>
      <c r="D14" s="468">
        <v>475097</v>
      </c>
      <c r="E14" s="469">
        <v>0.34059160448408315</v>
      </c>
      <c r="F14" s="470">
        <v>0.2082666852122308</v>
      </c>
      <c r="G14" s="472">
        <v>0.27729224253856788</v>
      </c>
      <c r="H14" s="123"/>
      <c r="J14" s="118"/>
    </row>
    <row r="15" spans="1:10">
      <c r="B15" s="121">
        <v>22</v>
      </c>
      <c r="C15" s="463" t="s">
        <v>62</v>
      </c>
      <c r="D15" s="464">
        <v>11571</v>
      </c>
      <c r="E15" s="465">
        <v>0.28798258759723117</v>
      </c>
      <c r="F15" s="466">
        <v>0.1282991202346041</v>
      </c>
      <c r="G15" s="473">
        <v>0.2092178063862872</v>
      </c>
      <c r="H15" s="114"/>
    </row>
    <row r="16" spans="1:10">
      <c r="B16" s="121">
        <v>44</v>
      </c>
      <c r="C16" s="463" t="s">
        <v>63</v>
      </c>
      <c r="D16" s="464">
        <v>7501</v>
      </c>
      <c r="E16" s="465">
        <v>0.27167208702478413</v>
      </c>
      <c r="F16" s="466">
        <v>0.14331193007068471</v>
      </c>
      <c r="G16" s="473">
        <v>0.20625842109604861</v>
      </c>
      <c r="H16" s="114"/>
    </row>
    <row r="17" spans="2:10">
      <c r="B17" s="121">
        <v>50</v>
      </c>
      <c r="C17" s="463" t="s">
        <v>64</v>
      </c>
      <c r="D17" s="464">
        <v>36939</v>
      </c>
      <c r="E17" s="465">
        <v>0.22956710680260739</v>
      </c>
      <c r="F17" s="466">
        <v>8.8190369749464467E-2</v>
      </c>
      <c r="G17" s="473">
        <v>0.16270536933444918</v>
      </c>
      <c r="H17" s="114"/>
    </row>
    <row r="18" spans="2:10" s="124" customFormat="1">
      <c r="B18" s="121"/>
      <c r="C18" s="467" t="s">
        <v>61</v>
      </c>
      <c r="D18" s="468">
        <v>56011</v>
      </c>
      <c r="E18" s="469">
        <v>0.24399468342194297</v>
      </c>
      <c r="F18" s="470">
        <v>0.1020021803986082</v>
      </c>
      <c r="G18" s="472">
        <v>0.17574669833669593</v>
      </c>
      <c r="H18" s="123"/>
      <c r="I18" s="412"/>
      <c r="J18" s="118"/>
    </row>
    <row r="19" spans="2:10" s="124" customFormat="1">
      <c r="B19" s="121">
        <v>33</v>
      </c>
      <c r="C19" s="467" t="s">
        <v>65</v>
      </c>
      <c r="D19" s="468">
        <v>42718</v>
      </c>
      <c r="E19" s="469">
        <v>0.2005064885815106</v>
      </c>
      <c r="F19" s="470">
        <v>7.8238014710376724E-2</v>
      </c>
      <c r="G19" s="472">
        <v>0.14106264240663077</v>
      </c>
      <c r="H19" s="123"/>
      <c r="J19" s="118"/>
    </row>
    <row r="20" spans="2:10" s="124" customFormat="1">
      <c r="B20" s="121">
        <v>7</v>
      </c>
      <c r="C20" s="467" t="s">
        <v>205</v>
      </c>
      <c r="D20" s="468">
        <v>32734</v>
      </c>
      <c r="E20" s="469">
        <v>0.19776909921637695</v>
      </c>
      <c r="F20" s="470">
        <v>9.7963312790973756E-2</v>
      </c>
      <c r="G20" s="472">
        <v>0.15267439040316411</v>
      </c>
      <c r="H20" s="123"/>
      <c r="J20" s="118"/>
    </row>
    <row r="21" spans="2:10">
      <c r="B21" s="121">
        <v>35</v>
      </c>
      <c r="C21" s="463" t="s">
        <v>67</v>
      </c>
      <c r="D21" s="464">
        <v>47059</v>
      </c>
      <c r="E21" s="465">
        <v>0.28949707835988614</v>
      </c>
      <c r="F21" s="466">
        <v>0.1835294595445269</v>
      </c>
      <c r="G21" s="473">
        <v>0.23694651722505866</v>
      </c>
      <c r="H21" s="114"/>
    </row>
    <row r="22" spans="2:10">
      <c r="B22" s="121">
        <v>38</v>
      </c>
      <c r="C22" s="463" t="s">
        <v>68</v>
      </c>
      <c r="D22" s="464">
        <v>49578</v>
      </c>
      <c r="E22" s="465">
        <v>0.32999124343257441</v>
      </c>
      <c r="F22" s="466">
        <v>0.22542205720252945</v>
      </c>
      <c r="G22" s="473">
        <v>0.27923873678518929</v>
      </c>
      <c r="H22" s="114"/>
    </row>
    <row r="23" spans="2:10" s="124" customFormat="1">
      <c r="B23" s="121"/>
      <c r="C23" s="467" t="s">
        <v>66</v>
      </c>
      <c r="D23" s="468">
        <v>96637</v>
      </c>
      <c r="E23" s="469">
        <v>0.30881838360099229</v>
      </c>
      <c r="F23" s="470">
        <v>0.20307998873703134</v>
      </c>
      <c r="G23" s="472">
        <v>0.25690875787246148</v>
      </c>
      <c r="H23" s="123"/>
      <c r="J23" s="118"/>
    </row>
    <row r="24" spans="2:10" s="124" customFormat="1">
      <c r="B24" s="121">
        <v>39</v>
      </c>
      <c r="C24" s="467" t="s">
        <v>69</v>
      </c>
      <c r="D24" s="468">
        <v>23912</v>
      </c>
      <c r="E24" s="469">
        <v>0.21664357217783189</v>
      </c>
      <c r="F24" s="470">
        <v>9.9881804908572625E-2</v>
      </c>
      <c r="G24" s="472">
        <v>0.16033794883830088</v>
      </c>
      <c r="H24" s="123"/>
      <c r="J24" s="118"/>
    </row>
    <row r="25" spans="2:10">
      <c r="B25" s="121">
        <v>5</v>
      </c>
      <c r="C25" s="463" t="s">
        <v>71</v>
      </c>
      <c r="D25" s="464">
        <v>12985</v>
      </c>
      <c r="E25" s="465">
        <v>0.40757249986889715</v>
      </c>
      <c r="F25" s="466">
        <v>0.2465941343424787</v>
      </c>
      <c r="G25" s="473">
        <v>0.32293765077470216</v>
      </c>
      <c r="H25" s="114"/>
    </row>
    <row r="26" spans="2:10">
      <c r="B26" s="121">
        <v>9</v>
      </c>
      <c r="C26" s="463" t="s">
        <v>72</v>
      </c>
      <c r="D26" s="464">
        <v>15790</v>
      </c>
      <c r="E26" s="465">
        <v>0.23460190285428142</v>
      </c>
      <c r="F26" s="466">
        <v>9.6340093669866705E-2</v>
      </c>
      <c r="G26" s="473">
        <v>0.16600956736582032</v>
      </c>
      <c r="H26" s="114"/>
    </row>
    <row r="27" spans="2:10">
      <c r="B27" s="121">
        <v>24</v>
      </c>
      <c r="C27" s="463" t="s">
        <v>73</v>
      </c>
      <c r="D27" s="464">
        <v>27101</v>
      </c>
      <c r="E27" s="465">
        <v>0.25839499146272055</v>
      </c>
      <c r="F27" s="466">
        <v>0.12327334524380147</v>
      </c>
      <c r="G27" s="473">
        <v>0.19236393060957951</v>
      </c>
      <c r="H27" s="114"/>
    </row>
    <row r="28" spans="2:10">
      <c r="B28" s="121">
        <v>34</v>
      </c>
      <c r="C28" s="463" t="s">
        <v>74</v>
      </c>
      <c r="D28" s="464">
        <v>9663</v>
      </c>
      <c r="E28" s="465">
        <v>0.29698118441126159</v>
      </c>
      <c r="F28" s="466">
        <v>0.1420863309352518</v>
      </c>
      <c r="G28" s="473">
        <v>0.2175028698764265</v>
      </c>
      <c r="H28" s="114"/>
    </row>
    <row r="29" spans="2:10">
      <c r="B29" s="121">
        <v>37</v>
      </c>
      <c r="C29" s="463" t="s">
        <v>75</v>
      </c>
      <c r="D29" s="464">
        <v>24454</v>
      </c>
      <c r="E29" s="465">
        <v>0.35725070098497375</v>
      </c>
      <c r="F29" s="466">
        <v>0.22826606732976282</v>
      </c>
      <c r="G29" s="473">
        <v>0.2926835106701296</v>
      </c>
      <c r="H29" s="114"/>
    </row>
    <row r="30" spans="2:10">
      <c r="B30" s="121">
        <v>40</v>
      </c>
      <c r="C30" s="463" t="s">
        <v>76</v>
      </c>
      <c r="D30" s="464">
        <v>8508</v>
      </c>
      <c r="E30" s="465">
        <v>0.32329857607355084</v>
      </c>
      <c r="F30" s="466">
        <v>0.15149505333554414</v>
      </c>
      <c r="G30" s="473">
        <v>0.23678717541955416</v>
      </c>
      <c r="H30" s="114"/>
    </row>
    <row r="31" spans="2:10">
      <c r="B31" s="121">
        <v>42</v>
      </c>
      <c r="C31" s="463" t="s">
        <v>77</v>
      </c>
      <c r="D31" s="464">
        <v>4694</v>
      </c>
      <c r="E31" s="465">
        <v>0.27706595580015481</v>
      </c>
      <c r="F31" s="466">
        <v>0.1291114814489957</v>
      </c>
      <c r="G31" s="473">
        <v>0.20382110290924882</v>
      </c>
      <c r="H31" s="114"/>
    </row>
    <row r="32" spans="2:10">
      <c r="B32" s="121">
        <v>47</v>
      </c>
      <c r="C32" s="463" t="s">
        <v>78</v>
      </c>
      <c r="D32" s="464">
        <v>23252</v>
      </c>
      <c r="E32" s="465">
        <v>0.26058411060395581</v>
      </c>
      <c r="F32" s="466">
        <v>0.11649414032142746</v>
      </c>
      <c r="G32" s="473">
        <v>0.18630514558594941</v>
      </c>
      <c r="H32" s="114"/>
    </row>
    <row r="33" spans="2:10">
      <c r="B33" s="121">
        <v>49</v>
      </c>
      <c r="C33" s="463" t="s">
        <v>79</v>
      </c>
      <c r="D33" s="464">
        <v>16959</v>
      </c>
      <c r="E33" s="465">
        <v>0.423764145324598</v>
      </c>
      <c r="F33" s="466">
        <v>0.28786507610037021</v>
      </c>
      <c r="G33" s="473">
        <v>0.3546720762924544</v>
      </c>
      <c r="H33" s="114"/>
    </row>
    <row r="34" spans="2:10" s="124" customFormat="1">
      <c r="B34" s="121"/>
      <c r="C34" s="467" t="s">
        <v>70</v>
      </c>
      <c r="D34" s="468">
        <v>143406</v>
      </c>
      <c r="E34" s="469">
        <v>0.29657445548755196</v>
      </c>
      <c r="F34" s="470">
        <v>0.15546234246849369</v>
      </c>
      <c r="G34" s="472">
        <v>0.22556305828060191</v>
      </c>
      <c r="H34" s="123"/>
      <c r="J34" s="118"/>
    </row>
    <row r="35" spans="2:10">
      <c r="B35" s="121">
        <v>2</v>
      </c>
      <c r="C35" s="463" t="s">
        <v>81</v>
      </c>
      <c r="D35" s="464">
        <v>25437</v>
      </c>
      <c r="E35" s="465">
        <v>0.41267709846263462</v>
      </c>
      <c r="F35" s="466">
        <v>0.2567801643076314</v>
      </c>
      <c r="G35" s="473">
        <v>0.33076302923124934</v>
      </c>
      <c r="H35" s="114"/>
    </row>
    <row r="36" spans="2:10">
      <c r="B36" s="121">
        <v>13</v>
      </c>
      <c r="C36" s="463" t="s">
        <v>82</v>
      </c>
      <c r="D36" s="464">
        <v>35384</v>
      </c>
      <c r="E36" s="465">
        <v>0.43293971410814169</v>
      </c>
      <c r="F36" s="466">
        <v>0.25136649950545731</v>
      </c>
      <c r="G36" s="473">
        <v>0.33412968960991135</v>
      </c>
      <c r="H36" s="114"/>
    </row>
    <row r="37" spans="2:10">
      <c r="B37" s="121">
        <v>16</v>
      </c>
      <c r="C37" s="463" t="s">
        <v>83</v>
      </c>
      <c r="D37" s="464">
        <v>17218</v>
      </c>
      <c r="E37" s="465">
        <v>0.45070356472795498</v>
      </c>
      <c r="F37" s="466">
        <v>0.30838129204830994</v>
      </c>
      <c r="G37" s="473">
        <v>0.3743531765012828</v>
      </c>
      <c r="H37" s="114"/>
    </row>
    <row r="38" spans="2:10">
      <c r="B38" s="121">
        <v>19</v>
      </c>
      <c r="C38" s="463" t="s">
        <v>84</v>
      </c>
      <c r="D38" s="464">
        <v>8491</v>
      </c>
      <c r="E38" s="465">
        <v>0.26306883961171967</v>
      </c>
      <c r="F38" s="466">
        <v>0.1044395924308588</v>
      </c>
      <c r="G38" s="473">
        <v>0.17993218902309813</v>
      </c>
      <c r="H38" s="114"/>
    </row>
    <row r="39" spans="2:10">
      <c r="B39" s="121">
        <v>45</v>
      </c>
      <c r="C39" s="463" t="s">
        <v>85</v>
      </c>
      <c r="D39" s="464">
        <v>37834</v>
      </c>
      <c r="E39" s="465">
        <v>0.39804324563042481</v>
      </c>
      <c r="F39" s="466">
        <v>0.20606754436176303</v>
      </c>
      <c r="G39" s="473">
        <v>0.29384946370181664</v>
      </c>
      <c r="H39" s="114"/>
    </row>
    <row r="40" spans="2:10" s="126" customFormat="1">
      <c r="B40" s="121"/>
      <c r="C40" s="467" t="s">
        <v>80</v>
      </c>
      <c r="D40" s="468">
        <v>124364</v>
      </c>
      <c r="E40" s="469">
        <v>0.39969692442319593</v>
      </c>
      <c r="F40" s="470">
        <v>0.22756031234039029</v>
      </c>
      <c r="G40" s="472">
        <v>0.30726886396204972</v>
      </c>
      <c r="H40" s="125"/>
      <c r="J40" s="118"/>
    </row>
    <row r="41" spans="2:10">
      <c r="B41" s="121">
        <v>8</v>
      </c>
      <c r="C41" s="463" t="s">
        <v>87</v>
      </c>
      <c r="D41" s="464">
        <v>173040</v>
      </c>
      <c r="E41" s="465">
        <v>0.17232297713870581</v>
      </c>
      <c r="F41" s="466">
        <v>7.0340050270813193E-2</v>
      </c>
      <c r="G41" s="473">
        <v>0.12795258123480452</v>
      </c>
      <c r="H41" s="114"/>
    </row>
    <row r="42" spans="2:10">
      <c r="B42" s="121">
        <v>17</v>
      </c>
      <c r="C42" s="463" t="s">
        <v>209</v>
      </c>
      <c r="D42" s="464">
        <v>24499</v>
      </c>
      <c r="E42" s="465">
        <v>0.18578838283411714</v>
      </c>
      <c r="F42" s="466">
        <v>8.9363870343998647E-2</v>
      </c>
      <c r="G42" s="473">
        <v>0.14277638557025468</v>
      </c>
      <c r="H42" s="114"/>
    </row>
    <row r="43" spans="2:10">
      <c r="B43" s="121">
        <v>25</v>
      </c>
      <c r="C43" s="463" t="s">
        <v>206</v>
      </c>
      <c r="D43" s="464">
        <v>19328</v>
      </c>
      <c r="E43" s="465">
        <v>0.245442811930904</v>
      </c>
      <c r="F43" s="466">
        <v>0.11360033375052149</v>
      </c>
      <c r="G43" s="473">
        <v>0.18495870773883002</v>
      </c>
      <c r="H43" s="114"/>
    </row>
    <row r="44" spans="2:10">
      <c r="B44" s="121">
        <v>43</v>
      </c>
      <c r="C44" s="463" t="s">
        <v>88</v>
      </c>
      <c r="D44" s="464">
        <v>30894</v>
      </c>
      <c r="E44" s="465">
        <v>0.22545480429941325</v>
      </c>
      <c r="F44" s="466">
        <v>0.10039014397348402</v>
      </c>
      <c r="G44" s="473">
        <v>0.16678633706021131</v>
      </c>
      <c r="H44" s="114"/>
    </row>
    <row r="45" spans="2:10" s="126" customFormat="1">
      <c r="B45" s="121"/>
      <c r="C45" s="467" t="s">
        <v>86</v>
      </c>
      <c r="D45" s="468">
        <v>247761</v>
      </c>
      <c r="E45" s="469">
        <v>0.18281747151105335</v>
      </c>
      <c r="F45" s="470">
        <v>7.8018467463130722E-2</v>
      </c>
      <c r="G45" s="472">
        <v>0.13660558329510569</v>
      </c>
      <c r="H45" s="125"/>
      <c r="J45" s="118"/>
    </row>
    <row r="46" spans="2:10">
      <c r="B46" s="121">
        <v>3</v>
      </c>
      <c r="C46" s="463" t="s">
        <v>201</v>
      </c>
      <c r="D46" s="464">
        <v>89838</v>
      </c>
      <c r="E46" s="465">
        <v>0.31393940698719569</v>
      </c>
      <c r="F46" s="466">
        <v>0.1901649436005142</v>
      </c>
      <c r="G46" s="473">
        <v>0.25559190873140059</v>
      </c>
      <c r="H46" s="114"/>
    </row>
    <row r="47" spans="2:10">
      <c r="B47" s="121">
        <v>12</v>
      </c>
      <c r="C47" s="463" t="s">
        <v>208</v>
      </c>
      <c r="D47" s="464">
        <v>29446</v>
      </c>
      <c r="E47" s="465">
        <v>0.27623767624297679</v>
      </c>
      <c r="F47" s="466">
        <v>0.12862698175291654</v>
      </c>
      <c r="G47" s="473">
        <v>0.20689267521517654</v>
      </c>
      <c r="H47" s="114"/>
    </row>
    <row r="48" spans="2:10">
      <c r="B48" s="121">
        <v>46</v>
      </c>
      <c r="C48" s="463" t="s">
        <v>90</v>
      </c>
      <c r="D48" s="464">
        <v>125174</v>
      </c>
      <c r="E48" s="465">
        <v>0.28686476795109189</v>
      </c>
      <c r="F48" s="466">
        <v>0.13766501954421417</v>
      </c>
      <c r="G48" s="473">
        <v>0.21679243355022854</v>
      </c>
      <c r="H48" s="114"/>
    </row>
    <row r="49" spans="2:10" s="126" customFormat="1">
      <c r="B49" s="121"/>
      <c r="C49" s="467" t="s">
        <v>89</v>
      </c>
      <c r="D49" s="468">
        <v>244458</v>
      </c>
      <c r="E49" s="469">
        <v>0.29431615527219157</v>
      </c>
      <c r="F49" s="470">
        <v>0.15373422031115691</v>
      </c>
      <c r="G49" s="472">
        <v>0.22820820645142018</v>
      </c>
      <c r="H49" s="125"/>
      <c r="J49" s="118"/>
    </row>
    <row r="50" spans="2:10">
      <c r="B50" s="121">
        <v>6</v>
      </c>
      <c r="C50" s="463" t="s">
        <v>92</v>
      </c>
      <c r="D50" s="464">
        <v>57184</v>
      </c>
      <c r="E50" s="465">
        <v>0.45862424339192659</v>
      </c>
      <c r="F50" s="466">
        <v>0.33554512313462193</v>
      </c>
      <c r="G50" s="473">
        <v>0.39396214976128308</v>
      </c>
      <c r="H50" s="114"/>
    </row>
    <row r="51" spans="2:10">
      <c r="B51" s="121">
        <v>10</v>
      </c>
      <c r="C51" s="463" t="s">
        <v>93</v>
      </c>
      <c r="D51" s="464">
        <v>34791</v>
      </c>
      <c r="E51" s="465">
        <v>0.40999921327983635</v>
      </c>
      <c r="F51" s="466">
        <v>0.27777777777777779</v>
      </c>
      <c r="G51" s="473">
        <v>0.34430853274746154</v>
      </c>
      <c r="H51" s="114"/>
    </row>
    <row r="52" spans="2:10" s="126" customFormat="1">
      <c r="B52" s="121"/>
      <c r="C52" s="467" t="s">
        <v>91</v>
      </c>
      <c r="D52" s="468">
        <v>91975</v>
      </c>
      <c r="E52" s="469">
        <v>0.43797656530562817</v>
      </c>
      <c r="F52" s="470">
        <v>0.3126126838526016</v>
      </c>
      <c r="G52" s="472">
        <v>0.37358294374017553</v>
      </c>
      <c r="H52" s="125"/>
      <c r="J52" s="118"/>
    </row>
    <row r="53" spans="2:10">
      <c r="B53" s="121">
        <v>15</v>
      </c>
      <c r="C53" s="463" t="s">
        <v>200</v>
      </c>
      <c r="D53" s="464">
        <v>75480</v>
      </c>
      <c r="E53" s="465">
        <v>0.31669999999999998</v>
      </c>
      <c r="F53" s="466">
        <v>0.155</v>
      </c>
      <c r="G53" s="473">
        <v>0.24199999999999999</v>
      </c>
      <c r="H53" s="114"/>
    </row>
    <row r="54" spans="2:10">
      <c r="B54" s="121">
        <v>27</v>
      </c>
      <c r="C54" s="463" t="s">
        <v>95</v>
      </c>
      <c r="D54" s="464">
        <v>31893</v>
      </c>
      <c r="E54" s="465">
        <v>0.3258106396961003</v>
      </c>
      <c r="F54" s="466">
        <v>0.22877601076034496</v>
      </c>
      <c r="G54" s="473">
        <v>0.28237637788304043</v>
      </c>
      <c r="H54" s="114"/>
    </row>
    <row r="55" spans="2:10">
      <c r="B55" s="121">
        <v>32</v>
      </c>
      <c r="C55" s="463" t="s">
        <v>207</v>
      </c>
      <c r="D55" s="464">
        <v>33182</v>
      </c>
      <c r="E55" s="465">
        <v>0.36747943056459553</v>
      </c>
      <c r="F55" s="466">
        <v>0.22580253656168456</v>
      </c>
      <c r="G55" s="473">
        <v>0.3034309960130217</v>
      </c>
      <c r="H55" s="114"/>
    </row>
    <row r="56" spans="2:10">
      <c r="B56" s="121">
        <v>36</v>
      </c>
      <c r="C56" s="463" t="s">
        <v>96</v>
      </c>
      <c r="D56" s="464">
        <v>58708</v>
      </c>
      <c r="E56" s="465">
        <v>0.30697554886555545</v>
      </c>
      <c r="F56" s="466">
        <v>0.14336975331681992</v>
      </c>
      <c r="G56" s="473">
        <v>0.2310665396695451</v>
      </c>
      <c r="H56" s="114"/>
    </row>
    <row r="57" spans="2:10" s="126" customFormat="1">
      <c r="B57" s="121"/>
      <c r="C57" s="467" t="s">
        <v>94</v>
      </c>
      <c r="D57" s="468">
        <v>199263</v>
      </c>
      <c r="E57" s="469">
        <v>0.3220694984311338</v>
      </c>
      <c r="F57" s="470">
        <v>0.1711606031109521</v>
      </c>
      <c r="G57" s="472">
        <v>0.25298130282266817</v>
      </c>
      <c r="H57" s="125"/>
      <c r="I57" s="413"/>
      <c r="J57" s="118"/>
    </row>
    <row r="58" spans="2:10" s="126" customFormat="1">
      <c r="B58" s="121">
        <v>28</v>
      </c>
      <c r="C58" s="467" t="s">
        <v>97</v>
      </c>
      <c r="D58" s="468">
        <v>177688</v>
      </c>
      <c r="E58" s="469">
        <v>0.19168243159837747</v>
      </c>
      <c r="F58" s="470">
        <v>7.4789394853304964E-2</v>
      </c>
      <c r="G58" s="472">
        <v>0.13807347683480339</v>
      </c>
      <c r="H58" s="125"/>
      <c r="J58" s="118"/>
    </row>
    <row r="59" spans="2:10" s="126" customFormat="1">
      <c r="B59" s="121">
        <v>30</v>
      </c>
      <c r="C59" s="467" t="s">
        <v>98</v>
      </c>
      <c r="D59" s="468">
        <v>70305</v>
      </c>
      <c r="E59" s="469">
        <v>0.33519714296021069</v>
      </c>
      <c r="F59" s="470">
        <v>0.18184244642720965</v>
      </c>
      <c r="G59" s="472">
        <v>0.26064470684190039</v>
      </c>
      <c r="H59" s="125"/>
      <c r="J59" s="118"/>
    </row>
    <row r="60" spans="2:10" s="126" customFormat="1">
      <c r="B60" s="121">
        <v>31</v>
      </c>
      <c r="C60" s="467" t="s">
        <v>99</v>
      </c>
      <c r="D60" s="468">
        <v>20483</v>
      </c>
      <c r="E60" s="469">
        <v>0.20256659741762431</v>
      </c>
      <c r="F60" s="470">
        <v>7.0260171602546356E-2</v>
      </c>
      <c r="G60" s="472">
        <v>0.13810564073519696</v>
      </c>
      <c r="H60" s="125"/>
      <c r="J60" s="118"/>
    </row>
    <row r="61" spans="2:10">
      <c r="B61" s="121">
        <v>1</v>
      </c>
      <c r="C61" s="463" t="s">
        <v>202</v>
      </c>
      <c r="D61" s="464">
        <v>8021</v>
      </c>
      <c r="E61" s="465">
        <v>0.1411651065982843</v>
      </c>
      <c r="F61" s="466">
        <v>4.5752745650694919E-2</v>
      </c>
      <c r="G61" s="473">
        <v>9.4769427082717961E-2</v>
      </c>
      <c r="H61" s="114"/>
    </row>
    <row r="62" spans="2:10">
      <c r="B62" s="121">
        <v>20</v>
      </c>
      <c r="C62" s="463" t="s">
        <v>204</v>
      </c>
      <c r="D62" s="464">
        <v>17699</v>
      </c>
      <c r="E62" s="465">
        <v>0.13144785473244416</v>
      </c>
      <c r="F62" s="466">
        <v>4.1317182632186665E-2</v>
      </c>
      <c r="G62" s="473">
        <v>8.9573011189667651E-2</v>
      </c>
      <c r="H62" s="114"/>
    </row>
    <row r="63" spans="2:10">
      <c r="B63" s="121">
        <v>48</v>
      </c>
      <c r="C63" s="463" t="s">
        <v>203</v>
      </c>
      <c r="D63" s="464">
        <v>32840</v>
      </c>
      <c r="E63" s="465">
        <v>0.15657947585098905</v>
      </c>
      <c r="F63" s="466">
        <v>5.4078324113489763E-2</v>
      </c>
      <c r="G63" s="473">
        <v>0.10759240693781001</v>
      </c>
      <c r="H63" s="114"/>
    </row>
    <row r="64" spans="2:10" s="126" customFormat="1">
      <c r="B64" s="121">
        <v>16</v>
      </c>
      <c r="C64" s="467" t="s">
        <v>155</v>
      </c>
      <c r="D64" s="468">
        <v>58560</v>
      </c>
      <c r="E64" s="469">
        <v>0.14579282992456646</v>
      </c>
      <c r="F64" s="470">
        <v>4.864814462826219E-2</v>
      </c>
      <c r="G64" s="472">
        <v>9.9684061444601804E-2</v>
      </c>
      <c r="H64" s="125"/>
      <c r="J64" s="118"/>
    </row>
    <row r="65" spans="2:10" s="126" customFormat="1">
      <c r="B65" s="121">
        <v>26</v>
      </c>
      <c r="C65" s="467" t="s">
        <v>151</v>
      </c>
      <c r="D65" s="468">
        <v>14225</v>
      </c>
      <c r="E65" s="469">
        <v>0.25745445214267387</v>
      </c>
      <c r="F65" s="470">
        <v>0.11512471157015712</v>
      </c>
      <c r="G65" s="472">
        <v>0.18872305140961856</v>
      </c>
      <c r="H65" s="125"/>
      <c r="J65" s="118"/>
    </row>
    <row r="66" spans="2:10">
      <c r="B66" s="121">
        <v>51</v>
      </c>
      <c r="C66" s="463" t="s">
        <v>102</v>
      </c>
      <c r="D66" s="464">
        <v>2034</v>
      </c>
      <c r="E66" s="465">
        <v>0.26611099817035982</v>
      </c>
      <c r="F66" s="466">
        <v>0.15941072999120492</v>
      </c>
      <c r="G66" s="473">
        <v>0.21485158973275589</v>
      </c>
      <c r="H66" s="114"/>
    </row>
    <row r="67" spans="2:10">
      <c r="B67" s="121">
        <v>52</v>
      </c>
      <c r="C67" s="463" t="s">
        <v>103</v>
      </c>
      <c r="D67" s="464">
        <v>2348</v>
      </c>
      <c r="E67" s="465">
        <v>0.30032362459546924</v>
      </c>
      <c r="F67" s="466">
        <v>0.21225577264653642</v>
      </c>
      <c r="G67" s="473">
        <v>0.25692088849983585</v>
      </c>
      <c r="H67" s="114"/>
    </row>
    <row r="68" spans="2:10" ht="18.600000000000001" customHeight="1">
      <c r="B68" s="268"/>
      <c r="C68" s="474" t="s">
        <v>45</v>
      </c>
      <c r="D68" s="475">
        <f>'Pensiones - mínimos'!$C$14</f>
        <v>2123979</v>
      </c>
      <c r="E68" s="469">
        <f>'Pensiones - mínimos'!E14</f>
        <v>0.2616189508395792</v>
      </c>
      <c r="F68" s="470">
        <f>'Pensiones - mínimos'!F14</f>
        <v>0.13920967145197816</v>
      </c>
      <c r="G68" s="269">
        <f>'Pensiones - mínimos'!G14</f>
        <v>0.20383223750030111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8" activePane="bottomLeft" state="frozen"/>
      <selection pane="bottomLeft" activeCell="O77" sqref="O77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7" t="s">
        <v>181</v>
      </c>
      <c r="C2" s="577"/>
      <c r="D2" s="577"/>
      <c r="E2" s="577"/>
      <c r="F2" s="577"/>
      <c r="G2" s="577"/>
      <c r="H2" s="577"/>
      <c r="I2" s="577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90" t="s">
        <v>242</v>
      </c>
      <c r="C5" s="591"/>
      <c r="D5" s="591"/>
      <c r="E5" s="591"/>
      <c r="F5" s="591"/>
      <c r="G5" s="591"/>
      <c r="H5" s="591"/>
      <c r="I5" s="592"/>
    </row>
    <row r="6" spans="1:226" ht="2.4500000000000002" customHeight="1">
      <c r="A6" s="217"/>
      <c r="B6" s="593"/>
      <c r="C6" s="594"/>
      <c r="D6" s="594"/>
      <c r="E6" s="594"/>
      <c r="F6" s="594"/>
      <c r="G6" s="594"/>
      <c r="H6" s="594"/>
      <c r="I6" s="595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224034</v>
      </c>
      <c r="E9" s="96">
        <v>81.890761759129418</v>
      </c>
      <c r="F9" s="96">
        <v>41827</v>
      </c>
      <c r="G9" s="96">
        <v>103439</v>
      </c>
      <c r="H9" s="96">
        <v>50610</v>
      </c>
      <c r="I9" s="96">
        <v>28157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16030</v>
      </c>
      <c r="E10" s="99">
        <v>82.255989394884608</v>
      </c>
      <c r="F10" s="99">
        <v>2944</v>
      </c>
      <c r="G10" s="99">
        <v>7134</v>
      </c>
      <c r="H10" s="99">
        <v>3829</v>
      </c>
      <c r="I10" s="99">
        <v>2122</v>
      </c>
    </row>
    <row r="11" spans="1:226" s="101" customFormat="1" ht="18" customHeight="1">
      <c r="B11" s="94">
        <v>11</v>
      </c>
      <c r="C11" s="98" t="s">
        <v>54</v>
      </c>
      <c r="D11" s="99">
        <v>27303</v>
      </c>
      <c r="E11" s="99">
        <v>82.254328462073701</v>
      </c>
      <c r="F11" s="99">
        <v>5741</v>
      </c>
      <c r="G11" s="99">
        <v>11574</v>
      </c>
      <c r="H11" s="99">
        <v>5918</v>
      </c>
      <c r="I11" s="99">
        <v>4070</v>
      </c>
    </row>
    <row r="12" spans="1:226" s="101" customFormat="1" ht="18" customHeight="1">
      <c r="B12" s="94">
        <v>14</v>
      </c>
      <c r="C12" s="98" t="s">
        <v>55</v>
      </c>
      <c r="D12" s="99">
        <v>28304</v>
      </c>
      <c r="E12" s="99">
        <v>82.484384185980801</v>
      </c>
      <c r="F12" s="99">
        <v>4374</v>
      </c>
      <c r="G12" s="99">
        <v>14178</v>
      </c>
      <c r="H12" s="99">
        <v>6491</v>
      </c>
      <c r="I12" s="99">
        <v>3261</v>
      </c>
    </row>
    <row r="13" spans="1:226" s="101" customFormat="1" ht="18" customHeight="1">
      <c r="B13" s="94">
        <v>18</v>
      </c>
      <c r="C13" s="98" t="s">
        <v>56</v>
      </c>
      <c r="D13" s="99">
        <v>27358</v>
      </c>
      <c r="E13" s="99">
        <v>82.180072373711539</v>
      </c>
      <c r="F13" s="99">
        <v>4950</v>
      </c>
      <c r="G13" s="99">
        <v>12554</v>
      </c>
      <c r="H13" s="99">
        <v>6323</v>
      </c>
      <c r="I13" s="99">
        <v>3531</v>
      </c>
    </row>
    <row r="14" spans="1:226" s="101" customFormat="1" ht="18" customHeight="1">
      <c r="B14" s="94">
        <v>21</v>
      </c>
      <c r="C14" s="98" t="s">
        <v>57</v>
      </c>
      <c r="D14" s="99">
        <v>14596</v>
      </c>
      <c r="E14" s="99">
        <v>81.16726911482597</v>
      </c>
      <c r="F14" s="99">
        <v>2743</v>
      </c>
      <c r="G14" s="99">
        <v>6856</v>
      </c>
      <c r="H14" s="99">
        <v>3289</v>
      </c>
      <c r="I14" s="99">
        <v>1708</v>
      </c>
    </row>
    <row r="15" spans="1:226" s="101" customFormat="1" ht="18" customHeight="1">
      <c r="B15" s="94">
        <v>23</v>
      </c>
      <c r="C15" s="98" t="s">
        <v>58</v>
      </c>
      <c r="D15" s="99">
        <v>21452</v>
      </c>
      <c r="E15" s="99">
        <v>83.829496550438193</v>
      </c>
      <c r="F15" s="99">
        <v>3421</v>
      </c>
      <c r="G15" s="99">
        <v>10104</v>
      </c>
      <c r="H15" s="99">
        <v>5117</v>
      </c>
      <c r="I15" s="99">
        <v>2810</v>
      </c>
    </row>
    <row r="16" spans="1:226" s="101" customFormat="1" ht="18" customHeight="1">
      <c r="B16" s="94">
        <v>29</v>
      </c>
      <c r="C16" s="98" t="s">
        <v>59</v>
      </c>
      <c r="D16" s="99">
        <v>37608</v>
      </c>
      <c r="E16" s="99">
        <v>79.495292756860266</v>
      </c>
      <c r="F16" s="99">
        <v>7752</v>
      </c>
      <c r="G16" s="99">
        <v>17329</v>
      </c>
      <c r="H16" s="99">
        <v>8221</v>
      </c>
      <c r="I16" s="99">
        <v>4306</v>
      </c>
    </row>
    <row r="17" spans="1:428" s="101" customFormat="1" ht="18" customHeight="1">
      <c r="B17" s="94">
        <v>41</v>
      </c>
      <c r="C17" s="98" t="s">
        <v>60</v>
      </c>
      <c r="D17" s="99">
        <v>51383</v>
      </c>
      <c r="E17" s="99">
        <v>81.459261234260339</v>
      </c>
      <c r="F17" s="99">
        <v>9902</v>
      </c>
      <c r="G17" s="99">
        <v>23710</v>
      </c>
      <c r="H17" s="99">
        <v>11422</v>
      </c>
      <c r="I17" s="99">
        <v>6349</v>
      </c>
    </row>
    <row r="18" spans="1:428" s="102" customFormat="1" ht="18" customHeight="1">
      <c r="A18" s="8"/>
      <c r="B18" s="94"/>
      <c r="C18" s="95" t="s">
        <v>61</v>
      </c>
      <c r="D18" s="96">
        <v>37531</v>
      </c>
      <c r="E18" s="96">
        <v>71.991160923974391</v>
      </c>
      <c r="F18" s="96">
        <v>10029</v>
      </c>
      <c r="G18" s="96">
        <v>19754</v>
      </c>
      <c r="H18" s="96">
        <v>5512</v>
      </c>
      <c r="I18" s="96">
        <v>2236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6834</v>
      </c>
      <c r="E19" s="99">
        <v>71.171985659935643</v>
      </c>
      <c r="F19" s="99">
        <v>1776</v>
      </c>
      <c r="G19" s="99">
        <v>3645</v>
      </c>
      <c r="H19" s="99">
        <v>1031</v>
      </c>
      <c r="I19" s="99">
        <v>382</v>
      </c>
    </row>
    <row r="20" spans="1:428" s="101" customFormat="1" ht="18" customHeight="1">
      <c r="B20" s="94">
        <v>40</v>
      </c>
      <c r="C20" s="98" t="s">
        <v>63</v>
      </c>
      <c r="D20" s="99">
        <v>4243</v>
      </c>
      <c r="E20" s="99">
        <v>74.21004477963703</v>
      </c>
      <c r="F20" s="99">
        <v>900</v>
      </c>
      <c r="G20" s="99">
        <v>2375</v>
      </c>
      <c r="H20" s="99">
        <v>694</v>
      </c>
      <c r="I20" s="99">
        <v>274</v>
      </c>
    </row>
    <row r="21" spans="1:428" s="101" customFormat="1" ht="18" customHeight="1">
      <c r="B21" s="94">
        <v>50</v>
      </c>
      <c r="C21" s="101" t="s">
        <v>64</v>
      </c>
      <c r="D21" s="103">
        <v>26454</v>
      </c>
      <c r="E21" s="103">
        <v>70.591452332350499</v>
      </c>
      <c r="F21" s="103">
        <v>7353</v>
      </c>
      <c r="G21" s="103">
        <v>13734</v>
      </c>
      <c r="H21" s="103">
        <v>3787</v>
      </c>
      <c r="I21" s="103">
        <v>1580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32117</v>
      </c>
      <c r="E22" s="96">
        <v>66.813218233334354</v>
      </c>
      <c r="F22" s="96">
        <v>11952</v>
      </c>
      <c r="G22" s="96">
        <v>14107</v>
      </c>
      <c r="H22" s="96">
        <v>4185</v>
      </c>
      <c r="I22" s="96">
        <v>1873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24386</v>
      </c>
      <c r="E23" s="96">
        <v>73.960663495448173</v>
      </c>
      <c r="F23" s="96">
        <v>6119</v>
      </c>
      <c r="G23" s="96">
        <v>12076</v>
      </c>
      <c r="H23" s="96">
        <v>4315</v>
      </c>
      <c r="I23" s="96">
        <v>1876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46977</v>
      </c>
      <c r="E24" s="96">
        <v>77.753899330791938</v>
      </c>
      <c r="F24" s="96">
        <v>12209</v>
      </c>
      <c r="G24" s="96">
        <v>19753</v>
      </c>
      <c r="H24" s="96">
        <v>9120</v>
      </c>
      <c r="I24" s="96">
        <v>5895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23974</v>
      </c>
      <c r="E25" s="99">
        <v>78.63004880286978</v>
      </c>
      <c r="F25" s="99">
        <v>6331</v>
      </c>
      <c r="G25" s="99">
        <v>9716</v>
      </c>
      <c r="H25" s="99">
        <v>4666</v>
      </c>
      <c r="I25" s="99">
        <v>3261</v>
      </c>
    </row>
    <row r="26" spans="1:428" s="101" customFormat="1" ht="18" customHeight="1">
      <c r="B26" s="94">
        <v>38</v>
      </c>
      <c r="C26" s="98" t="s">
        <v>68</v>
      </c>
      <c r="D26" s="99">
        <v>23003</v>
      </c>
      <c r="E26" s="99">
        <v>76.877749858714083</v>
      </c>
      <c r="F26" s="99">
        <v>5878</v>
      </c>
      <c r="G26" s="99">
        <v>10037</v>
      </c>
      <c r="H26" s="99">
        <v>4454</v>
      </c>
      <c r="I26" s="99">
        <v>2634</v>
      </c>
    </row>
    <row r="27" spans="1:428" s="101" customFormat="1" ht="18" customHeight="1">
      <c r="B27" s="94">
        <v>39</v>
      </c>
      <c r="C27" s="95" t="s">
        <v>69</v>
      </c>
      <c r="D27" s="96">
        <v>17486</v>
      </c>
      <c r="E27" s="96">
        <v>72.314146174082083</v>
      </c>
      <c r="F27" s="96">
        <v>5109</v>
      </c>
      <c r="G27" s="96">
        <v>8174</v>
      </c>
      <c r="H27" s="96">
        <v>2793</v>
      </c>
      <c r="I27" s="96">
        <v>1410</v>
      </c>
    </row>
    <row r="28" spans="1:428" s="97" customFormat="1" ht="18" customHeight="1">
      <c r="A28" s="8"/>
      <c r="B28" s="94"/>
      <c r="C28" s="95" t="s">
        <v>70</v>
      </c>
      <c r="D28" s="96">
        <v>75497</v>
      </c>
      <c r="E28" s="96">
        <v>75.813158564624189</v>
      </c>
      <c r="F28" s="96">
        <v>18934</v>
      </c>
      <c r="G28" s="96">
        <v>36825</v>
      </c>
      <c r="H28" s="96">
        <v>12709</v>
      </c>
      <c r="I28" s="96">
        <v>7029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5073</v>
      </c>
      <c r="E29" s="99">
        <v>78.291783954267714</v>
      </c>
      <c r="F29" s="99">
        <v>1065</v>
      </c>
      <c r="G29" s="99">
        <v>2474</v>
      </c>
      <c r="H29" s="99">
        <v>991</v>
      </c>
      <c r="I29" s="99">
        <v>543</v>
      </c>
    </row>
    <row r="30" spans="1:428" s="101" customFormat="1" ht="18" customHeight="1">
      <c r="B30" s="94">
        <v>9</v>
      </c>
      <c r="C30" s="98" t="s">
        <v>72</v>
      </c>
      <c r="D30" s="99">
        <v>11189</v>
      </c>
      <c r="E30" s="99">
        <v>75.791660559478061</v>
      </c>
      <c r="F30" s="99">
        <v>2589</v>
      </c>
      <c r="G30" s="99">
        <v>5648</v>
      </c>
      <c r="H30" s="99">
        <v>1884</v>
      </c>
      <c r="I30" s="99">
        <v>1068</v>
      </c>
    </row>
    <row r="31" spans="1:428" s="101" customFormat="1" ht="18" customHeight="1">
      <c r="B31" s="94">
        <v>24</v>
      </c>
      <c r="C31" s="98" t="s">
        <v>73</v>
      </c>
      <c r="D31" s="99">
        <v>14809</v>
      </c>
      <c r="E31" s="99">
        <v>72.170500371395732</v>
      </c>
      <c r="F31" s="99">
        <v>4327</v>
      </c>
      <c r="G31" s="99">
        <v>6909</v>
      </c>
      <c r="H31" s="99">
        <v>2328</v>
      </c>
      <c r="I31" s="99">
        <v>1245</v>
      </c>
    </row>
    <row r="32" spans="1:428" s="101" customFormat="1" ht="18" customHeight="1">
      <c r="B32" s="94">
        <v>34</v>
      </c>
      <c r="C32" s="101" t="s">
        <v>74</v>
      </c>
      <c r="D32" s="103">
        <v>5570</v>
      </c>
      <c r="E32" s="103">
        <v>75.11600179533211</v>
      </c>
      <c r="F32" s="103">
        <v>1411</v>
      </c>
      <c r="G32" s="103">
        <v>2716</v>
      </c>
      <c r="H32" s="103">
        <v>910</v>
      </c>
      <c r="I32" s="103">
        <v>533</v>
      </c>
    </row>
    <row r="33" spans="1:226" s="101" customFormat="1" ht="18" customHeight="1">
      <c r="B33" s="94">
        <v>37</v>
      </c>
      <c r="C33" s="101" t="s">
        <v>75</v>
      </c>
      <c r="D33" s="103">
        <v>10538</v>
      </c>
      <c r="E33" s="103">
        <v>74.744627063958973</v>
      </c>
      <c r="F33" s="103">
        <v>2669</v>
      </c>
      <c r="G33" s="103">
        <v>5151</v>
      </c>
      <c r="H33" s="103">
        <v>1712</v>
      </c>
      <c r="I33" s="103">
        <v>1006</v>
      </c>
    </row>
    <row r="34" spans="1:226" s="101" customFormat="1" ht="18" customHeight="1">
      <c r="B34" s="94">
        <v>40</v>
      </c>
      <c r="C34" s="98" t="s">
        <v>76</v>
      </c>
      <c r="D34" s="99">
        <v>4516</v>
      </c>
      <c r="E34" s="99">
        <v>79.190624446412727</v>
      </c>
      <c r="F34" s="99">
        <v>845</v>
      </c>
      <c r="G34" s="99">
        <v>2259</v>
      </c>
      <c r="H34" s="99">
        <v>931</v>
      </c>
      <c r="I34" s="99">
        <v>481</v>
      </c>
    </row>
    <row r="35" spans="1:226" s="101" customFormat="1" ht="18" customHeight="1">
      <c r="B35" s="94">
        <v>42</v>
      </c>
      <c r="C35" s="98" t="s">
        <v>77</v>
      </c>
      <c r="D35" s="99">
        <v>2831</v>
      </c>
      <c r="E35" s="99">
        <v>77.763532320734726</v>
      </c>
      <c r="F35" s="99">
        <v>541</v>
      </c>
      <c r="G35" s="99">
        <v>1522</v>
      </c>
      <c r="H35" s="99">
        <v>493</v>
      </c>
      <c r="I35" s="99">
        <v>275</v>
      </c>
    </row>
    <row r="36" spans="1:226" s="101" customFormat="1" ht="18" customHeight="1">
      <c r="B36" s="94">
        <v>47</v>
      </c>
      <c r="C36" s="98" t="s">
        <v>78</v>
      </c>
      <c r="D36" s="99">
        <v>15116</v>
      </c>
      <c r="E36" s="99">
        <v>73.64217650172003</v>
      </c>
      <c r="F36" s="99">
        <v>4022</v>
      </c>
      <c r="G36" s="99">
        <v>7401</v>
      </c>
      <c r="H36" s="99">
        <v>2402</v>
      </c>
      <c r="I36" s="99">
        <v>1291</v>
      </c>
    </row>
    <row r="37" spans="1:226" s="101" customFormat="1" ht="18" customHeight="1">
      <c r="B37" s="94">
        <v>49</v>
      </c>
      <c r="C37" s="98" t="s">
        <v>79</v>
      </c>
      <c r="D37" s="99">
        <v>5855</v>
      </c>
      <c r="E37" s="99">
        <v>75.607520068317669</v>
      </c>
      <c r="F37" s="99">
        <v>1465</v>
      </c>
      <c r="G37" s="99">
        <v>2745</v>
      </c>
      <c r="H37" s="99">
        <v>1058</v>
      </c>
      <c r="I37" s="99">
        <v>587</v>
      </c>
    </row>
    <row r="38" spans="1:226" s="97" customFormat="1" ht="18" customHeight="1">
      <c r="A38" s="8"/>
      <c r="B38" s="94"/>
      <c r="C38" s="95" t="s">
        <v>80</v>
      </c>
      <c r="D38" s="96">
        <v>52648</v>
      </c>
      <c r="E38" s="96">
        <v>79.400100263915064</v>
      </c>
      <c r="F38" s="96">
        <v>10270</v>
      </c>
      <c r="G38" s="96">
        <v>25385</v>
      </c>
      <c r="H38" s="96">
        <v>11252</v>
      </c>
      <c r="I38" s="96">
        <v>5741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10217</v>
      </c>
      <c r="E39" s="99">
        <v>81.185705197220301</v>
      </c>
      <c r="F39" s="99">
        <v>2012</v>
      </c>
      <c r="G39" s="99">
        <v>4645</v>
      </c>
      <c r="H39" s="99">
        <v>2248</v>
      </c>
      <c r="I39" s="99">
        <v>1312</v>
      </c>
    </row>
    <row r="40" spans="1:226" s="101" customFormat="1" ht="18" customHeight="1">
      <c r="B40" s="94">
        <v>13</v>
      </c>
      <c r="C40" s="98" t="s">
        <v>82</v>
      </c>
      <c r="D40" s="99">
        <v>14097</v>
      </c>
      <c r="E40" s="99">
        <v>80.883296446052356</v>
      </c>
      <c r="F40" s="99">
        <v>2601</v>
      </c>
      <c r="G40" s="99">
        <v>6814</v>
      </c>
      <c r="H40" s="99">
        <v>3075</v>
      </c>
      <c r="I40" s="99">
        <v>1607</v>
      </c>
    </row>
    <row r="41" spans="1:226" s="104" customFormat="1" ht="18" customHeight="1">
      <c r="B41" s="94">
        <v>16</v>
      </c>
      <c r="C41" s="101" t="s">
        <v>83</v>
      </c>
      <c r="D41" s="99">
        <v>5943</v>
      </c>
      <c r="E41" s="99">
        <v>79.924014807336363</v>
      </c>
      <c r="F41" s="99">
        <v>1041</v>
      </c>
      <c r="G41" s="99">
        <v>3032</v>
      </c>
      <c r="H41" s="99">
        <v>1283</v>
      </c>
      <c r="I41" s="99">
        <v>587</v>
      </c>
    </row>
    <row r="42" spans="1:226" s="101" customFormat="1" ht="18" customHeight="1">
      <c r="B42" s="94">
        <v>19</v>
      </c>
      <c r="C42" s="101" t="s">
        <v>84</v>
      </c>
      <c r="D42" s="103">
        <v>5742</v>
      </c>
      <c r="E42" s="103">
        <v>75.723005921281782</v>
      </c>
      <c r="F42" s="103">
        <v>1266</v>
      </c>
      <c r="G42" s="103">
        <v>2932</v>
      </c>
      <c r="H42" s="103">
        <v>1061</v>
      </c>
      <c r="I42" s="103">
        <v>483</v>
      </c>
    </row>
    <row r="43" spans="1:226" s="101" customFormat="1" ht="18" customHeight="1">
      <c r="B43" s="94">
        <v>45</v>
      </c>
      <c r="C43" s="98" t="s">
        <v>85</v>
      </c>
      <c r="D43" s="99">
        <v>16649</v>
      </c>
      <c r="E43" s="99">
        <v>79.284478947684548</v>
      </c>
      <c r="F43" s="99">
        <v>3350</v>
      </c>
      <c r="G43" s="99">
        <v>7962</v>
      </c>
      <c r="H43" s="99">
        <v>3585</v>
      </c>
      <c r="I43" s="99">
        <v>1752</v>
      </c>
    </row>
    <row r="44" spans="1:226" s="97" customFormat="1" ht="18" customHeight="1">
      <c r="A44" s="8"/>
      <c r="B44" s="94"/>
      <c r="C44" s="95" t="s">
        <v>86</v>
      </c>
      <c r="D44" s="96">
        <v>193566</v>
      </c>
      <c r="E44" s="96">
        <v>72.080453606242912</v>
      </c>
      <c r="F44" s="96">
        <v>50119</v>
      </c>
      <c r="G44" s="96">
        <v>100176</v>
      </c>
      <c r="H44" s="96">
        <v>30826</v>
      </c>
      <c r="I44" s="96">
        <v>12445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139019</v>
      </c>
      <c r="E45" s="103">
        <v>72.379112207683804</v>
      </c>
      <c r="F45" s="103">
        <v>35890</v>
      </c>
      <c r="G45" s="103">
        <v>72266</v>
      </c>
      <c r="H45" s="103">
        <v>22025</v>
      </c>
      <c r="I45" s="103">
        <v>8838</v>
      </c>
    </row>
    <row r="46" spans="1:226" s="101" customFormat="1" ht="18" customHeight="1">
      <c r="B46" s="94">
        <v>17</v>
      </c>
      <c r="C46" s="101" t="s">
        <v>209</v>
      </c>
      <c r="D46" s="103">
        <v>20688</v>
      </c>
      <c r="E46" s="103">
        <v>71.239682424593965</v>
      </c>
      <c r="F46" s="103">
        <v>5646</v>
      </c>
      <c r="G46" s="103">
        <v>10511</v>
      </c>
      <c r="H46" s="103">
        <v>3160</v>
      </c>
      <c r="I46" s="103">
        <v>1371</v>
      </c>
    </row>
    <row r="47" spans="1:226" s="104" customFormat="1" ht="18" customHeight="1">
      <c r="B47" s="94">
        <v>25</v>
      </c>
      <c r="C47" s="101" t="s">
        <v>206</v>
      </c>
      <c r="D47" s="99">
        <v>11677</v>
      </c>
      <c r="E47" s="99">
        <v>71.365106619850962</v>
      </c>
      <c r="F47" s="99">
        <v>3211</v>
      </c>
      <c r="G47" s="99">
        <v>5878</v>
      </c>
      <c r="H47" s="99">
        <v>1854</v>
      </c>
      <c r="I47" s="99">
        <v>734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22182</v>
      </c>
      <c r="E48" s="103">
        <v>73.337913172842903</v>
      </c>
      <c r="F48" s="103">
        <v>5372</v>
      </c>
      <c r="G48" s="103">
        <v>11521</v>
      </c>
      <c r="H48" s="103">
        <v>3787</v>
      </c>
      <c r="I48" s="103">
        <v>1502</v>
      </c>
    </row>
    <row r="49" spans="1:226" s="97" customFormat="1" ht="18" customHeight="1">
      <c r="A49" s="8"/>
      <c r="B49" s="94"/>
      <c r="C49" s="95" t="s">
        <v>89</v>
      </c>
      <c r="D49" s="96">
        <v>130290</v>
      </c>
      <c r="E49" s="96">
        <v>73.35288260232214</v>
      </c>
      <c r="F49" s="96">
        <v>31164</v>
      </c>
      <c r="G49" s="96">
        <v>66533</v>
      </c>
      <c r="H49" s="96">
        <v>22583</v>
      </c>
      <c r="I49" s="96">
        <v>10010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44393</v>
      </c>
      <c r="E50" s="103">
        <v>75.23672696145789</v>
      </c>
      <c r="F50" s="103">
        <v>10099</v>
      </c>
      <c r="G50" s="103">
        <v>21548</v>
      </c>
      <c r="H50" s="103">
        <v>8600</v>
      </c>
      <c r="I50" s="103">
        <v>4146</v>
      </c>
    </row>
    <row r="51" spans="1:226" s="101" customFormat="1" ht="18" customHeight="1">
      <c r="B51" s="94">
        <v>12</v>
      </c>
      <c r="C51" s="101" t="s">
        <v>208</v>
      </c>
      <c r="D51" s="103">
        <v>17575</v>
      </c>
      <c r="E51" s="103">
        <v>71.61429928876251</v>
      </c>
      <c r="F51" s="103">
        <v>4284</v>
      </c>
      <c r="G51" s="103">
        <v>9558</v>
      </c>
      <c r="H51" s="103">
        <v>2629</v>
      </c>
      <c r="I51" s="103">
        <v>1104</v>
      </c>
    </row>
    <row r="52" spans="1:226" s="101" customFormat="1" ht="18" customHeight="1">
      <c r="B52" s="94">
        <v>46</v>
      </c>
      <c r="C52" s="101" t="s">
        <v>90</v>
      </c>
      <c r="D52" s="103">
        <v>68322</v>
      </c>
      <c r="E52" s="103">
        <v>73.207621556746005</v>
      </c>
      <c r="F52" s="103">
        <v>16781</v>
      </c>
      <c r="G52" s="103">
        <v>35427</v>
      </c>
      <c r="H52" s="103">
        <v>11354</v>
      </c>
      <c r="I52" s="103">
        <v>4760</v>
      </c>
    </row>
    <row r="53" spans="1:226" s="97" customFormat="1" ht="18" customHeight="1">
      <c r="A53" s="8"/>
      <c r="B53" s="94"/>
      <c r="C53" s="95" t="s">
        <v>91</v>
      </c>
      <c r="D53" s="96">
        <v>32405</v>
      </c>
      <c r="E53" s="96">
        <v>79.630072832921883</v>
      </c>
      <c r="F53" s="96">
        <v>6885</v>
      </c>
      <c r="G53" s="96">
        <v>14874</v>
      </c>
      <c r="H53" s="96">
        <v>6797</v>
      </c>
      <c r="I53" s="96">
        <v>3849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19059</v>
      </c>
      <c r="E54" s="103">
        <v>80.302990713048956</v>
      </c>
      <c r="F54" s="103">
        <v>4117</v>
      </c>
      <c r="G54" s="103">
        <v>8436</v>
      </c>
      <c r="H54" s="103">
        <v>4184</v>
      </c>
      <c r="I54" s="103">
        <v>2322</v>
      </c>
    </row>
    <row r="55" spans="1:226" s="101" customFormat="1" ht="18" customHeight="1">
      <c r="B55" s="94">
        <v>10</v>
      </c>
      <c r="C55" s="98" t="s">
        <v>93</v>
      </c>
      <c r="D55" s="99">
        <v>13346</v>
      </c>
      <c r="E55" s="99">
        <v>78.957154952794824</v>
      </c>
      <c r="F55" s="99">
        <v>2768</v>
      </c>
      <c r="G55" s="99">
        <v>6438</v>
      </c>
      <c r="H55" s="99">
        <v>2613</v>
      </c>
      <c r="I55" s="99">
        <v>1527</v>
      </c>
    </row>
    <row r="56" spans="1:226" s="97" customFormat="1" ht="18" customHeight="1">
      <c r="A56" s="8"/>
      <c r="B56" s="94"/>
      <c r="C56" s="95" t="s">
        <v>94</v>
      </c>
      <c r="D56" s="96">
        <v>92610</v>
      </c>
      <c r="E56" s="96">
        <v>67.984956960198204</v>
      </c>
      <c r="F56" s="96">
        <v>29595</v>
      </c>
      <c r="G56" s="96">
        <v>42334</v>
      </c>
      <c r="H56" s="96">
        <v>14116</v>
      </c>
      <c r="I56" s="96">
        <v>6565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36692</v>
      </c>
      <c r="E57" s="103">
        <v>68.040539082088756</v>
      </c>
      <c r="F57" s="103">
        <v>11955</v>
      </c>
      <c r="G57" s="103">
        <v>16915</v>
      </c>
      <c r="H57" s="103">
        <v>5343</v>
      </c>
      <c r="I57" s="103">
        <v>2479</v>
      </c>
    </row>
    <row r="58" spans="1:226" s="101" customFormat="1" ht="18" customHeight="1">
      <c r="B58" s="94">
        <v>27</v>
      </c>
      <c r="C58" s="101" t="s">
        <v>95</v>
      </c>
      <c r="D58" s="103">
        <v>12909</v>
      </c>
      <c r="E58" s="103">
        <v>65.910394298551353</v>
      </c>
      <c r="F58" s="103">
        <v>4953</v>
      </c>
      <c r="G58" s="103">
        <v>5567</v>
      </c>
      <c r="H58" s="103">
        <v>1655</v>
      </c>
      <c r="I58" s="103">
        <v>734</v>
      </c>
    </row>
    <row r="59" spans="1:226" s="101" customFormat="1" ht="18" customHeight="1">
      <c r="B59" s="94">
        <v>32</v>
      </c>
      <c r="C59" s="101" t="s">
        <v>207</v>
      </c>
      <c r="D59" s="103">
        <v>11858</v>
      </c>
      <c r="E59" s="103">
        <v>65.34347697756786</v>
      </c>
      <c r="F59" s="103">
        <v>4191</v>
      </c>
      <c r="G59" s="103">
        <v>5345</v>
      </c>
      <c r="H59" s="103">
        <v>1631</v>
      </c>
      <c r="I59" s="103">
        <v>691</v>
      </c>
    </row>
    <row r="60" spans="1:226" s="101" customFormat="1" ht="18" customHeight="1">
      <c r="B60" s="94">
        <v>36</v>
      </c>
      <c r="C60" s="106" t="s">
        <v>96</v>
      </c>
      <c r="D60" s="103">
        <v>31151</v>
      </c>
      <c r="E60" s="103">
        <v>72.645417482584875</v>
      </c>
      <c r="F60" s="103">
        <v>8496</v>
      </c>
      <c r="G60" s="103">
        <v>14507</v>
      </c>
      <c r="H60" s="103">
        <v>5487</v>
      </c>
      <c r="I60" s="103">
        <v>2661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148547</v>
      </c>
      <c r="E61" s="96">
        <v>74.012530714184763</v>
      </c>
      <c r="F61" s="96">
        <v>37080</v>
      </c>
      <c r="G61" s="96">
        <v>73969</v>
      </c>
      <c r="H61" s="96">
        <v>25707</v>
      </c>
      <c r="I61" s="96">
        <v>11791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34412</v>
      </c>
      <c r="E62" s="96">
        <v>82.864557421829574</v>
      </c>
      <c r="F62" s="96">
        <v>6247</v>
      </c>
      <c r="G62" s="96">
        <v>15270</v>
      </c>
      <c r="H62" s="96">
        <v>8183</v>
      </c>
      <c r="I62" s="96">
        <v>4712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16811</v>
      </c>
      <c r="E63" s="96">
        <v>74.628964963416777</v>
      </c>
      <c r="F63" s="96">
        <v>4044</v>
      </c>
      <c r="G63" s="96">
        <v>8549</v>
      </c>
      <c r="H63" s="96">
        <v>2774</v>
      </c>
      <c r="I63" s="96">
        <v>1444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67749</v>
      </c>
      <c r="E64" s="96">
        <v>70.895165587942486</v>
      </c>
      <c r="F64" s="96">
        <v>19580</v>
      </c>
      <c r="G64" s="96">
        <v>34488</v>
      </c>
      <c r="H64" s="96">
        <v>9472</v>
      </c>
      <c r="I64" s="96">
        <v>4209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10019</v>
      </c>
      <c r="E65" s="99">
        <v>71.18942808663536</v>
      </c>
      <c r="F65" s="99">
        <v>2741</v>
      </c>
      <c r="G65" s="99">
        <v>5252</v>
      </c>
      <c r="H65" s="99">
        <v>1370</v>
      </c>
      <c r="I65" s="99">
        <v>656</v>
      </c>
    </row>
    <row r="66" spans="1:226" s="101" customFormat="1" ht="18" customHeight="1">
      <c r="B66" s="94">
        <v>20</v>
      </c>
      <c r="C66" s="101" t="s">
        <v>204</v>
      </c>
      <c r="D66" s="99">
        <v>22118</v>
      </c>
      <c r="E66" s="99">
        <v>72.392194140519067</v>
      </c>
      <c r="F66" s="99">
        <v>5461</v>
      </c>
      <c r="G66" s="99">
        <v>11877</v>
      </c>
      <c r="H66" s="99">
        <v>3381</v>
      </c>
      <c r="I66" s="99">
        <v>1399</v>
      </c>
    </row>
    <row r="67" spans="1:226" s="101" customFormat="1" ht="18" customHeight="1">
      <c r="B67" s="94">
        <v>48</v>
      </c>
      <c r="C67" s="101" t="s">
        <v>203</v>
      </c>
      <c r="D67" s="99">
        <v>35612</v>
      </c>
      <c r="E67" s="99">
        <v>69.103874536673061</v>
      </c>
      <c r="F67" s="99">
        <v>11378</v>
      </c>
      <c r="G67" s="99">
        <v>17359</v>
      </c>
      <c r="H67" s="99">
        <v>4721</v>
      </c>
      <c r="I67" s="99">
        <v>2154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9131</v>
      </c>
      <c r="E68" s="96">
        <v>72.026563355601795</v>
      </c>
      <c r="F68" s="96">
        <v>2440</v>
      </c>
      <c r="G68" s="96">
        <v>4636</v>
      </c>
      <c r="H68" s="96">
        <v>1436</v>
      </c>
      <c r="I68" s="96">
        <v>619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1576</v>
      </c>
      <c r="E69" s="99">
        <v>85.881814720812173</v>
      </c>
      <c r="F69" s="99">
        <v>284</v>
      </c>
      <c r="G69" s="99">
        <v>659</v>
      </c>
      <c r="H69" s="99">
        <v>359</v>
      </c>
      <c r="I69" s="99">
        <v>274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1396</v>
      </c>
      <c r="E70" s="99">
        <v>89.420773638968484</v>
      </c>
      <c r="F70" s="99">
        <v>252</v>
      </c>
      <c r="G70" s="99">
        <v>502</v>
      </c>
      <c r="H70" s="99">
        <v>334</v>
      </c>
      <c r="I70" s="99">
        <v>308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1239169</v>
      </c>
      <c r="E71" s="265">
        <v>75.094077216263472</v>
      </c>
      <c r="F71" s="264">
        <v>304139</v>
      </c>
      <c r="G71" s="264">
        <v>601503</v>
      </c>
      <c r="H71" s="264">
        <v>223083</v>
      </c>
      <c r="I71" s="264">
        <v>110443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8" t="s">
        <v>212</v>
      </c>
      <c r="D74" s="444" t="s">
        <v>4</v>
      </c>
      <c r="E74" s="443" t="s">
        <v>3</v>
      </c>
      <c r="F74" s="442" t="s">
        <v>182</v>
      </c>
      <c r="G74" s="217"/>
      <c r="I74" s="108"/>
    </row>
    <row r="75" spans="1:226" ht="18" customHeight="1">
      <c r="B75" s="218"/>
      <c r="C75" s="588"/>
      <c r="D75" s="445">
        <v>1012302</v>
      </c>
      <c r="E75" s="446">
        <v>226867</v>
      </c>
      <c r="F75" s="267">
        <f>D75+E75</f>
        <v>1239169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89"/>
      <c r="D78" s="589"/>
      <c r="E78" s="589"/>
      <c r="F78" s="212"/>
      <c r="G78" s="212"/>
      <c r="H78" s="212"/>
    </row>
    <row r="79" spans="1:226">
      <c r="B79" s="404"/>
      <c r="C79" s="350"/>
      <c r="D79" s="427"/>
      <c r="E79" s="427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U27" sqref="U27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243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483" t="s">
        <v>184</v>
      </c>
      <c r="H3" s="482"/>
      <c r="I3" s="484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9425383</v>
      </c>
      <c r="F4" s="342"/>
      <c r="G4" s="476">
        <v>4680238</v>
      </c>
      <c r="H4" s="342"/>
      <c r="I4" s="479">
        <v>4745105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10420231</v>
      </c>
      <c r="F5" s="340"/>
      <c r="G5" s="477">
        <v>5500970</v>
      </c>
      <c r="H5" s="340"/>
      <c r="I5" s="480">
        <v>4919220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1.1100000000000001</v>
      </c>
      <c r="F6" s="340"/>
      <c r="G6" s="478">
        <v>1.18</v>
      </c>
      <c r="H6" s="341"/>
      <c r="I6" s="481">
        <v>1.04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25"/>
      <c r="C7" s="525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483" t="s">
        <v>184</v>
      </c>
      <c r="H17" s="482"/>
      <c r="I17" s="484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6528992</v>
      </c>
      <c r="F19" s="29"/>
      <c r="G19" s="477">
        <v>2673477</v>
      </c>
      <c r="H19" s="29"/>
      <c r="I19" s="480">
        <v>3855496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1486871</v>
      </c>
      <c r="F20" s="29"/>
      <c r="G20" s="477">
        <v>1423198</v>
      </c>
      <c r="H20" s="29"/>
      <c r="I20" s="480">
        <v>63666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1044837</v>
      </c>
      <c r="F21" s="30"/>
      <c r="G21" s="477">
        <v>402135</v>
      </c>
      <c r="I21" s="480">
        <v>642702</v>
      </c>
      <c r="K21" s="34"/>
    </row>
    <row r="22" spans="1:20" ht="20.100000000000001" customHeight="1">
      <c r="B22" s="26" t="s">
        <v>104</v>
      </c>
      <c r="C22" s="28"/>
      <c r="D22" s="30"/>
      <c r="E22" s="30">
        <v>318441</v>
      </c>
      <c r="F22" s="29"/>
      <c r="G22" s="477">
        <v>151604</v>
      </c>
      <c r="H22" s="29"/>
      <c r="I22" s="480">
        <v>166823</v>
      </c>
      <c r="K22" s="34"/>
    </row>
    <row r="23" spans="1:20" ht="20.100000000000001" customHeight="1">
      <c r="B23" s="26" t="s">
        <v>105</v>
      </c>
      <c r="C23" s="28"/>
      <c r="D23" s="30"/>
      <c r="E23" s="30">
        <v>46242</v>
      </c>
      <c r="F23" s="29"/>
      <c r="G23" s="477">
        <v>29824</v>
      </c>
      <c r="H23" s="29"/>
      <c r="I23" s="480">
        <v>16418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9425383</v>
      </c>
      <c r="F25" s="309"/>
      <c r="G25" s="306">
        <f>SUM(G19:G24)</f>
        <v>4680238</v>
      </c>
      <c r="H25" s="306">
        <f>SUM(H19:H24)</f>
        <v>0</v>
      </c>
      <c r="I25" s="306">
        <f>SUM(I19:I24)</f>
        <v>4745105</v>
      </c>
      <c r="K25" s="307"/>
      <c r="S25" s="328"/>
    </row>
    <row r="26" spans="1:20" ht="9.9499999999999993" customHeight="1">
      <c r="B26" s="525"/>
      <c r="C26" s="525"/>
      <c r="F26" s="29"/>
      <c r="H26" s="29"/>
    </row>
    <row r="27" spans="1:20" ht="50.1" customHeight="1">
      <c r="B27" s="525"/>
      <c r="C27" s="525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483" t="s">
        <v>184</v>
      </c>
      <c r="H30" s="482"/>
      <c r="I30" s="484" t="s">
        <v>185</v>
      </c>
      <c r="L30" s="114"/>
      <c r="M30" s="449"/>
      <c r="N30" s="449"/>
      <c r="O30" s="114"/>
      <c r="S30" s="329"/>
    </row>
    <row r="31" spans="1:20" s="124" customFormat="1" ht="24.95" customHeight="1">
      <c r="C31" s="316" t="s">
        <v>52</v>
      </c>
      <c r="D31"/>
      <c r="E31" s="312">
        <v>1556858</v>
      </c>
      <c r="F31" s="312"/>
      <c r="G31" s="485">
        <v>766845</v>
      </c>
      <c r="H31" s="312"/>
      <c r="I31" s="486">
        <v>790011</v>
      </c>
      <c r="K31" s="324"/>
      <c r="L31" s="450"/>
      <c r="M31" s="125"/>
      <c r="N31" s="451"/>
      <c r="O31" s="123"/>
      <c r="S31" s="329"/>
    </row>
    <row r="32" spans="1:20" s="124" customFormat="1" ht="24.95" customHeight="1">
      <c r="C32" s="315" t="s">
        <v>61</v>
      </c>
      <c r="D32"/>
      <c r="E32" s="312">
        <v>289606</v>
      </c>
      <c r="F32" s="312"/>
      <c r="G32" s="485">
        <v>141637</v>
      </c>
      <c r="H32" s="312"/>
      <c r="I32" s="486">
        <v>147969</v>
      </c>
      <c r="L32" s="450"/>
      <c r="M32" s="123"/>
      <c r="N32" s="450"/>
      <c r="O32" s="123"/>
      <c r="S32" s="329"/>
    </row>
    <row r="33" spans="3:19" s="124" customFormat="1" ht="24.95" customHeight="1">
      <c r="C33" s="315" t="s">
        <v>65</v>
      </c>
      <c r="D33"/>
      <c r="E33" s="312">
        <v>273534</v>
      </c>
      <c r="F33" s="312"/>
      <c r="G33" s="485">
        <v>131571</v>
      </c>
      <c r="H33" s="312"/>
      <c r="I33" s="486">
        <v>141957</v>
      </c>
      <c r="L33" s="451"/>
      <c r="M33" s="125"/>
      <c r="N33" s="451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190874</v>
      </c>
      <c r="F34" s="312"/>
      <c r="G34" s="485">
        <v>98017</v>
      </c>
      <c r="H34" s="312"/>
      <c r="I34" s="486">
        <v>92857</v>
      </c>
      <c r="L34" s="450"/>
      <c r="M34" s="123"/>
      <c r="N34" s="450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349731</v>
      </c>
      <c r="F35" s="312"/>
      <c r="G35" s="485">
        <v>170056</v>
      </c>
      <c r="H35" s="312"/>
      <c r="I35" s="486">
        <v>179673</v>
      </c>
      <c r="L35" s="451"/>
      <c r="M35" s="125"/>
      <c r="N35" s="451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134795</v>
      </c>
      <c r="F36" s="312"/>
      <c r="G36" s="485">
        <v>65258</v>
      </c>
      <c r="H36" s="312"/>
      <c r="I36" s="486">
        <v>69536</v>
      </c>
      <c r="K36" s="126"/>
      <c r="L36" s="451"/>
      <c r="M36" s="123"/>
      <c r="N36" s="450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582867</v>
      </c>
      <c r="F37" s="312"/>
      <c r="G37" s="485">
        <v>273072</v>
      </c>
      <c r="H37" s="312"/>
      <c r="I37" s="486">
        <v>309795</v>
      </c>
      <c r="K37" s="126"/>
      <c r="L37" s="451"/>
      <c r="M37" s="123"/>
      <c r="N37" s="450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381875</v>
      </c>
      <c r="F38" s="312"/>
      <c r="G38" s="485">
        <v>169178</v>
      </c>
      <c r="H38" s="312"/>
      <c r="I38" s="486">
        <v>212696</v>
      </c>
      <c r="L38" s="451"/>
      <c r="M38" s="123"/>
      <c r="N38" s="450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1596997</v>
      </c>
      <c r="F39" s="312"/>
      <c r="G39" s="485">
        <v>831781</v>
      </c>
      <c r="H39" s="312"/>
      <c r="I39" s="486">
        <v>765207</v>
      </c>
      <c r="L39" s="451"/>
      <c r="M39" s="125"/>
      <c r="N39" s="451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965353</v>
      </c>
      <c r="F40" s="312"/>
      <c r="G40" s="485">
        <v>479525</v>
      </c>
      <c r="H40" s="312"/>
      <c r="I40" s="486">
        <v>485824</v>
      </c>
      <c r="L40" s="451"/>
      <c r="M40" s="125"/>
      <c r="N40" s="451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228710</v>
      </c>
      <c r="F41" s="312"/>
      <c r="G41" s="485">
        <v>105936</v>
      </c>
      <c r="H41" s="312"/>
      <c r="I41" s="486">
        <v>122774</v>
      </c>
      <c r="L41" s="451"/>
      <c r="M41" s="125"/>
      <c r="N41" s="451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698054</v>
      </c>
      <c r="F42" s="312"/>
      <c r="G42" s="485">
        <v>354289</v>
      </c>
      <c r="H42" s="312"/>
      <c r="I42" s="486">
        <v>343763</v>
      </c>
      <c r="L42" s="450"/>
      <c r="M42" s="125"/>
      <c r="N42" s="451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1179575</v>
      </c>
      <c r="F43" s="312"/>
      <c r="G43" s="485">
        <v>606538</v>
      </c>
      <c r="H43" s="312"/>
      <c r="I43" s="486">
        <v>573026</v>
      </c>
      <c r="L43" s="450"/>
      <c r="M43" s="125"/>
      <c r="N43" s="451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244917</v>
      </c>
      <c r="F44" s="312"/>
      <c r="G44" s="485">
        <v>118219</v>
      </c>
      <c r="H44" s="312"/>
      <c r="I44" s="486">
        <v>126698</v>
      </c>
      <c r="L44" s="451"/>
      <c r="M44" s="125"/>
      <c r="N44" s="451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135311</v>
      </c>
      <c r="F45" s="312"/>
      <c r="G45" s="485">
        <v>65465</v>
      </c>
      <c r="H45" s="312"/>
      <c r="I45" s="486">
        <v>69846</v>
      </c>
      <c r="L45" s="450"/>
      <c r="M45" s="125"/>
      <c r="N45" s="451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530326</v>
      </c>
      <c r="F46" s="312"/>
      <c r="G46" s="485">
        <v>260890</v>
      </c>
      <c r="H46" s="312"/>
      <c r="I46" s="486">
        <v>269435</v>
      </c>
      <c r="L46" s="450"/>
      <c r="M46" s="123"/>
      <c r="N46" s="450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68331</v>
      </c>
      <c r="F47" s="312"/>
      <c r="G47" s="485">
        <v>33172</v>
      </c>
      <c r="H47" s="312"/>
      <c r="I47" s="486">
        <v>35158</v>
      </c>
      <c r="L47" s="451"/>
      <c r="M47" s="125"/>
      <c r="N47" s="451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8974</v>
      </c>
      <c r="F48" s="312"/>
      <c r="G48" s="485">
        <v>4523</v>
      </c>
      <c r="H48" s="312"/>
      <c r="I48" s="486">
        <v>4451</v>
      </c>
      <c r="L48" s="451"/>
      <c r="M48" s="125"/>
      <c r="N48" s="451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8695</v>
      </c>
      <c r="F49" s="312"/>
      <c r="G49" s="485">
        <v>4266</v>
      </c>
      <c r="H49" s="312"/>
      <c r="I49" s="486">
        <v>4429</v>
      </c>
      <c r="K49" s="118"/>
      <c r="L49" s="451"/>
      <c r="M49" s="123"/>
      <c r="N49" s="450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9425383</v>
      </c>
      <c r="F51" s="346">
        <v>0.4922996311893304</v>
      </c>
      <c r="G51" s="487">
        <f>$G$4</f>
        <v>4680238</v>
      </c>
      <c r="H51" s="346">
        <v>0.50770502733165346</v>
      </c>
      <c r="I51" s="488">
        <f>$I$4</f>
        <v>4745105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G8" sqref="G8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7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H24" sqref="H24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3" t="s">
        <v>156</v>
      </c>
      <c r="C7" s="523"/>
      <c r="D7" s="523"/>
      <c r="E7" s="523"/>
      <c r="F7" s="523"/>
      <c r="G7" s="523"/>
      <c r="H7" s="523"/>
      <c r="I7" s="523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AA38" sqref="AA38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232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2" t="s">
        <v>130</v>
      </c>
      <c r="C4" s="532"/>
      <c r="D4" s="272"/>
      <c r="E4" s="527" t="s">
        <v>131</v>
      </c>
      <c r="F4" s="527"/>
      <c r="G4" s="527"/>
      <c r="H4" s="527"/>
      <c r="I4" s="527"/>
      <c r="J4" s="272"/>
      <c r="K4" s="527" t="s">
        <v>49</v>
      </c>
      <c r="L4" s="527"/>
      <c r="M4" s="527"/>
      <c r="N4" s="527"/>
      <c r="O4" s="527"/>
      <c r="P4" s="272"/>
      <c r="Q4" s="527" t="s">
        <v>50</v>
      </c>
      <c r="R4" s="527"/>
      <c r="S4" s="527"/>
      <c r="T4" s="527"/>
      <c r="U4" s="527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809802</v>
      </c>
      <c r="F8" s="30"/>
      <c r="G8" s="30">
        <v>997569.62024000031</v>
      </c>
      <c r="H8" s="30"/>
      <c r="I8" s="31">
        <v>1231.8685558198181</v>
      </c>
      <c r="J8" s="29"/>
      <c r="K8" s="30">
        <v>4952974</v>
      </c>
      <c r="L8" s="32"/>
      <c r="M8" s="30">
        <v>8270781.7075200025</v>
      </c>
      <c r="N8" s="32"/>
      <c r="O8" s="31">
        <v>1669.8617249999702</v>
      </c>
      <c r="P8" s="29"/>
      <c r="Q8" s="30">
        <v>1753630</v>
      </c>
      <c r="R8" s="32"/>
      <c r="S8" s="30">
        <v>1745036.7327900007</v>
      </c>
      <c r="T8" s="32"/>
      <c r="U8" s="31">
        <v>995.09972616230368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124071</v>
      </c>
      <c r="F9" s="30"/>
      <c r="G9" s="30">
        <v>115864.79566999988</v>
      </c>
      <c r="H9" s="30"/>
      <c r="I9" s="31">
        <v>933.85880399126211</v>
      </c>
      <c r="J9" s="29"/>
      <c r="K9" s="30">
        <v>1353276</v>
      </c>
      <c r="L9" s="32"/>
      <c r="M9" s="30">
        <v>1370265.5344200011</v>
      </c>
      <c r="N9" s="32"/>
      <c r="O9" s="31">
        <v>1012.5543750277113</v>
      </c>
      <c r="P9" s="29"/>
      <c r="Q9" s="30">
        <v>465938</v>
      </c>
      <c r="R9" s="32"/>
      <c r="S9" s="30">
        <v>318463.58248000004</v>
      </c>
      <c r="T9" s="32"/>
      <c r="U9" s="31">
        <v>683.48918199417096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7093</v>
      </c>
      <c r="F10" s="30"/>
      <c r="G10" s="30">
        <v>8836.3219800000006</v>
      </c>
      <c r="H10" s="30"/>
      <c r="I10" s="31">
        <v>1245.7806259692654</v>
      </c>
      <c r="J10" s="29"/>
      <c r="K10" s="30">
        <v>63355</v>
      </c>
      <c r="L10" s="32"/>
      <c r="M10" s="30">
        <v>106083.48206999997</v>
      </c>
      <c r="N10" s="32"/>
      <c r="O10" s="31">
        <v>1674.4295173230205</v>
      </c>
      <c r="P10" s="29"/>
      <c r="Q10" s="30">
        <v>38686</v>
      </c>
      <c r="R10" s="32"/>
      <c r="S10" s="30">
        <v>35954.727859999999</v>
      </c>
      <c r="T10" s="32"/>
      <c r="U10" s="31">
        <v>929.39895207568622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1624</v>
      </c>
      <c r="F11" s="30"/>
      <c r="G11" s="30">
        <v>3324.4323800000006</v>
      </c>
      <c r="H11" s="30"/>
      <c r="I11" s="31">
        <v>2047.0642733990153</v>
      </c>
      <c r="J11" s="29"/>
      <c r="K11" s="30">
        <v>33666</v>
      </c>
      <c r="L11" s="32"/>
      <c r="M11" s="30">
        <v>98002.282970000015</v>
      </c>
      <c r="N11" s="32"/>
      <c r="O11" s="31">
        <v>2911.0165439909706</v>
      </c>
      <c r="P11" s="29"/>
      <c r="Q11" s="30">
        <v>18978</v>
      </c>
      <c r="R11" s="32"/>
      <c r="S11" s="30">
        <v>26759.808259999987</v>
      </c>
      <c r="T11" s="32"/>
      <c r="U11" s="31">
        <v>1410.0436431657702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92107</v>
      </c>
      <c r="F12" s="30"/>
      <c r="G12" s="30">
        <v>127769.76714999999</v>
      </c>
      <c r="H12" s="30"/>
      <c r="I12" s="31">
        <v>1387.1884563605372</v>
      </c>
      <c r="J12" s="29"/>
      <c r="K12" s="30">
        <v>52206</v>
      </c>
      <c r="L12" s="32"/>
      <c r="M12" s="30">
        <v>82082.442740000042</v>
      </c>
      <c r="N12" s="32"/>
      <c r="O12" s="31">
        <v>1572.2798670650891</v>
      </c>
      <c r="P12" s="29"/>
      <c r="Q12" s="30">
        <v>48915</v>
      </c>
      <c r="R12" s="32"/>
      <c r="S12" s="30">
        <v>55384.082010000006</v>
      </c>
      <c r="T12" s="32"/>
      <c r="U12" s="31">
        <v>1132.2514977000922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12442</v>
      </c>
      <c r="F13" s="30"/>
      <c r="G13" s="30">
        <v>16592.923310000002</v>
      </c>
      <c r="H13" s="30"/>
      <c r="I13" s="31">
        <v>1333.6218702780905</v>
      </c>
      <c r="J13" s="29"/>
      <c r="K13" s="30">
        <v>9646</v>
      </c>
      <c r="L13" s="32"/>
      <c r="M13" s="30">
        <v>18945.177159999996</v>
      </c>
      <c r="N13" s="32"/>
      <c r="O13" s="31">
        <v>1964.044905660377</v>
      </c>
      <c r="P13" s="29"/>
      <c r="Q13" s="30">
        <v>8229</v>
      </c>
      <c r="R13" s="32"/>
      <c r="S13" s="30">
        <v>12528.622959999997</v>
      </c>
      <c r="T13" s="32"/>
      <c r="U13" s="31">
        <v>1522.4964102564099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1993</v>
      </c>
      <c r="F14" s="30"/>
      <c r="G14" s="30">
        <v>1048.0006899999996</v>
      </c>
      <c r="H14" s="30"/>
      <c r="I14" s="31">
        <v>525.84078775714977</v>
      </c>
      <c r="J14" s="29"/>
      <c r="K14" s="30">
        <v>172438</v>
      </c>
      <c r="L14" s="32"/>
      <c r="M14" s="30">
        <v>86554.856990000015</v>
      </c>
      <c r="N14" s="32"/>
      <c r="O14" s="31">
        <v>501.94769708532925</v>
      </c>
      <c r="P14" s="29"/>
      <c r="Q14" s="30">
        <v>15605</v>
      </c>
      <c r="R14" s="32"/>
      <c r="S14" s="30">
        <v>8233.7511399999967</v>
      </c>
      <c r="T14" s="32"/>
      <c r="U14" s="31">
        <v>527.6354463313038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1049132</v>
      </c>
      <c r="F16" s="230"/>
      <c r="G16" s="230">
        <v>1271005.8614200018</v>
      </c>
      <c r="H16" s="230"/>
      <c r="I16" s="232">
        <v>1211.4832656138615</v>
      </c>
      <c r="J16" s="231"/>
      <c r="K16" s="230">
        <v>6637561</v>
      </c>
      <c r="L16" s="233"/>
      <c r="M16" s="230">
        <v>10032715.483870002</v>
      </c>
      <c r="N16" s="233"/>
      <c r="O16" s="232">
        <v>1511.5063325022552</v>
      </c>
      <c r="P16" s="231"/>
      <c r="Q16" s="230">
        <v>2349981</v>
      </c>
      <c r="R16" s="233"/>
      <c r="S16" s="230">
        <v>2202361.3074999996</v>
      </c>
      <c r="T16" s="233"/>
      <c r="U16" s="232">
        <v>937.18260168911979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533"/>
      <c r="C18" s="533"/>
      <c r="D18" s="27"/>
    </row>
    <row r="19" spans="2:23" ht="9.9499999999999993" customHeight="1">
      <c r="B19" s="533"/>
      <c r="C19" s="533"/>
      <c r="D19" s="27"/>
    </row>
    <row r="20" spans="2:23" ht="27.95" customHeight="1">
      <c r="B20" s="532" t="s">
        <v>130</v>
      </c>
      <c r="C20" s="532"/>
      <c r="D20" s="272"/>
      <c r="E20" s="527" t="s">
        <v>104</v>
      </c>
      <c r="F20" s="527"/>
      <c r="G20" s="527"/>
      <c r="H20" s="527"/>
      <c r="I20" s="527"/>
      <c r="J20" s="299"/>
      <c r="K20" s="527" t="s">
        <v>105</v>
      </c>
      <c r="L20" s="527"/>
      <c r="M20" s="527"/>
      <c r="N20" s="527"/>
      <c r="O20" s="527"/>
      <c r="P20" s="299"/>
      <c r="Q20" s="527" t="s">
        <v>143</v>
      </c>
      <c r="R20" s="527"/>
      <c r="S20" s="527"/>
      <c r="T20" s="527"/>
      <c r="U20" s="527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524"/>
      <c r="C23" s="524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258611</v>
      </c>
      <c r="F24" s="30"/>
      <c r="G24" s="30">
        <v>140057.38563999996</v>
      </c>
      <c r="H24" s="30"/>
      <c r="I24" s="31">
        <v>541.57551550398068</v>
      </c>
      <c r="J24" s="29"/>
      <c r="K24" s="30">
        <v>34346</v>
      </c>
      <c r="L24" s="32"/>
      <c r="M24" s="30">
        <v>28023.10205999999</v>
      </c>
      <c r="N24" s="32"/>
      <c r="O24" s="31">
        <v>815.90584231060359</v>
      </c>
      <c r="P24" s="29"/>
      <c r="Q24" s="30">
        <v>7809363</v>
      </c>
      <c r="R24" s="32"/>
      <c r="S24" s="30">
        <v>11181468.548249979</v>
      </c>
      <c r="T24" s="32"/>
      <c r="U24" s="31">
        <v>1431.8028945830765</v>
      </c>
      <c r="W24" s="34"/>
    </row>
    <row r="25" spans="2:23" ht="27.95" customHeight="1">
      <c r="B25" s="26" t="s">
        <v>136</v>
      </c>
      <c r="C25" s="28"/>
      <c r="D25" s="29"/>
      <c r="E25" s="30">
        <v>61117</v>
      </c>
      <c r="F25" s="30"/>
      <c r="G25" s="30">
        <v>26578.128810000009</v>
      </c>
      <c r="H25" s="30"/>
      <c r="I25" s="31">
        <v>434.87292913591978</v>
      </c>
      <c r="J25" s="29"/>
      <c r="K25" s="30">
        <v>9803</v>
      </c>
      <c r="L25" s="32"/>
      <c r="M25" s="30">
        <v>5904.9201099999991</v>
      </c>
      <c r="N25" s="32"/>
      <c r="O25" s="31">
        <v>602.35847291645405</v>
      </c>
      <c r="P25" s="29"/>
      <c r="Q25" s="30">
        <v>2014205</v>
      </c>
      <c r="R25" s="32"/>
      <c r="S25" s="30">
        <v>1837076.9614899999</v>
      </c>
      <c r="T25" s="32"/>
      <c r="U25" s="31">
        <v>912.06057054272037</v>
      </c>
      <c r="W25" s="34"/>
    </row>
    <row r="26" spans="2:23" ht="27.95" customHeight="1">
      <c r="B26" s="26" t="s">
        <v>137</v>
      </c>
      <c r="C26" s="28"/>
      <c r="D26" s="29"/>
      <c r="E26" s="30">
        <v>4619</v>
      </c>
      <c r="F26" s="30"/>
      <c r="G26" s="30">
        <v>3022.1417199999996</v>
      </c>
      <c r="H26" s="30"/>
      <c r="I26" s="31">
        <v>654.28484953453119</v>
      </c>
      <c r="J26" s="29"/>
      <c r="K26" s="30">
        <v>1312</v>
      </c>
      <c r="L26" s="32"/>
      <c r="M26" s="30">
        <v>1095.4720099999997</v>
      </c>
      <c r="N26" s="32"/>
      <c r="O26" s="31">
        <v>834.96342225609737</v>
      </c>
      <c r="P26" s="29"/>
      <c r="Q26" s="30">
        <v>115065</v>
      </c>
      <c r="R26" s="32"/>
      <c r="S26" s="30">
        <v>154992.14563999992</v>
      </c>
      <c r="T26" s="32"/>
      <c r="U26" s="31">
        <v>1346.9964423586662</v>
      </c>
      <c r="W26" s="34"/>
    </row>
    <row r="27" spans="2:23" ht="27.95" customHeight="1">
      <c r="B27" s="26" t="s">
        <v>138</v>
      </c>
      <c r="C27" s="28"/>
      <c r="D27" s="29"/>
      <c r="E27" s="30">
        <v>1775</v>
      </c>
      <c r="F27" s="30"/>
      <c r="G27" s="30">
        <v>1758.3751000000004</v>
      </c>
      <c r="H27" s="30"/>
      <c r="I27" s="31">
        <v>990.63385915492972</v>
      </c>
      <c r="J27" s="29"/>
      <c r="K27" s="30">
        <v>672</v>
      </c>
      <c r="L27" s="32"/>
      <c r="M27" s="30">
        <v>865.40674000000001</v>
      </c>
      <c r="N27" s="32"/>
      <c r="O27" s="31">
        <v>1287.8076488095237</v>
      </c>
      <c r="P27" s="29"/>
      <c r="Q27" s="30">
        <v>56715</v>
      </c>
      <c r="R27" s="32"/>
      <c r="S27" s="30">
        <v>130710.30545000006</v>
      </c>
      <c r="T27" s="32"/>
      <c r="U27" s="31">
        <v>2304.6866869434903</v>
      </c>
      <c r="W27" s="34"/>
    </row>
    <row r="28" spans="2:23" ht="27.95" customHeight="1">
      <c r="B28" s="26" t="s">
        <v>139</v>
      </c>
      <c r="C28" s="28"/>
      <c r="D28" s="29"/>
      <c r="E28" s="30">
        <v>9729</v>
      </c>
      <c r="F28" s="30"/>
      <c r="G28" s="30">
        <v>5115.4660400000021</v>
      </c>
      <c r="H28" s="30"/>
      <c r="I28" s="31">
        <v>525.79566656388135</v>
      </c>
      <c r="J28" s="29"/>
      <c r="K28" s="30">
        <v>420</v>
      </c>
      <c r="L28" s="32"/>
      <c r="M28" s="30">
        <v>474.66631999999993</v>
      </c>
      <c r="N28" s="32"/>
      <c r="O28" s="31">
        <v>1130.1579047619045</v>
      </c>
      <c r="P28" s="29"/>
      <c r="Q28" s="30">
        <v>203377</v>
      </c>
      <c r="R28" s="32"/>
      <c r="S28" s="30">
        <v>270826.42426000029</v>
      </c>
      <c r="T28" s="32"/>
      <c r="U28" s="31">
        <v>1331.6472573594865</v>
      </c>
      <c r="W28" s="34"/>
    </row>
    <row r="29" spans="2:23" ht="27.95" customHeight="1">
      <c r="B29" s="26" t="s">
        <v>140</v>
      </c>
      <c r="C29" s="28"/>
      <c r="D29" s="29"/>
      <c r="E29" s="30">
        <v>964</v>
      </c>
      <c r="F29" s="30"/>
      <c r="G29" s="30">
        <v>977.64569000000017</v>
      </c>
      <c r="H29" s="30"/>
      <c r="I29" s="31">
        <v>1014.1552800829877</v>
      </c>
      <c r="J29" s="29"/>
      <c r="K29" s="30">
        <v>189</v>
      </c>
      <c r="L29" s="32"/>
      <c r="M29" s="30">
        <v>293.98028000000005</v>
      </c>
      <c r="N29" s="32"/>
      <c r="O29" s="31">
        <v>1555.451216931217</v>
      </c>
      <c r="P29" s="29"/>
      <c r="Q29" s="30">
        <v>31470</v>
      </c>
      <c r="R29" s="32"/>
      <c r="S29" s="30">
        <v>49338.349400000043</v>
      </c>
      <c r="T29" s="32"/>
      <c r="U29" s="31">
        <v>1567.7899396250411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190036</v>
      </c>
      <c r="R30" s="32"/>
      <c r="S30" s="30">
        <v>95836.608820000009</v>
      </c>
      <c r="T30" s="32"/>
      <c r="U30" s="31">
        <v>504.3076512871246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336815</v>
      </c>
      <c r="F32" s="230"/>
      <c r="G32" s="230">
        <v>177509.14300000013</v>
      </c>
      <c r="H32" s="230"/>
      <c r="I32" s="232">
        <v>527.02267713730123</v>
      </c>
      <c r="J32" s="231"/>
      <c r="K32" s="230">
        <v>46742</v>
      </c>
      <c r="L32" s="233"/>
      <c r="M32" s="230">
        <v>36657.547519999986</v>
      </c>
      <c r="N32" s="233"/>
      <c r="O32" s="232">
        <v>784.25286722861642</v>
      </c>
      <c r="P32" s="231"/>
      <c r="Q32" s="230">
        <v>10420231</v>
      </c>
      <c r="R32" s="233"/>
      <c r="S32" s="230">
        <v>13720249.343310006</v>
      </c>
      <c r="T32" s="233"/>
      <c r="U32" s="232">
        <v>1316.693396078264</v>
      </c>
      <c r="W32" s="34"/>
    </row>
    <row r="33" spans="2:40" ht="9.9499999999999993" customHeight="1">
      <c r="B33" s="525"/>
      <c r="C33" s="525"/>
      <c r="D33" s="29"/>
      <c r="J33" s="29"/>
      <c r="P33" s="29"/>
    </row>
    <row r="34" spans="2:40" ht="50.1" customHeight="1">
      <c r="B34" s="525"/>
      <c r="C34" s="525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233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26"/>
      <c r="C37" s="526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27" t="s">
        <v>146</v>
      </c>
      <c r="C38" s="528"/>
      <c r="D38" s="282"/>
      <c r="E38" s="527" t="s">
        <v>145</v>
      </c>
      <c r="F38" s="529"/>
      <c r="G38" s="529"/>
      <c r="H38" s="529"/>
      <c r="I38" s="529"/>
      <c r="J38" s="282"/>
      <c r="K38" s="527" t="s">
        <v>142</v>
      </c>
      <c r="L38" s="529"/>
      <c r="M38" s="529"/>
      <c r="N38" s="529"/>
      <c r="O38" s="529"/>
      <c r="P38" s="282"/>
      <c r="Q38" s="530" t="s">
        <v>169</v>
      </c>
      <c r="R38" s="531"/>
      <c r="S38" s="531"/>
      <c r="T38" s="531"/>
      <c r="U38" s="531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27"/>
      <c r="C39" s="528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28" t="s">
        <v>146</v>
      </c>
      <c r="C40" s="528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4"/>
      <c r="C41" s="524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7155</v>
      </c>
      <c r="F42" s="405"/>
      <c r="G42" s="30"/>
      <c r="I42" s="31">
        <v>1157.7678043326334</v>
      </c>
      <c r="K42" s="30">
        <v>8844</v>
      </c>
      <c r="L42" s="30"/>
      <c r="M42" s="30"/>
      <c r="O42" s="31">
        <v>1136.1345533695153</v>
      </c>
      <c r="Q42" s="31">
        <v>80.902306648575305</v>
      </c>
      <c r="R42" s="31"/>
      <c r="S42" s="31"/>
      <c r="T42" s="31"/>
      <c r="U42" s="31">
        <v>101.90410994005586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30894</v>
      </c>
      <c r="F44" s="405"/>
      <c r="G44" s="30"/>
      <c r="I44" s="31">
        <v>1725.9516928853504</v>
      </c>
      <c r="K44" s="30">
        <v>37532</v>
      </c>
      <c r="L44" s="30"/>
      <c r="M44" s="30"/>
      <c r="O44" s="31">
        <v>1620.6720521155287</v>
      </c>
      <c r="Q44" s="31">
        <v>82.313758925716712</v>
      </c>
      <c r="R44" s="31"/>
      <c r="S44" s="31"/>
      <c r="T44" s="31"/>
      <c r="U44" s="31">
        <v>106.49604839130755</v>
      </c>
    </row>
    <row r="45" spans="2:40" ht="9.9499999999999993" customHeight="1">
      <c r="B45" s="525"/>
      <c r="C45" s="525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Q35" sqref="Q35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4" t="s">
        <v>170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</row>
    <row r="2" spans="1:33" ht="18.95" customHeight="1">
      <c r="B2" s="536" t="s">
        <v>234</v>
      </c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P2" s="7" t="s">
        <v>168</v>
      </c>
      <c r="R2" s="192"/>
    </row>
    <row r="3" spans="1:33" ht="18.95" customHeight="1">
      <c r="B3" s="536" t="s">
        <v>173</v>
      </c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38" t="s">
        <v>0</v>
      </c>
      <c r="C5" s="539" t="s">
        <v>2</v>
      </c>
      <c r="D5" s="539"/>
      <c r="E5" s="539"/>
      <c r="F5" s="539"/>
      <c r="G5" s="539"/>
      <c r="H5" s="539"/>
      <c r="I5" s="539" t="s">
        <v>28</v>
      </c>
      <c r="J5" s="539"/>
      <c r="K5" s="539"/>
      <c r="L5" s="539"/>
      <c r="M5" s="539"/>
      <c r="N5" s="539"/>
    </row>
    <row r="6" spans="1:33" ht="14.25" customHeight="1">
      <c r="A6" s="235"/>
      <c r="B6" s="538"/>
      <c r="C6" s="540" t="s">
        <v>6</v>
      </c>
      <c r="D6" s="540"/>
      <c r="E6" s="541" t="s">
        <v>3</v>
      </c>
      <c r="F6" s="541"/>
      <c r="G6" s="542" t="s">
        <v>4</v>
      </c>
      <c r="H6" s="542"/>
      <c r="I6" s="540" t="s">
        <v>6</v>
      </c>
      <c r="J6" s="540"/>
      <c r="K6" s="541" t="s">
        <v>3</v>
      </c>
      <c r="L6" s="541"/>
      <c r="M6" s="542" t="s">
        <v>4</v>
      </c>
      <c r="N6" s="542"/>
    </row>
    <row r="7" spans="1:33" ht="14.25" customHeight="1">
      <c r="A7" s="235"/>
      <c r="B7" s="538"/>
      <c r="C7" s="440" t="s">
        <v>7</v>
      </c>
      <c r="D7" s="441" t="s">
        <v>8</v>
      </c>
      <c r="E7" s="437" t="s">
        <v>7</v>
      </c>
      <c r="F7" s="438" t="s">
        <v>8</v>
      </c>
      <c r="G7" s="439" t="s">
        <v>7</v>
      </c>
      <c r="H7" s="439" t="s">
        <v>8</v>
      </c>
      <c r="I7" s="440" t="s">
        <v>7</v>
      </c>
      <c r="J7" s="441" t="s">
        <v>8</v>
      </c>
      <c r="K7" s="437" t="s">
        <v>7</v>
      </c>
      <c r="L7" s="438" t="s">
        <v>8</v>
      </c>
      <c r="M7" s="439" t="s">
        <v>7</v>
      </c>
      <c r="N7" s="439" t="s">
        <v>8</v>
      </c>
    </row>
    <row r="8" spans="1:33" ht="14.25" customHeight="1">
      <c r="A8" s="235"/>
      <c r="B8" s="241" t="s">
        <v>6</v>
      </c>
      <c r="C8" s="435">
        <v>10420231</v>
      </c>
      <c r="D8" s="436">
        <v>1316.6933960782619</v>
      </c>
      <c r="E8" s="431">
        <v>4919220</v>
      </c>
      <c r="F8" s="432">
        <v>1575.2373994982936</v>
      </c>
      <c r="G8" s="433">
        <v>5500970</v>
      </c>
      <c r="H8" s="434">
        <v>1085.4953126957587</v>
      </c>
      <c r="I8" s="435">
        <v>1049132</v>
      </c>
      <c r="J8" s="436">
        <v>1211.4832656138597</v>
      </c>
      <c r="K8" s="431">
        <v>644872</v>
      </c>
      <c r="L8" s="432">
        <v>1274.5611755356097</v>
      </c>
      <c r="M8" s="433">
        <v>404260</v>
      </c>
      <c r="N8" s="434">
        <v>1110.8619379359825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2138</v>
      </c>
      <c r="D9" s="239">
        <v>364.74729653882133</v>
      </c>
      <c r="E9" s="423">
        <v>1105</v>
      </c>
      <c r="F9" s="424">
        <v>360.73513122171948</v>
      </c>
      <c r="G9" s="425">
        <v>1033</v>
      </c>
      <c r="H9" s="426">
        <v>369.03910939012582</v>
      </c>
      <c r="I9" s="238">
        <v>0</v>
      </c>
      <c r="J9" s="239">
        <v>0</v>
      </c>
      <c r="K9" s="423">
        <v>0</v>
      </c>
      <c r="L9" s="424">
        <v>0</v>
      </c>
      <c r="M9" s="425">
        <v>0</v>
      </c>
      <c r="N9" s="426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10360</v>
      </c>
      <c r="D10" s="239">
        <v>369.89990250965246</v>
      </c>
      <c r="E10" s="423">
        <v>5303</v>
      </c>
      <c r="F10" s="424">
        <v>370.97574957571197</v>
      </c>
      <c r="G10" s="425">
        <v>5057</v>
      </c>
      <c r="H10" s="426">
        <v>368.7717203875813</v>
      </c>
      <c r="I10" s="238">
        <v>0</v>
      </c>
      <c r="J10" s="239">
        <v>0</v>
      </c>
      <c r="K10" s="423">
        <v>0</v>
      </c>
      <c r="L10" s="424">
        <v>0</v>
      </c>
      <c r="M10" s="425">
        <v>0</v>
      </c>
      <c r="N10" s="426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26785</v>
      </c>
      <c r="D11" s="239">
        <v>373.50042598469287</v>
      </c>
      <c r="E11" s="423">
        <v>13564</v>
      </c>
      <c r="F11" s="424">
        <v>373.56384104983778</v>
      </c>
      <c r="G11" s="425">
        <v>13221</v>
      </c>
      <c r="H11" s="426">
        <v>373.43536570607358</v>
      </c>
      <c r="I11" s="238">
        <v>0</v>
      </c>
      <c r="J11" s="239">
        <v>0</v>
      </c>
      <c r="K11" s="423">
        <v>0</v>
      </c>
      <c r="L11" s="424">
        <v>0</v>
      </c>
      <c r="M11" s="425">
        <v>0</v>
      </c>
      <c r="N11" s="426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58701</v>
      </c>
      <c r="D12" s="239">
        <v>377.98404252056986</v>
      </c>
      <c r="E12" s="423">
        <v>30090</v>
      </c>
      <c r="F12" s="424">
        <v>379.68062645397094</v>
      </c>
      <c r="G12" s="425">
        <v>28600</v>
      </c>
      <c r="H12" s="426">
        <v>376.22822377622316</v>
      </c>
      <c r="I12" s="238">
        <v>2</v>
      </c>
      <c r="J12" s="239">
        <v>735.02500000000009</v>
      </c>
      <c r="K12" s="423">
        <v>2</v>
      </c>
      <c r="L12" s="424">
        <v>735.02500000000009</v>
      </c>
      <c r="M12" s="425">
        <v>0</v>
      </c>
      <c r="N12" s="426">
        <v>0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90876</v>
      </c>
      <c r="D13" s="239">
        <v>389.38925766979145</v>
      </c>
      <c r="E13" s="423">
        <v>45129</v>
      </c>
      <c r="F13" s="424">
        <v>390.51647743136323</v>
      </c>
      <c r="G13" s="425">
        <v>45745</v>
      </c>
      <c r="H13" s="426">
        <v>388.27110547600773</v>
      </c>
      <c r="I13" s="238">
        <v>481</v>
      </c>
      <c r="J13" s="239">
        <v>882.82058212058223</v>
      </c>
      <c r="K13" s="423">
        <v>362</v>
      </c>
      <c r="L13" s="424">
        <v>889.70035911602236</v>
      </c>
      <c r="M13" s="425">
        <v>119</v>
      </c>
      <c r="N13" s="426">
        <v>861.89218487394965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6138</v>
      </c>
      <c r="D14" s="239">
        <v>682.98020527859251</v>
      </c>
      <c r="E14" s="423">
        <v>3585</v>
      </c>
      <c r="F14" s="424">
        <v>705.57969874477044</v>
      </c>
      <c r="G14" s="425">
        <v>2553</v>
      </c>
      <c r="H14" s="426">
        <v>651.24531139835437</v>
      </c>
      <c r="I14" s="238">
        <v>2767</v>
      </c>
      <c r="J14" s="239">
        <v>964.66308998915815</v>
      </c>
      <c r="K14" s="423">
        <v>1774</v>
      </c>
      <c r="L14" s="424">
        <v>987.54675873731799</v>
      </c>
      <c r="M14" s="425">
        <v>993</v>
      </c>
      <c r="N14" s="426">
        <v>923.78128902316064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12833</v>
      </c>
      <c r="D15" s="239">
        <v>831.57008727499374</v>
      </c>
      <c r="E15" s="423">
        <v>7674</v>
      </c>
      <c r="F15" s="424">
        <v>849.6428811571526</v>
      </c>
      <c r="G15" s="425">
        <v>5159</v>
      </c>
      <c r="H15" s="426">
        <v>804.68685016476138</v>
      </c>
      <c r="I15" s="238">
        <v>8607</v>
      </c>
      <c r="J15" s="239">
        <v>977.91162890670307</v>
      </c>
      <c r="K15" s="423">
        <v>5473</v>
      </c>
      <c r="L15" s="424">
        <v>1005.9218600401956</v>
      </c>
      <c r="M15" s="425">
        <v>3134</v>
      </c>
      <c r="N15" s="426">
        <v>928.99650606254067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32926</v>
      </c>
      <c r="D16" s="239">
        <v>923.5416263742926</v>
      </c>
      <c r="E16" s="423">
        <v>19176</v>
      </c>
      <c r="F16" s="424">
        <v>938.89296881518374</v>
      </c>
      <c r="G16" s="425">
        <v>13750</v>
      </c>
      <c r="H16" s="426">
        <v>902.13236509090882</v>
      </c>
      <c r="I16" s="238">
        <v>24656</v>
      </c>
      <c r="J16" s="239">
        <v>1008.5720530499657</v>
      </c>
      <c r="K16" s="423">
        <v>15634</v>
      </c>
      <c r="L16" s="424">
        <v>1032.0610739414074</v>
      </c>
      <c r="M16" s="425">
        <v>9022</v>
      </c>
      <c r="N16" s="426">
        <v>967.86851141653665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75087</v>
      </c>
      <c r="D17" s="239">
        <v>991.88023026622466</v>
      </c>
      <c r="E17" s="423">
        <v>42160</v>
      </c>
      <c r="F17" s="424">
        <v>1009.0366935483872</v>
      </c>
      <c r="G17" s="425">
        <v>32927</v>
      </c>
      <c r="H17" s="426">
        <v>969.91295441431055</v>
      </c>
      <c r="I17" s="238">
        <v>57807</v>
      </c>
      <c r="J17" s="239">
        <v>1060.6530814607231</v>
      </c>
      <c r="K17" s="423">
        <v>35566</v>
      </c>
      <c r="L17" s="424">
        <v>1085.149744981162</v>
      </c>
      <c r="M17" s="425">
        <v>22241</v>
      </c>
      <c r="N17" s="426">
        <v>1021.4800076435417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148686</v>
      </c>
      <c r="D18" s="239">
        <v>1035.2945747414024</v>
      </c>
      <c r="E18" s="423">
        <v>81047</v>
      </c>
      <c r="F18" s="424">
        <v>1067.0803580638396</v>
      </c>
      <c r="G18" s="425">
        <v>67639</v>
      </c>
      <c r="H18" s="426">
        <v>997.20793270154968</v>
      </c>
      <c r="I18" s="238">
        <v>111669</v>
      </c>
      <c r="J18" s="239">
        <v>1104.4508363108844</v>
      </c>
      <c r="K18" s="423">
        <v>68103</v>
      </c>
      <c r="L18" s="424">
        <v>1139.0319899270226</v>
      </c>
      <c r="M18" s="425">
        <v>43566</v>
      </c>
      <c r="N18" s="426">
        <v>1050.3930778588838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235465</v>
      </c>
      <c r="D19" s="239">
        <v>1039.6345827192993</v>
      </c>
      <c r="E19" s="423">
        <v>124359</v>
      </c>
      <c r="F19" s="424">
        <v>1078.7567337305688</v>
      </c>
      <c r="G19" s="425">
        <v>111106</v>
      </c>
      <c r="H19" s="426">
        <v>995.84584423883473</v>
      </c>
      <c r="I19" s="238">
        <v>166744</v>
      </c>
      <c r="J19" s="239">
        <v>1111.2319185697825</v>
      </c>
      <c r="K19" s="423">
        <v>101770</v>
      </c>
      <c r="L19" s="424">
        <v>1148.5592357276194</v>
      </c>
      <c r="M19" s="425">
        <v>64974</v>
      </c>
      <c r="N19" s="426">
        <v>1052.7654386369927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363199</v>
      </c>
      <c r="D20" s="239">
        <v>1151.6450396614525</v>
      </c>
      <c r="E20" s="423">
        <v>188479</v>
      </c>
      <c r="F20" s="424">
        <v>1268.7236707537711</v>
      </c>
      <c r="G20" s="425">
        <v>174719</v>
      </c>
      <c r="H20" s="426">
        <v>1025.3498013953831</v>
      </c>
      <c r="I20" s="238">
        <v>237546</v>
      </c>
      <c r="J20" s="239">
        <v>1225.3346190632551</v>
      </c>
      <c r="K20" s="423">
        <v>148090</v>
      </c>
      <c r="L20" s="424">
        <v>1289.5218443514077</v>
      </c>
      <c r="M20" s="425">
        <v>89456</v>
      </c>
      <c r="N20" s="426">
        <v>1119.075830464139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700323</v>
      </c>
      <c r="D21" s="239">
        <v>1426.6417551044299</v>
      </c>
      <c r="E21" s="423">
        <v>388708</v>
      </c>
      <c r="F21" s="424">
        <v>1616.7501170287203</v>
      </c>
      <c r="G21" s="425">
        <v>311615</v>
      </c>
      <c r="H21" s="426">
        <v>1189.5009205911138</v>
      </c>
      <c r="I21" s="238">
        <v>328451</v>
      </c>
      <c r="J21" s="239">
        <v>1298.7011593510144</v>
      </c>
      <c r="K21" s="423">
        <v>204607</v>
      </c>
      <c r="L21" s="424">
        <v>1376.7430126535255</v>
      </c>
      <c r="M21" s="425">
        <v>123844</v>
      </c>
      <c r="N21" s="426">
        <v>1169.7654864183983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1985322</v>
      </c>
      <c r="D22" s="239">
        <v>1553.5789775008775</v>
      </c>
      <c r="E22" s="423">
        <v>1051967</v>
      </c>
      <c r="F22" s="424">
        <v>1728.1428683504323</v>
      </c>
      <c r="G22" s="425">
        <v>933354</v>
      </c>
      <c r="H22" s="426">
        <v>1356.8315665867374</v>
      </c>
      <c r="I22" s="238">
        <v>108379</v>
      </c>
      <c r="J22" s="239">
        <v>1346.9464757932817</v>
      </c>
      <c r="K22" s="423">
        <v>63384</v>
      </c>
      <c r="L22" s="424">
        <v>1458.3644938785824</v>
      </c>
      <c r="M22" s="425">
        <v>44995</v>
      </c>
      <c r="N22" s="426">
        <v>1189.9930441160129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1893404</v>
      </c>
      <c r="D23" s="239">
        <v>1503.673238056959</v>
      </c>
      <c r="E23" s="423">
        <v>957237</v>
      </c>
      <c r="F23" s="424">
        <v>1747.5348300786536</v>
      </c>
      <c r="G23" s="425">
        <v>936167</v>
      </c>
      <c r="H23" s="426">
        <v>1254.3231341096175</v>
      </c>
      <c r="I23" s="238">
        <v>18</v>
      </c>
      <c r="J23" s="239">
        <v>857.12444444444452</v>
      </c>
      <c r="K23" s="423">
        <v>13</v>
      </c>
      <c r="L23" s="424">
        <v>924.97692307692319</v>
      </c>
      <c r="M23" s="425">
        <v>5</v>
      </c>
      <c r="N23" s="426">
        <v>680.70799999999997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1680042</v>
      </c>
      <c r="D24" s="239">
        <v>1393.9245711833396</v>
      </c>
      <c r="E24" s="423">
        <v>811596</v>
      </c>
      <c r="F24" s="424">
        <v>1716.8180313357868</v>
      </c>
      <c r="G24" s="425">
        <v>868444</v>
      </c>
      <c r="H24" s="426">
        <v>1092.1676845369427</v>
      </c>
      <c r="I24" s="238">
        <v>36</v>
      </c>
      <c r="J24" s="239">
        <v>662.37277777777797</v>
      </c>
      <c r="K24" s="423">
        <v>6</v>
      </c>
      <c r="L24" s="424">
        <v>688.21</v>
      </c>
      <c r="M24" s="425">
        <v>30</v>
      </c>
      <c r="N24" s="426">
        <v>657.20533333333344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1366345</v>
      </c>
      <c r="D25" s="239">
        <v>1221.8854101197005</v>
      </c>
      <c r="E25" s="423">
        <v>586140</v>
      </c>
      <c r="F25" s="424">
        <v>1577.2093053536746</v>
      </c>
      <c r="G25" s="425">
        <v>780201</v>
      </c>
      <c r="H25" s="426">
        <v>954.94239886900857</v>
      </c>
      <c r="I25" s="238">
        <v>135</v>
      </c>
      <c r="J25" s="239">
        <v>510.15066666666644</v>
      </c>
      <c r="K25" s="423">
        <v>24</v>
      </c>
      <c r="L25" s="424">
        <v>512.53750000000002</v>
      </c>
      <c r="M25" s="425">
        <v>111</v>
      </c>
      <c r="N25" s="426">
        <v>509.6345945945942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1731520</v>
      </c>
      <c r="D26" s="239">
        <v>1021.7759997978575</v>
      </c>
      <c r="E26" s="423">
        <v>561838</v>
      </c>
      <c r="F26" s="424">
        <v>1327.6391507516305</v>
      </c>
      <c r="G26" s="425">
        <v>1169662</v>
      </c>
      <c r="H26" s="426">
        <v>874.85766186299259</v>
      </c>
      <c r="I26" s="238">
        <v>1832</v>
      </c>
      <c r="J26" s="239">
        <v>526.5873089519622</v>
      </c>
      <c r="K26" s="423">
        <v>62</v>
      </c>
      <c r="L26" s="424">
        <v>541.6049999999999</v>
      </c>
      <c r="M26" s="425">
        <v>1770</v>
      </c>
      <c r="N26" s="426">
        <v>526.06126553672027</v>
      </c>
      <c r="P26" s="38">
        <v>0</v>
      </c>
      <c r="R26" s="200"/>
      <c r="S26" s="193"/>
      <c r="T26" s="200"/>
      <c r="U26" s="193"/>
      <c r="V26" s="200"/>
      <c r="W26" s="193"/>
      <c r="X26" s="200" t="s">
        <v>231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81</v>
      </c>
      <c r="D27" s="239">
        <v>2245.0728395061733</v>
      </c>
      <c r="E27" s="423">
        <v>63</v>
      </c>
      <c r="F27" s="424">
        <v>2453.7985714285719</v>
      </c>
      <c r="G27" s="425">
        <v>18</v>
      </c>
      <c r="H27" s="426">
        <v>1514.5327777777775</v>
      </c>
      <c r="I27" s="238">
        <v>2</v>
      </c>
      <c r="J27" s="239">
        <v>1174.93</v>
      </c>
      <c r="K27" s="423">
        <v>2</v>
      </c>
      <c r="L27" s="424">
        <v>1174.93</v>
      </c>
      <c r="M27" s="425">
        <v>0</v>
      </c>
      <c r="N27" s="426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8" t="s">
        <v>27</v>
      </c>
      <c r="C28" s="430">
        <v>72.739323138342542</v>
      </c>
      <c r="D28" s="429" t="s">
        <v>244</v>
      </c>
      <c r="E28" s="430">
        <v>71.100589281508377</v>
      </c>
      <c r="F28" s="429" t="s">
        <v>244</v>
      </c>
      <c r="G28" s="430">
        <v>74.20484168592381</v>
      </c>
      <c r="H28" s="429" t="s">
        <v>244</v>
      </c>
      <c r="I28" s="430">
        <v>56.181162487013047</v>
      </c>
      <c r="J28" s="429" t="s">
        <v>244</v>
      </c>
      <c r="K28" s="430">
        <v>56.078445268038521</v>
      </c>
      <c r="L28" s="429" t="s">
        <v>244</v>
      </c>
      <c r="M28" s="430">
        <v>56.345015584030079</v>
      </c>
      <c r="N28" s="429" t="s">
        <v>244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38" t="s">
        <v>0</v>
      </c>
      <c r="C30" s="539" t="s">
        <v>29</v>
      </c>
      <c r="D30" s="539"/>
      <c r="E30" s="539"/>
      <c r="F30" s="539"/>
      <c r="G30" s="539"/>
      <c r="H30" s="539"/>
      <c r="I30" s="539" t="s">
        <v>30</v>
      </c>
      <c r="J30" s="539"/>
      <c r="K30" s="539"/>
      <c r="L30" s="539"/>
      <c r="M30" s="539"/>
      <c r="N30" s="539"/>
    </row>
    <row r="31" spans="1:33" ht="14.25" customHeight="1">
      <c r="B31" s="538"/>
      <c r="C31" s="540" t="s">
        <v>6</v>
      </c>
      <c r="D31" s="540"/>
      <c r="E31" s="541" t="s">
        <v>3</v>
      </c>
      <c r="F31" s="541"/>
      <c r="G31" s="542" t="s">
        <v>4</v>
      </c>
      <c r="H31" s="542"/>
      <c r="I31" s="540" t="s">
        <v>6</v>
      </c>
      <c r="J31" s="540"/>
      <c r="K31" s="541" t="s">
        <v>3</v>
      </c>
      <c r="L31" s="541"/>
      <c r="M31" s="542" t="s">
        <v>4</v>
      </c>
      <c r="N31" s="542"/>
    </row>
    <row r="32" spans="1:33" ht="14.25" customHeight="1">
      <c r="B32" s="538"/>
      <c r="C32" s="440" t="s">
        <v>7</v>
      </c>
      <c r="D32" s="441" t="s">
        <v>8</v>
      </c>
      <c r="E32" s="437" t="s">
        <v>7</v>
      </c>
      <c r="F32" s="438" t="s">
        <v>8</v>
      </c>
      <c r="G32" s="439" t="s">
        <v>7</v>
      </c>
      <c r="H32" s="439" t="s">
        <v>8</v>
      </c>
      <c r="I32" s="440" t="s">
        <v>7</v>
      </c>
      <c r="J32" s="441" t="s">
        <v>8</v>
      </c>
      <c r="K32" s="437" t="s">
        <v>7</v>
      </c>
      <c r="L32" s="438" t="s">
        <v>8</v>
      </c>
      <c r="M32" s="439" t="s">
        <v>7</v>
      </c>
      <c r="N32" s="439" t="s">
        <v>8</v>
      </c>
    </row>
    <row r="33" spans="2:33" ht="14.25" customHeight="1">
      <c r="B33" s="241" t="s">
        <v>6</v>
      </c>
      <c r="C33" s="435">
        <v>6637561</v>
      </c>
      <c r="D33" s="436">
        <v>1511.5063325022536</v>
      </c>
      <c r="E33" s="431">
        <v>3866000</v>
      </c>
      <c r="F33" s="432">
        <v>1728.463123246248</v>
      </c>
      <c r="G33" s="433">
        <v>2771542</v>
      </c>
      <c r="H33" s="434">
        <v>1208.8781269127423</v>
      </c>
      <c r="I33" s="435">
        <v>2349981</v>
      </c>
      <c r="J33" s="436">
        <v>937.18260168911661</v>
      </c>
      <c r="K33" s="431">
        <v>214985</v>
      </c>
      <c r="L33" s="432">
        <v>644.330974207503</v>
      </c>
      <c r="M33" s="433">
        <v>2134988</v>
      </c>
      <c r="N33" s="434">
        <v>966.67163308177453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3">
        <v>0</v>
      </c>
      <c r="F34" s="424">
        <v>0</v>
      </c>
      <c r="G34" s="425">
        <v>0</v>
      </c>
      <c r="H34" s="426">
        <v>0</v>
      </c>
      <c r="I34" s="238">
        <v>0</v>
      </c>
      <c r="J34" s="239">
        <v>0</v>
      </c>
      <c r="K34" s="423">
        <v>0</v>
      </c>
      <c r="L34" s="424">
        <v>0</v>
      </c>
      <c r="M34" s="425">
        <v>0</v>
      </c>
      <c r="N34" s="426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3">
        <v>0</v>
      </c>
      <c r="F35" s="424">
        <v>0</v>
      </c>
      <c r="G35" s="425">
        <v>0</v>
      </c>
      <c r="H35" s="426">
        <v>0</v>
      </c>
      <c r="I35" s="238">
        <v>0</v>
      </c>
      <c r="J35" s="239">
        <v>0</v>
      </c>
      <c r="K35" s="423">
        <v>0</v>
      </c>
      <c r="L35" s="424">
        <v>0</v>
      </c>
      <c r="M35" s="425">
        <v>0</v>
      </c>
      <c r="N35" s="426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3">
        <v>0</v>
      </c>
      <c r="F36" s="424">
        <v>0</v>
      </c>
      <c r="G36" s="425">
        <v>0</v>
      </c>
      <c r="H36" s="426">
        <v>0</v>
      </c>
      <c r="I36" s="238">
        <v>0</v>
      </c>
      <c r="J36" s="239">
        <v>0</v>
      </c>
      <c r="K36" s="423">
        <v>0</v>
      </c>
      <c r="L36" s="424">
        <v>0</v>
      </c>
      <c r="M36" s="425">
        <v>0</v>
      </c>
      <c r="N36" s="426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3">
        <v>0</v>
      </c>
      <c r="F37" s="424">
        <v>0</v>
      </c>
      <c r="G37" s="425">
        <v>0</v>
      </c>
      <c r="H37" s="426">
        <v>0</v>
      </c>
      <c r="I37" s="238">
        <v>1</v>
      </c>
      <c r="J37" s="239">
        <v>488.83</v>
      </c>
      <c r="K37" s="423">
        <v>0</v>
      </c>
      <c r="L37" s="424">
        <v>0</v>
      </c>
      <c r="M37" s="425">
        <v>1</v>
      </c>
      <c r="N37" s="426">
        <v>488.83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3">
        <v>0</v>
      </c>
      <c r="F38" s="424">
        <v>0</v>
      </c>
      <c r="G38" s="425">
        <v>0</v>
      </c>
      <c r="H38" s="426">
        <v>0</v>
      </c>
      <c r="I38" s="238">
        <v>19</v>
      </c>
      <c r="J38" s="239">
        <v>864.26684210526332</v>
      </c>
      <c r="K38" s="423">
        <v>0</v>
      </c>
      <c r="L38" s="424">
        <v>0</v>
      </c>
      <c r="M38" s="425">
        <v>19</v>
      </c>
      <c r="N38" s="426">
        <v>864.26684210526332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3">
        <v>0</v>
      </c>
      <c r="F39" s="424">
        <v>0</v>
      </c>
      <c r="G39" s="425">
        <v>0</v>
      </c>
      <c r="H39" s="426">
        <v>0</v>
      </c>
      <c r="I39" s="238">
        <v>182</v>
      </c>
      <c r="J39" s="239">
        <v>924.64467032967025</v>
      </c>
      <c r="K39" s="423">
        <v>18</v>
      </c>
      <c r="L39" s="424">
        <v>794.44444444444446</v>
      </c>
      <c r="M39" s="425">
        <v>164</v>
      </c>
      <c r="N39" s="426">
        <v>938.93493902439013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3">
        <v>0</v>
      </c>
      <c r="F40" s="424">
        <v>0</v>
      </c>
      <c r="G40" s="425">
        <v>0</v>
      </c>
      <c r="H40" s="426">
        <v>0</v>
      </c>
      <c r="I40" s="238">
        <v>821</v>
      </c>
      <c r="J40" s="239">
        <v>962.96047503045133</v>
      </c>
      <c r="K40" s="423">
        <v>108</v>
      </c>
      <c r="L40" s="424">
        <v>960.99935185185188</v>
      </c>
      <c r="M40" s="425">
        <v>713</v>
      </c>
      <c r="N40" s="426">
        <v>963.25753155680286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3">
        <v>0</v>
      </c>
      <c r="F41" s="424">
        <v>0</v>
      </c>
      <c r="G41" s="425">
        <v>0</v>
      </c>
      <c r="H41" s="426">
        <v>0</v>
      </c>
      <c r="I41" s="238">
        <v>3163</v>
      </c>
      <c r="J41" s="239">
        <v>983.74909579513212</v>
      </c>
      <c r="K41" s="423">
        <v>445</v>
      </c>
      <c r="L41" s="424">
        <v>859.28348314606728</v>
      </c>
      <c r="M41" s="425">
        <v>2718</v>
      </c>
      <c r="N41" s="426">
        <v>1004.1270198675508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3">
        <v>0</v>
      </c>
      <c r="F42" s="424">
        <v>0</v>
      </c>
      <c r="G42" s="425">
        <v>0</v>
      </c>
      <c r="H42" s="426">
        <v>0</v>
      </c>
      <c r="I42" s="238">
        <v>8914</v>
      </c>
      <c r="J42" s="239">
        <v>988.38750168274555</v>
      </c>
      <c r="K42" s="423">
        <v>1541</v>
      </c>
      <c r="L42" s="424">
        <v>877.84935756002562</v>
      </c>
      <c r="M42" s="425">
        <v>7373</v>
      </c>
      <c r="N42" s="426">
        <v>1011.4906184728055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42</v>
      </c>
      <c r="D43" s="239">
        <v>2509.0202380952378</v>
      </c>
      <c r="E43" s="423">
        <v>34</v>
      </c>
      <c r="F43" s="424">
        <v>2527.7749999999996</v>
      </c>
      <c r="G43" s="425">
        <v>8</v>
      </c>
      <c r="H43" s="426">
        <v>2429.3125</v>
      </c>
      <c r="I43" s="238">
        <v>21622</v>
      </c>
      <c r="J43" s="239">
        <v>988.2399486633974</v>
      </c>
      <c r="K43" s="423">
        <v>4047</v>
      </c>
      <c r="L43" s="424">
        <v>875.19817889794888</v>
      </c>
      <c r="M43" s="425">
        <v>17575</v>
      </c>
      <c r="N43" s="426">
        <v>1014.270107539117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361</v>
      </c>
      <c r="D44" s="239">
        <v>2608.3800831024928</v>
      </c>
      <c r="E44" s="423">
        <v>281</v>
      </c>
      <c r="F44" s="424">
        <v>2669.7988612099643</v>
      </c>
      <c r="G44" s="425">
        <v>80</v>
      </c>
      <c r="H44" s="426">
        <v>2392.6466249999999</v>
      </c>
      <c r="I44" s="238">
        <v>43187</v>
      </c>
      <c r="J44" s="239">
        <v>961.12748604904243</v>
      </c>
      <c r="K44" s="423">
        <v>7865</v>
      </c>
      <c r="L44" s="424">
        <v>866.80485441830876</v>
      </c>
      <c r="M44" s="425">
        <v>35322</v>
      </c>
      <c r="N44" s="426">
        <v>982.12990657380658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9033</v>
      </c>
      <c r="D45" s="239">
        <v>2763.6228318388139</v>
      </c>
      <c r="E45" s="423">
        <v>8192</v>
      </c>
      <c r="F45" s="424">
        <v>2815.8979064941414</v>
      </c>
      <c r="G45" s="425">
        <v>841</v>
      </c>
      <c r="H45" s="426">
        <v>2254.4225802615933</v>
      </c>
      <c r="I45" s="238">
        <v>82789</v>
      </c>
      <c r="J45" s="239">
        <v>926.48124811267087</v>
      </c>
      <c r="K45" s="423">
        <v>13460</v>
      </c>
      <c r="L45" s="424">
        <v>822.42966419019285</v>
      </c>
      <c r="M45" s="425">
        <v>69329</v>
      </c>
      <c r="N45" s="426">
        <v>946.68252491742146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198611</v>
      </c>
      <c r="D46" s="239">
        <v>2083.3877483120268</v>
      </c>
      <c r="E46" s="423">
        <v>145353</v>
      </c>
      <c r="F46" s="424">
        <v>2173.7539186669692</v>
      </c>
      <c r="G46" s="425">
        <v>53258</v>
      </c>
      <c r="H46" s="426">
        <v>1836.7582473994503</v>
      </c>
      <c r="I46" s="238">
        <v>138456</v>
      </c>
      <c r="J46" s="239">
        <v>946.45606402033798</v>
      </c>
      <c r="K46" s="423">
        <v>20406</v>
      </c>
      <c r="L46" s="424">
        <v>803.42451435852172</v>
      </c>
      <c r="M46" s="425">
        <v>118050</v>
      </c>
      <c r="N46" s="426">
        <v>971.18034866581888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1645070</v>
      </c>
      <c r="D47" s="239">
        <v>1653.3610560705604</v>
      </c>
      <c r="E47" s="423">
        <v>949051</v>
      </c>
      <c r="F47" s="424">
        <v>1786.676815429307</v>
      </c>
      <c r="G47" s="425">
        <v>696019</v>
      </c>
      <c r="H47" s="426">
        <v>1471.5794456042113</v>
      </c>
      <c r="I47" s="238">
        <v>206618</v>
      </c>
      <c r="J47" s="239">
        <v>955.34662565700864</v>
      </c>
      <c r="K47" s="423">
        <v>27298</v>
      </c>
      <c r="L47" s="424">
        <v>726.43857571983347</v>
      </c>
      <c r="M47" s="425">
        <v>179319</v>
      </c>
      <c r="N47" s="426">
        <v>990.19292367233709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1606956</v>
      </c>
      <c r="D48" s="239">
        <v>1602.5730662818389</v>
      </c>
      <c r="E48" s="423">
        <v>919748</v>
      </c>
      <c r="F48" s="424">
        <v>1790.8860208448402</v>
      </c>
      <c r="G48" s="425">
        <v>687208</v>
      </c>
      <c r="H48" s="426">
        <v>1350.5380734799342</v>
      </c>
      <c r="I48" s="238">
        <v>269571</v>
      </c>
      <c r="J48" s="239">
        <v>956.6429633009476</v>
      </c>
      <c r="K48" s="423">
        <v>30213</v>
      </c>
      <c r="L48" s="424">
        <v>654.60948465892227</v>
      </c>
      <c r="M48" s="425">
        <v>239358</v>
      </c>
      <c r="N48" s="426">
        <v>994.76718513690685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1303574</v>
      </c>
      <c r="D49" s="239">
        <v>1518.3189169391223</v>
      </c>
      <c r="E49" s="423">
        <v>776302</v>
      </c>
      <c r="F49" s="424">
        <v>1767.0001292667018</v>
      </c>
      <c r="G49" s="425">
        <v>527270</v>
      </c>
      <c r="H49" s="426">
        <v>1152.1850752934936</v>
      </c>
      <c r="I49" s="238">
        <v>365268</v>
      </c>
      <c r="J49" s="239">
        <v>968.595141348271</v>
      </c>
      <c r="K49" s="423">
        <v>31420</v>
      </c>
      <c r="L49" s="424">
        <v>593.07868173138127</v>
      </c>
      <c r="M49" s="425">
        <v>333848</v>
      </c>
      <c r="N49" s="426">
        <v>1003.9367553796945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938792</v>
      </c>
      <c r="D50" s="239">
        <v>1348.3463638377862</v>
      </c>
      <c r="E50" s="423">
        <v>554849</v>
      </c>
      <c r="F50" s="424">
        <v>1634.773112774832</v>
      </c>
      <c r="G50" s="425">
        <v>383940</v>
      </c>
      <c r="H50" s="426">
        <v>934.41892123769355</v>
      </c>
      <c r="I50" s="238">
        <v>420853</v>
      </c>
      <c r="J50" s="239">
        <v>947.18215890108718</v>
      </c>
      <c r="K50" s="423">
        <v>29481</v>
      </c>
      <c r="L50" s="424">
        <v>544.79840202164178</v>
      </c>
      <c r="M50" s="425">
        <v>391371</v>
      </c>
      <c r="N50" s="426">
        <v>977.49311944420833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935044</v>
      </c>
      <c r="D51" s="239">
        <v>1125.6428593948451</v>
      </c>
      <c r="E51" s="423">
        <v>512129</v>
      </c>
      <c r="F51" s="424">
        <v>1407.1285413245384</v>
      </c>
      <c r="G51" s="425">
        <v>422901</v>
      </c>
      <c r="H51" s="426">
        <v>784.77037949779981</v>
      </c>
      <c r="I51" s="238">
        <v>788516</v>
      </c>
      <c r="J51" s="239">
        <v>901.87793069511918</v>
      </c>
      <c r="K51" s="423">
        <v>48683</v>
      </c>
      <c r="L51" s="424">
        <v>504.0888595608323</v>
      </c>
      <c r="M51" s="425">
        <v>739827</v>
      </c>
      <c r="N51" s="426">
        <v>928.05347705611257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78</v>
      </c>
      <c r="D52" s="239">
        <v>2287.5465384615391</v>
      </c>
      <c r="E52" s="423">
        <v>61</v>
      </c>
      <c r="F52" s="424">
        <v>2495.7286885245908</v>
      </c>
      <c r="G52" s="425">
        <v>17</v>
      </c>
      <c r="H52" s="426">
        <v>1540.5399999999997</v>
      </c>
      <c r="I52" s="238">
        <v>1</v>
      </c>
      <c r="J52" s="239">
        <v>1072.4100000000001</v>
      </c>
      <c r="K52" s="423">
        <v>0</v>
      </c>
      <c r="L52" s="424">
        <v>0</v>
      </c>
      <c r="M52" s="425">
        <v>1</v>
      </c>
      <c r="N52" s="426">
        <v>1072.4100000000001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8" t="s">
        <v>27</v>
      </c>
      <c r="C53" s="430">
        <v>75.294992996592228</v>
      </c>
      <c r="D53" s="429" t="s">
        <v>244</v>
      </c>
      <c r="E53" s="430">
        <v>75.076204771984251</v>
      </c>
      <c r="F53" s="429" t="s">
        <v>244</v>
      </c>
      <c r="G53" s="430">
        <v>75.600082265178912</v>
      </c>
      <c r="H53" s="429" t="s">
        <v>244</v>
      </c>
      <c r="I53" s="430">
        <v>78.348081685801574</v>
      </c>
      <c r="J53" s="429" t="s">
        <v>244</v>
      </c>
      <c r="K53" s="430">
        <v>74.181501034955929</v>
      </c>
      <c r="L53" s="429" t="s">
        <v>244</v>
      </c>
      <c r="M53" s="430">
        <v>78.767617788773421</v>
      </c>
      <c r="N53" s="429" t="s">
        <v>244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38" t="s">
        <v>0</v>
      </c>
      <c r="C55" s="539" t="s">
        <v>31</v>
      </c>
      <c r="D55" s="539"/>
      <c r="E55" s="539"/>
      <c r="F55" s="539"/>
      <c r="G55" s="539"/>
      <c r="H55" s="539"/>
      <c r="I55" s="539" t="s">
        <v>1</v>
      </c>
      <c r="J55" s="539"/>
      <c r="K55" s="539"/>
      <c r="L55" s="539"/>
      <c r="M55" s="539"/>
      <c r="N55" s="539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38"/>
      <c r="C56" s="540" t="s">
        <v>6</v>
      </c>
      <c r="D56" s="540"/>
      <c r="E56" s="541" t="s">
        <v>3</v>
      </c>
      <c r="F56" s="541"/>
      <c r="G56" s="542" t="s">
        <v>4</v>
      </c>
      <c r="H56" s="542"/>
      <c r="I56" s="540" t="s">
        <v>6</v>
      </c>
      <c r="J56" s="540"/>
      <c r="K56" s="541" t="s">
        <v>3</v>
      </c>
      <c r="L56" s="541"/>
      <c r="M56" s="542" t="s">
        <v>4</v>
      </c>
      <c r="N56" s="542"/>
    </row>
    <row r="57" spans="2:33" ht="14.25" customHeight="1">
      <c r="B57" s="538"/>
      <c r="C57" s="440" t="s">
        <v>7</v>
      </c>
      <c r="D57" s="441" t="s">
        <v>8</v>
      </c>
      <c r="E57" s="437" t="s">
        <v>7</v>
      </c>
      <c r="F57" s="438" t="s">
        <v>8</v>
      </c>
      <c r="G57" s="439" t="s">
        <v>7</v>
      </c>
      <c r="H57" s="439" t="s">
        <v>8</v>
      </c>
      <c r="I57" s="440" t="s">
        <v>7</v>
      </c>
      <c r="J57" s="441" t="s">
        <v>8</v>
      </c>
      <c r="K57" s="437" t="s">
        <v>7</v>
      </c>
      <c r="L57" s="438" t="s">
        <v>8</v>
      </c>
      <c r="M57" s="439" t="s">
        <v>7</v>
      </c>
      <c r="N57" s="439" t="s">
        <v>8</v>
      </c>
    </row>
    <row r="58" spans="2:33" ht="14.25" customHeight="1">
      <c r="B58" s="241" t="s">
        <v>6</v>
      </c>
      <c r="C58" s="435">
        <v>336815</v>
      </c>
      <c r="D58" s="436">
        <v>527.02267713730078</v>
      </c>
      <c r="E58" s="431">
        <v>176879</v>
      </c>
      <c r="F58" s="432">
        <v>530.33038834457466</v>
      </c>
      <c r="G58" s="433">
        <v>159922</v>
      </c>
      <c r="H58" s="434">
        <v>523.38005896624577</v>
      </c>
      <c r="I58" s="435">
        <v>46742</v>
      </c>
      <c r="J58" s="436">
        <v>784.25286722861631</v>
      </c>
      <c r="K58" s="431">
        <v>16484</v>
      </c>
      <c r="L58" s="432">
        <v>755.05145899053571</v>
      </c>
      <c r="M58" s="433">
        <v>30258</v>
      </c>
      <c r="N58" s="434">
        <v>800.16125553572567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2137</v>
      </c>
      <c r="D59" s="239">
        <v>364.74621899859613</v>
      </c>
      <c r="E59" s="423">
        <v>1104</v>
      </c>
      <c r="F59" s="424">
        <v>360.72941123188406</v>
      </c>
      <c r="G59" s="425">
        <v>1033</v>
      </c>
      <c r="H59" s="426">
        <v>369.03910939012582</v>
      </c>
      <c r="I59" s="238">
        <v>1</v>
      </c>
      <c r="J59" s="239">
        <v>367.05</v>
      </c>
      <c r="K59" s="423">
        <v>1</v>
      </c>
      <c r="L59" s="424">
        <v>367.05</v>
      </c>
      <c r="M59" s="425">
        <v>0</v>
      </c>
      <c r="N59" s="426">
        <v>0</v>
      </c>
    </row>
    <row r="60" spans="2:33" ht="14.25" customHeight="1">
      <c r="B60" s="240" t="s">
        <v>10</v>
      </c>
      <c r="C60" s="238">
        <v>10360</v>
      </c>
      <c r="D60" s="239">
        <v>369.89990250965246</v>
      </c>
      <c r="E60" s="423">
        <v>5303</v>
      </c>
      <c r="F60" s="424">
        <v>370.97574957571197</v>
      </c>
      <c r="G60" s="425">
        <v>5057</v>
      </c>
      <c r="H60" s="426">
        <v>368.7717203875813</v>
      </c>
      <c r="I60" s="238">
        <v>0</v>
      </c>
      <c r="J60" s="239">
        <v>0</v>
      </c>
      <c r="K60" s="423">
        <v>0</v>
      </c>
      <c r="L60" s="424">
        <v>0</v>
      </c>
      <c r="M60" s="425">
        <v>0</v>
      </c>
      <c r="N60" s="426">
        <v>0</v>
      </c>
    </row>
    <row r="61" spans="2:33" ht="14.25" customHeight="1">
      <c r="B61" s="237" t="s">
        <v>11</v>
      </c>
      <c r="C61" s="238">
        <v>26775</v>
      </c>
      <c r="D61" s="239">
        <v>373.50109019607834</v>
      </c>
      <c r="E61" s="423">
        <v>13560</v>
      </c>
      <c r="F61" s="424">
        <v>373.58763938053096</v>
      </c>
      <c r="G61" s="425">
        <v>13215</v>
      </c>
      <c r="H61" s="426">
        <v>373.41228149829732</v>
      </c>
      <c r="I61" s="238">
        <v>10</v>
      </c>
      <c r="J61" s="239">
        <v>371.72200000000004</v>
      </c>
      <c r="K61" s="423">
        <v>4</v>
      </c>
      <c r="L61" s="424">
        <v>292.88749999999999</v>
      </c>
      <c r="M61" s="425">
        <v>6</v>
      </c>
      <c r="N61" s="426">
        <v>424.27833333333336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58664</v>
      </c>
      <c r="D62" s="239">
        <v>377.96755829810388</v>
      </c>
      <c r="E62" s="423">
        <v>30071</v>
      </c>
      <c r="F62" s="424">
        <v>379.67089321938028</v>
      </c>
      <c r="G62" s="425">
        <v>28582</v>
      </c>
      <c r="H62" s="426">
        <v>376.20465257854534</v>
      </c>
      <c r="I62" s="238">
        <v>34</v>
      </c>
      <c r="J62" s="239">
        <v>382.16352941176473</v>
      </c>
      <c r="K62" s="423">
        <v>17</v>
      </c>
      <c r="L62" s="424">
        <v>355.0923529411765</v>
      </c>
      <c r="M62" s="425">
        <v>17</v>
      </c>
      <c r="N62" s="426">
        <v>409.23470588235296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90353</v>
      </c>
      <c r="D63" s="239">
        <v>386.63434030967392</v>
      </c>
      <c r="E63" s="423">
        <v>44756</v>
      </c>
      <c r="F63" s="424">
        <v>386.41558673697364</v>
      </c>
      <c r="G63" s="425">
        <v>45595</v>
      </c>
      <c r="H63" s="426">
        <v>386.84281609825581</v>
      </c>
      <c r="I63" s="238">
        <v>23</v>
      </c>
      <c r="J63" s="239">
        <v>500.3417391304348</v>
      </c>
      <c r="K63" s="423">
        <v>11</v>
      </c>
      <c r="L63" s="424">
        <v>648.23454545454547</v>
      </c>
      <c r="M63" s="425">
        <v>12</v>
      </c>
      <c r="N63" s="426">
        <v>364.77333333333331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3071</v>
      </c>
      <c r="D64" s="239">
        <v>427.54636926082696</v>
      </c>
      <c r="E64" s="423">
        <v>1733</v>
      </c>
      <c r="F64" s="424">
        <v>428.49269474899006</v>
      </c>
      <c r="G64" s="425">
        <v>1338</v>
      </c>
      <c r="H64" s="426">
        <v>426.32067264573988</v>
      </c>
      <c r="I64" s="238">
        <v>118</v>
      </c>
      <c r="J64" s="239">
        <v>352.79237288135596</v>
      </c>
      <c r="K64" s="423">
        <v>60</v>
      </c>
      <c r="L64" s="424">
        <v>345.29049999999995</v>
      </c>
      <c r="M64" s="425">
        <v>58</v>
      </c>
      <c r="N64" s="426">
        <v>360.55293103448275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3295</v>
      </c>
      <c r="D65" s="239">
        <v>432.66634901365711</v>
      </c>
      <c r="E65" s="423">
        <v>2033</v>
      </c>
      <c r="F65" s="424">
        <v>437.32219872110164</v>
      </c>
      <c r="G65" s="425">
        <v>1262</v>
      </c>
      <c r="H65" s="426">
        <v>425.16607765451698</v>
      </c>
      <c r="I65" s="238">
        <v>110</v>
      </c>
      <c r="J65" s="239">
        <v>349.3397272727272</v>
      </c>
      <c r="K65" s="423">
        <v>60</v>
      </c>
      <c r="L65" s="424">
        <v>364.75283333333334</v>
      </c>
      <c r="M65" s="425">
        <v>50</v>
      </c>
      <c r="N65" s="426">
        <v>330.84399999999994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4990</v>
      </c>
      <c r="D66" s="239">
        <v>477.97112024048107</v>
      </c>
      <c r="E66" s="423">
        <v>3031</v>
      </c>
      <c r="F66" s="424">
        <v>481.76348729792159</v>
      </c>
      <c r="G66" s="425">
        <v>1959</v>
      </c>
      <c r="H66" s="426">
        <v>472.10350178662588</v>
      </c>
      <c r="I66" s="238">
        <v>117</v>
      </c>
      <c r="J66" s="239">
        <v>380.38264957264954</v>
      </c>
      <c r="K66" s="423">
        <v>66</v>
      </c>
      <c r="L66" s="424">
        <v>399.43121212121213</v>
      </c>
      <c r="M66" s="425">
        <v>51</v>
      </c>
      <c r="N66" s="426">
        <v>355.73156862745094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8174</v>
      </c>
      <c r="D67" s="239">
        <v>524.03547834597566</v>
      </c>
      <c r="E67" s="423">
        <v>4953</v>
      </c>
      <c r="F67" s="424">
        <v>515.98256814052172</v>
      </c>
      <c r="G67" s="425">
        <v>3221</v>
      </c>
      <c r="H67" s="426">
        <v>536.41860912760035</v>
      </c>
      <c r="I67" s="238">
        <v>192</v>
      </c>
      <c r="J67" s="239">
        <v>365.55197916666674</v>
      </c>
      <c r="K67" s="423">
        <v>100</v>
      </c>
      <c r="L67" s="424">
        <v>381.23650000000004</v>
      </c>
      <c r="M67" s="425">
        <v>92</v>
      </c>
      <c r="N67" s="426">
        <v>348.50358695652181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14380</v>
      </c>
      <c r="D68" s="239">
        <v>590.47564603616206</v>
      </c>
      <c r="E68" s="423">
        <v>8408</v>
      </c>
      <c r="F68" s="424">
        <v>592.66778425309349</v>
      </c>
      <c r="G68" s="425">
        <v>5972</v>
      </c>
      <c r="H68" s="426">
        <v>587.38932685867394</v>
      </c>
      <c r="I68" s="238">
        <v>973</v>
      </c>
      <c r="J68" s="239">
        <v>654.41509763617648</v>
      </c>
      <c r="K68" s="423">
        <v>455</v>
      </c>
      <c r="L68" s="424">
        <v>661.85507692307658</v>
      </c>
      <c r="M68" s="425">
        <v>518</v>
      </c>
      <c r="N68" s="426">
        <v>647.87998069498042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21018</v>
      </c>
      <c r="D69" s="239">
        <v>667.39803454182152</v>
      </c>
      <c r="E69" s="423">
        <v>12378</v>
      </c>
      <c r="F69" s="424">
        <v>665.41110518662094</v>
      </c>
      <c r="G69" s="425">
        <v>8640</v>
      </c>
      <c r="H69" s="426">
        <v>670.24458680555665</v>
      </c>
      <c r="I69" s="238">
        <v>4155</v>
      </c>
      <c r="J69" s="239">
        <v>729.02338146811167</v>
      </c>
      <c r="K69" s="423">
        <v>2065</v>
      </c>
      <c r="L69" s="424">
        <v>707.09099757869353</v>
      </c>
      <c r="M69" s="425">
        <v>2090</v>
      </c>
      <c r="N69" s="426">
        <v>750.69341626794358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25103</v>
      </c>
      <c r="D70" s="239">
        <v>747.21186272557043</v>
      </c>
      <c r="E70" s="423">
        <v>14624</v>
      </c>
      <c r="F70" s="424">
        <v>743.67337800875328</v>
      </c>
      <c r="G70" s="425">
        <v>10478</v>
      </c>
      <c r="H70" s="426">
        <v>752.17730864668681</v>
      </c>
      <c r="I70" s="238">
        <v>8728</v>
      </c>
      <c r="J70" s="239">
        <v>776.74941109074166</v>
      </c>
      <c r="K70" s="423">
        <v>4113</v>
      </c>
      <c r="L70" s="424">
        <v>765.68451252127375</v>
      </c>
      <c r="M70" s="425">
        <v>4615</v>
      </c>
      <c r="N70" s="426">
        <v>786.61071722643419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24352</v>
      </c>
      <c r="D71" s="239">
        <v>799.04675919842373</v>
      </c>
      <c r="E71" s="423">
        <v>13821</v>
      </c>
      <c r="F71" s="424">
        <v>793.75732797916282</v>
      </c>
      <c r="G71" s="425">
        <v>10531</v>
      </c>
      <c r="H71" s="426">
        <v>805.98866679327739</v>
      </c>
      <c r="I71" s="238">
        <v>10453</v>
      </c>
      <c r="J71" s="239">
        <v>790.74981440734507</v>
      </c>
      <c r="K71" s="423">
        <v>4521</v>
      </c>
      <c r="L71" s="424">
        <v>757.70689891616689</v>
      </c>
      <c r="M71" s="425">
        <v>5932</v>
      </c>
      <c r="N71" s="426">
        <v>815.93306136210174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18473</v>
      </c>
      <c r="D72" s="239">
        <v>821.59527472527407</v>
      </c>
      <c r="E72" s="423">
        <v>9899</v>
      </c>
      <c r="F72" s="424">
        <v>816.27411859783786</v>
      </c>
      <c r="G72" s="425">
        <v>8574</v>
      </c>
      <c r="H72" s="426">
        <v>827.73874620946947</v>
      </c>
      <c r="I72" s="238">
        <v>6782</v>
      </c>
      <c r="J72" s="239">
        <v>871.42429224417651</v>
      </c>
      <c r="K72" s="423">
        <v>2335</v>
      </c>
      <c r="L72" s="424">
        <v>836.94116059957139</v>
      </c>
      <c r="M72" s="425">
        <v>4447</v>
      </c>
      <c r="N72" s="426">
        <v>889.53045648752106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12106</v>
      </c>
      <c r="D73" s="239">
        <v>816.18586320832605</v>
      </c>
      <c r="E73" s="423">
        <v>5985</v>
      </c>
      <c r="F73" s="424">
        <v>804.8243308270678</v>
      </c>
      <c r="G73" s="425">
        <v>6121</v>
      </c>
      <c r="H73" s="426">
        <v>827.29495834013937</v>
      </c>
      <c r="I73" s="238">
        <v>4753</v>
      </c>
      <c r="J73" s="239">
        <v>845.18088996423296</v>
      </c>
      <c r="K73" s="423">
        <v>1278</v>
      </c>
      <c r="L73" s="424">
        <v>809.50513302034437</v>
      </c>
      <c r="M73" s="425">
        <v>3475</v>
      </c>
      <c r="N73" s="426">
        <v>858.30135539568323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7321</v>
      </c>
      <c r="D74" s="239">
        <v>785.06928288485187</v>
      </c>
      <c r="E74" s="423">
        <v>3117</v>
      </c>
      <c r="F74" s="424">
        <v>779.01600256657071</v>
      </c>
      <c r="G74" s="425">
        <v>4204</v>
      </c>
      <c r="H74" s="426">
        <v>789.55740723120834</v>
      </c>
      <c r="I74" s="238">
        <v>3843</v>
      </c>
      <c r="J74" s="239">
        <v>791.72856102003675</v>
      </c>
      <c r="K74" s="423">
        <v>751</v>
      </c>
      <c r="L74" s="424">
        <v>759.06563249001317</v>
      </c>
      <c r="M74" s="425">
        <v>3092</v>
      </c>
      <c r="N74" s="426">
        <v>799.6618919793018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3814</v>
      </c>
      <c r="D75" s="239">
        <v>765.85122181436827</v>
      </c>
      <c r="E75" s="423">
        <v>1434</v>
      </c>
      <c r="F75" s="424">
        <v>762.1775244072528</v>
      </c>
      <c r="G75" s="425">
        <v>2380</v>
      </c>
      <c r="H75" s="426">
        <v>768.06470168067221</v>
      </c>
      <c r="I75" s="238">
        <v>2751</v>
      </c>
      <c r="J75" s="239">
        <v>758.25556888404208</v>
      </c>
      <c r="K75" s="423">
        <v>352</v>
      </c>
      <c r="L75" s="424">
        <v>701.05178977272703</v>
      </c>
      <c r="M75" s="425">
        <v>2399</v>
      </c>
      <c r="N75" s="426">
        <v>766.64895373072102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2429</v>
      </c>
      <c r="D76" s="239">
        <v>791.52315767805715</v>
      </c>
      <c r="E76" s="423">
        <v>669</v>
      </c>
      <c r="F76" s="424">
        <v>792.16014947683141</v>
      </c>
      <c r="G76" s="425">
        <v>1760</v>
      </c>
      <c r="H76" s="426">
        <v>791.28102840909128</v>
      </c>
      <c r="I76" s="238">
        <v>3699</v>
      </c>
      <c r="J76" s="239">
        <v>721.1357799405248</v>
      </c>
      <c r="K76" s="423">
        <v>295</v>
      </c>
      <c r="L76" s="424">
        <v>619.32149152542377</v>
      </c>
      <c r="M76" s="425">
        <v>3404</v>
      </c>
      <c r="N76" s="426">
        <v>729.95928613396052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3">
        <v>0</v>
      </c>
      <c r="F77" s="424">
        <v>0</v>
      </c>
      <c r="G77" s="425">
        <v>0</v>
      </c>
      <c r="H77" s="426">
        <v>0</v>
      </c>
      <c r="I77" s="238">
        <v>0</v>
      </c>
      <c r="J77" s="239">
        <v>0</v>
      </c>
      <c r="K77" s="423">
        <v>0</v>
      </c>
      <c r="L77" s="424">
        <v>0</v>
      </c>
      <c r="M77" s="425">
        <v>0</v>
      </c>
      <c r="N77" s="426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8" t="s">
        <v>27</v>
      </c>
      <c r="C78" s="430">
        <v>35.766459332274394</v>
      </c>
      <c r="D78" s="429" t="s">
        <v>244</v>
      </c>
      <c r="E78" s="430">
        <v>36.111335998055168</v>
      </c>
      <c r="F78" s="429" t="s">
        <v>244</v>
      </c>
      <c r="G78" s="430">
        <v>35.386269556408749</v>
      </c>
      <c r="H78" s="429" t="s">
        <v>244</v>
      </c>
      <c r="I78" s="430">
        <v>65.914466646698898</v>
      </c>
      <c r="J78" s="429" t="s">
        <v>244</v>
      </c>
      <c r="K78" s="430">
        <v>61.645656394079104</v>
      </c>
      <c r="L78" s="429" t="s">
        <v>244</v>
      </c>
      <c r="M78" s="430">
        <v>68.240035693039857</v>
      </c>
      <c r="N78" s="429" t="s">
        <v>244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38" t="s">
        <v>230</v>
      </c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3" spans="15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59" activePane="bottomLeft" state="frozen"/>
      <selection activeCell="Q29" sqref="Q29"/>
      <selection pane="bottomLeft" activeCell="K85" sqref="K85:K8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3" width="11.85546875" style="26" hidden="1" customWidth="1"/>
    <col min="14" max="18" width="0" style="26" hidden="1" customWidth="1"/>
    <col min="19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45"/>
      <c r="B3" s="245"/>
      <c r="C3" s="245"/>
      <c r="D3" s="245"/>
      <c r="E3" s="245"/>
      <c r="F3" s="245"/>
      <c r="G3" s="245"/>
      <c r="H3" s="245"/>
      <c r="I3" s="245"/>
    </row>
    <row r="4" spans="1:11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7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7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7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7">
      <c r="B20" s="44"/>
      <c r="C20" s="44"/>
      <c r="D20" s="45"/>
      <c r="E20" s="45"/>
      <c r="F20" s="45"/>
      <c r="G20" s="45"/>
      <c r="H20" s="45"/>
      <c r="I20" s="45"/>
    </row>
    <row r="21" spans="2:17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7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7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7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7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7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7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7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7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7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7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  <c r="L31" cm="1">
        <f t="array" ref="L31">LOOKUP(2,1/(D21:D44&lt;&gt;""),D21:D44)</f>
        <v>1049132</v>
      </c>
      <c r="M31" cm="1">
        <f t="array" ref="M31">LOOKUP(2,1/(E21:E44&lt;&gt;""),E21:E44)</f>
        <v>6637561</v>
      </c>
      <c r="N31" cm="1">
        <f t="array" ref="N31">LOOKUP(2,1/(F21:F44&lt;&gt;""),F21:F44)</f>
        <v>2349981</v>
      </c>
      <c r="O31" cm="1">
        <f t="array" ref="O31">LOOKUP(2,1/(G21:G44&lt;&gt;""),G21:G44)</f>
        <v>336815</v>
      </c>
      <c r="P31" cm="1">
        <f t="array" ref="P31">LOOKUP(2,1/(H21:H44&lt;&gt;""),H21:H44)</f>
        <v>46742</v>
      </c>
      <c r="Q31" cm="1">
        <f t="array" ref="Q31">LOOKUP(2,1/(I21:I44&lt;&gt;""),I21:I44)</f>
        <v>10420231</v>
      </c>
    </row>
    <row r="32" spans="2:17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  <c r="M32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4" t="s">
        <v>116</v>
      </c>
      <c r="D37" s="45">
        <v>1019729</v>
      </c>
      <c r="E37" s="45">
        <v>6571409</v>
      </c>
      <c r="F37" s="45">
        <v>2345647</v>
      </c>
      <c r="G37" s="45">
        <v>338634</v>
      </c>
      <c r="H37" s="45">
        <v>46441</v>
      </c>
      <c r="I37" s="45">
        <v>10321860</v>
      </c>
      <c r="J37" s="30"/>
    </row>
    <row r="38" spans="2:42">
      <c r="B38" s="44"/>
      <c r="C38" s="44" t="s">
        <v>117</v>
      </c>
      <c r="D38" s="45">
        <v>1025446</v>
      </c>
      <c r="E38" s="45">
        <v>6583748</v>
      </c>
      <c r="F38" s="45">
        <v>2347858</v>
      </c>
      <c r="G38" s="45">
        <v>339432</v>
      </c>
      <c r="H38" s="45">
        <v>46491</v>
      </c>
      <c r="I38" s="45">
        <v>10342975</v>
      </c>
      <c r="J38" s="30"/>
    </row>
    <row r="39" spans="2:42">
      <c r="B39" s="44"/>
      <c r="C39" s="44" t="s">
        <v>118</v>
      </c>
      <c r="D39" s="45">
        <v>1030424</v>
      </c>
      <c r="E39" s="45">
        <v>6592504</v>
      </c>
      <c r="F39" s="45">
        <v>2348425</v>
      </c>
      <c r="G39" s="45">
        <v>339936</v>
      </c>
      <c r="H39" s="45">
        <v>46583</v>
      </c>
      <c r="I39" s="45">
        <v>10357872</v>
      </c>
      <c r="J39" s="30"/>
    </row>
    <row r="40" spans="2:42">
      <c r="B40" s="44"/>
      <c r="C40" s="44" t="s">
        <v>119</v>
      </c>
      <c r="D40" s="45">
        <v>1035537</v>
      </c>
      <c r="E40" s="45">
        <v>6603397</v>
      </c>
      <c r="F40" s="45">
        <v>2348668</v>
      </c>
      <c r="G40" s="45">
        <v>340047</v>
      </c>
      <c r="H40" s="45">
        <v>46648</v>
      </c>
      <c r="I40" s="45">
        <v>10374297</v>
      </c>
      <c r="J40" s="30"/>
    </row>
    <row r="41" spans="2:42">
      <c r="B41" s="44"/>
      <c r="C41" s="44" t="s">
        <v>120</v>
      </c>
      <c r="D41" s="45">
        <v>1038484</v>
      </c>
      <c r="E41" s="45">
        <v>6607770</v>
      </c>
      <c r="F41" s="45">
        <v>2346859</v>
      </c>
      <c r="G41" s="45">
        <v>339536</v>
      </c>
      <c r="H41" s="45">
        <v>46654</v>
      </c>
      <c r="I41" s="45">
        <v>10379303</v>
      </c>
      <c r="J41" s="30"/>
    </row>
    <row r="42" spans="2:42">
      <c r="B42" s="44"/>
      <c r="C42" s="44" t="s">
        <v>121</v>
      </c>
      <c r="D42" s="45">
        <v>1043356</v>
      </c>
      <c r="E42" s="45">
        <v>6621675</v>
      </c>
      <c r="F42" s="45">
        <v>2348180</v>
      </c>
      <c r="G42" s="45">
        <v>337484</v>
      </c>
      <c r="H42" s="45">
        <v>46677</v>
      </c>
      <c r="I42" s="45">
        <v>10397372</v>
      </c>
      <c r="J42" s="30"/>
      <c r="K42" s="201"/>
      <c r="L42" s="201"/>
      <c r="M42" s="201"/>
      <c r="N42" s="201"/>
      <c r="O42" s="201"/>
      <c r="P42" s="201"/>
    </row>
    <row r="43" spans="2:42">
      <c r="B43" s="50"/>
      <c r="C43" s="47" t="s">
        <v>122</v>
      </c>
      <c r="D43" s="48">
        <v>1049132</v>
      </c>
      <c r="E43" s="48">
        <v>6637561</v>
      </c>
      <c r="F43" s="48">
        <v>2349981</v>
      </c>
      <c r="G43" s="48">
        <v>336815</v>
      </c>
      <c r="H43" s="48">
        <v>46742</v>
      </c>
      <c r="I43" s="49">
        <v>10420231</v>
      </c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18" t="s">
        <v>125</v>
      </c>
      <c r="E46" s="418"/>
      <c r="F46" s="418"/>
      <c r="G46" s="418"/>
      <c r="H46" s="418"/>
      <c r="I46" s="418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70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3" t="s">
        <v>116</v>
      </c>
      <c r="D78" s="51">
        <v>6.8970035725667067</v>
      </c>
      <c r="E78" s="51">
        <v>1.7118756663253354</v>
      </c>
      <c r="F78" s="51">
        <v>-0.15056291886884621</v>
      </c>
      <c r="G78" s="51">
        <v>-0.54889384234499961</v>
      </c>
      <c r="H78" s="51">
        <v>0.74625246762263231</v>
      </c>
      <c r="I78" s="51">
        <v>1.6879121953064846</v>
      </c>
    </row>
    <row r="79" spans="2:12">
      <c r="B79" s="44"/>
      <c r="C79" s="53" t="s">
        <v>117</v>
      </c>
      <c r="D79" s="51">
        <v>6.6875995534595001</v>
      </c>
      <c r="E79" s="51">
        <v>1.8251590151039165</v>
      </c>
      <c r="F79" s="51">
        <v>-6.4102454962278177E-2</v>
      </c>
      <c r="G79" s="51">
        <v>-0.5362448793009511</v>
      </c>
      <c r="H79" s="51">
        <v>0.8744141642075931</v>
      </c>
      <c r="I79" s="51">
        <v>1.7646863779525734</v>
      </c>
    </row>
    <row r="80" spans="2:12">
      <c r="B80" s="44"/>
      <c r="C80" s="53" t="s">
        <v>118</v>
      </c>
      <c r="D80" s="51">
        <v>6.4263316408525561</v>
      </c>
      <c r="E80" s="51">
        <v>1.7169596360193662</v>
      </c>
      <c r="F80" s="51">
        <v>-0.12881391683613463</v>
      </c>
      <c r="G80" s="51">
        <v>-0.52759562121970083</v>
      </c>
      <c r="H80" s="51">
        <v>0.89233501548591221</v>
      </c>
      <c r="I80" s="51">
        <v>1.659470524081752</v>
      </c>
    </row>
    <row r="81" spans="2:17">
      <c r="B81" s="44"/>
      <c r="C81" s="53" t="s">
        <v>119</v>
      </c>
      <c r="D81" s="51">
        <v>6.2995229780459017</v>
      </c>
      <c r="E81" s="51">
        <v>1.6905049292983199</v>
      </c>
      <c r="F81" s="51">
        <v>-0.15550565695401364</v>
      </c>
      <c r="G81" s="51">
        <v>-0.56727302499802734</v>
      </c>
      <c r="H81" s="51">
        <v>0.97843969174820078</v>
      </c>
      <c r="I81" s="51">
        <v>1.6260983709334598</v>
      </c>
    </row>
    <row r="82" spans="2:17">
      <c r="B82" s="44"/>
      <c r="C82" s="53" t="s">
        <v>120</v>
      </c>
      <c r="D82" s="51">
        <v>6.1665465437835021</v>
      </c>
      <c r="E82" s="51">
        <v>1.6288872326112092</v>
      </c>
      <c r="F82" s="51">
        <v>-0.15749431731403307</v>
      </c>
      <c r="G82" s="51">
        <v>-0.6071250841602982</v>
      </c>
      <c r="H82" s="51">
        <v>0.90405744441561797</v>
      </c>
      <c r="I82" s="51">
        <v>1.574301894008423</v>
      </c>
    </row>
    <row r="83" spans="2:17">
      <c r="B83" s="44"/>
      <c r="C83" s="53" t="s">
        <v>121</v>
      </c>
      <c r="D83" s="51">
        <v>6.1065177817778649</v>
      </c>
      <c r="E83" s="51">
        <v>1.6117656915939138</v>
      </c>
      <c r="F83" s="51">
        <v>-0.17277119210421521</v>
      </c>
      <c r="G83" s="51">
        <v>-0.74291932590218046</v>
      </c>
      <c r="H83" s="51">
        <v>0.97127282166651341</v>
      </c>
      <c r="I83" s="51">
        <v>1.5523663091445483</v>
      </c>
      <c r="L83" s="202"/>
      <c r="M83" s="202"/>
      <c r="N83" s="202"/>
      <c r="O83" s="202"/>
      <c r="P83" s="202"/>
      <c r="Q83" s="202"/>
    </row>
    <row r="84" spans="2:17">
      <c r="B84" s="44"/>
      <c r="C84" s="54" t="s">
        <v>122</v>
      </c>
      <c r="D84" s="55">
        <v>5.9978762678488895</v>
      </c>
      <c r="E84" s="55">
        <v>1.5757525488967028</v>
      </c>
      <c r="F84" s="55">
        <v>-0.12647914942771621</v>
      </c>
      <c r="G84" s="55">
        <v>-0.78999225324524192</v>
      </c>
      <c r="H84" s="55">
        <v>1.028833268490903</v>
      </c>
      <c r="I84" s="55">
        <v>1.531236386273549</v>
      </c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9" activePane="bottomLeft" state="frozen"/>
      <selection activeCell="Q29" sqref="Q29"/>
      <selection pane="bottomLeft" activeCell="R50" sqref="R50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0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545" t="s">
        <v>215</v>
      </c>
      <c r="C4" s="5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8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8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8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8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8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8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8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8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8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8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16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16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16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16">
      <c r="B20" s="44"/>
      <c r="C20" s="44"/>
      <c r="D20" s="45"/>
      <c r="E20" s="45"/>
      <c r="F20" s="45"/>
      <c r="G20" s="45"/>
      <c r="H20" s="45"/>
      <c r="I20" s="45"/>
    </row>
    <row r="21" spans="2:16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16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16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16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16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16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16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16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16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16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  <c r="K30" s="26" cm="1">
        <f t="array" ref="K30">LOOKUP(2,1/(D21:D44&lt;&gt;""),D21:D44)</f>
        <v>1271005.8614200018</v>
      </c>
      <c r="L30" s="26" cm="1">
        <f t="array" ref="L30">LOOKUP(2,1/(E21:E44&lt;&gt;""),E21:E44)</f>
        <v>10032715.483870002</v>
      </c>
      <c r="M30" s="26" cm="1">
        <f t="array" ref="M30">LOOKUP(2,1/(F21:F44&lt;&gt;""),F21:F44)</f>
        <v>2202361.3074999996</v>
      </c>
      <c r="N30" s="26" cm="1">
        <f t="array" ref="N30">LOOKUP(2,1/(G21:G44&lt;&gt;""),G21:G44)</f>
        <v>177509.14300000013</v>
      </c>
      <c r="O30" s="26" cm="1">
        <f t="array" ref="O30">LOOKUP(2,1/(H21:H44&lt;&gt;""),H21:H44)</f>
        <v>36657.547519999986</v>
      </c>
      <c r="P30" s="26" cm="1">
        <f t="array" ref="P30">LOOKUP(2,1/(I21:I44&lt;&gt;""),I21:I44)</f>
        <v>13720249.343310006</v>
      </c>
    </row>
    <row r="31" spans="2:16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16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4" t="s">
        <v>116</v>
      </c>
      <c r="D37" s="45">
        <v>1232102.0921400017</v>
      </c>
      <c r="E37" s="45">
        <v>9893601.1899799965</v>
      </c>
      <c r="F37" s="45">
        <v>2192365.7758000018</v>
      </c>
      <c r="G37" s="45">
        <v>178025.58885</v>
      </c>
      <c r="H37" s="45">
        <v>36236.699400000012</v>
      </c>
      <c r="I37" s="45">
        <v>13532331.346170001</v>
      </c>
    </row>
    <row r="38" spans="2:43">
      <c r="B38" s="44"/>
      <c r="C38" s="44" t="s">
        <v>117</v>
      </c>
      <c r="D38" s="45">
        <v>1239322.0219900021</v>
      </c>
      <c r="E38" s="45">
        <v>9914538.9414199982</v>
      </c>
      <c r="F38" s="45">
        <v>2195217.1164400009</v>
      </c>
      <c r="G38" s="45">
        <v>178450.41580000002</v>
      </c>
      <c r="H38" s="45">
        <v>36314.471059999989</v>
      </c>
      <c r="I38" s="45">
        <v>13563842.966710001</v>
      </c>
    </row>
    <row r="39" spans="2:43">
      <c r="B39" s="44"/>
      <c r="C39" s="44" t="s">
        <v>118</v>
      </c>
      <c r="D39" s="45">
        <v>1245675.5173000013</v>
      </c>
      <c r="E39" s="45">
        <v>9931362.7560200039</v>
      </c>
      <c r="F39" s="45">
        <v>2196609.043390003</v>
      </c>
      <c r="G39" s="45">
        <v>178691.56940000009</v>
      </c>
      <c r="H39" s="45">
        <v>36426.888989999992</v>
      </c>
      <c r="I39" s="45">
        <v>13588765.775100011</v>
      </c>
    </row>
    <row r="40" spans="2:43">
      <c r="B40" s="44"/>
      <c r="C40" s="44" t="s">
        <v>119</v>
      </c>
      <c r="D40" s="45">
        <v>1252665.1100300001</v>
      </c>
      <c r="E40" s="45">
        <v>9954976.057739988</v>
      </c>
      <c r="F40" s="45">
        <v>2197948.6009300025</v>
      </c>
      <c r="G40" s="45">
        <v>178801.08243000007</v>
      </c>
      <c r="H40" s="45">
        <v>36503.806609999992</v>
      </c>
      <c r="I40" s="45">
        <v>13620894.657739991</v>
      </c>
      <c r="J40" s="45"/>
    </row>
    <row r="41" spans="2:43">
      <c r="B41" s="44"/>
      <c r="C41" s="44" t="s">
        <v>120</v>
      </c>
      <c r="D41" s="45">
        <v>1256508.7960600015</v>
      </c>
      <c r="E41" s="45">
        <v>9969134.7870100029</v>
      </c>
      <c r="F41" s="45">
        <v>2197305.4992400007</v>
      </c>
      <c r="G41" s="45">
        <v>178607.73790000009</v>
      </c>
      <c r="H41" s="45">
        <v>36527.25621</v>
      </c>
      <c r="I41" s="45">
        <v>13638084.076420005</v>
      </c>
    </row>
    <row r="42" spans="2:43">
      <c r="B42" s="44"/>
      <c r="C42" s="44" t="s">
        <v>121</v>
      </c>
      <c r="D42" s="45">
        <v>1262830.6537500017</v>
      </c>
      <c r="E42" s="45">
        <v>9999184.5034599993</v>
      </c>
      <c r="F42" s="45">
        <v>2199495.4408900007</v>
      </c>
      <c r="G42" s="45">
        <v>177726.64880000008</v>
      </c>
      <c r="H42" s="45">
        <v>36559.697810000005</v>
      </c>
      <c r="I42" s="45">
        <v>13675796.944710005</v>
      </c>
    </row>
    <row r="43" spans="2:43">
      <c r="B43" s="50"/>
      <c r="C43" s="47" t="s">
        <v>122</v>
      </c>
      <c r="D43" s="48">
        <v>1271005.8614200018</v>
      </c>
      <c r="E43" s="48">
        <v>10032715.483870002</v>
      </c>
      <c r="F43" s="48">
        <v>2202361.3074999996</v>
      </c>
      <c r="G43" s="48">
        <v>177509.14300000013</v>
      </c>
      <c r="H43" s="48">
        <v>36657.547519999986</v>
      </c>
      <c r="I43" s="49">
        <v>13720249.343310006</v>
      </c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1"/>
      <c r="M44" s="201"/>
      <c r="N44" s="201"/>
      <c r="O44" s="201"/>
      <c r="P44" s="201"/>
      <c r="Q44" s="201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18" t="s">
        <v>125</v>
      </c>
      <c r="E46" s="418"/>
      <c r="F46" s="418"/>
      <c r="G46" s="418"/>
      <c r="H46" s="418"/>
      <c r="I46" s="418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2"/>
      <c r="P77" s="202"/>
      <c r="Q77" s="202"/>
      <c r="R77" s="202"/>
      <c r="S77" s="202"/>
      <c r="T77" s="202"/>
    </row>
    <row r="78" spans="2:20">
      <c r="B78" s="44"/>
      <c r="C78" s="44" t="s">
        <v>116</v>
      </c>
      <c r="D78" s="51">
        <v>11.160382604746077</v>
      </c>
      <c r="E78" s="51">
        <v>6.2310534260234585</v>
      </c>
      <c r="F78" s="51">
        <v>4.1325072730227452</v>
      </c>
      <c r="G78" s="51">
        <v>4.063326108515608</v>
      </c>
      <c r="H78" s="51">
        <v>6.2261481448078859</v>
      </c>
      <c r="I78" s="51">
        <v>6.2840262303972327</v>
      </c>
    </row>
    <row r="79" spans="2:20">
      <c r="B79" s="44"/>
      <c r="C79" s="44" t="s">
        <v>117</v>
      </c>
      <c r="D79" s="51">
        <v>10.915077557517128</v>
      </c>
      <c r="E79" s="51">
        <v>6.3529552318467575</v>
      </c>
      <c r="F79" s="51">
        <v>4.2243426417284846</v>
      </c>
      <c r="G79" s="51">
        <v>4.0709831594684776</v>
      </c>
      <c r="H79" s="51">
        <v>6.3445416727476056</v>
      </c>
      <c r="I79" s="51">
        <v>6.3704110216420862</v>
      </c>
      <c r="J79" s="51"/>
    </row>
    <row r="80" spans="2:20">
      <c r="B80" s="44"/>
      <c r="C80" s="44" t="s">
        <v>118</v>
      </c>
      <c r="D80" s="51">
        <v>10.641162047360208</v>
      </c>
      <c r="E80" s="51">
        <v>6.1820176128859927</v>
      </c>
      <c r="F80" s="51">
        <v>4.1595591399796294</v>
      </c>
      <c r="G80" s="51">
        <v>4.080263142728513</v>
      </c>
      <c r="H80" s="51">
        <v>6.4167654732951496</v>
      </c>
      <c r="I80" s="51">
        <v>6.2134757484699765</v>
      </c>
      <c r="J80" s="51"/>
    </row>
    <row r="81" spans="2:9">
      <c r="B81" s="44"/>
      <c r="C81" s="44" t="s">
        <v>119</v>
      </c>
      <c r="D81" s="51">
        <v>10.539882894136344</v>
      </c>
      <c r="E81" s="51">
        <v>6.1460468844867444</v>
      </c>
      <c r="F81" s="51">
        <v>4.1254226438033559</v>
      </c>
      <c r="G81" s="51">
        <v>4.0547483129906636</v>
      </c>
      <c r="H81" s="51">
        <v>6.4869586277820801</v>
      </c>
      <c r="I81" s="51">
        <v>6.1745972454904319</v>
      </c>
    </row>
    <row r="82" spans="2:9">
      <c r="B82" s="44"/>
      <c r="C82" s="44" t="s">
        <v>120</v>
      </c>
      <c r="D82" s="51">
        <v>10.35256261196249</v>
      </c>
      <c r="E82" s="51">
        <v>6.0538439871955951</v>
      </c>
      <c r="F82" s="51">
        <v>4.1156519654500068</v>
      </c>
      <c r="G82" s="51">
        <v>4.0259252700169501</v>
      </c>
      <c r="H82" s="51">
        <v>6.3018582882321983</v>
      </c>
      <c r="I82" s="51">
        <v>6.0899804892881937</v>
      </c>
    </row>
    <row r="83" spans="2:9">
      <c r="B83" s="44"/>
      <c r="C83" s="44" t="s">
        <v>121</v>
      </c>
      <c r="D83" s="51">
        <v>10.258124915523826</v>
      </c>
      <c r="E83" s="51">
        <v>6.0145473059419974</v>
      </c>
      <c r="F83" s="51">
        <v>4.088262020999589</v>
      </c>
      <c r="G83" s="51">
        <v>3.9175362702897676</v>
      </c>
      <c r="H83" s="51">
        <v>6.2876949111487779</v>
      </c>
      <c r="I83" s="51">
        <v>6.0487170899059972</v>
      </c>
    </row>
    <row r="84" spans="2:9">
      <c r="B84" s="44"/>
      <c r="C84" s="44" t="s">
        <v>122</v>
      </c>
      <c r="D84" s="55">
        <v>10.170838750428391</v>
      </c>
      <c r="E84" s="55">
        <v>5.9744612581330125</v>
      </c>
      <c r="F84" s="55">
        <v>4.1366663840565421</v>
      </c>
      <c r="G84" s="55">
        <v>3.8865066879803178</v>
      </c>
      <c r="H84" s="55">
        <v>6.3663813437947026</v>
      </c>
      <c r="I84" s="55">
        <v>6.0216957261136406</v>
      </c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43"/>
      <c r="D88" s="544"/>
      <c r="E88" s="544"/>
      <c r="F88" s="544"/>
      <c r="G88" s="544"/>
      <c r="H88" s="544"/>
      <c r="I88" s="544"/>
    </row>
    <row r="89" spans="2:9">
      <c r="C89" s="543"/>
      <c r="D89" s="543"/>
      <c r="E89" s="543"/>
      <c r="F89" s="543"/>
      <c r="G89" s="543"/>
      <c r="H89" s="543"/>
      <c r="I89" s="543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59" activePane="bottomLeft" state="frozen"/>
      <selection activeCell="H25" sqref="H25"/>
      <selection pane="bottomLeft" activeCell="I90" sqref="I90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0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 cm="1">
        <f t="array" ref="K36">LOOKUP(2,1/(D21:D44&lt;&gt;""),D21:D44)</f>
        <v>1211.4832656138615</v>
      </c>
      <c r="L36" s="31" cm="1">
        <f t="array" ref="L36">LOOKUP(2,1/(E21:E44&lt;&gt;""),E21:E44)</f>
        <v>1511.5063325022552</v>
      </c>
      <c r="M36" s="31" cm="1">
        <f t="array" ref="M36">LOOKUP(2,1/(F21:F44&lt;&gt;""),F21:F44)</f>
        <v>937.18260168911979</v>
      </c>
      <c r="N36" s="31" cm="1">
        <f t="array" ref="N36">LOOKUP(2,1/(G21:G44&lt;&gt;""),G21:G44)</f>
        <v>527.02267713730123</v>
      </c>
      <c r="O36" s="31" cm="1">
        <f t="array" ref="O36">LOOKUP(2,1/(H21:H44&lt;&gt;""),H21:H44)</f>
        <v>784.25286722861642</v>
      </c>
      <c r="P36" s="31" cm="1">
        <f t="array" ref="P36">LOOKUP(2,1/(I21:I44&lt;&gt;""),I21:I44)</f>
        <v>1316.693396078264</v>
      </c>
    </row>
    <row r="37" spans="2:42">
      <c r="B37" s="44"/>
      <c r="C37" s="44" t="s">
        <v>116</v>
      </c>
      <c r="D37" s="51">
        <v>1208.2642468145966</v>
      </c>
      <c r="E37" s="51">
        <v>1505.5524910989402</v>
      </c>
      <c r="F37" s="51">
        <v>934.65290207776434</v>
      </c>
      <c r="G37" s="51">
        <v>525.71681771470082</v>
      </c>
      <c r="H37" s="51">
        <v>780.27388299132258</v>
      </c>
      <c r="I37" s="51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>
        <v>1208.56878079392</v>
      </c>
      <c r="E38" s="51">
        <v>1505.9110618176755</v>
      </c>
      <c r="F38" s="51">
        <v>934.98717402841271</v>
      </c>
      <c r="G38" s="51">
        <v>525.73244655777887</v>
      </c>
      <c r="H38" s="51">
        <v>781.10754898797586</v>
      </c>
      <c r="I38" s="51">
        <v>1311.4063378002945</v>
      </c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>
        <v>1208.896063465138</v>
      </c>
      <c r="E39" s="51">
        <v>1506.4629093922438</v>
      </c>
      <c r="F39" s="51">
        <v>935.3541387908931</v>
      </c>
      <c r="G39" s="51">
        <v>525.66238762590638</v>
      </c>
      <c r="H39" s="51">
        <v>781.97816778653146</v>
      </c>
      <c r="I39" s="51">
        <v>1311.9264048735117</v>
      </c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>
        <v>1209.6768247102714</v>
      </c>
      <c r="E40" s="51">
        <v>1507.5537723598911</v>
      </c>
      <c r="F40" s="51">
        <v>935.82771210320175</v>
      </c>
      <c r="G40" s="51">
        <v>525.8128506647613</v>
      </c>
      <c r="H40" s="51">
        <v>782.53744233407633</v>
      </c>
      <c r="I40" s="51">
        <v>1312.9462803831423</v>
      </c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>
        <v>1209.9452625750628</v>
      </c>
      <c r="E41" s="51">
        <v>1508.6988177569742</v>
      </c>
      <c r="F41" s="51">
        <v>936.27503792942002</v>
      </c>
      <c r="G41" s="51">
        <v>526.03475890627237</v>
      </c>
      <c r="H41" s="51">
        <v>782.93943091696315</v>
      </c>
      <c r="I41" s="51">
        <v>1313.9691630950563</v>
      </c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>
        <v>1210.354523048702</v>
      </c>
      <c r="E42" s="51">
        <v>1510.0687520091215</v>
      </c>
      <c r="F42" s="51">
        <v>936.68093625275776</v>
      </c>
      <c r="G42" s="51">
        <v>526.62244373066596</v>
      </c>
      <c r="H42" s="51">
        <v>783.24866229620591</v>
      </c>
      <c r="I42" s="51">
        <v>1315.3128448909979</v>
      </c>
      <c r="K42" s="31"/>
      <c r="L42" s="31"/>
      <c r="M42" s="31"/>
      <c r="N42" s="31"/>
      <c r="O42" s="31"/>
      <c r="P42" s="31"/>
    </row>
    <row r="43" spans="2:42">
      <c r="B43" s="50"/>
      <c r="C43" s="47" t="s">
        <v>122</v>
      </c>
      <c r="D43" s="55">
        <v>1211.4832656138615</v>
      </c>
      <c r="E43" s="55">
        <v>1511.5063325022552</v>
      </c>
      <c r="F43" s="55">
        <v>937.18260168911979</v>
      </c>
      <c r="G43" s="55">
        <v>527.02267713730123</v>
      </c>
      <c r="H43" s="55">
        <v>784.25286722861642</v>
      </c>
      <c r="I43" s="55">
        <v>1316.693396078264</v>
      </c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2"/>
      <c r="M44" s="202"/>
      <c r="N44" s="202"/>
      <c r="O44" s="202"/>
      <c r="P44" s="202"/>
      <c r="Q44" s="202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18" t="s">
        <v>125</v>
      </c>
      <c r="E46" s="418"/>
      <c r="F46" s="418"/>
      <c r="G46" s="418"/>
      <c r="H46" s="418"/>
      <c r="I46" s="418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>
        <v>3.9883054619816338</v>
      </c>
      <c r="E78" s="51">
        <v>4.4431171189131202</v>
      </c>
      <c r="F78" s="51">
        <v>4.2895286314047709</v>
      </c>
      <c r="G78" s="51">
        <v>4.6376758681286878</v>
      </c>
      <c r="H78" s="51">
        <v>5.4393047314056142</v>
      </c>
      <c r="I78" s="51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>
        <v>3.9624830081018914</v>
      </c>
      <c r="E79" s="51">
        <v>4.4466380023734819</v>
      </c>
      <c r="F79" s="51">
        <v>4.2911958585833521</v>
      </c>
      <c r="G79" s="51">
        <v>4.6320672622691017</v>
      </c>
      <c r="H79" s="51">
        <v>5.4227105593252611</v>
      </c>
      <c r="I79" s="51">
        <v>4.525857453718185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>
        <v>3.9603266799903114</v>
      </c>
      <c r="E80" s="51">
        <v>4.3896887921584193</v>
      </c>
      <c r="F80" s="51">
        <v>4.2939042030048613</v>
      </c>
      <c r="G80" s="51">
        <v>4.6322985683566964</v>
      </c>
      <c r="H80" s="51">
        <v>5.4755700291417631</v>
      </c>
      <c r="I80" s="51">
        <v>4.4796664795823782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>
        <v>3.9890676809210213</v>
      </c>
      <c r="E81" s="51">
        <v>4.3814729391757901</v>
      </c>
      <c r="F81" s="51">
        <v>4.287595754703255</v>
      </c>
      <c r="G81" s="51">
        <v>4.6483904028406187</v>
      </c>
      <c r="H81" s="51">
        <v>5.4551436453657454</v>
      </c>
      <c r="I81" s="51">
        <v>4.4757192763172249</v>
      </c>
      <c r="K81" s="202"/>
      <c r="L81" s="202"/>
      <c r="M81" s="202"/>
      <c r="N81" s="202"/>
      <c r="O81" s="202"/>
      <c r="P81" s="202"/>
    </row>
    <row r="82" spans="2:16">
      <c r="B82" s="44"/>
      <c r="C82" s="44" t="s">
        <v>120</v>
      </c>
      <c r="D82" s="51">
        <v>3.9428767389100727</v>
      </c>
      <c r="E82" s="51">
        <v>4.354034443431809</v>
      </c>
      <c r="F82" s="51">
        <v>4.2798868613581398</v>
      </c>
      <c r="G82" s="51">
        <v>4.6613505828262403</v>
      </c>
      <c r="H82" s="51">
        <v>5.3494388437155038</v>
      </c>
      <c r="I82" s="51">
        <v>4.4456900132002319</v>
      </c>
      <c r="K82" s="202"/>
      <c r="L82" s="202"/>
      <c r="M82" s="202"/>
      <c r="N82" s="202"/>
      <c r="O82" s="202"/>
      <c r="P82" s="202"/>
    </row>
    <row r="83" spans="2:16">
      <c r="B83" s="44"/>
      <c r="C83" s="44" t="s">
        <v>121</v>
      </c>
      <c r="D83" s="51">
        <v>3.9126787124277085</v>
      </c>
      <c r="E83" s="51">
        <v>4.3329446982656838</v>
      </c>
      <c r="F83" s="51">
        <v>4.2684077921301355</v>
      </c>
      <c r="G83" s="51">
        <v>4.6953381708798814</v>
      </c>
      <c r="H83" s="51">
        <v>5.2652818380055422</v>
      </c>
      <c r="I83" s="51">
        <v>4.4276179316922182</v>
      </c>
      <c r="K83" s="31"/>
      <c r="L83" s="31"/>
      <c r="M83" s="31"/>
      <c r="N83" s="31"/>
      <c r="O83" s="31"/>
      <c r="P83" s="31"/>
    </row>
    <row r="84" spans="2:16">
      <c r="B84" s="44"/>
      <c r="C84" s="47" t="s">
        <v>122</v>
      </c>
      <c r="D84" s="55">
        <v>3.9368359343679105</v>
      </c>
      <c r="E84" s="55">
        <v>4.3304711989397671</v>
      </c>
      <c r="F84" s="55">
        <v>4.2685443520736888</v>
      </c>
      <c r="G84" s="55">
        <v>4.7137370991471528</v>
      </c>
      <c r="H84" s="55">
        <v>5.2831928298319841</v>
      </c>
      <c r="I84" s="55">
        <v>4.422736784920267</v>
      </c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43"/>
      <c r="D88" s="524"/>
      <c r="E88" s="524"/>
      <c r="F88" s="524"/>
      <c r="G88" s="524"/>
      <c r="H88" s="524"/>
      <c r="I88" s="524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N20" sqref="N20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0" t="s">
        <v>33</v>
      </c>
      <c r="C1" s="551"/>
      <c r="D1" s="551"/>
      <c r="E1" s="551"/>
      <c r="F1" s="551"/>
      <c r="G1" s="551"/>
    </row>
    <row r="3" spans="1:138" ht="18.75">
      <c r="B3" s="248" t="s">
        <v>235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52" t="s">
        <v>41</v>
      </c>
      <c r="C4" s="554" t="s">
        <v>40</v>
      </c>
      <c r="D4" s="555"/>
      <c r="E4" s="251" t="s">
        <v>34</v>
      </c>
      <c r="F4" s="251"/>
      <c r="G4" s="251"/>
    </row>
    <row r="5" spans="1:138" ht="18.600000000000001" customHeight="1">
      <c r="A5" s="250"/>
      <c r="B5" s="553"/>
      <c r="C5" s="252" t="s">
        <v>7</v>
      </c>
      <c r="D5" s="252" t="s">
        <v>32</v>
      </c>
      <c r="E5" s="452" t="s">
        <v>4</v>
      </c>
      <c r="F5" s="453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6" t="s">
        <v>29</v>
      </c>
      <c r="C6" s="457">
        <v>988096</v>
      </c>
      <c r="D6" s="458">
        <f>C6/$C$12</f>
        <v>0.46531305745021917</v>
      </c>
      <c r="E6" s="454">
        <v>0.26648998743475827</v>
      </c>
      <c r="F6" s="455">
        <v>0.11525699216186776</v>
      </c>
      <c r="G6" s="460">
        <v>0.17562916412195015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9" t="s">
        <v>28</v>
      </c>
      <c r="C7" s="457">
        <v>164417</v>
      </c>
      <c r="D7" s="458">
        <f t="shared" ref="D7:D11" si="0">C7/$C$12</f>
        <v>7.7427068793713041E-2</v>
      </c>
      <c r="E7" s="454">
        <v>0.20334180839403812</v>
      </c>
      <c r="F7" s="455">
        <v>0.12810686402536051</v>
      </c>
      <c r="G7" s="460">
        <v>0.15701544876086174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6" t="s">
        <v>35</v>
      </c>
      <c r="C8" s="457">
        <v>241806</v>
      </c>
      <c r="D8" s="458">
        <f t="shared" si="0"/>
        <v>0.11387100966890636</v>
      </c>
      <c r="E8" s="454">
        <v>0.34130051282051282</v>
      </c>
      <c r="F8" s="455">
        <v>0.2471533965982271</v>
      </c>
      <c r="G8" s="460">
        <v>0.28817750721915608</v>
      </c>
      <c r="H8" s="3"/>
      <c r="I8" s="3"/>
      <c r="J8" s="548"/>
      <c r="K8" s="548"/>
      <c r="L8" s="548"/>
      <c r="M8" s="548"/>
      <c r="N8" s="548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6" t="s">
        <v>30</v>
      </c>
      <c r="C9" s="457">
        <v>563989</v>
      </c>
      <c r="D9" s="458">
        <f t="shared" si="0"/>
        <v>0.26559306581373837</v>
      </c>
      <c r="E9" s="454">
        <v>0.25978946315793944</v>
      </c>
      <c r="F9" s="455">
        <v>6.172355721010081E-2</v>
      </c>
      <c r="G9" s="460">
        <v>0.24160161002340669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6" t="s">
        <v>31</v>
      </c>
      <c r="C10" s="457">
        <v>142480</v>
      </c>
      <c r="D10" s="458">
        <f t="shared" si="0"/>
        <v>6.7096521416448632E-2</v>
      </c>
      <c r="E10" s="454">
        <v>0.42680806893360512</v>
      </c>
      <c r="F10" s="455">
        <v>0.41958627084051808</v>
      </c>
      <c r="G10" s="460">
        <v>0.42302154001454806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6" t="s">
        <v>37</v>
      </c>
      <c r="C11" s="457">
        <v>22720</v>
      </c>
      <c r="D11" s="458">
        <f t="shared" si="0"/>
        <v>1.0699276856974404E-2</v>
      </c>
      <c r="E11" s="454">
        <v>0.48314495340075353</v>
      </c>
      <c r="F11" s="455">
        <v>0.49144625090997329</v>
      </c>
      <c r="G11" s="460">
        <v>0.48607248299174188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2123508</v>
      </c>
      <c r="D12" s="257">
        <f>SUM(D6:D11)</f>
        <v>1</v>
      </c>
      <c r="E12" s="461">
        <v>0.27023398920633523</v>
      </c>
      <c r="F12" s="462">
        <v>0.13957120770957818</v>
      </c>
      <c r="G12" s="258">
        <v>0.20757258292730491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6" t="s">
        <v>38</v>
      </c>
      <c r="C13" s="457">
        <v>471</v>
      </c>
      <c r="D13" s="458">
        <f>C13/C14</f>
        <v>2.2175360490852311E-4</v>
      </c>
      <c r="E13" s="454">
        <v>2.368288671214836E-3</v>
      </c>
      <c r="F13" s="455">
        <v>3.9649256576439196E-3</v>
      </c>
      <c r="G13" s="460">
        <v>2.4784777621082322E-3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2123979</v>
      </c>
      <c r="D14" s="261">
        <v>1</v>
      </c>
      <c r="E14" s="461">
        <v>0.2616189508395792</v>
      </c>
      <c r="F14" s="462">
        <v>0.13920967145197816</v>
      </c>
      <c r="G14" s="261">
        <v>0.20383223750030111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0.46531305745021917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0.11387100966890636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0.26559306581373837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0.15544462067204459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6.7096521416448632E-2</v>
      </c>
      <c r="D45" s="71">
        <f>SUM(C41:C44)</f>
        <v>1.0002217536049085</v>
      </c>
      <c r="E45" s="71">
        <f>SUM(C41:C44)</f>
        <v>1.0002217536049085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1.0699276856974404E-2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7.7427068793713041E-2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2.2175360490852311E-4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0.31088924134408918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1.0002217536049085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49"/>
      <c r="M54" s="549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49"/>
      <c r="M56" s="549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49"/>
      <c r="M62" s="549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47"/>
      <c r="M63" s="547"/>
      <c r="N63" s="547"/>
      <c r="O63" s="547"/>
      <c r="P63" s="547"/>
      <c r="Q63" s="547"/>
      <c r="R63" s="547"/>
      <c r="S63" s="547"/>
      <c r="T63" s="547"/>
      <c r="U63" s="547"/>
      <c r="V63" s="547"/>
      <c r="W63" s="547"/>
      <c r="X63" s="547"/>
      <c r="Y63" s="547"/>
      <c r="Z63" s="547"/>
      <c r="AA63" s="547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2025-11-19T18:32:06Z</dcterms:modified>
</cp:coreProperties>
</file>