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6\Febrero\"/>
    </mc:Choice>
  </mc:AlternateContent>
  <xr:revisionPtr revIDLastSave="0" documentId="13_ncr:1_{9F9FF150-6304-4A9F-9E4B-98AEB59725A2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5" i="25" l="1"/>
  <c r="D45" i="25"/>
  <c r="E45" i="25"/>
  <c r="F45" i="25"/>
  <c r="K8" i="46"/>
  <c r="H28" i="46" s="1"/>
  <c r="N9" i="46"/>
  <c r="N10" i="46"/>
  <c r="N11" i="46"/>
  <c r="N12" i="46"/>
  <c r="G51" i="30"/>
  <c r="I51" i="30"/>
  <c r="E51" i="30"/>
  <c r="C12" i="27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K37" i="17" a="1"/>
  <c r="K37" i="17" s="1"/>
  <c r="P37" i="18" a="1"/>
  <c r="P37" i="18" s="1"/>
  <c r="J12" i="46" s="1"/>
  <c r="O37" i="18" a="1"/>
  <c r="O37" i="18" s="1"/>
  <c r="J11" i="46" s="1"/>
  <c r="N37" i="18" a="1"/>
  <c r="N37" i="18" s="1"/>
  <c r="J10" i="46" s="1"/>
  <c r="M37" i="18" a="1"/>
  <c r="M37" i="18" s="1"/>
  <c r="J9" i="46" s="1"/>
  <c r="L37" i="18" a="1"/>
  <c r="L37" i="18" s="1"/>
  <c r="J8" i="46" s="1"/>
  <c r="K37" i="18" a="1"/>
  <c r="K37" i="18" s="1"/>
  <c r="J7" i="46" s="1"/>
  <c r="S37" i="17" l="1" a="1"/>
  <c r="S37" i="17" s="1"/>
  <c r="F8" i="46"/>
  <c r="T37" i="17" a="1"/>
  <c r="T37" i="17" s="1"/>
  <c r="F9" i="46"/>
  <c r="U37" i="17" a="1"/>
  <c r="U37" i="17" s="1"/>
  <c r="F10" i="46"/>
  <c r="F11" i="46"/>
  <c r="V37" i="17" a="1"/>
  <c r="V37" i="17" s="1"/>
  <c r="W37" i="17" a="1"/>
  <c r="W37" i="17" s="1"/>
  <c r="F12" i="46"/>
  <c r="F7" i="46"/>
  <c r="R37" i="17" a="1"/>
  <c r="R37" i="17" s="1"/>
  <c r="P37" i="19" a="1"/>
  <c r="P37" i="19" s="1"/>
  <c r="M12" i="46" s="1"/>
  <c r="O37" i="19" a="1"/>
  <c r="O37" i="19" s="1"/>
  <c r="M11" i="46" s="1"/>
  <c r="N37" i="19" a="1"/>
  <c r="N37" i="19" s="1"/>
  <c r="M10" i="46" s="1"/>
  <c r="M37" i="19" a="1"/>
  <c r="M37" i="19" s="1"/>
  <c r="M9" i="46" s="1"/>
  <c r="L37" i="19" a="1"/>
  <c r="L37" i="19" s="1"/>
  <c r="M8" i="46" s="1"/>
  <c r="K37" i="19" a="1"/>
  <c r="K37" i="19" s="1"/>
  <c r="M7" i="46" s="1"/>
  <c r="N8" i="46"/>
  <c r="N7" i="46"/>
  <c r="G12" i="46"/>
  <c r="G11" i="46"/>
  <c r="G10" i="46"/>
  <c r="G9" i="46"/>
  <c r="G8" i="46"/>
  <c r="G7" i="46"/>
  <c r="B5" i="50"/>
  <c r="L10" i="46" l="1"/>
  <c r="I7" i="46"/>
  <c r="H17" i="46" s="1"/>
  <c r="I8" i="46"/>
  <c r="H18" i="46" s="1"/>
  <c r="I9" i="46"/>
  <c r="H19" i="46" s="1"/>
  <c r="I10" i="46"/>
  <c r="H20" i="46" s="1"/>
  <c r="I11" i="46"/>
  <c r="H21" i="46" s="1"/>
  <c r="I12" i="46"/>
  <c r="H22" i="46" s="1"/>
  <c r="D8" i="46"/>
  <c r="H8" i="46" s="1"/>
  <c r="E8" i="46"/>
  <c r="D9" i="46"/>
  <c r="H9" i="46" s="1"/>
  <c r="E9" i="46"/>
  <c r="D10" i="46"/>
  <c r="H10" i="46" s="1"/>
  <c r="E10" i="46"/>
  <c r="D11" i="46"/>
  <c r="H11" i="46" s="1"/>
  <c r="E11" i="46"/>
  <c r="D12" i="46"/>
  <c r="H12" i="46" s="1"/>
  <c r="E12" i="46"/>
  <c r="L25" i="19" a="1"/>
  <c r="L25" i="19" s="1"/>
  <c r="M25" i="19" a="1"/>
  <c r="M25" i="19" s="1"/>
  <c r="N25" i="19" a="1"/>
  <c r="N25" i="19" s="1"/>
  <c r="O25" i="19" a="1"/>
  <c r="O25" i="19" s="1"/>
  <c r="P25" i="19" a="1"/>
  <c r="P25" i="19" s="1"/>
  <c r="K25" i="19" a="1"/>
  <c r="K25" i="19" s="1"/>
  <c r="L11" i="46"/>
  <c r="L9" i="46"/>
  <c r="L8" i="46"/>
  <c r="L7" i="46"/>
  <c r="E7" i="46"/>
  <c r="L12" i="46"/>
  <c r="K12" i="46"/>
  <c r="H32" i="46" s="1"/>
  <c r="K11" i="46"/>
  <c r="H31" i="46" s="1"/>
  <c r="K10" i="46"/>
  <c r="H30" i="46" s="1"/>
  <c r="K9" i="46"/>
  <c r="H29" i="46" s="1"/>
  <c r="K7" i="46"/>
  <c r="H27" i="46" s="1"/>
  <c r="D7" i="46"/>
  <c r="H7" i="46" s="1"/>
  <c r="D8" i="27" l="1"/>
  <c r="E44" i="25"/>
  <c r="F44" i="25"/>
  <c r="D44" i="25"/>
  <c r="C44" i="25"/>
  <c r="E68" i="23"/>
  <c r="F68" i="23"/>
  <c r="G68" i="23"/>
  <c r="D9" i="27" l="1"/>
  <c r="D11" i="27"/>
  <c r="D10" i="27"/>
  <c r="D7" i="27"/>
  <c r="D6" i="27"/>
  <c r="F43" i="25"/>
  <c r="E43" i="25"/>
  <c r="D43" i="25"/>
  <c r="C43" i="25"/>
  <c r="C4" i="23"/>
  <c r="B5" i="16"/>
  <c r="F75" i="29" l="1"/>
  <c r="L4" i="30"/>
  <c r="C42" i="25"/>
  <c r="D42" i="25"/>
  <c r="E42" i="25"/>
  <c r="F42" i="25"/>
  <c r="C25" i="25" l="1"/>
  <c r="C46" i="25" s="1"/>
  <c r="S52" i="30"/>
  <c r="E25" i="30"/>
  <c r="G25" i="30"/>
  <c r="H25" i="30"/>
  <c r="I25" i="30"/>
  <c r="D25" i="25"/>
  <c r="E25" i="25"/>
  <c r="F25" i="25"/>
  <c r="D40" i="25"/>
  <c r="E40" i="25"/>
  <c r="F40" i="25"/>
  <c r="D41" i="25"/>
  <c r="E41" i="25"/>
  <c r="F41" i="25"/>
  <c r="C40" i="25"/>
  <c r="C41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6" i="25"/>
  <c r="E46" i="25"/>
  <c r="D46" i="25"/>
  <c r="F39" i="25"/>
  <c r="E39" i="25"/>
  <c r="D39" i="25"/>
  <c r="C39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<sst xmlns="http://schemas.openxmlformats.org/spreadsheetml/2006/main" count="978" uniqueCount="229">
  <si>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</si>
  <si>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</si>
  <si>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</si>
  <si>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</si>
  <si>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</si>
  <si>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</si>
  <si>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</si>
  <si>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</si>
  <si>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</si>
  <si>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</si>
  <si>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</si>
  <si>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</si>
  <si>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</si>
  <si>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</si>
  <si>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</si>
  <si>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</si>
  <si>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</si>
  <si>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</si>
  <si>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</si>
  <si>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</si>
  <si>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</si>
  <si>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</si>
  <si>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</si>
  <si>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</si>
  <si>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</si>
  <si>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</si>
  <si>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</si>
  <si>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</si>
  <si>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</si>
  <si>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</si>
  <si>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</si>
  <si>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</si>
  <si>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</si>
  <si>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</si>
  <si>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</si>
  <si>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</si>
  <si>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</si>
  <si>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</si>
  <si>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</si>
  <si>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</si>
  <si>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</si>
  <si>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</si>
  <si>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</si>
  <si>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</si>
  <si>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</si>
  <si>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</si>
  <si>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</si>
  <si>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</si>
  <si>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</si>
  <si>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</si>
  <si>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</si>
  <si>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</si>
  <si>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</si>
  <si>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</si>
  <si>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</si>
  <si>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</si>
  <si>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</si>
  <si>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</si>
  <si>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</si>
  <si>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</si>
  <si>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</si>
  <si>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</si>
  <si>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</si>
  <si>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</si>
  <si>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</si>
  <si>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</si>
  <si>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</si>
  <si>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</si>
  <si>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</si>
  <si>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</si>
  <si>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</si>
  <si>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</si>
  <si>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</si>
  <si>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</si>
  <si>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</si>
  <si>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</si>
  <si>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</si>
  <si>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</si>
  <si>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</si>
  <si>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</si>
  <si>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</si>
  <si>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</si>
  <si>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</si>
  <si>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</si>
  <si>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</si>
  <si>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</si>
  <si>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</si>
  <si>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</si>
  <si>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</si>
  <si>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</si>
  <si>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</si>
  <si>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</si>
  <si>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</si>
  <si>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</si>
  <si>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</si>
  <si>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</si>
  <si>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</si>
  <si>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</si>
  <si>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</si>
  <si>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</si>
  <si>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</si>
  <si>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</si>
  <si>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</si>
  <si>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</si>
  <si>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</si>
  <si>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</si>
  <si>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</si>
  <si>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</si>
  <si>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</si>
  <si>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</si>
  <si>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</si>
  <si>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</si>
  <si>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</si>
  <si>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</si>
  <si>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</si>
  <si>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</si>
  <si>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</si>
  <si>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</si>
  <si>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</si>
  <si>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</si>
  <si>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</si>
  <si>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</si>
  <si>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</si>
  <si>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</si>
  <si>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</si>
  <si>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</si>
  <si>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</si>
  <si>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</si>
  <si>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</si>
  <si>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</si>
  <si>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</si>
  <si>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</si>
  <si>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</si>
  <si>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</si>
  <si>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</si>
  <si>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</si>
  <si>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</si>
  <si>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</si>
  <si>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</si>
  <si>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</si>
  <si>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</si>
  <si>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</si>
  <si>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</si>
  <si>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</si>
  <si>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</si>
  <si>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</si>
  <si>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</si>
  <si>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</si>
  <si>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</si>
  <si>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</si>
  <si>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</si>
  <si>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</si>
  <si>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</si>
  <si>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</si>
  <si>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</si>
  <si>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</si>
  <si>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</si>
  <si>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</si>
  <si>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</si>
  <si>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</si>
  <si>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</si>
  <si>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</si>
  <si>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</si>
  <si>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</si>
  <si>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</si>
  <si>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</si>
  <si>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</si>
  <si>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</si>
  <si>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</si>
  <si>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</si>
  <si>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</si>
  <si>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</si>
  <si>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</si>
  <si>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</si>
  <si>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</si>
  <si>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</si>
  <si>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</si>
  <si>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</si>
  <si>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</si>
  <si>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</si>
  <si>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</si>
  <si>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</si>
  <si>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</si>
  <si>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</si>
  <si>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</si>
  <si>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</si>
  <si>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</si>
  <si>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</si>
  <si>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</si>
  <si>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</si>
  <si>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</si>
  <si>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</si>
  <si>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</si>
  <si>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</si>
  <si>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</si>
  <si>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</si>
  <si>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</si>
  <si>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</si>
  <si>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</si>
  <si>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</si>
  <si>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</si>
  <si>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</si>
  <si>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</si>
  <si>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</si>
  <si>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</si>
  <si>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</si>
  <si>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</si>
  <si>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</si>
  <si>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</si>
  <si>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</si>
  <si>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</si>
  <si>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</si>
  <si>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</si>
  <si>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</si>
  <si>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</si>
  <si>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 xml:space="preserve"> </t>
  </si>
  <si>
    <t>años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</si>
  <si>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42 pensiones de las que no consta el género</t>
    </r>
  </si>
  <si>
    <t>PENSIONES CONTRIBUTIVAS EN VIGOR A 1 DE FEBRERO DE 2026</t>
  </si>
  <si>
    <t>ENERO 2026</t>
  </si>
  <si>
    <t>Datos a 1 de Febrero de 2026</t>
  </si>
  <si>
    <t xml:space="preserve">  1 de febrero de 2026</t>
  </si>
  <si>
    <t>Enero 2026</t>
  </si>
  <si>
    <r>
      <t xml:space="preserve">Enero 2026 </t>
    </r>
    <r>
      <rPr>
        <vertAlign val="superscript"/>
        <sz val="11"/>
        <color theme="1"/>
        <rFont val="Calibri"/>
        <family val="2"/>
        <scheme val="minor"/>
      </rPr>
      <t>(2)</t>
    </r>
  </si>
  <si>
    <r>
      <rPr>
        <vertAlign val="superscript"/>
        <sz val="11"/>
        <color theme="1"/>
        <rFont val="Calibri"/>
        <family val="2"/>
        <scheme val="minor"/>
      </rPr>
      <t xml:space="preserve">(1) </t>
    </r>
    <r>
      <rPr>
        <sz val="11"/>
        <color theme="1"/>
        <rFont val="Calibri"/>
        <family val="2"/>
        <scheme val="minor"/>
      </rPr>
      <t>2008-2025 Pensión media de las altas acumuladas de cada año</t>
    </r>
  </si>
  <si>
    <r>
      <rPr>
        <vertAlign val="superscript"/>
        <sz val="11"/>
        <color theme="1"/>
        <rFont val="Calibri"/>
        <family val="2"/>
        <scheme val="minor"/>
      </rPr>
      <t>(2)</t>
    </r>
    <r>
      <rPr>
        <sz val="11"/>
        <color theme="1"/>
        <rFont val="Calibri"/>
        <family val="2"/>
        <scheme val="minor"/>
      </rPr>
      <t xml:space="preserve"> Incremento sobre Enero 2025</t>
    </r>
  </si>
  <si>
    <t>1 de Febrero de 2026</t>
  </si>
  <si>
    <t>Datos a 01 de febrero de 2026</t>
  </si>
  <si>
    <t>PENSIONISTAS DEL SISTEMA DE SEGURIDAD SOCIAL  A 1 DE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</si>
</sst>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3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Arial"/>
      <family val="2"/>
    </font>
  </fonts>
  <fills count="1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89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4" fontId="0" fillId="0" borderId="0" xfId="0" applyNumberFormat="1"/>
    <xf numFmtId="0" fontId="150" fillId="0" borderId="0" xfId="0" applyFont="1"/>
    <xf numFmtId="3" fontId="0" fillId="0" borderId="18" xfId="0" applyNumberFormat="1" applyBorder="1"/>
    <xf numFmtId="3" fontId="138" fillId="125" borderId="18" xfId="0" applyNumberFormat="1" applyFont="1" applyFill="1" applyBorder="1"/>
    <xf numFmtId="4" fontId="138" fillId="125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6" borderId="18" xfId="242" applyNumberFormat="1" applyFont="1" applyFill="1" applyBorder="1" applyAlignment="1">
      <alignment horizontal="right" vertical="center" indent="1"/>
    </xf>
    <xf numFmtId="4" fontId="68" fillId="126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55" fillId="31" borderId="18" xfId="7" applyFont="1" applyFill="1" applyBorder="1" applyAlignment="1">
      <alignment horizontal="center" vertical="center"/>
    </xf>
    <xf numFmtId="0" fontId="150" fillId="0" borderId="26" xfId="0" applyFont="1" applyBorder="1" applyAlignment="1">
      <alignment horizontal="center" vertical="center"/>
    </xf>
    <xf numFmtId="0" fontId="81" fillId="0" borderId="18" xfId="0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/>
    </xf>
    <xf numFmtId="0" fontId="150" fillId="0" borderId="30" xfId="0" applyFont="1" applyBorder="1" applyAlignment="1">
      <alignment horizontal="center" vertical="center"/>
    </xf>
    <xf numFmtId="3" fontId="53" fillId="0" borderId="0" xfId="17" applyNumberFormat="1" applyFont="1"/>
    <xf numFmtId="8" fontId="0" fillId="0" borderId="0" xfId="0" applyNumberFormat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  <xf numFmtId="3" fontId="152" fillId="0" borderId="0" xfId="1" applyNumberFormat="1" applyFont="1"/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FFE389"/>
      <color rgb="FFECD05A"/>
      <color rgb="FFCF7977"/>
      <color rgb="FFD3E2F5"/>
      <color rgb="FFBB4643"/>
      <color rgb="FF003300"/>
      <color rgb="FFC6D9F1"/>
      <color rgb="FFC76361"/>
      <color rgb="FFA3171E"/>
      <color rgb="FFD9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0.46650000000000003</c:v>
                </c:pt>
                <c:pt idx="1">
                  <c:v>0.11360000000000001</c:v>
                </c:pt>
                <c:pt idx="2">
                  <c:v>0.26440000000000002</c:v>
                </c:pt>
                <c:pt idx="3">
                  <c:v>0.1555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1061238</c:v>
                </c:pt>
                <c:pt idx="1">
                  <c:v>306757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6563634</c:v>
                </c:pt>
                <c:pt idx="1">
                  <c:v>1474468</c:v>
                </c:pt>
                <c:pt idx="2">
                  <c:v>1051060</c:v>
                </c:pt>
                <c:pt idx="3">
                  <c:v>316871</c:v>
                </c:pt>
                <c:pt idx="4">
                  <c:v>46115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4693222</c:v>
                </c:pt>
                <c:pt idx="1" formatCode="#,##0">
                  <c:v>4758885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1561501</c:v>
                </c:pt>
                <c:pt idx="1">
                  <c:v>290405</c:v>
                </c:pt>
                <c:pt idx="2">
                  <c:v>273696</c:v>
                </c:pt>
                <c:pt idx="3">
                  <c:v>191612</c:v>
                </c:pt>
                <c:pt idx="4">
                  <c:v>351611</c:v>
                </c:pt>
                <c:pt idx="5">
                  <c:v>135122</c:v>
                </c:pt>
                <c:pt idx="6">
                  <c:v>584354</c:v>
                </c:pt>
                <c:pt idx="7">
                  <c:v>383443</c:v>
                </c:pt>
                <c:pt idx="8">
                  <c:v>1600470</c:v>
                </c:pt>
                <c:pt idx="9">
                  <c:v>968631</c:v>
                </c:pt>
                <c:pt idx="10">
                  <c:v>229394</c:v>
                </c:pt>
                <c:pt idx="11">
                  <c:v>698168</c:v>
                </c:pt>
                <c:pt idx="12">
                  <c:v>1184226</c:v>
                </c:pt>
                <c:pt idx="13">
                  <c:v>245761</c:v>
                </c:pt>
                <c:pt idx="14">
                  <c:v>135962</c:v>
                </c:pt>
                <c:pt idx="15">
                  <c:v>531259</c:v>
                </c:pt>
                <c:pt idx="16">
                  <c:v>68759</c:v>
                </c:pt>
                <c:pt idx="17">
                  <c:v>9028</c:v>
                </c:pt>
                <c:pt idx="18">
                  <c:v>8746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209550</xdr:colOff>
      <xdr:row>4</xdr:row>
      <xdr:rowOff>76202</xdr:rowOff>
    </xdr:from>
    <xdr:to>
      <xdr:col>3</xdr:col>
      <xdr:colOff>1217550</xdr:colOff>
      <xdr:row>4</xdr:row>
      <xdr:rowOff>616202</xdr:rowOff>
    </xdr:to>
    <xdr:sp macro="" textlink="">
      <xdr:nvSpPr>
        <xdr:cNvPr id="4" name="Diagrama de flujo: documento 3">
          <a:extLst>
            <a:ext uri="{FF2B5EF4-FFF2-40B4-BE49-F238E27FC236}">
              <a16:creationId xmlns:a16="http://schemas.microsoft.com/office/drawing/2014/main" id="{1F25ED25-B815-46C9-83A7-C796E3625A2C}"/>
            </a:ext>
          </a:extLst>
        </xdr:cNvPr>
        <xdr:cNvSpPr/>
      </xdr:nvSpPr>
      <xdr:spPr>
        <a:xfrm>
          <a:off x="3790950" y="838202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</a:t>
          </a:r>
        </a:p>
        <a:p>
          <a:pPr algn="ctr"/>
          <a:r>
            <a:rPr lang="es-ES" sz="900"/>
            <a:t> Altas nuevas</a:t>
          </a:r>
        </a:p>
      </xdr:txBody>
    </xdr:sp>
    <xdr:clientData/>
  </xdr:twoCellAnchor>
  <xdr:twoCellAnchor editAs="absolute">
    <xdr:from>
      <xdr:col>4</xdr:col>
      <xdr:colOff>117475</xdr:colOff>
      <xdr:row>4</xdr:row>
      <xdr:rowOff>66677</xdr:rowOff>
    </xdr:from>
    <xdr:to>
      <xdr:col>4</xdr:col>
      <xdr:colOff>1125475</xdr:colOff>
      <xdr:row>4</xdr:row>
      <xdr:rowOff>606677</xdr:rowOff>
    </xdr:to>
    <xdr:sp macro="" textlink="">
      <xdr:nvSpPr>
        <xdr:cNvPr id="5" name="Diagrama de flujo: documento 4">
          <a:extLst>
            <a:ext uri="{FF2B5EF4-FFF2-40B4-BE49-F238E27FC236}">
              <a16:creationId xmlns:a16="http://schemas.microsoft.com/office/drawing/2014/main" id="{137CBB88-0D3F-445C-9798-4BF207C33526}"/>
            </a:ext>
          </a:extLst>
        </xdr:cNvPr>
        <xdr:cNvSpPr/>
      </xdr:nvSpPr>
      <xdr:spPr>
        <a:xfrm>
          <a:off x="508000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5</xdr:col>
      <xdr:colOff>111125</xdr:colOff>
      <xdr:row>4</xdr:row>
      <xdr:rowOff>66677</xdr:rowOff>
    </xdr:from>
    <xdr:to>
      <xdr:col>5</xdr:col>
      <xdr:colOff>1119125</xdr:colOff>
      <xdr:row>4</xdr:row>
      <xdr:rowOff>606677</xdr:rowOff>
    </xdr:to>
    <xdr:sp macro="" textlink="">
      <xdr:nvSpPr>
        <xdr:cNvPr id="6" name="Diagrama de flujo: documento 5">
          <a:extLst>
            <a:ext uri="{FF2B5EF4-FFF2-40B4-BE49-F238E27FC236}">
              <a16:creationId xmlns:a16="http://schemas.microsoft.com/office/drawing/2014/main" id="{98E69B6C-A7D7-43B3-A325-A80E1D0E5522}"/>
            </a:ext>
          </a:extLst>
        </xdr:cNvPr>
        <xdr:cNvSpPr/>
      </xdr:nvSpPr>
      <xdr:spPr>
        <a:xfrm>
          <a:off x="6454775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Nº pens.</a:t>
          </a:r>
        </a:p>
        <a:p>
          <a:pPr algn="ctr"/>
          <a:r>
            <a:rPr lang="es-ES" sz="900"/>
            <a:t> por clases</a:t>
          </a:r>
        </a:p>
      </xdr:txBody>
    </xdr:sp>
    <xdr:clientData/>
  </xdr:twoCellAnchor>
  <xdr:twoCellAnchor editAs="absolute">
    <xdr:from>
      <xdr:col>6</xdr:col>
      <xdr:colOff>104775</xdr:colOff>
      <xdr:row>4</xdr:row>
      <xdr:rowOff>66677</xdr:rowOff>
    </xdr:from>
    <xdr:to>
      <xdr:col>6</xdr:col>
      <xdr:colOff>1112775</xdr:colOff>
      <xdr:row>4</xdr:row>
      <xdr:rowOff>606677</xdr:rowOff>
    </xdr:to>
    <xdr:sp macro="" textlink="">
      <xdr:nvSpPr>
        <xdr:cNvPr id="7" name="Diagrama de flujo: documento 6">
          <a:extLst>
            <a:ext uri="{FF2B5EF4-FFF2-40B4-BE49-F238E27FC236}">
              <a16:creationId xmlns:a16="http://schemas.microsoft.com/office/drawing/2014/main" id="{5D91F112-51A6-4A54-88D8-F9FF306AA282}"/>
            </a:ext>
          </a:extLst>
        </xdr:cNvPr>
        <xdr:cNvSpPr/>
      </xdr:nvSpPr>
      <xdr:spPr>
        <a:xfrm>
          <a:off x="782955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 editAs="absolute">
    <xdr:from>
      <xdr:col>8</xdr:col>
      <xdr:colOff>190500</xdr:colOff>
      <xdr:row>4</xdr:row>
      <xdr:rowOff>95250</xdr:rowOff>
    </xdr:from>
    <xdr:to>
      <xdr:col>8</xdr:col>
      <xdr:colOff>1198500</xdr:colOff>
      <xdr:row>4</xdr:row>
      <xdr:rowOff>635250</xdr:rowOff>
    </xdr:to>
    <xdr:sp macro="" textlink="">
      <xdr:nvSpPr>
        <xdr:cNvPr id="8" name="Diagrama de flujo: documento 7">
          <a:extLst>
            <a:ext uri="{FF2B5EF4-FFF2-40B4-BE49-F238E27FC236}">
              <a16:creationId xmlns:a16="http://schemas.microsoft.com/office/drawing/2014/main" id="{69E4A368-8D43-477D-96D0-C0A992F2C8DC}"/>
            </a:ext>
          </a:extLst>
        </xdr:cNvPr>
        <xdr:cNvSpPr/>
      </xdr:nvSpPr>
      <xdr:spPr>
        <a:xfrm>
          <a:off x="9296400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 </a:t>
          </a:r>
        </a:p>
        <a:p>
          <a:pPr algn="ctr"/>
          <a:r>
            <a:rPr lang="es-ES" sz="900"/>
            <a:t>Altas nuevas</a:t>
          </a:r>
        </a:p>
      </xdr:txBody>
    </xdr:sp>
    <xdr:clientData/>
  </xdr:twoCellAnchor>
  <xdr:twoCellAnchor editAs="absolute">
    <xdr:from>
      <xdr:col>9</xdr:col>
      <xdr:colOff>184150</xdr:colOff>
      <xdr:row>4</xdr:row>
      <xdr:rowOff>95250</xdr:rowOff>
    </xdr:from>
    <xdr:to>
      <xdr:col>9</xdr:col>
      <xdr:colOff>1192150</xdr:colOff>
      <xdr:row>4</xdr:row>
      <xdr:rowOff>635250</xdr:rowOff>
    </xdr:to>
    <xdr:sp macro="" textlink="">
      <xdr:nvSpPr>
        <xdr:cNvPr id="9" name="Diagrama de flujo: documento 8">
          <a:extLst>
            <a:ext uri="{FF2B5EF4-FFF2-40B4-BE49-F238E27FC236}">
              <a16:creationId xmlns:a16="http://schemas.microsoft.com/office/drawing/2014/main" id="{6CAE9AF2-F387-45AE-B6C2-65BC309B0E1E}"/>
            </a:ext>
          </a:extLst>
        </xdr:cNvPr>
        <xdr:cNvSpPr/>
      </xdr:nvSpPr>
      <xdr:spPr>
        <a:xfrm>
          <a:off x="10671175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Importe €</a:t>
          </a:r>
        </a:p>
      </xdr:txBody>
    </xdr:sp>
    <xdr:clientData/>
  </xdr:twoCellAnchor>
  <xdr:twoCellAnchor editAs="absolute">
    <xdr:from>
      <xdr:col>10</xdr:col>
      <xdr:colOff>295275</xdr:colOff>
      <xdr:row>4</xdr:row>
      <xdr:rowOff>85725</xdr:rowOff>
    </xdr:from>
    <xdr:to>
      <xdr:col>10</xdr:col>
      <xdr:colOff>1303275</xdr:colOff>
      <xdr:row>4</xdr:row>
      <xdr:rowOff>625725</xdr:rowOff>
    </xdr:to>
    <xdr:sp macro="" textlink="">
      <xdr:nvSpPr>
        <xdr:cNvPr id="10" name="Diagrama de flujo: documento 9">
          <a:extLst>
            <a:ext uri="{FF2B5EF4-FFF2-40B4-BE49-F238E27FC236}">
              <a16:creationId xmlns:a16="http://schemas.microsoft.com/office/drawing/2014/main" id="{7C25ABC2-42A9-49B7-B2F1-30B56F69D690}"/>
            </a:ext>
          </a:extLst>
        </xdr:cNvPr>
        <xdr:cNvSpPr/>
      </xdr:nvSpPr>
      <xdr:spPr>
        <a:xfrm>
          <a:off x="12163425" y="847725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800"/>
            <a:t>Distrib - regím. </a:t>
          </a:r>
        </a:p>
        <a:p>
          <a:pPr algn="ctr"/>
          <a:r>
            <a:rPr lang="es-ES" sz="800"/>
            <a:t>Altas nuevas</a:t>
          </a:r>
          <a:endParaRPr lang="es-ES" sz="900"/>
        </a:p>
      </xdr:txBody>
    </xdr:sp>
    <xdr:clientData/>
  </xdr:twoCellAnchor>
  <xdr:twoCellAnchor editAs="absolute">
    <xdr:from>
      <xdr:col>11</xdr:col>
      <xdr:colOff>203200</xdr:colOff>
      <xdr:row>4</xdr:row>
      <xdr:rowOff>76200</xdr:rowOff>
    </xdr:from>
    <xdr:to>
      <xdr:col>11</xdr:col>
      <xdr:colOff>1211200</xdr:colOff>
      <xdr:row>4</xdr:row>
      <xdr:rowOff>616200</xdr:rowOff>
    </xdr:to>
    <xdr:sp macro="" textlink="">
      <xdr:nvSpPr>
        <xdr:cNvPr id="11" name="Diagrama de flujo: documento 10">
          <a:extLst>
            <a:ext uri="{FF2B5EF4-FFF2-40B4-BE49-F238E27FC236}">
              <a16:creationId xmlns:a16="http://schemas.microsoft.com/office/drawing/2014/main" id="{58676ED3-C8F5-4FEE-84E3-B87613CD3B68}"/>
            </a:ext>
          </a:extLst>
        </xdr:cNvPr>
        <xdr:cNvSpPr/>
      </xdr:nvSpPr>
      <xdr:spPr>
        <a:xfrm>
          <a:off x="1345247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12</xdr:col>
      <xdr:colOff>196850</xdr:colOff>
      <xdr:row>4</xdr:row>
      <xdr:rowOff>76200</xdr:rowOff>
    </xdr:from>
    <xdr:to>
      <xdr:col>12</xdr:col>
      <xdr:colOff>1204850</xdr:colOff>
      <xdr:row>4</xdr:row>
      <xdr:rowOff>616200</xdr:rowOff>
    </xdr:to>
    <xdr:sp macro="" textlink="">
      <xdr:nvSpPr>
        <xdr:cNvPr id="12" name="Diagrama de flujo: documento 11">
          <a:extLst>
            <a:ext uri="{FF2B5EF4-FFF2-40B4-BE49-F238E27FC236}">
              <a16:creationId xmlns:a16="http://schemas.microsoft.com/office/drawing/2014/main" id="{86D29B23-9BCD-41B9-A056-F2FEC20C839C}"/>
            </a:ext>
          </a:extLst>
        </xdr:cNvPr>
        <xdr:cNvSpPr/>
      </xdr:nvSpPr>
      <xdr:spPr>
        <a:xfrm>
          <a:off x="14827250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P. Media €</a:t>
          </a:r>
        </a:p>
      </xdr:txBody>
    </xdr:sp>
    <xdr:clientData/>
  </xdr:twoCellAnchor>
  <xdr:twoCellAnchor editAs="absolute">
    <xdr:from>
      <xdr:col>13</xdr:col>
      <xdr:colOff>190500</xdr:colOff>
      <xdr:row>4</xdr:row>
      <xdr:rowOff>76200</xdr:rowOff>
    </xdr:from>
    <xdr:to>
      <xdr:col>13</xdr:col>
      <xdr:colOff>1198500</xdr:colOff>
      <xdr:row>4</xdr:row>
      <xdr:rowOff>616200</xdr:rowOff>
    </xdr:to>
    <xdr:sp macro="" textlink="">
      <xdr:nvSpPr>
        <xdr:cNvPr id="13" name="Diagrama de flujo: documento 12">
          <a:extLst>
            <a:ext uri="{FF2B5EF4-FFF2-40B4-BE49-F238E27FC236}">
              <a16:creationId xmlns:a16="http://schemas.microsoft.com/office/drawing/2014/main" id="{BC6A5E23-AEF1-43DC-972B-D40BEB7CA0D3}"/>
            </a:ext>
          </a:extLst>
        </xdr:cNvPr>
        <xdr:cNvSpPr/>
      </xdr:nvSpPr>
      <xdr:spPr>
        <a:xfrm>
          <a:off x="1620202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>
    <xdr:from>
      <xdr:col>8</xdr:col>
      <xdr:colOff>161925</xdr:colOff>
      <xdr:row>5</xdr:row>
      <xdr:rowOff>47625</xdr:rowOff>
    </xdr:from>
    <xdr:to>
      <xdr:col>9</xdr:col>
      <xdr:colOff>1238250</xdr:colOff>
      <xdr:row>5</xdr:row>
      <xdr:rowOff>581025</xdr:rowOff>
    </xdr:to>
    <xdr:sp macro="" textlink="">
      <xdr:nvSpPr>
        <xdr:cNvPr id="14" name="Diagrama de flujo: conector fuera de página 13">
          <a:extLst>
            <a:ext uri="{FF2B5EF4-FFF2-40B4-BE49-F238E27FC236}">
              <a16:creationId xmlns:a16="http://schemas.microsoft.com/office/drawing/2014/main" id="{23301283-E092-79CA-6825-3B3E975F2916}"/>
            </a:ext>
          </a:extLst>
        </xdr:cNvPr>
        <xdr:cNvSpPr/>
      </xdr:nvSpPr>
      <xdr:spPr>
        <a:xfrm>
          <a:off x="9267825" y="1514475"/>
          <a:ext cx="2457450" cy="533400"/>
        </a:xfrm>
        <a:prstGeom prst="flowChartOffpage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IMPORTE DE PENSIONES</a:t>
          </a:r>
        </a:p>
      </xdr:txBody>
    </xdr:sp>
    <xdr:clientData/>
  </xdr:twoCellAnchor>
  <xdr:twoCellAnchor>
    <xdr:from>
      <xdr:col>10</xdr:col>
      <xdr:colOff>314324</xdr:colOff>
      <xdr:row>5</xdr:row>
      <xdr:rowOff>76200</xdr:rowOff>
    </xdr:from>
    <xdr:to>
      <xdr:col>13</xdr:col>
      <xdr:colOff>1209674</xdr:colOff>
      <xdr:row>5</xdr:row>
      <xdr:rowOff>609600</xdr:rowOff>
    </xdr:to>
    <xdr:sp macro="" textlink="">
      <xdr:nvSpPr>
        <xdr:cNvPr id="15" name="Diagrama de flujo: conector fuera de página 14">
          <a:extLst>
            <a:ext uri="{FF2B5EF4-FFF2-40B4-BE49-F238E27FC236}">
              <a16:creationId xmlns:a16="http://schemas.microsoft.com/office/drawing/2014/main" id="{6372680C-68BC-4B94-88D5-5EAAEA322093}"/>
            </a:ext>
          </a:extLst>
        </xdr:cNvPr>
        <xdr:cNvSpPr/>
      </xdr:nvSpPr>
      <xdr:spPr>
        <a:xfrm>
          <a:off x="12182474" y="1543050"/>
          <a:ext cx="5038725" cy="533400"/>
        </a:xfrm>
        <a:prstGeom prst="flowChartOffpageConnector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PENSION</a:t>
          </a:r>
          <a:r>
            <a:rPr lang="es-ES" sz="1400" baseline="0"/>
            <a:t> MEDIA</a:t>
          </a:r>
          <a:endParaRPr lang="es-ES" sz="1400"/>
        </a:p>
      </xdr:txBody>
    </xdr:sp>
    <xdr:clientData/>
  </xdr:twoCellAnchor>
  <xdr:twoCellAnchor>
    <xdr:from>
      <xdr:col>3</xdr:col>
      <xdr:colOff>219074</xdr:colOff>
      <xdr:row>5</xdr:row>
      <xdr:rowOff>66675</xdr:rowOff>
    </xdr:from>
    <xdr:to>
      <xdr:col>6</xdr:col>
      <xdr:colOff>1114424</xdr:colOff>
      <xdr:row>5</xdr:row>
      <xdr:rowOff>600075</xdr:rowOff>
    </xdr:to>
    <xdr:sp macro="" textlink="">
      <xdr:nvSpPr>
        <xdr:cNvPr id="16" name="Diagrama de flujo: conector fuera de página 15">
          <a:extLst>
            <a:ext uri="{FF2B5EF4-FFF2-40B4-BE49-F238E27FC236}">
              <a16:creationId xmlns:a16="http://schemas.microsoft.com/office/drawing/2014/main" id="{A8CD598D-AB70-409E-B52F-573AB31C37D1}"/>
            </a:ext>
          </a:extLst>
        </xdr:cNvPr>
        <xdr:cNvSpPr/>
      </xdr:nvSpPr>
      <xdr:spPr>
        <a:xfrm>
          <a:off x="3800474" y="1533525"/>
          <a:ext cx="5038725" cy="533400"/>
        </a:xfrm>
        <a:prstGeom prst="flowChartOffpageConnector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NUMERO DE PENSIONES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Febrero 2026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10.446.888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14.272.490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1.366,20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+ 4,51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1.566,81 €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+ 4,41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9.452.148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FEBRERO 2026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N32"/>
  <sheetViews>
    <sheetView showGridLines="0" showRowColHeaders="0" workbookViewId="0">
      <selection activeCell="K24" sqref="K24"/>
    </sheetView>
  </sheetViews>
  <sheetFormatPr baseColWidth="10" defaultRowHeight="15"/>
  <cols>
    <col min="2" max="2" width="5.85546875" customWidth="1"/>
    <col min="3" max="3" width="36.42578125" customWidth="1"/>
    <col min="4" max="5" width="20.7109375" customWidth="1"/>
    <col min="6" max="6" width="20.7109375" style="66" customWidth="1"/>
    <col min="7" max="7" width="20.7109375" customWidth="1"/>
    <col min="8" max="8" width="11.42578125" hidden="1" customWidth="1"/>
    <col min="9" max="14" width="20.7109375" customWidth="1"/>
  </cols>
  <sheetData>
    <row r="5" spans="3:14" s="487" customFormat="1" ht="55.5" customHeight="1">
      <c r="C5" s="514"/>
      <c r="D5" s="515"/>
      <c r="E5" s="515"/>
      <c r="F5" s="516"/>
      <c r="G5" s="515"/>
      <c r="H5" s="65"/>
      <c r="I5" s="515"/>
      <c r="J5" s="515"/>
      <c r="K5" s="515"/>
      <c r="L5" s="515"/>
      <c r="M5" s="517"/>
      <c r="N5" s="515"/>
    </row>
    <row r="6" spans="3:14" s="487" customFormat="1" ht="55.5" customHeight="1">
      <c r="C6" s="518"/>
      <c r="D6" s="515"/>
      <c r="E6" s="515"/>
      <c r="F6" s="516"/>
      <c r="G6" s="515"/>
      <c r="H6" s="65"/>
      <c r="I6" s="515"/>
      <c r="J6" s="515"/>
      <c r="K6" s="515"/>
      <c r="L6" s="515"/>
      <c r="M6" s="517"/>
      <c r="N6" s="515"/>
    </row>
    <row r="7" spans="3:14" ht="20.100000000000001" customHeight="1">
      <c r="C7" s="513" t="s">
        <v>131</v>
      </c>
      <c r="D7" s="489">
        <f>'Distrib - regím. Altas nuevas'!$E$16</f>
        <v>1055274</v>
      </c>
      <c r="E7" s="489">
        <f>'Clase, género y edad'!$I$8</f>
        <v>1055274</v>
      </c>
      <c r="F7" s="489">
        <f>'Nº pens. por clases'!K37</f>
        <v>1055274</v>
      </c>
      <c r="G7" s="489">
        <f>'Número pensiones (IP-J-V)'!$D$90</f>
        <v>1055274</v>
      </c>
      <c r="H7" s="66">
        <f>D7</f>
        <v>1055274</v>
      </c>
      <c r="I7" s="489">
        <f>'Distrib - regím. Altas nuevas'!$G$16</f>
        <v>1322864</v>
      </c>
      <c r="J7" s="489">
        <f>'Importe €'!K37</f>
        <v>1322864</v>
      </c>
      <c r="K7" s="490">
        <f>'Distrib - regím. Altas nuevas'!$I$16</f>
        <v>1253.57</v>
      </c>
      <c r="L7" s="490">
        <f>'Clase, género y edad'!$J$8</f>
        <v>1253.57</v>
      </c>
      <c r="M7" s="490">
        <f>'P. Media €'!$K$37</f>
        <v>1253.57</v>
      </c>
      <c r="N7" s="490">
        <f>'Número pensiones (IP-J-V)'!$E$90</f>
        <v>1253.57</v>
      </c>
    </row>
    <row r="8" spans="3:14" ht="20.100000000000001" customHeight="1">
      <c r="C8" s="513" t="s">
        <v>49</v>
      </c>
      <c r="D8" s="489">
        <f>'Distrib - regím. Altas nuevas'!$K$16</f>
        <v>6670447</v>
      </c>
      <c r="E8" s="489">
        <f>'Clase, género y edad'!$C$33</f>
        <v>6670447</v>
      </c>
      <c r="F8" s="489">
        <f>'Nº pens. por clases'!L37</f>
        <v>6670447</v>
      </c>
      <c r="G8" s="489">
        <f>'Número pensiones (IP-J-V)'!$F$90</f>
        <v>6670447</v>
      </c>
      <c r="H8" s="66">
        <f t="shared" ref="H8:H12" si="0">D8</f>
        <v>6670447</v>
      </c>
      <c r="I8" s="489">
        <f>'Distrib - regím. Altas nuevas'!$M$16</f>
        <v>10451306</v>
      </c>
      <c r="J8" s="489">
        <f>'Importe €'!L37</f>
        <v>10451306</v>
      </c>
      <c r="K8" s="490">
        <f>'Distrib - regím. Altas nuevas'!$O$16</f>
        <v>1566.81</v>
      </c>
      <c r="L8" s="490">
        <f>'Clase, género y edad'!$D$33</f>
        <v>1566.81</v>
      </c>
      <c r="M8" s="490">
        <f>'P. Media €'!$L$37</f>
        <v>1566.81</v>
      </c>
      <c r="N8" s="490">
        <f>'Número pensiones (IP-J-V)'!$G$90</f>
        <v>1566.81</v>
      </c>
    </row>
    <row r="9" spans="3:14" ht="20.100000000000001" customHeight="1">
      <c r="C9" s="513" t="s">
        <v>50</v>
      </c>
      <c r="D9" s="489">
        <f>'Distrib - regím. Altas nuevas'!$Q$16</f>
        <v>2339414</v>
      </c>
      <c r="E9" s="489">
        <f>'Clase, género y edad'!$I$33</f>
        <v>2339414</v>
      </c>
      <c r="F9" s="489">
        <f>'Nº pens. por clases'!M37</f>
        <v>2339414</v>
      </c>
      <c r="G9" s="489">
        <f>'Número pensiones (IP-J-V)'!$H$90</f>
        <v>2339414</v>
      </c>
      <c r="H9" s="66">
        <f t="shared" si="0"/>
        <v>2339414</v>
      </c>
      <c r="I9" s="489">
        <f>'Distrib - regím. Altas nuevas'!$S$16</f>
        <v>2275752</v>
      </c>
      <c r="J9" s="489">
        <f>'Importe €'!M37</f>
        <v>2275752</v>
      </c>
      <c r="K9" s="490">
        <f>'Distrib - regím. Altas nuevas'!$U$16</f>
        <v>972.79</v>
      </c>
      <c r="L9" s="490">
        <f>'Clase, género y edad'!$J$33</f>
        <v>972.79</v>
      </c>
      <c r="M9" s="490">
        <f>'P. Media €'!$M$37</f>
        <v>972.79</v>
      </c>
      <c r="N9" s="490">
        <f>'Número pensiones (IP-J-V)'!$I$90</f>
        <v>972.79</v>
      </c>
    </row>
    <row r="10" spans="3:14" ht="20.100000000000001" customHeight="1">
      <c r="C10" s="513" t="s">
        <v>104</v>
      </c>
      <c r="D10" s="489">
        <f>'Distrib - regím. Altas nuevas'!$E$32</f>
        <v>335157</v>
      </c>
      <c r="E10" s="489">
        <f>'Clase, género y edad'!$C$58</f>
        <v>335157</v>
      </c>
      <c r="F10" s="489">
        <f>'Nº pens. por clases'!N37</f>
        <v>335157</v>
      </c>
      <c r="G10" s="489">
        <f>'Número pensiones (O-FM)'!$D$90</f>
        <v>335157</v>
      </c>
      <c r="H10" s="66">
        <f t="shared" si="0"/>
        <v>335157</v>
      </c>
      <c r="I10" s="489">
        <f>'Distrib - regím. Altas nuevas'!$G$32</f>
        <v>184385</v>
      </c>
      <c r="J10" s="489">
        <f>'Importe €'!N37</f>
        <v>184385</v>
      </c>
      <c r="K10" s="490">
        <f>'Distrib - regím. Altas nuevas'!$I$32</f>
        <v>550.14</v>
      </c>
      <c r="L10" s="490">
        <f>'Clase, género y edad'!$D$58</f>
        <v>550.14</v>
      </c>
      <c r="M10" s="490">
        <f>'P. Media €'!$N$37</f>
        <v>550.14</v>
      </c>
      <c r="N10" s="490">
        <f>'Número pensiones (O-FM)'!$E$90</f>
        <v>550.14</v>
      </c>
    </row>
    <row r="11" spans="3:14" ht="20.100000000000001" customHeight="1">
      <c r="C11" s="513" t="s">
        <v>105</v>
      </c>
      <c r="D11" s="489">
        <f>'Distrib - regím. Altas nuevas'!$K$32</f>
        <v>46596</v>
      </c>
      <c r="E11" s="489">
        <f>'Clase, género y edad'!$I$58</f>
        <v>46596</v>
      </c>
      <c r="F11" s="489">
        <f>'Nº pens. por clases'!O37</f>
        <v>46596</v>
      </c>
      <c r="G11" s="489">
        <f>'Número pensiones (O-FM)'!$F$90</f>
        <v>46596</v>
      </c>
      <c r="H11" s="66">
        <f t="shared" si="0"/>
        <v>46596</v>
      </c>
      <c r="I11" s="489">
        <f>'Distrib - regím. Altas nuevas'!$M$32</f>
        <v>38183</v>
      </c>
      <c r="J11" s="489">
        <f>'Importe €'!O37</f>
        <v>38183</v>
      </c>
      <c r="K11" s="490">
        <f>'Distrib - regím. Altas nuevas'!$O$32</f>
        <v>819.46</v>
      </c>
      <c r="L11" s="490">
        <f>'Clase, género y edad'!$J$58</f>
        <v>819.46</v>
      </c>
      <c r="M11" s="490">
        <f>'P. Media €'!$O$37</f>
        <v>819.46</v>
      </c>
      <c r="N11" s="490">
        <f>'Número pensiones (O-FM)'!$G$90</f>
        <v>819.46</v>
      </c>
    </row>
    <row r="12" spans="3:14" ht="20.100000000000001" customHeight="1">
      <c r="C12" s="513" t="s">
        <v>143</v>
      </c>
      <c r="D12" s="489">
        <f>'Distrib - regím. Altas nuevas'!$Q$32</f>
        <v>10446888</v>
      </c>
      <c r="E12" s="489">
        <f>'Clase, género y edad'!$C$8</f>
        <v>10446888</v>
      </c>
      <c r="F12" s="489">
        <f>'Nº pens. por clases'!P37</f>
        <v>10446888</v>
      </c>
      <c r="G12" s="489">
        <f>'Número pensiones (O-FM)'!$H$90</f>
        <v>10446888</v>
      </c>
      <c r="H12" s="66">
        <f t="shared" si="0"/>
        <v>10446888</v>
      </c>
      <c r="I12" s="489">
        <f>'Distrib - regím. Altas nuevas'!$S$32</f>
        <v>14272490</v>
      </c>
      <c r="J12" s="489">
        <f>'Importe €'!P37</f>
        <v>14272490</v>
      </c>
      <c r="K12" s="490">
        <f>'Distrib - regím. Altas nuevas'!$U$32</f>
        <v>1366.2</v>
      </c>
      <c r="L12" s="490">
        <f>'Clase, género y edad'!$D$8</f>
        <v>1366.2</v>
      </c>
      <c r="M12" s="490">
        <f>'P. Media €'!$P$37</f>
        <v>1366.2</v>
      </c>
      <c r="N12" s="490">
        <f>'Número pensiones (O-FM)'!$I$90</f>
        <v>1366.2</v>
      </c>
    </row>
    <row r="13" spans="3:14">
      <c r="C13" s="250"/>
      <c r="D13" s="250"/>
      <c r="E13" s="250"/>
      <c r="F13" s="488"/>
      <c r="G13" s="250"/>
    </row>
    <row r="14" spans="3:14">
      <c r="C14" s="250"/>
      <c r="D14" s="250"/>
      <c r="E14" s="250"/>
      <c r="F14" s="488"/>
      <c r="G14" s="250"/>
    </row>
    <row r="15" spans="3:14" s="487" customFormat="1" ht="18.75">
      <c r="C15" s="521"/>
    </row>
    <row r="16" spans="3:14">
      <c r="C16" s="522"/>
    </row>
    <row r="17" spans="3:8">
      <c r="C17" s="521"/>
      <c r="H17" s="66">
        <f t="shared" ref="H17:H22" si="1">I7</f>
        <v>1322864</v>
      </c>
    </row>
    <row r="18" spans="3:8">
      <c r="C18" s="522"/>
      <c r="H18" s="66">
        <f t="shared" si="1"/>
        <v>10451306</v>
      </c>
    </row>
    <row r="19" spans="3:8">
      <c r="C19" s="521"/>
      <c r="H19" s="66">
        <f t="shared" si="1"/>
        <v>2275752</v>
      </c>
    </row>
    <row r="20" spans="3:8">
      <c r="C20" s="522"/>
      <c r="H20" s="66">
        <f t="shared" si="1"/>
        <v>184385</v>
      </c>
    </row>
    <row r="21" spans="3:8">
      <c r="C21" s="521"/>
      <c r="H21" s="66">
        <f t="shared" si="1"/>
        <v>38183</v>
      </c>
    </row>
    <row r="22" spans="3:8">
      <c r="C22" s="522"/>
      <c r="H22" s="66">
        <f t="shared" si="1"/>
        <v>14272490</v>
      </c>
    </row>
    <row r="23" spans="3:8">
      <c r="C23" s="521"/>
      <c r="D23" s="250"/>
      <c r="E23" s="250"/>
      <c r="F23" s="488"/>
      <c r="G23" s="250"/>
    </row>
    <row r="24" spans="3:8">
      <c r="C24" s="522"/>
      <c r="D24" s="250"/>
      <c r="E24" s="250"/>
      <c r="F24" s="488"/>
      <c r="G24" s="250"/>
    </row>
    <row r="25" spans="3:8" s="487" customFormat="1" ht="18.75"/>
    <row r="26" spans="3:8">
      <c r="D26" s="521"/>
    </row>
    <row r="27" spans="3:8">
      <c r="D27" s="522"/>
      <c r="H27" s="486">
        <f t="shared" ref="H27:H32" si="2">K7</f>
        <v>1253.57</v>
      </c>
    </row>
    <row r="28" spans="3:8">
      <c r="H28" s="486">
        <f t="shared" si="2"/>
        <v>1566.81</v>
      </c>
    </row>
    <row r="29" spans="3:8">
      <c r="H29" s="486">
        <f t="shared" si="2"/>
        <v>972.79</v>
      </c>
    </row>
    <row r="30" spans="3:8">
      <c r="H30" s="486">
        <f t="shared" si="2"/>
        <v>550.14</v>
      </c>
    </row>
    <row r="31" spans="3:8">
      <c r="H31" s="486">
        <f t="shared" si="2"/>
        <v>819.46</v>
      </c>
    </row>
    <row r="32" spans="3:8">
      <c r="H32" s="486">
        <f t="shared" si="2"/>
        <v>1366.2</v>
      </c>
    </row>
  </sheetData>
  <mergeCells count="6">
    <mergeCell ref="C15:C16"/>
    <mergeCell ref="D26:D27"/>
    <mergeCell ref="C17:C18"/>
    <mergeCell ref="C19:C20"/>
    <mergeCell ref="C21:C22"/>
    <mergeCell ref="C23:C24"/>
  </mergeCells>
  <conditionalFormatting sqref="D7:G7">
    <cfRule type="cellIs" dxfId="17" priority="17" operator="equal">
      <formula>$H$7</formula>
    </cfRule>
  </conditionalFormatting>
  <conditionalFormatting sqref="D8:G8">
    <cfRule type="cellIs" dxfId="16" priority="39" operator="equal">
      <formula>$H$8</formula>
    </cfRule>
  </conditionalFormatting>
  <conditionalFormatting sqref="D9:G9">
    <cfRule type="cellIs" dxfId="15" priority="41" operator="equal">
      <formula>$H$9</formula>
    </cfRule>
  </conditionalFormatting>
  <conditionalFormatting sqref="D10:G10">
    <cfRule type="cellIs" dxfId="14" priority="15" operator="equal">
      <formula>$H$10</formula>
    </cfRule>
  </conditionalFormatting>
  <conditionalFormatting sqref="D11:G11">
    <cfRule type="cellIs" dxfId="13" priority="38" operator="equal">
      <formula>$H$11</formula>
    </cfRule>
  </conditionalFormatting>
  <conditionalFormatting sqref="D12:G12">
    <cfRule type="cellIs" dxfId="12" priority="36" operator="equal">
      <formula>$H$12</formula>
    </cfRule>
  </conditionalFormatting>
  <conditionalFormatting sqref="I7:J7">
    <cfRule type="cellIs" dxfId="11" priority="21" operator="equal">
      <formula>$H$17</formula>
    </cfRule>
  </conditionalFormatting>
  <conditionalFormatting sqref="I8:J8">
    <cfRule type="cellIs" dxfId="10" priority="20" operator="equal">
      <formula>$H$18</formula>
    </cfRule>
  </conditionalFormatting>
  <conditionalFormatting sqref="I9:J9">
    <cfRule type="cellIs" dxfId="9" priority="19" operator="equal">
      <formula>$H$19</formula>
    </cfRule>
  </conditionalFormatting>
  <conditionalFormatting sqref="I10:J10">
    <cfRule type="cellIs" dxfId="8" priority="30" operator="equal">
      <formula>$H$20</formula>
    </cfRule>
  </conditionalFormatting>
  <conditionalFormatting sqref="I11:J11">
    <cfRule type="cellIs" dxfId="7" priority="29" operator="equal">
      <formula>$H$21</formula>
    </cfRule>
  </conditionalFormatting>
  <conditionalFormatting sqref="I12:J12">
    <cfRule type="cellIs" dxfId="6" priority="28" operator="equal">
      <formula>$H$22</formula>
    </cfRule>
  </conditionalFormatting>
  <conditionalFormatting sqref="K7:N7">
    <cfRule type="cellIs" dxfId="5" priority="8" operator="equal">
      <formula>$H$27</formula>
    </cfRule>
  </conditionalFormatting>
  <conditionalFormatting sqref="K8:N8">
    <cfRule type="expression" dxfId="4" priority="3">
      <formula>ROUND(K8,2)=ROUND($H$28,2)</formula>
    </cfRule>
  </conditionalFormatting>
  <conditionalFormatting sqref="K9:N9">
    <cfRule type="expression" dxfId="3" priority="6">
      <formula>ROUND(K9,2)=ROUND($H$29,2)</formula>
    </cfRule>
  </conditionalFormatting>
  <conditionalFormatting sqref="K10:N10">
    <cfRule type="expression" dxfId="2" priority="2">
      <formula>ROUND(K10,2)=ROUND($H$30,2)</formula>
    </cfRule>
  </conditionalFormatting>
  <conditionalFormatting sqref="K11:N11">
    <cfRule type="cellIs" dxfId="1" priority="23" operator="equal">
      <formula>$H$31</formula>
    </cfRule>
  </conditionalFormatting>
  <conditionalFormatting sqref="K12:N12">
    <cfRule type="expression" dxfId="0" priority="1">
      <formula>ROUND(K12,2)=ROUND($H$32,2)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M65"/>
  <sheetViews>
    <sheetView showGridLines="0" showRowColHeaders="0" zoomScaleNormal="100" workbookViewId="0">
      <pane ySplit="6" topLeftCell="A15" activePane="bottomLeft" state="frozen"/>
      <selection activeCell="D30" sqref="D30"/>
      <selection pane="bottomLeft" activeCell="I37" sqref="I37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6" t="s">
        <v>213</v>
      </c>
      <c r="C4" s="262" t="s">
        <v>145</v>
      </c>
      <c r="D4" s="262"/>
      <c r="E4" s="262" t="s">
        <v>142</v>
      </c>
      <c r="F4" s="262"/>
      <c r="H4" s="7" t="s">
        <v>167</v>
      </c>
    </row>
    <row r="5" spans="1:8" ht="38.65" customHeight="1">
      <c r="A5" s="250"/>
      <c r="B5" s="557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13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13" ht="18" customHeight="1">
      <c r="B18" s="76">
        <v>2019</v>
      </c>
      <c r="C18" s="77">
        <v>989.64</v>
      </c>
      <c r="D18" s="77">
        <v>1466.13</v>
      </c>
      <c r="E18" s="77">
        <v>962.55</v>
      </c>
      <c r="F18" s="77">
        <v>1345.98</v>
      </c>
      <c r="H18" s="11"/>
      <c r="I18" s="31"/>
    </row>
    <row r="19" spans="2:13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13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13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13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13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  <c r="J23" s="520"/>
      <c r="K23" s="520"/>
      <c r="L23" s="520"/>
      <c r="M23" s="520"/>
    </row>
    <row r="24" spans="2:13" ht="18" customHeight="1">
      <c r="B24" s="76">
        <v>2025</v>
      </c>
      <c r="C24" s="77">
        <v>1151.56</v>
      </c>
      <c r="D24" s="77">
        <v>1742.3</v>
      </c>
      <c r="E24" s="77">
        <v>1128.3800000000001</v>
      </c>
      <c r="F24" s="77">
        <v>1632.93</v>
      </c>
      <c r="H24" s="11"/>
      <c r="J24" s="520"/>
      <c r="K24" s="520"/>
      <c r="L24" s="520"/>
      <c r="M24" s="520"/>
    </row>
    <row r="25" spans="2:13" ht="18" customHeight="1">
      <c r="B25" s="189" t="s">
        <v>222</v>
      </c>
      <c r="C25" s="77">
        <f>'Distrib - regím. Altas nuevas'!$I$42</f>
        <v>1159.92</v>
      </c>
      <c r="D25" s="77">
        <f>'Distrib - regím. Altas nuevas'!$I$44</f>
        <v>1982.14</v>
      </c>
      <c r="E25" s="77">
        <f>'Distrib - regím. Altas nuevas'!$O$42</f>
        <v>1140.7</v>
      </c>
      <c r="F25" s="77">
        <f>'Distrib - regím. Altas nuevas'!$O$44</f>
        <v>1865.76</v>
      </c>
    </row>
    <row r="26" spans="2:13">
      <c r="J26" s="74"/>
      <c r="K26" s="74"/>
      <c r="L26" s="74"/>
      <c r="M26" s="74"/>
    </row>
    <row r="27" spans="2:13">
      <c r="B27" s="418" t="s">
        <v>125</v>
      </c>
      <c r="C27" s="419"/>
      <c r="D27" s="419"/>
      <c r="E27" s="419"/>
      <c r="F27" s="419"/>
    </row>
    <row r="28" spans="2:13" ht="25.5" customHeight="1">
      <c r="B28" s="76">
        <v>2008</v>
      </c>
      <c r="C28" s="79">
        <f t="shared" ref="C28:F39" si="0">C7/C6-1</f>
        <v>4.2799999999999998E-2</v>
      </c>
      <c r="D28" s="79">
        <f t="shared" si="0"/>
        <v>4.7500000000000001E-2</v>
      </c>
      <c r="E28" s="79">
        <f t="shared" si="0"/>
        <v>4.5900000000000003E-2</v>
      </c>
      <c r="F28" s="79">
        <f t="shared" si="0"/>
        <v>5.7700000000000001E-2</v>
      </c>
      <c r="G28" s="79"/>
      <c r="H28" s="74"/>
    </row>
    <row r="29" spans="2:13" ht="17.850000000000001" customHeight="1">
      <c r="B29" s="76">
        <v>2009</v>
      </c>
      <c r="C29" s="79">
        <f t="shared" si="0"/>
        <v>2.1600000000000001E-2</v>
      </c>
      <c r="D29" s="79">
        <f t="shared" si="0"/>
        <v>3.9800000000000002E-2</v>
      </c>
      <c r="E29" s="79">
        <f t="shared" si="0"/>
        <v>3.2599999999999997E-2</v>
      </c>
      <c r="F29" s="79">
        <f t="shared" si="0"/>
        <v>5.5500000000000001E-2</v>
      </c>
      <c r="G29" s="79"/>
      <c r="H29" s="74"/>
    </row>
    <row r="30" spans="2:13" ht="17.850000000000001" customHeight="1">
      <c r="B30" s="76">
        <v>2010</v>
      </c>
      <c r="C30" s="79">
        <f t="shared" si="0"/>
        <v>3.85E-2</v>
      </c>
      <c r="D30" s="79">
        <f t="shared" si="0"/>
        <v>4.6800000000000001E-2</v>
      </c>
      <c r="E30" s="79">
        <f t="shared" si="0"/>
        <v>3.61E-2</v>
      </c>
      <c r="F30" s="79">
        <f t="shared" si="0"/>
        <v>5.6000000000000001E-2</v>
      </c>
      <c r="G30" s="79"/>
      <c r="H30" s="74"/>
    </row>
    <row r="31" spans="2:13" ht="17.850000000000001" customHeight="1">
      <c r="B31" s="76">
        <v>2011</v>
      </c>
      <c r="C31" s="79">
        <f t="shared" si="0"/>
        <v>2.8299999999999999E-2</v>
      </c>
      <c r="D31" s="79">
        <f t="shared" si="0"/>
        <v>9.7999999999999997E-3</v>
      </c>
      <c r="E31" s="79">
        <f t="shared" si="0"/>
        <v>2.86E-2</v>
      </c>
      <c r="F31" s="79">
        <f t="shared" si="0"/>
        <v>2.5499999999999998E-2</v>
      </c>
      <c r="G31" s="79"/>
      <c r="H31" s="74"/>
    </row>
    <row r="32" spans="2:13" ht="17.850000000000001" customHeight="1">
      <c r="B32" s="76">
        <v>2012</v>
      </c>
      <c r="C32" s="79">
        <f t="shared" si="0"/>
        <v>-1.49E-2</v>
      </c>
      <c r="D32" s="79">
        <f t="shared" si="0"/>
        <v>-1.2200000000000001E-2</v>
      </c>
      <c r="E32" s="79">
        <f t="shared" si="0"/>
        <v>2.3800000000000002E-2</v>
      </c>
      <c r="F32" s="79">
        <f t="shared" si="0"/>
        <v>4.1500000000000002E-2</v>
      </c>
      <c r="G32" s="79"/>
      <c r="H32" s="74"/>
    </row>
    <row r="33" spans="2:12" ht="17.850000000000001" customHeight="1">
      <c r="B33" s="76">
        <v>2013</v>
      </c>
      <c r="C33" s="79">
        <f t="shared" si="0"/>
        <v>2.0999999999999999E-3</v>
      </c>
      <c r="D33" s="79">
        <f t="shared" si="0"/>
        <v>2.4899999999999999E-2</v>
      </c>
      <c r="E33" s="79">
        <f t="shared" si="0"/>
        <v>1.2500000000000001E-2</v>
      </c>
      <c r="F33" s="79">
        <f t="shared" si="0"/>
        <v>3.49E-2</v>
      </c>
      <c r="G33" s="79"/>
      <c r="H33" s="74"/>
    </row>
    <row r="34" spans="2:12" ht="17.850000000000001" customHeight="1">
      <c r="B34" s="76">
        <v>2014</v>
      </c>
      <c r="C34" s="79">
        <f t="shared" si="0"/>
        <v>-8.6999999999999994E-3</v>
      </c>
      <c r="D34" s="79">
        <f t="shared" si="0"/>
        <v>8.0000000000000004E-4</v>
      </c>
      <c r="E34" s="79">
        <f t="shared" si="0"/>
        <v>-6.1999999999999998E-3</v>
      </c>
      <c r="F34" s="79">
        <f t="shared" si="0"/>
        <v>1.47E-2</v>
      </c>
      <c r="G34" s="79"/>
      <c r="H34" s="74"/>
    </row>
    <row r="35" spans="2:12" ht="17.850000000000001" customHeight="1">
      <c r="B35" s="76">
        <v>2015</v>
      </c>
      <c r="C35" s="79">
        <f t="shared" si="0"/>
        <v>-1.3100000000000001E-2</v>
      </c>
      <c r="D35" s="79">
        <f t="shared" si="0"/>
        <v>2.4299999999999999E-2</v>
      </c>
      <c r="E35" s="79">
        <f t="shared" si="0"/>
        <v>-8.5000000000000006E-3</v>
      </c>
      <c r="F35" s="79">
        <f t="shared" si="0"/>
        <v>2.1499999999999998E-2</v>
      </c>
      <c r="G35" s="79"/>
      <c r="H35" s="74"/>
    </row>
    <row r="36" spans="2:12" ht="17.850000000000001" customHeight="1">
      <c r="B36" s="76">
        <v>2016</v>
      </c>
      <c r="C36" s="79">
        <f t="shared" si="0"/>
        <v>-1.0800000000000001E-2</v>
      </c>
      <c r="D36" s="79">
        <f t="shared" si="0"/>
        <v>-6.3E-3</v>
      </c>
      <c r="E36" s="79">
        <f t="shared" si="0"/>
        <v>-5.1000000000000004E-3</v>
      </c>
      <c r="F36" s="79">
        <f t="shared" si="0"/>
        <v>-7.9000000000000008E-3</v>
      </c>
      <c r="G36" s="79"/>
      <c r="H36" s="74"/>
      <c r="I36" s="10"/>
    </row>
    <row r="37" spans="2:12" ht="17.850000000000001" customHeight="1">
      <c r="B37" s="76">
        <v>2017</v>
      </c>
      <c r="C37" s="79">
        <f t="shared" si="0"/>
        <v>-3.0000000000000001E-3</v>
      </c>
      <c r="D37" s="79">
        <f t="shared" si="0"/>
        <v>-1.2500000000000001E-2</v>
      </c>
      <c r="E37" s="79">
        <f t="shared" si="0"/>
        <v>-6.9999999999999999E-4</v>
      </c>
      <c r="F37" s="79">
        <f t="shared" si="0"/>
        <v>-1.04E-2</v>
      </c>
      <c r="G37" s="79"/>
      <c r="H37" s="74"/>
    </row>
    <row r="38" spans="2:12" ht="17.850000000000001" customHeight="1">
      <c r="B38" s="76">
        <v>2018</v>
      </c>
      <c r="C38" s="79">
        <f t="shared" si="0"/>
        <v>-3.0000000000000001E-3</v>
      </c>
      <c r="D38" s="79">
        <f t="shared" si="0"/>
        <v>-8.9999999999999993E-3</v>
      </c>
      <c r="E38" s="79">
        <f t="shared" si="0"/>
        <v>1.8E-3</v>
      </c>
      <c r="F38" s="79">
        <f t="shared" si="0"/>
        <v>-5.4999999999999997E-3</v>
      </c>
      <c r="G38" s="79"/>
      <c r="H38" s="74"/>
    </row>
    <row r="39" spans="2:12" ht="17.850000000000001" customHeight="1">
      <c r="B39" s="76">
        <v>2019</v>
      </c>
      <c r="C39" s="79">
        <f t="shared" si="0"/>
        <v>2.3E-2</v>
      </c>
      <c r="D39" s="79">
        <f t="shared" si="0"/>
        <v>3.2500000000000001E-2</v>
      </c>
      <c r="E39" s="79">
        <f t="shared" si="0"/>
        <v>2.6800000000000001E-2</v>
      </c>
      <c r="F39" s="79">
        <f t="shared" si="0"/>
        <v>2.6499999999999999E-2</v>
      </c>
      <c r="G39" s="79"/>
      <c r="H39" s="74"/>
    </row>
    <row r="40" spans="2:12" ht="17.850000000000001" customHeight="1">
      <c r="B40" s="76">
        <v>2020</v>
      </c>
      <c r="C40" s="79">
        <f t="shared" ref="C40:F40" si="1">C19/C18-1</f>
        <v>1.6199999999999999E-2</v>
      </c>
      <c r="D40" s="79">
        <f t="shared" si="1"/>
        <v>4.2700000000000002E-2</v>
      </c>
      <c r="E40" s="79">
        <f t="shared" si="1"/>
        <v>1.3100000000000001E-2</v>
      </c>
      <c r="F40" s="79">
        <f t="shared" si="1"/>
        <v>4.5100000000000001E-2</v>
      </c>
      <c r="G40" s="79"/>
      <c r="H40" s="74"/>
    </row>
    <row r="41" spans="2:12" ht="17.850000000000001" customHeight="1">
      <c r="B41" s="76">
        <v>2021</v>
      </c>
      <c r="C41" s="79">
        <f t="shared" ref="C41:F41" si="2">C20/C19-1</f>
        <v>1.3899999999999999E-2</v>
      </c>
      <c r="D41" s="79">
        <f t="shared" si="2"/>
        <v>-1.6799999999999999E-2</v>
      </c>
      <c r="E41" s="79">
        <f t="shared" si="2"/>
        <v>1.47E-2</v>
      </c>
      <c r="F41" s="79">
        <f t="shared" si="2"/>
        <v>-1.3100000000000001E-2</v>
      </c>
      <c r="G41" s="79"/>
      <c r="H41" s="74"/>
    </row>
    <row r="42" spans="2:12" ht="17.850000000000001" customHeight="1">
      <c r="B42" s="76">
        <v>2022</v>
      </c>
      <c r="C42" s="79">
        <f>C21/C20-1</f>
        <v>2.5499999999999998E-2</v>
      </c>
      <c r="D42" s="79">
        <f>D21/D20-1</f>
        <v>1.3599999999999999E-2</v>
      </c>
      <c r="E42" s="79">
        <f>E21/E20-1</f>
        <v>2.7799999999999998E-2</v>
      </c>
      <c r="F42" s="79">
        <f>F21/F20-1</f>
        <v>2.76E-2</v>
      </c>
      <c r="G42" s="79"/>
      <c r="H42" s="74"/>
    </row>
    <row r="43" spans="2:12" ht="17.850000000000001" customHeight="1">
      <c r="B43" s="76">
        <v>2023</v>
      </c>
      <c r="C43" s="79">
        <f>C22/C21-1</f>
        <v>9.1999999999999998E-3</v>
      </c>
      <c r="D43" s="79">
        <f t="shared" ref="D43:F45" si="3">D22/D21-1</f>
        <v>2.0899999999999998E-2</v>
      </c>
      <c r="E43" s="79">
        <f t="shared" si="3"/>
        <v>1.4200000000000001E-2</v>
      </c>
      <c r="F43" s="79">
        <f t="shared" si="3"/>
        <v>1.8499999999999999E-2</v>
      </c>
      <c r="G43" s="79"/>
      <c r="H43" s="74"/>
      <c r="I43" s="74"/>
      <c r="J43" s="74"/>
      <c r="K43" s="74"/>
      <c r="L43" s="74"/>
    </row>
    <row r="44" spans="2:12" ht="17.850000000000001" customHeight="1">
      <c r="B44" s="76">
        <v>2024</v>
      </c>
      <c r="C44" s="79">
        <f>C23/C22-1</f>
        <v>4.41E-2</v>
      </c>
      <c r="D44" s="79">
        <f t="shared" si="3"/>
        <v>7.3400000000000007E-2</v>
      </c>
      <c r="E44" s="79">
        <f t="shared" si="3"/>
        <v>4.5100000000000001E-2</v>
      </c>
      <c r="F44" s="79">
        <f t="shared" si="3"/>
        <v>7.7899999999999997E-2</v>
      </c>
      <c r="G44" s="79"/>
      <c r="H44" s="74"/>
    </row>
    <row r="45" spans="2:12" ht="17.850000000000001" customHeight="1">
      <c r="B45" s="76">
        <v>2025</v>
      </c>
      <c r="C45" s="79">
        <f>C24/C23-1</f>
        <v>4.4999999999999998E-2</v>
      </c>
      <c r="D45" s="79">
        <f t="shared" si="3"/>
        <v>4.36E-2</v>
      </c>
      <c r="E45" s="79">
        <f t="shared" si="3"/>
        <v>4.6699999999999998E-2</v>
      </c>
      <c r="F45" s="79">
        <f t="shared" si="3"/>
        <v>4.2500000000000003E-2</v>
      </c>
      <c r="G45" s="79"/>
      <c r="H45" s="74"/>
    </row>
    <row r="46" spans="2:12" ht="22.7" customHeight="1">
      <c r="B46" s="78" t="s">
        <v>223</v>
      </c>
      <c r="C46" s="80">
        <f>C25/C53-1</f>
        <v>2.8899999999999999E-2</v>
      </c>
      <c r="D46" s="80">
        <f>D25/D53-1</f>
        <v>5.5100000000000003E-2</v>
      </c>
      <c r="E46" s="80">
        <f>E25/E53-1</f>
        <v>3.8899999999999997E-2</v>
      </c>
      <c r="F46" s="80">
        <f>F25/F53-1</f>
        <v>6.3600000000000004E-2</v>
      </c>
      <c r="G46" s="79"/>
      <c r="H46" s="74"/>
    </row>
    <row r="47" spans="2:12" ht="7.5" customHeight="1"/>
    <row r="48" spans="2:12" ht="3.4" customHeight="1">
      <c r="B48" s="81"/>
      <c r="C48" s="81"/>
      <c r="D48" s="81"/>
      <c r="E48" s="81"/>
      <c r="F48" s="81"/>
    </row>
    <row r="49" spans="1:9" ht="23.85" customHeight="1">
      <c r="B49" t="s">
        <v>224</v>
      </c>
    </row>
    <row r="50" spans="1:9" ht="23.85" customHeight="1">
      <c r="B50" t="s">
        <v>225</v>
      </c>
    </row>
    <row r="51" spans="1:9" ht="35.65" customHeight="1">
      <c r="A51" s="346"/>
      <c r="B51" s="408"/>
      <c r="C51" s="295" t="s">
        <v>148</v>
      </c>
      <c r="D51" s="295"/>
      <c r="E51" s="295" t="s">
        <v>149</v>
      </c>
      <c r="F51" s="296"/>
      <c r="G51" s="296"/>
      <c r="H51" s="410"/>
      <c r="I51" s="420"/>
    </row>
    <row r="52" spans="1:9">
      <c r="A52" s="346"/>
      <c r="B52" s="408"/>
      <c r="C52" s="295" t="s">
        <v>28</v>
      </c>
      <c r="D52" s="295" t="s">
        <v>29</v>
      </c>
      <c r="E52" s="295" t="s">
        <v>28</v>
      </c>
      <c r="F52" s="296" t="s">
        <v>29</v>
      </c>
      <c r="G52" s="296"/>
      <c r="H52" s="410"/>
      <c r="I52" s="420"/>
    </row>
    <row r="53" spans="1:9" ht="21.4" customHeight="1">
      <c r="A53" s="346"/>
      <c r="B53" s="408"/>
      <c r="C53" s="446">
        <v>1127.31</v>
      </c>
      <c r="D53" s="446">
        <v>1878.68</v>
      </c>
      <c r="E53" s="295">
        <v>1098.04</v>
      </c>
      <c r="F53" s="447">
        <v>1754.24</v>
      </c>
      <c r="G53" s="296"/>
      <c r="H53" s="410"/>
      <c r="I53" s="420"/>
    </row>
    <row r="54" spans="1:9" ht="19.7" customHeight="1">
      <c r="A54" s="346"/>
      <c r="B54" s="408"/>
      <c r="C54" s="408"/>
      <c r="D54" s="408"/>
      <c r="E54" s="408"/>
      <c r="F54" s="409"/>
      <c r="G54" s="409"/>
      <c r="H54" s="410"/>
      <c r="I54" s="420"/>
    </row>
    <row r="55" spans="1:9">
      <c r="A55" s="346"/>
      <c r="B55" s="408"/>
      <c r="C55" s="408"/>
      <c r="D55" s="408"/>
      <c r="E55" s="408"/>
      <c r="F55" s="409"/>
      <c r="G55" s="409"/>
      <c r="H55" s="410"/>
      <c r="I55" s="420"/>
    </row>
    <row r="56" spans="1:9">
      <c r="A56" s="346"/>
      <c r="B56" s="409"/>
      <c r="C56" s="409"/>
      <c r="D56" s="409"/>
      <c r="E56" s="409"/>
      <c r="F56" s="409"/>
      <c r="G56" s="409"/>
      <c r="H56" s="421"/>
      <c r="I56" s="420"/>
    </row>
    <row r="57" spans="1:9">
      <c r="A57" s="346"/>
      <c r="B57" s="409"/>
      <c r="C57" s="409"/>
      <c r="D57" s="409"/>
      <c r="E57" s="409"/>
      <c r="F57" s="409"/>
      <c r="G57" s="409"/>
      <c r="H57" s="410"/>
      <c r="I57" s="410"/>
    </row>
    <row r="58" spans="1:9">
      <c r="A58" s="346"/>
      <c r="B58" s="409"/>
      <c r="C58" s="409"/>
      <c r="D58" s="409"/>
      <c r="E58" s="409"/>
      <c r="F58" s="409"/>
      <c r="G58" s="409"/>
      <c r="H58" s="410"/>
      <c r="I58" s="410"/>
    </row>
    <row r="59" spans="1:9">
      <c r="A59" s="346"/>
      <c r="B59" s="409"/>
      <c r="C59" s="409"/>
      <c r="D59" s="409"/>
      <c r="E59" s="409"/>
      <c r="F59" s="409"/>
      <c r="G59" s="409"/>
      <c r="H59" s="410"/>
      <c r="I59" s="410"/>
    </row>
    <row r="60" spans="1:9">
      <c r="A60" s="346"/>
      <c r="B60" s="409"/>
      <c r="C60" s="409"/>
      <c r="D60" s="409"/>
      <c r="E60" s="409"/>
      <c r="F60" s="409"/>
      <c r="G60" s="410"/>
      <c r="H60" s="410"/>
      <c r="I60" s="410"/>
    </row>
    <row r="61" spans="1:9">
      <c r="A61" s="346"/>
      <c r="B61" s="409"/>
      <c r="C61" s="409"/>
      <c r="D61" s="409"/>
      <c r="E61" s="409"/>
      <c r="F61" s="409"/>
      <c r="G61" s="410"/>
      <c r="H61" s="410"/>
      <c r="I61" s="410"/>
    </row>
    <row r="62" spans="1:9">
      <c r="A62" s="334"/>
      <c r="B62" s="410"/>
      <c r="C62" s="409"/>
      <c r="D62" s="409"/>
      <c r="E62" s="409"/>
      <c r="F62" s="409"/>
      <c r="G62" s="334"/>
      <c r="H62" s="210"/>
      <c r="I62" s="210"/>
    </row>
    <row r="63" spans="1:9">
      <c r="B63" s="410"/>
      <c r="C63" s="410"/>
      <c r="D63" s="410"/>
      <c r="E63" s="410"/>
      <c r="F63" s="410"/>
      <c r="G63" s="334"/>
      <c r="H63" s="210"/>
      <c r="I63" s="210"/>
    </row>
    <row r="64" spans="1:9">
      <c r="B64" s="407"/>
      <c r="C64" s="407"/>
      <c r="D64" s="407"/>
      <c r="E64" s="407"/>
      <c r="F64" s="407"/>
      <c r="G64" s="210"/>
    </row>
    <row r="65" spans="2:7">
      <c r="B65" s="334"/>
      <c r="C65" s="334"/>
      <c r="D65" s="334"/>
      <c r="E65" s="334"/>
      <c r="F65" s="334"/>
      <c r="G65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51" activePane="bottomLeft" state="frozen"/>
      <selection activeCell="K51" sqref="K51"/>
      <selection pane="bottomLeft" activeCell="K83" sqref="K83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6384" width="11.42578125" style="361"/>
  </cols>
  <sheetData>
    <row r="1" spans="1:230" s="350" customFormat="1" ht="15.75" customHeight="1">
      <c r="B1" s="351"/>
      <c r="E1" s="352"/>
      <c r="G1" s="352"/>
      <c r="I1" s="352"/>
    </row>
    <row r="2" spans="1:230" s="350" customFormat="1">
      <c r="B2" s="351"/>
      <c r="E2" s="352"/>
      <c r="G2" s="352"/>
      <c r="I2" s="352"/>
    </row>
    <row r="3" spans="1:230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</row>
    <row r="4" spans="1:230" s="350" customFormat="1">
      <c r="B4" s="351"/>
      <c r="C4" s="357"/>
      <c r="D4" s="355"/>
      <c r="E4" s="356"/>
      <c r="F4" s="355"/>
      <c r="G4" s="356"/>
      <c r="H4" s="355"/>
      <c r="I4" s="356"/>
    </row>
    <row r="5" spans="1:230" s="350" customFormat="1" ht="18.75">
      <c r="B5" s="491" t="s">
        <v>226</v>
      </c>
      <c r="C5" s="358"/>
      <c r="D5" s="355"/>
      <c r="E5" s="356"/>
      <c r="F5" s="355"/>
      <c r="G5" s="356"/>
      <c r="H5" s="355"/>
      <c r="I5" s="356"/>
      <c r="K5" s="7" t="s">
        <v>167</v>
      </c>
    </row>
    <row r="6" spans="1:230" ht="9" customHeight="1">
      <c r="A6" s="359"/>
      <c r="B6" s="360"/>
      <c r="C6" s="413"/>
      <c r="D6" s="414"/>
      <c r="E6" s="415"/>
      <c r="F6" s="414"/>
      <c r="G6" s="415"/>
      <c r="H6" s="414"/>
      <c r="I6" s="415"/>
    </row>
    <row r="7" spans="1:230" ht="38.1" customHeight="1">
      <c r="A7" s="359"/>
      <c r="B7" s="558" t="s">
        <v>156</v>
      </c>
      <c r="C7" s="560" t="s">
        <v>47</v>
      </c>
      <c r="D7" s="399" t="s">
        <v>48</v>
      </c>
      <c r="E7" s="400"/>
      <c r="F7" s="401" t="s">
        <v>49</v>
      </c>
      <c r="G7" s="402"/>
      <c r="H7" s="492" t="s">
        <v>50</v>
      </c>
      <c r="I7" s="493"/>
    </row>
    <row r="8" spans="1:230" ht="36.75" customHeight="1">
      <c r="A8" s="359"/>
      <c r="B8" s="559"/>
      <c r="C8" s="561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30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30" s="371" customFormat="1" ht="18" customHeight="1">
      <c r="A10" s="366"/>
      <c r="B10" s="367"/>
      <c r="C10" s="368" t="s">
        <v>52</v>
      </c>
      <c r="D10" s="500">
        <v>226398</v>
      </c>
      <c r="E10" s="501">
        <v>1168.05</v>
      </c>
      <c r="F10" s="502">
        <v>1016864</v>
      </c>
      <c r="G10" s="503">
        <v>1424.49</v>
      </c>
      <c r="H10" s="504">
        <v>393994</v>
      </c>
      <c r="I10" s="505">
        <v>904.68</v>
      </c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  <c r="HJ10" s="366"/>
      <c r="HK10" s="366"/>
      <c r="HL10" s="366"/>
      <c r="HM10" s="366"/>
      <c r="HN10" s="366"/>
      <c r="HO10" s="366"/>
      <c r="HP10" s="366"/>
      <c r="HQ10" s="366"/>
      <c r="HR10" s="366"/>
      <c r="HS10" s="366"/>
      <c r="HT10" s="366"/>
      <c r="HU10" s="366"/>
      <c r="HV10" s="366"/>
    </row>
    <row r="11" spans="1:230" s="372" customFormat="1" ht="18" customHeight="1">
      <c r="B11" s="367">
        <v>4</v>
      </c>
      <c r="C11" s="373" t="s">
        <v>53</v>
      </c>
      <c r="D11" s="374">
        <v>11823</v>
      </c>
      <c r="E11" s="375">
        <v>1162.45</v>
      </c>
      <c r="F11" s="374">
        <v>74325</v>
      </c>
      <c r="G11" s="375">
        <v>1291.9000000000001</v>
      </c>
      <c r="H11" s="374">
        <v>29076</v>
      </c>
      <c r="I11" s="375">
        <v>829.27</v>
      </c>
    </row>
    <row r="12" spans="1:230" s="372" customFormat="1" ht="18" customHeight="1">
      <c r="B12" s="367">
        <v>11</v>
      </c>
      <c r="C12" s="373" t="s">
        <v>54</v>
      </c>
      <c r="D12" s="374">
        <v>36775</v>
      </c>
      <c r="E12" s="375">
        <v>1248.26</v>
      </c>
      <c r="F12" s="374">
        <v>130580</v>
      </c>
      <c r="G12" s="375">
        <v>1611.15</v>
      </c>
      <c r="H12" s="374">
        <v>57127</v>
      </c>
      <c r="I12" s="375">
        <v>1017.57</v>
      </c>
    </row>
    <row r="13" spans="1:230" s="372" customFormat="1" ht="18" customHeight="1">
      <c r="B13" s="367">
        <v>14</v>
      </c>
      <c r="C13" s="373" t="s">
        <v>55</v>
      </c>
      <c r="D13" s="374">
        <v>17811</v>
      </c>
      <c r="E13" s="375">
        <v>1105.6600000000001</v>
      </c>
      <c r="F13" s="374">
        <v>116184</v>
      </c>
      <c r="G13" s="375">
        <v>1320.06</v>
      </c>
      <c r="H13" s="374">
        <v>42502</v>
      </c>
      <c r="I13" s="375">
        <v>839.41</v>
      </c>
    </row>
    <row r="14" spans="1:230" s="372" customFormat="1" ht="18" customHeight="1">
      <c r="B14" s="367">
        <v>18</v>
      </c>
      <c r="C14" s="373" t="s">
        <v>56</v>
      </c>
      <c r="D14" s="374">
        <v>25097</v>
      </c>
      <c r="E14" s="375">
        <v>1172.22</v>
      </c>
      <c r="F14" s="374">
        <v>125915</v>
      </c>
      <c r="G14" s="375">
        <v>1350.34</v>
      </c>
      <c r="H14" s="374">
        <v>44833</v>
      </c>
      <c r="I14" s="375">
        <v>820.82</v>
      </c>
    </row>
    <row r="15" spans="1:230" s="372" customFormat="1" ht="18" customHeight="1">
      <c r="B15" s="367">
        <v>21</v>
      </c>
      <c r="C15" s="373" t="s">
        <v>57</v>
      </c>
      <c r="D15" s="374">
        <v>14027</v>
      </c>
      <c r="E15" s="375">
        <v>1111.95</v>
      </c>
      <c r="F15" s="374">
        <v>62868</v>
      </c>
      <c r="G15" s="375">
        <v>1452.45</v>
      </c>
      <c r="H15" s="374">
        <v>25149</v>
      </c>
      <c r="I15" s="375">
        <v>926.09</v>
      </c>
    </row>
    <row r="16" spans="1:230" s="372" customFormat="1" ht="18" customHeight="1">
      <c r="B16" s="367">
        <v>23</v>
      </c>
      <c r="C16" s="373" t="s">
        <v>58</v>
      </c>
      <c r="D16" s="374">
        <v>23227</v>
      </c>
      <c r="E16" s="375">
        <v>1098.1300000000001</v>
      </c>
      <c r="F16" s="374">
        <v>87503</v>
      </c>
      <c r="G16" s="375">
        <v>1309.6600000000001</v>
      </c>
      <c r="H16" s="374">
        <v>35499</v>
      </c>
      <c r="I16" s="375">
        <v>866.06</v>
      </c>
    </row>
    <row r="17" spans="1:230" s="372" customFormat="1" ht="18" customHeight="1">
      <c r="B17" s="367">
        <v>29</v>
      </c>
      <c r="C17" s="373" t="s">
        <v>59</v>
      </c>
      <c r="D17" s="374">
        <v>33088</v>
      </c>
      <c r="E17" s="375">
        <v>1228.78</v>
      </c>
      <c r="F17" s="374">
        <v>183155</v>
      </c>
      <c r="G17" s="375">
        <v>1433.28</v>
      </c>
      <c r="H17" s="374">
        <v>67747</v>
      </c>
      <c r="I17" s="375">
        <v>901.49</v>
      </c>
    </row>
    <row r="18" spans="1:230" s="372" customFormat="1" ht="18" customHeight="1">
      <c r="B18" s="367">
        <v>41</v>
      </c>
      <c r="C18" s="373" t="s">
        <v>60</v>
      </c>
      <c r="D18" s="374">
        <v>64550</v>
      </c>
      <c r="E18" s="375">
        <v>1145.19</v>
      </c>
      <c r="F18" s="374">
        <v>236334</v>
      </c>
      <c r="G18" s="375">
        <v>1482.18</v>
      </c>
      <c r="H18" s="374">
        <v>92061</v>
      </c>
      <c r="I18" s="375">
        <v>940.82</v>
      </c>
    </row>
    <row r="19" spans="1:230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</row>
    <row r="20" spans="1:230" s="371" customFormat="1" ht="18" customHeight="1">
      <c r="A20" s="366"/>
      <c r="B20" s="367"/>
      <c r="C20" s="368" t="s">
        <v>61</v>
      </c>
      <c r="D20" s="500">
        <v>23007</v>
      </c>
      <c r="E20" s="501">
        <v>1306.52</v>
      </c>
      <c r="F20" s="502">
        <v>214383</v>
      </c>
      <c r="G20" s="503">
        <v>1638.56</v>
      </c>
      <c r="H20" s="504">
        <v>72085</v>
      </c>
      <c r="I20" s="505">
        <v>1022.69</v>
      </c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</row>
    <row r="21" spans="1:230" s="372" customFormat="1" ht="18" customHeight="1">
      <c r="B21" s="367">
        <v>22</v>
      </c>
      <c r="C21" s="373" t="s">
        <v>62</v>
      </c>
      <c r="D21" s="374">
        <v>4993</v>
      </c>
      <c r="E21" s="375">
        <v>1202.0899999999999</v>
      </c>
      <c r="F21" s="374">
        <v>36047</v>
      </c>
      <c r="G21" s="375">
        <v>1501.95</v>
      </c>
      <c r="H21" s="374">
        <v>12673</v>
      </c>
      <c r="I21" s="375">
        <v>950.13</v>
      </c>
    </row>
    <row r="22" spans="1:230" s="372" customFormat="1" ht="18" customHeight="1">
      <c r="B22" s="367">
        <v>40</v>
      </c>
      <c r="C22" s="373" t="s">
        <v>63</v>
      </c>
      <c r="D22" s="374">
        <v>3673</v>
      </c>
      <c r="E22" s="375">
        <v>1185.94</v>
      </c>
      <c r="F22" s="374">
        <v>23757</v>
      </c>
      <c r="G22" s="375">
        <v>1520.77</v>
      </c>
      <c r="H22" s="374">
        <v>7912</v>
      </c>
      <c r="I22" s="375">
        <v>935.32</v>
      </c>
    </row>
    <row r="23" spans="1:230" s="372" customFormat="1" ht="18" customHeight="1">
      <c r="B23" s="367">
        <v>50</v>
      </c>
      <c r="C23" s="373" t="s">
        <v>64</v>
      </c>
      <c r="D23" s="374">
        <v>14341</v>
      </c>
      <c r="E23" s="375">
        <v>1373.77</v>
      </c>
      <c r="F23" s="374">
        <v>154579</v>
      </c>
      <c r="G23" s="375">
        <v>1688.52</v>
      </c>
      <c r="H23" s="374">
        <v>51500</v>
      </c>
      <c r="I23" s="375">
        <v>1053.97</v>
      </c>
    </row>
    <row r="24" spans="1:230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</row>
    <row r="25" spans="1:230" s="371" customFormat="1" ht="18" customHeight="1">
      <c r="A25" s="366"/>
      <c r="B25" s="367">
        <v>33</v>
      </c>
      <c r="C25" s="368" t="s">
        <v>65</v>
      </c>
      <c r="D25" s="500">
        <v>28589</v>
      </c>
      <c r="E25" s="501">
        <v>1409.4</v>
      </c>
      <c r="F25" s="502">
        <v>187932</v>
      </c>
      <c r="G25" s="503">
        <v>1835</v>
      </c>
      <c r="H25" s="504">
        <v>75684</v>
      </c>
      <c r="I25" s="505">
        <v>1109.98</v>
      </c>
      <c r="J25" s="366"/>
      <c r="K25" s="366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  <c r="HJ25" s="366"/>
      <c r="HK25" s="366"/>
      <c r="HL25" s="366"/>
      <c r="HM25" s="366"/>
      <c r="HN25" s="366"/>
      <c r="HO25" s="366"/>
      <c r="HP25" s="366"/>
      <c r="HQ25" s="366"/>
      <c r="HR25" s="366"/>
      <c r="HS25" s="366"/>
      <c r="HT25" s="366"/>
      <c r="HU25" s="366"/>
      <c r="HV25" s="366"/>
    </row>
    <row r="26" spans="1:230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66"/>
      <c r="K26" s="366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  <c r="HJ26" s="366"/>
      <c r="HK26" s="366"/>
      <c r="HL26" s="366"/>
      <c r="HM26" s="366"/>
      <c r="HN26" s="366"/>
      <c r="HO26" s="366"/>
      <c r="HP26" s="366"/>
      <c r="HQ26" s="366"/>
      <c r="HR26" s="366"/>
      <c r="HS26" s="366"/>
      <c r="HT26" s="366"/>
      <c r="HU26" s="366"/>
      <c r="HV26" s="366"/>
    </row>
    <row r="27" spans="1:230" s="371" customFormat="1" ht="18" customHeight="1">
      <c r="A27" s="366"/>
      <c r="B27" s="367">
        <v>7</v>
      </c>
      <c r="C27" s="368" t="s">
        <v>203</v>
      </c>
      <c r="D27" s="500">
        <v>18732</v>
      </c>
      <c r="E27" s="501">
        <v>1186.3499999999999</v>
      </c>
      <c r="F27" s="502">
        <v>144750</v>
      </c>
      <c r="G27" s="503">
        <v>1445.08</v>
      </c>
      <c r="H27" s="504">
        <v>45470</v>
      </c>
      <c r="I27" s="505">
        <v>877.65</v>
      </c>
      <c r="J27" s="366"/>
      <c r="K27" s="366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  <c r="HJ27" s="366"/>
      <c r="HK27" s="366"/>
      <c r="HL27" s="366"/>
      <c r="HM27" s="366"/>
      <c r="HN27" s="366"/>
      <c r="HO27" s="366"/>
      <c r="HP27" s="366"/>
      <c r="HQ27" s="366"/>
      <c r="HR27" s="366"/>
      <c r="HS27" s="366"/>
      <c r="HT27" s="366"/>
      <c r="HU27" s="366"/>
      <c r="HV27" s="366"/>
    </row>
    <row r="28" spans="1:230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  <c r="HJ28" s="366"/>
      <c r="HK28" s="366"/>
      <c r="HL28" s="366"/>
      <c r="HM28" s="366"/>
      <c r="HN28" s="366"/>
      <c r="HO28" s="366"/>
      <c r="HP28" s="366"/>
      <c r="HQ28" s="366"/>
      <c r="HR28" s="366"/>
      <c r="HS28" s="366"/>
      <c r="HT28" s="366"/>
      <c r="HU28" s="366"/>
      <c r="HV28" s="366"/>
    </row>
    <row r="29" spans="1:230" s="371" customFormat="1" ht="18" customHeight="1">
      <c r="A29" s="366"/>
      <c r="B29" s="367"/>
      <c r="C29" s="368" t="s">
        <v>66</v>
      </c>
      <c r="D29" s="500">
        <v>61089</v>
      </c>
      <c r="E29" s="501">
        <v>1198.5999999999999</v>
      </c>
      <c r="F29" s="502">
        <v>214531</v>
      </c>
      <c r="G29" s="503">
        <v>1449.44</v>
      </c>
      <c r="H29" s="504">
        <v>83664</v>
      </c>
      <c r="I29" s="505">
        <v>917.82</v>
      </c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  <c r="HJ29" s="366"/>
      <c r="HK29" s="366"/>
      <c r="HL29" s="366"/>
      <c r="HM29" s="366"/>
      <c r="HN29" s="366"/>
      <c r="HO29" s="366"/>
      <c r="HP29" s="366"/>
      <c r="HQ29" s="366"/>
      <c r="HR29" s="366"/>
      <c r="HS29" s="366"/>
      <c r="HT29" s="366"/>
      <c r="HU29" s="366"/>
      <c r="HV29" s="366"/>
    </row>
    <row r="30" spans="1:230" s="372" customFormat="1" ht="18" customHeight="1">
      <c r="B30" s="367">
        <v>35</v>
      </c>
      <c r="C30" s="373" t="s">
        <v>67</v>
      </c>
      <c r="D30" s="374">
        <v>34273</v>
      </c>
      <c r="E30" s="375">
        <v>1254.74</v>
      </c>
      <c r="F30" s="374">
        <v>111327</v>
      </c>
      <c r="G30" s="375">
        <v>1470.07</v>
      </c>
      <c r="H30" s="374">
        <v>43241</v>
      </c>
      <c r="I30" s="375">
        <v>926</v>
      </c>
    </row>
    <row r="31" spans="1:230" s="372" customFormat="1" ht="18" customHeight="1">
      <c r="B31" s="367">
        <v>38</v>
      </c>
      <c r="C31" s="373" t="s">
        <v>68</v>
      </c>
      <c r="D31" s="374">
        <v>26816</v>
      </c>
      <c r="E31" s="375">
        <v>1126.8499999999999</v>
      </c>
      <c r="F31" s="374">
        <v>103204</v>
      </c>
      <c r="G31" s="375">
        <v>1427.19</v>
      </c>
      <c r="H31" s="374">
        <v>40423</v>
      </c>
      <c r="I31" s="375">
        <v>909.07</v>
      </c>
    </row>
    <row r="32" spans="1:230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</row>
    <row r="33" spans="1:230" s="371" customFormat="1" ht="18" customHeight="1">
      <c r="A33" s="366"/>
      <c r="B33" s="367">
        <v>39</v>
      </c>
      <c r="C33" s="368" t="s">
        <v>69</v>
      </c>
      <c r="D33" s="500">
        <v>14156</v>
      </c>
      <c r="E33" s="501">
        <v>1304.92</v>
      </c>
      <c r="F33" s="502">
        <v>94596</v>
      </c>
      <c r="G33" s="503">
        <v>1653.99</v>
      </c>
      <c r="H33" s="504">
        <v>34737</v>
      </c>
      <c r="I33" s="505">
        <v>1024.54</v>
      </c>
      <c r="J33" s="366"/>
      <c r="K33" s="366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</row>
    <row r="34" spans="1:230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66"/>
      <c r="K34" s="366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</row>
    <row r="35" spans="1:230" s="371" customFormat="1" ht="18" customHeight="1">
      <c r="A35" s="366"/>
      <c r="B35" s="367"/>
      <c r="C35" s="368" t="s">
        <v>70</v>
      </c>
      <c r="D35" s="500">
        <v>51346</v>
      </c>
      <c r="E35" s="501">
        <v>1244.21</v>
      </c>
      <c r="F35" s="502">
        <v>416471</v>
      </c>
      <c r="G35" s="503">
        <v>1562.02</v>
      </c>
      <c r="H35" s="504">
        <v>146908</v>
      </c>
      <c r="I35" s="505">
        <v>976.37</v>
      </c>
      <c r="J35" s="366"/>
      <c r="K35" s="366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  <c r="HJ35" s="366"/>
      <c r="HK35" s="366"/>
      <c r="HL35" s="366"/>
      <c r="HM35" s="366"/>
      <c r="HN35" s="366"/>
      <c r="HO35" s="366"/>
      <c r="HP35" s="366"/>
      <c r="HQ35" s="366"/>
      <c r="HR35" s="366"/>
      <c r="HS35" s="366"/>
      <c r="HT35" s="366"/>
      <c r="HU35" s="366"/>
      <c r="HV35" s="366"/>
    </row>
    <row r="36" spans="1:230" s="372" customFormat="1" ht="18" customHeight="1">
      <c r="B36" s="367">
        <v>5</v>
      </c>
      <c r="C36" s="373" t="s">
        <v>71</v>
      </c>
      <c r="D36" s="374">
        <v>3567</v>
      </c>
      <c r="E36" s="375">
        <v>1128.04</v>
      </c>
      <c r="F36" s="374">
        <v>25760</v>
      </c>
      <c r="G36" s="375">
        <v>1372.7</v>
      </c>
      <c r="H36" s="374">
        <v>9468</v>
      </c>
      <c r="I36" s="375">
        <v>905.09</v>
      </c>
    </row>
    <row r="37" spans="1:230" s="372" customFormat="1" ht="18" customHeight="1">
      <c r="B37" s="367">
        <v>9</v>
      </c>
      <c r="C37" s="373" t="s">
        <v>72</v>
      </c>
      <c r="D37" s="374">
        <v>5517</v>
      </c>
      <c r="E37" s="375">
        <v>1376.95</v>
      </c>
      <c r="F37" s="374">
        <v>66371</v>
      </c>
      <c r="G37" s="375">
        <v>1655.39</v>
      </c>
      <c r="H37" s="374">
        <v>20453</v>
      </c>
      <c r="I37" s="375">
        <v>1006.12</v>
      </c>
    </row>
    <row r="38" spans="1:230" s="372" customFormat="1" ht="18" customHeight="1">
      <c r="B38" s="367">
        <v>24</v>
      </c>
      <c r="C38" s="373" t="s">
        <v>73</v>
      </c>
      <c r="D38" s="374">
        <v>14405</v>
      </c>
      <c r="E38" s="375">
        <v>1312.02</v>
      </c>
      <c r="F38" s="374">
        <v>88052</v>
      </c>
      <c r="G38" s="375">
        <v>1567.84</v>
      </c>
      <c r="H38" s="374">
        <v>33286</v>
      </c>
      <c r="I38" s="375">
        <v>952.55</v>
      </c>
    </row>
    <row r="39" spans="1:230" s="372" customFormat="1" ht="18" customHeight="1">
      <c r="B39" s="367">
        <v>34</v>
      </c>
      <c r="C39" s="373" t="s">
        <v>74</v>
      </c>
      <c r="D39" s="374">
        <v>4153</v>
      </c>
      <c r="E39" s="375">
        <v>1212.24</v>
      </c>
      <c r="F39" s="374">
        <v>28775</v>
      </c>
      <c r="G39" s="375">
        <v>1603.89</v>
      </c>
      <c r="H39" s="374">
        <v>10033</v>
      </c>
      <c r="I39" s="375">
        <v>1007.85</v>
      </c>
    </row>
    <row r="40" spans="1:230" s="372" customFormat="1" ht="18" customHeight="1">
      <c r="B40" s="367">
        <v>37</v>
      </c>
      <c r="C40" s="373" t="s">
        <v>75</v>
      </c>
      <c r="D40" s="374">
        <v>6004</v>
      </c>
      <c r="E40" s="375">
        <v>1182.5899999999999</v>
      </c>
      <c r="F40" s="374">
        <v>54774</v>
      </c>
      <c r="G40" s="375">
        <v>1458.82</v>
      </c>
      <c r="H40" s="374">
        <v>19746</v>
      </c>
      <c r="I40" s="375">
        <v>935.67</v>
      </c>
    </row>
    <row r="41" spans="1:230" s="372" customFormat="1" ht="18" customHeight="1">
      <c r="B41" s="367">
        <v>40</v>
      </c>
      <c r="C41" s="373" t="s">
        <v>76</v>
      </c>
      <c r="D41" s="374">
        <v>2769</v>
      </c>
      <c r="E41" s="375">
        <v>1139.23</v>
      </c>
      <c r="F41" s="374">
        <v>23936</v>
      </c>
      <c r="G41" s="375">
        <v>1492.66</v>
      </c>
      <c r="H41" s="374">
        <v>8222</v>
      </c>
      <c r="I41" s="375">
        <v>936.93</v>
      </c>
    </row>
    <row r="42" spans="1:230" s="372" customFormat="1" ht="18" customHeight="1">
      <c r="B42" s="367">
        <v>42</v>
      </c>
      <c r="C42" s="373" t="s">
        <v>77</v>
      </c>
      <c r="D42" s="374">
        <v>1324</v>
      </c>
      <c r="E42" s="375">
        <v>1239.92</v>
      </c>
      <c r="F42" s="374">
        <v>16025</v>
      </c>
      <c r="G42" s="375">
        <v>1500.85</v>
      </c>
      <c r="H42" s="374">
        <v>5035</v>
      </c>
      <c r="I42" s="375">
        <v>910.7</v>
      </c>
    </row>
    <row r="43" spans="1:230" s="372" customFormat="1" ht="18" customHeight="1">
      <c r="B43" s="367">
        <v>47</v>
      </c>
      <c r="C43" s="373" t="s">
        <v>78</v>
      </c>
      <c r="D43" s="374">
        <v>11350</v>
      </c>
      <c r="E43" s="375">
        <v>1219.2</v>
      </c>
      <c r="F43" s="374">
        <v>81404</v>
      </c>
      <c r="G43" s="375">
        <v>1712.24</v>
      </c>
      <c r="H43" s="374">
        <v>28486</v>
      </c>
      <c r="I43" s="375">
        <v>1083.28</v>
      </c>
    </row>
    <row r="44" spans="1:230" s="372" customFormat="1" ht="18" customHeight="1">
      <c r="B44" s="367">
        <v>49</v>
      </c>
      <c r="C44" s="373" t="s">
        <v>79</v>
      </c>
      <c r="D44" s="374">
        <v>2257</v>
      </c>
      <c r="E44" s="375">
        <v>1150.3399999999999</v>
      </c>
      <c r="F44" s="374">
        <v>31374</v>
      </c>
      <c r="G44" s="375">
        <v>1339.8</v>
      </c>
      <c r="H44" s="374">
        <v>12179</v>
      </c>
      <c r="I44" s="375">
        <v>890.68</v>
      </c>
    </row>
    <row r="45" spans="1:230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</row>
    <row r="46" spans="1:230" s="371" customFormat="1" ht="18" customHeight="1">
      <c r="A46" s="366"/>
      <c r="B46" s="367"/>
      <c r="C46" s="368" t="s">
        <v>80</v>
      </c>
      <c r="D46" s="500">
        <v>49220</v>
      </c>
      <c r="E46" s="501">
        <v>1161.03</v>
      </c>
      <c r="F46" s="502">
        <v>245320</v>
      </c>
      <c r="G46" s="503">
        <v>1478.21</v>
      </c>
      <c r="H46" s="504">
        <v>94762</v>
      </c>
      <c r="I46" s="505">
        <v>970.63</v>
      </c>
      <c r="J46" s="366"/>
      <c r="K46" s="366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  <c r="HJ46" s="366"/>
      <c r="HK46" s="366"/>
      <c r="HL46" s="366"/>
      <c r="HM46" s="366"/>
      <c r="HN46" s="366"/>
      <c r="HO46" s="366"/>
      <c r="HP46" s="366"/>
      <c r="HQ46" s="366"/>
      <c r="HR46" s="366"/>
      <c r="HS46" s="366"/>
      <c r="HT46" s="366"/>
      <c r="HU46" s="366"/>
      <c r="HV46" s="366"/>
    </row>
    <row r="47" spans="1:230" s="372" customFormat="1" ht="18" customHeight="1">
      <c r="B47" s="367">
        <v>2</v>
      </c>
      <c r="C47" s="373" t="s">
        <v>81</v>
      </c>
      <c r="D47" s="374">
        <v>6978</v>
      </c>
      <c r="E47" s="375">
        <v>1183.3699999999999</v>
      </c>
      <c r="F47" s="374">
        <v>48141</v>
      </c>
      <c r="G47" s="375">
        <v>1433.12</v>
      </c>
      <c r="H47" s="374">
        <v>18363</v>
      </c>
      <c r="I47" s="375">
        <v>934.93</v>
      </c>
    </row>
    <row r="48" spans="1:230" s="372" customFormat="1" ht="18" customHeight="1">
      <c r="B48" s="367">
        <v>13</v>
      </c>
      <c r="C48" s="373" t="s">
        <v>82</v>
      </c>
      <c r="D48" s="374">
        <v>17061</v>
      </c>
      <c r="E48" s="375">
        <v>1141.22</v>
      </c>
      <c r="F48" s="374">
        <v>58223</v>
      </c>
      <c r="G48" s="375">
        <v>1512.19</v>
      </c>
      <c r="H48" s="374">
        <v>26185</v>
      </c>
      <c r="I48" s="375">
        <v>1003.61</v>
      </c>
    </row>
    <row r="49" spans="1:230" s="372" customFormat="1" ht="18" customHeight="1">
      <c r="B49" s="367">
        <v>16</v>
      </c>
      <c r="C49" s="373" t="s">
        <v>83</v>
      </c>
      <c r="D49" s="374">
        <v>6732</v>
      </c>
      <c r="E49" s="375">
        <v>1102.7</v>
      </c>
      <c r="F49" s="374">
        <v>26812</v>
      </c>
      <c r="G49" s="375">
        <v>1362.18</v>
      </c>
      <c r="H49" s="374">
        <v>10705</v>
      </c>
      <c r="I49" s="375">
        <v>926.36</v>
      </c>
    </row>
    <row r="50" spans="1:230" s="372" customFormat="1" ht="18" customHeight="1">
      <c r="B50" s="367">
        <v>19</v>
      </c>
      <c r="C50" s="373" t="s">
        <v>84</v>
      </c>
      <c r="D50" s="374">
        <v>6250</v>
      </c>
      <c r="E50" s="375">
        <v>1270.32</v>
      </c>
      <c r="F50" s="374">
        <v>30167</v>
      </c>
      <c r="G50" s="375">
        <v>1662.89</v>
      </c>
      <c r="H50" s="374">
        <v>9499</v>
      </c>
      <c r="I50" s="375">
        <v>1036.69</v>
      </c>
    </row>
    <row r="51" spans="1:230" s="372" customFormat="1" ht="18" customHeight="1">
      <c r="B51" s="367">
        <v>45</v>
      </c>
      <c r="C51" s="373" t="s">
        <v>85</v>
      </c>
      <c r="D51" s="374">
        <v>12199</v>
      </c>
      <c r="E51" s="375">
        <v>1152.1600000000001</v>
      </c>
      <c r="F51" s="374">
        <v>81977</v>
      </c>
      <c r="G51" s="375">
        <v>1450.54</v>
      </c>
      <c r="H51" s="374">
        <v>30010</v>
      </c>
      <c r="I51" s="375">
        <v>958.57</v>
      </c>
    </row>
    <row r="52" spans="1:230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</row>
    <row r="53" spans="1:230" s="371" customFormat="1" ht="18" customHeight="1">
      <c r="A53" s="366"/>
      <c r="B53" s="367"/>
      <c r="C53" s="368" t="s">
        <v>86</v>
      </c>
      <c r="D53" s="500">
        <v>168945</v>
      </c>
      <c r="E53" s="501">
        <v>1370.91</v>
      </c>
      <c r="F53" s="502">
        <v>1208644</v>
      </c>
      <c r="G53" s="503">
        <v>1600.28</v>
      </c>
      <c r="H53" s="504">
        <v>387881</v>
      </c>
      <c r="I53" s="505">
        <v>985.52</v>
      </c>
      <c r="J53" s="366"/>
      <c r="K53" s="366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  <c r="HJ53" s="366"/>
      <c r="HK53" s="366"/>
      <c r="HL53" s="366"/>
      <c r="HM53" s="366"/>
      <c r="HN53" s="366"/>
      <c r="HO53" s="366"/>
      <c r="HP53" s="366"/>
      <c r="HQ53" s="366"/>
      <c r="HR53" s="366"/>
      <c r="HS53" s="366"/>
      <c r="HT53" s="366"/>
      <c r="HU53" s="366"/>
      <c r="HV53" s="366"/>
    </row>
    <row r="54" spans="1:230" s="372" customFormat="1" ht="18" customHeight="1">
      <c r="B54" s="367">
        <v>8</v>
      </c>
      <c r="C54" s="373" t="s">
        <v>87</v>
      </c>
      <c r="D54" s="374">
        <v>123824</v>
      </c>
      <c r="E54" s="375">
        <v>1415.27</v>
      </c>
      <c r="F54" s="374">
        <v>904619</v>
      </c>
      <c r="G54" s="375">
        <v>1643.34</v>
      </c>
      <c r="H54" s="374">
        <v>287990</v>
      </c>
      <c r="I54" s="375">
        <v>1016.49</v>
      </c>
    </row>
    <row r="55" spans="1:230" s="372" customFormat="1" ht="18" customHeight="1">
      <c r="B55" s="367">
        <v>17</v>
      </c>
      <c r="C55" s="373" t="s">
        <v>207</v>
      </c>
      <c r="D55" s="374">
        <v>14329</v>
      </c>
      <c r="E55" s="375">
        <v>1243.56</v>
      </c>
      <c r="F55" s="374">
        <v>117203</v>
      </c>
      <c r="G55" s="375">
        <v>1452.92</v>
      </c>
      <c r="H55" s="374">
        <v>36014</v>
      </c>
      <c r="I55" s="375">
        <v>873.52</v>
      </c>
    </row>
    <row r="56" spans="1:230" s="372" customFormat="1" ht="18" customHeight="1">
      <c r="B56" s="367">
        <v>25</v>
      </c>
      <c r="C56" s="373" t="s">
        <v>204</v>
      </c>
      <c r="D56" s="374">
        <v>11792</v>
      </c>
      <c r="E56" s="375">
        <v>1218.8900000000001</v>
      </c>
      <c r="F56" s="374">
        <v>66266</v>
      </c>
      <c r="G56" s="375">
        <v>1412.57</v>
      </c>
      <c r="H56" s="374">
        <v>23535</v>
      </c>
      <c r="I56" s="375">
        <v>856.33</v>
      </c>
    </row>
    <row r="57" spans="1:230" s="372" customFormat="1" ht="18" customHeight="1">
      <c r="B57" s="367">
        <v>43</v>
      </c>
      <c r="C57" s="373" t="s">
        <v>88</v>
      </c>
      <c r="D57" s="374">
        <v>19000</v>
      </c>
      <c r="E57" s="375">
        <v>1272.1600000000001</v>
      </c>
      <c r="F57" s="374">
        <v>120556</v>
      </c>
      <c r="G57" s="375">
        <v>1523.66</v>
      </c>
      <c r="H57" s="374">
        <v>40342</v>
      </c>
      <c r="I57" s="375">
        <v>939.82</v>
      </c>
    </row>
    <row r="58" spans="1:230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</row>
    <row r="59" spans="1:230" s="371" customFormat="1" ht="18" customHeight="1">
      <c r="A59" s="366"/>
      <c r="B59" s="367"/>
      <c r="C59" s="368" t="s">
        <v>89</v>
      </c>
      <c r="D59" s="500">
        <v>103865</v>
      </c>
      <c r="E59" s="501">
        <v>1198.51</v>
      </c>
      <c r="F59" s="502">
        <v>686470</v>
      </c>
      <c r="G59" s="503">
        <v>1442.61</v>
      </c>
      <c r="H59" s="504">
        <v>244639</v>
      </c>
      <c r="I59" s="505">
        <v>913.35</v>
      </c>
      <c r="J59" s="366"/>
      <c r="K59" s="366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  <c r="HJ59" s="366"/>
      <c r="HK59" s="366"/>
      <c r="HL59" s="366"/>
      <c r="HM59" s="366"/>
      <c r="HN59" s="366"/>
      <c r="HO59" s="366"/>
      <c r="HP59" s="366"/>
      <c r="HQ59" s="366"/>
      <c r="HR59" s="366"/>
      <c r="HS59" s="366"/>
      <c r="HT59" s="366"/>
      <c r="HU59" s="366"/>
      <c r="HV59" s="366"/>
    </row>
    <row r="60" spans="1:230" s="372" customFormat="1" ht="18" customHeight="1">
      <c r="B60" s="367">
        <v>3</v>
      </c>
      <c r="C60" s="373" t="s">
        <v>208</v>
      </c>
      <c r="D60" s="374">
        <v>25899</v>
      </c>
      <c r="E60" s="375">
        <v>1149.8599999999999</v>
      </c>
      <c r="F60" s="374">
        <v>231156</v>
      </c>
      <c r="G60" s="375">
        <v>1342.28</v>
      </c>
      <c r="H60" s="374">
        <v>82471</v>
      </c>
      <c r="I60" s="375">
        <v>877.27</v>
      </c>
    </row>
    <row r="61" spans="1:230" s="372" customFormat="1" ht="18" customHeight="1">
      <c r="B61" s="367">
        <v>12</v>
      </c>
      <c r="C61" s="373" t="s">
        <v>206</v>
      </c>
      <c r="D61" s="374">
        <v>15693</v>
      </c>
      <c r="E61" s="375">
        <v>1209.53</v>
      </c>
      <c r="F61" s="374">
        <v>91868</v>
      </c>
      <c r="G61" s="375">
        <v>1394.97</v>
      </c>
      <c r="H61" s="374">
        <v>30537</v>
      </c>
      <c r="I61" s="375">
        <v>889.53</v>
      </c>
    </row>
    <row r="62" spans="1:230" s="372" customFormat="1" ht="18" customHeight="1">
      <c r="B62" s="367">
        <v>46</v>
      </c>
      <c r="C62" s="373" t="s">
        <v>90</v>
      </c>
      <c r="D62" s="374">
        <v>62273</v>
      </c>
      <c r="E62" s="375">
        <v>1215.96</v>
      </c>
      <c r="F62" s="374">
        <v>363446</v>
      </c>
      <c r="G62" s="375">
        <v>1518.47</v>
      </c>
      <c r="H62" s="374">
        <v>131631</v>
      </c>
      <c r="I62" s="375">
        <v>941.48</v>
      </c>
    </row>
    <row r="63" spans="1:230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</row>
    <row r="64" spans="1:230" s="371" customFormat="1" ht="18" customHeight="1">
      <c r="A64" s="366"/>
      <c r="B64" s="367"/>
      <c r="C64" s="368" t="s">
        <v>91</v>
      </c>
      <c r="D64" s="500">
        <v>31667</v>
      </c>
      <c r="E64" s="501">
        <v>1082.42</v>
      </c>
      <c r="F64" s="502">
        <v>145321</v>
      </c>
      <c r="G64" s="503">
        <v>1337.44</v>
      </c>
      <c r="H64" s="504">
        <v>58672</v>
      </c>
      <c r="I64" s="505">
        <v>897.6</v>
      </c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  <c r="HJ64" s="366"/>
      <c r="HK64" s="366"/>
      <c r="HL64" s="366"/>
      <c r="HM64" s="366"/>
      <c r="HN64" s="366"/>
      <c r="HO64" s="366"/>
      <c r="HP64" s="366"/>
      <c r="HQ64" s="366"/>
      <c r="HR64" s="366"/>
      <c r="HS64" s="366"/>
      <c r="HT64" s="366"/>
      <c r="HU64" s="366"/>
      <c r="HV64" s="366"/>
    </row>
    <row r="65" spans="1:230" s="372" customFormat="1" ht="18" customHeight="1">
      <c r="B65" s="367">
        <v>6</v>
      </c>
      <c r="C65" s="373" t="s">
        <v>92</v>
      </c>
      <c r="D65" s="374">
        <v>20664</v>
      </c>
      <c r="E65" s="375">
        <v>1077.1199999999999</v>
      </c>
      <c r="F65" s="374">
        <v>82384</v>
      </c>
      <c r="G65" s="375">
        <v>1358.41</v>
      </c>
      <c r="H65" s="374">
        <v>35114</v>
      </c>
      <c r="I65" s="375">
        <v>920.98</v>
      </c>
    </row>
    <row r="66" spans="1:230" s="372" customFormat="1" ht="18" customHeight="1">
      <c r="B66" s="367">
        <v>10</v>
      </c>
      <c r="C66" s="373" t="s">
        <v>93</v>
      </c>
      <c r="D66" s="374">
        <v>11003</v>
      </c>
      <c r="E66" s="375">
        <v>1092.3800000000001</v>
      </c>
      <c r="F66" s="374">
        <v>62937</v>
      </c>
      <c r="G66" s="375">
        <v>1309.98</v>
      </c>
      <c r="H66" s="374">
        <v>23558</v>
      </c>
      <c r="I66" s="375">
        <v>862.74</v>
      </c>
    </row>
    <row r="67" spans="1:230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</row>
    <row r="68" spans="1:230" s="371" customFormat="1" ht="18" customHeight="1">
      <c r="A68" s="366"/>
      <c r="B68" s="367"/>
      <c r="C68" s="368" t="s">
        <v>94</v>
      </c>
      <c r="D68" s="500">
        <v>85350</v>
      </c>
      <c r="E68" s="501">
        <v>1137.96</v>
      </c>
      <c r="F68" s="502">
        <v>490021</v>
      </c>
      <c r="G68" s="503">
        <v>1347.7</v>
      </c>
      <c r="H68" s="504">
        <v>182039</v>
      </c>
      <c r="I68" s="505">
        <v>831.34</v>
      </c>
      <c r="J68" s="366"/>
      <c r="K68" s="366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  <c r="HJ68" s="366"/>
      <c r="HK68" s="366"/>
      <c r="HL68" s="366"/>
      <c r="HM68" s="366"/>
      <c r="HN68" s="366"/>
      <c r="HO68" s="366"/>
      <c r="HP68" s="366"/>
      <c r="HQ68" s="366"/>
      <c r="HR68" s="366"/>
      <c r="HS68" s="366"/>
      <c r="HT68" s="366"/>
      <c r="HU68" s="366"/>
      <c r="HV68" s="366"/>
    </row>
    <row r="69" spans="1:230" s="372" customFormat="1" ht="18" customHeight="1">
      <c r="B69" s="367">
        <v>15</v>
      </c>
      <c r="C69" s="373" t="s">
        <v>198</v>
      </c>
      <c r="D69" s="374">
        <v>32329</v>
      </c>
      <c r="E69" s="375">
        <v>1139.8699999999999</v>
      </c>
      <c r="F69" s="374">
        <v>194326</v>
      </c>
      <c r="G69" s="375">
        <v>1417.32</v>
      </c>
      <c r="H69" s="374">
        <v>73321</v>
      </c>
      <c r="I69" s="375">
        <v>878.75</v>
      </c>
    </row>
    <row r="70" spans="1:230" s="372" customFormat="1" ht="18" customHeight="1">
      <c r="B70" s="367">
        <v>27</v>
      </c>
      <c r="C70" s="373" t="s">
        <v>95</v>
      </c>
      <c r="D70" s="374">
        <v>12560</v>
      </c>
      <c r="E70" s="375">
        <v>1127.47</v>
      </c>
      <c r="F70" s="374">
        <v>70013</v>
      </c>
      <c r="G70" s="375">
        <v>1229.49</v>
      </c>
      <c r="H70" s="374">
        <v>26067</v>
      </c>
      <c r="I70" s="375">
        <v>729.17</v>
      </c>
    </row>
    <row r="71" spans="1:230" s="372" customFormat="1" ht="18" customHeight="1">
      <c r="B71" s="367">
        <v>32</v>
      </c>
      <c r="C71" s="373" t="s">
        <v>205</v>
      </c>
      <c r="D71" s="374">
        <v>13602</v>
      </c>
      <c r="E71" s="375">
        <v>1146.31</v>
      </c>
      <c r="F71" s="374">
        <v>67151</v>
      </c>
      <c r="G71" s="375">
        <v>1131.24</v>
      </c>
      <c r="H71" s="374">
        <v>24462</v>
      </c>
      <c r="I71" s="375">
        <v>715.77</v>
      </c>
    </row>
    <row r="72" spans="1:230" s="372" customFormat="1" ht="18" customHeight="1">
      <c r="B72" s="367">
        <v>36</v>
      </c>
      <c r="C72" s="373" t="s">
        <v>96</v>
      </c>
      <c r="D72" s="374">
        <v>26859</v>
      </c>
      <c r="E72" s="375">
        <v>1136.3499999999999</v>
      </c>
      <c r="F72" s="374">
        <v>158531</v>
      </c>
      <c r="G72" s="375">
        <v>1406.26</v>
      </c>
      <c r="H72" s="374">
        <v>58189</v>
      </c>
      <c r="I72" s="375">
        <v>865.96</v>
      </c>
    </row>
    <row r="73" spans="1:230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</row>
    <row r="74" spans="1:230" s="371" customFormat="1" ht="18" customHeight="1">
      <c r="A74" s="366"/>
      <c r="B74" s="367">
        <v>28</v>
      </c>
      <c r="C74" s="368" t="s">
        <v>97</v>
      </c>
      <c r="D74" s="500">
        <v>98608</v>
      </c>
      <c r="E74" s="501">
        <v>1355.13</v>
      </c>
      <c r="F74" s="502">
        <v>881869</v>
      </c>
      <c r="G74" s="503">
        <v>1790.49</v>
      </c>
      <c r="H74" s="504">
        <v>273598</v>
      </c>
      <c r="I74" s="505">
        <v>1101.22</v>
      </c>
      <c r="J74" s="366"/>
      <c r="K74" s="366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  <c r="HJ74" s="366"/>
      <c r="HK74" s="366"/>
      <c r="HL74" s="366"/>
      <c r="HM74" s="366"/>
      <c r="HN74" s="366"/>
      <c r="HO74" s="366"/>
      <c r="HP74" s="366"/>
      <c r="HQ74" s="366"/>
      <c r="HR74" s="366"/>
      <c r="HS74" s="366"/>
      <c r="HT74" s="366"/>
      <c r="HU74" s="366"/>
      <c r="HV74" s="366"/>
    </row>
    <row r="75" spans="1:230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66"/>
      <c r="K75" s="366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  <c r="HJ75" s="366"/>
      <c r="HK75" s="366"/>
      <c r="HL75" s="366"/>
      <c r="HM75" s="366"/>
      <c r="HN75" s="366"/>
      <c r="HO75" s="366"/>
      <c r="HP75" s="366"/>
      <c r="HQ75" s="366"/>
      <c r="HR75" s="366"/>
      <c r="HS75" s="366"/>
      <c r="HT75" s="366"/>
      <c r="HU75" s="366"/>
      <c r="HV75" s="366"/>
    </row>
    <row r="76" spans="1:230" s="371" customFormat="1" ht="18" customHeight="1">
      <c r="A76" s="366"/>
      <c r="B76" s="367">
        <v>30</v>
      </c>
      <c r="C76" s="368" t="s">
        <v>98</v>
      </c>
      <c r="D76" s="500">
        <v>32772</v>
      </c>
      <c r="E76" s="501">
        <v>1142.19</v>
      </c>
      <c r="F76" s="502">
        <v>162170</v>
      </c>
      <c r="G76" s="503">
        <v>1417.9</v>
      </c>
      <c r="H76" s="504">
        <v>62140</v>
      </c>
      <c r="I76" s="505">
        <v>902.37</v>
      </c>
      <c r="J76" s="366"/>
      <c r="K76" s="366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  <c r="HJ76" s="366"/>
      <c r="HK76" s="366"/>
      <c r="HL76" s="366"/>
      <c r="HM76" s="366"/>
      <c r="HN76" s="366"/>
      <c r="HO76" s="366"/>
      <c r="HP76" s="366"/>
      <c r="HQ76" s="366"/>
      <c r="HR76" s="366"/>
      <c r="HS76" s="366"/>
      <c r="HT76" s="366"/>
      <c r="HU76" s="366"/>
      <c r="HV76" s="366"/>
    </row>
    <row r="77" spans="1:230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66"/>
      <c r="K77" s="366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  <c r="HJ77" s="366"/>
      <c r="HK77" s="366"/>
      <c r="HL77" s="366"/>
      <c r="HM77" s="366"/>
      <c r="HN77" s="366"/>
      <c r="HO77" s="366"/>
      <c r="HP77" s="366"/>
      <c r="HQ77" s="366"/>
      <c r="HR77" s="366"/>
      <c r="HS77" s="366"/>
      <c r="HT77" s="366"/>
      <c r="HU77" s="366"/>
      <c r="HV77" s="366"/>
    </row>
    <row r="78" spans="1:230" s="371" customFormat="1" ht="18" customHeight="1">
      <c r="A78" s="366"/>
      <c r="B78" s="367">
        <v>31</v>
      </c>
      <c r="C78" s="368" t="s">
        <v>99</v>
      </c>
      <c r="D78" s="500">
        <v>10595</v>
      </c>
      <c r="E78" s="501">
        <v>1485.03</v>
      </c>
      <c r="F78" s="502">
        <v>103808</v>
      </c>
      <c r="G78" s="503">
        <v>1749.23</v>
      </c>
      <c r="H78" s="504">
        <v>30027</v>
      </c>
      <c r="I78" s="505">
        <v>1071.32</v>
      </c>
      <c r="J78" s="366"/>
      <c r="K78" s="366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  <c r="HJ78" s="366"/>
      <c r="HK78" s="366"/>
      <c r="HL78" s="366"/>
      <c r="HM78" s="366"/>
      <c r="HN78" s="366"/>
      <c r="HO78" s="366"/>
      <c r="HP78" s="366"/>
      <c r="HQ78" s="366"/>
      <c r="HR78" s="366"/>
      <c r="HS78" s="366"/>
      <c r="HT78" s="366"/>
      <c r="HU78" s="366"/>
      <c r="HV78" s="366"/>
    </row>
    <row r="79" spans="1:230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  <c r="HJ79" s="366"/>
      <c r="HK79" s="366"/>
      <c r="HL79" s="366"/>
      <c r="HM79" s="366"/>
      <c r="HN79" s="366"/>
      <c r="HO79" s="366"/>
      <c r="HP79" s="366"/>
      <c r="HQ79" s="366"/>
      <c r="HR79" s="366"/>
      <c r="HS79" s="366"/>
      <c r="HT79" s="366"/>
      <c r="HU79" s="366"/>
      <c r="HV79" s="366"/>
    </row>
    <row r="80" spans="1:230" s="371" customFormat="1" ht="18" customHeight="1">
      <c r="A80" s="366"/>
      <c r="B80" s="367"/>
      <c r="C80" s="368" t="s">
        <v>100</v>
      </c>
      <c r="D80" s="500">
        <v>43114</v>
      </c>
      <c r="E80" s="501">
        <v>1587.87</v>
      </c>
      <c r="F80" s="502">
        <v>395168</v>
      </c>
      <c r="G80" s="503">
        <v>1901.09</v>
      </c>
      <c r="H80" s="504">
        <v>132212</v>
      </c>
      <c r="I80" s="505">
        <v>1166.8399999999999</v>
      </c>
      <c r="J80" s="366"/>
      <c r="K80" s="366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  <c r="HJ80" s="366"/>
      <c r="HK80" s="366"/>
      <c r="HL80" s="366"/>
      <c r="HM80" s="366"/>
      <c r="HN80" s="366"/>
      <c r="HO80" s="366"/>
      <c r="HP80" s="366"/>
      <c r="HQ80" s="366"/>
      <c r="HR80" s="366"/>
      <c r="HS80" s="366"/>
      <c r="HT80" s="366"/>
      <c r="HU80" s="366"/>
      <c r="HV80" s="366"/>
    </row>
    <row r="81" spans="1:230" s="372" customFormat="1" ht="18" customHeight="1">
      <c r="B81" s="367">
        <v>1</v>
      </c>
      <c r="C81" s="373" t="s">
        <v>200</v>
      </c>
      <c r="D81" s="374">
        <v>6858</v>
      </c>
      <c r="E81" s="375">
        <v>1580.69</v>
      </c>
      <c r="F81" s="374">
        <v>58671</v>
      </c>
      <c r="G81" s="375">
        <v>1917.57</v>
      </c>
      <c r="H81" s="374">
        <v>17287</v>
      </c>
      <c r="I81" s="375">
        <v>1159.6199999999999</v>
      </c>
    </row>
    <row r="82" spans="1:230" s="372" customFormat="1" ht="18" customHeight="1">
      <c r="B82" s="367">
        <v>20</v>
      </c>
      <c r="C82" s="373" t="s">
        <v>202</v>
      </c>
      <c r="D82" s="374">
        <v>13078</v>
      </c>
      <c r="E82" s="375">
        <v>1628.6</v>
      </c>
      <c r="F82" s="374">
        <v>136284</v>
      </c>
      <c r="G82" s="375">
        <v>1846.54</v>
      </c>
      <c r="H82" s="374">
        <v>42954</v>
      </c>
      <c r="I82" s="375">
        <v>1136.1500000000001</v>
      </c>
    </row>
    <row r="83" spans="1:230" s="372" customFormat="1" ht="18" customHeight="1">
      <c r="B83" s="367">
        <v>48</v>
      </c>
      <c r="C83" s="373" t="s">
        <v>209</v>
      </c>
      <c r="D83" s="374">
        <v>23178</v>
      </c>
      <c r="E83" s="375">
        <v>1567.02</v>
      </c>
      <c r="F83" s="374">
        <v>200213</v>
      </c>
      <c r="G83" s="375">
        <v>1933.39</v>
      </c>
      <c r="H83" s="374">
        <v>71971</v>
      </c>
      <c r="I83" s="375">
        <v>1186.8900000000001</v>
      </c>
      <c r="K83" s="375"/>
    </row>
    <row r="84" spans="1:230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</row>
    <row r="85" spans="1:230" s="371" customFormat="1" ht="18" customHeight="1">
      <c r="A85" s="366"/>
      <c r="B85" s="367">
        <v>26</v>
      </c>
      <c r="C85" s="368" t="s">
        <v>101</v>
      </c>
      <c r="D85" s="500">
        <v>5269</v>
      </c>
      <c r="E85" s="501">
        <v>1291.7</v>
      </c>
      <c r="F85" s="502">
        <v>52467</v>
      </c>
      <c r="G85" s="503">
        <v>1514.91</v>
      </c>
      <c r="H85" s="504">
        <v>15980</v>
      </c>
      <c r="I85" s="505">
        <v>961.74</v>
      </c>
      <c r="J85" s="366"/>
      <c r="K85" s="366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  <c r="HJ85" s="366"/>
      <c r="HK85" s="366"/>
      <c r="HL85" s="366"/>
      <c r="HM85" s="366"/>
      <c r="HN85" s="366"/>
      <c r="HO85" s="366"/>
      <c r="HP85" s="366"/>
      <c r="HQ85" s="366"/>
      <c r="HR85" s="366"/>
      <c r="HS85" s="366"/>
      <c r="HT85" s="366"/>
      <c r="HU85" s="366"/>
      <c r="HV85" s="366"/>
    </row>
    <row r="86" spans="1:230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66"/>
      <c r="K86" s="366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  <c r="HJ86" s="366"/>
      <c r="HK86" s="366"/>
      <c r="HL86" s="366"/>
      <c r="HM86" s="366"/>
      <c r="HN86" s="366"/>
      <c r="HO86" s="366"/>
      <c r="HP86" s="366"/>
      <c r="HQ86" s="366"/>
      <c r="HR86" s="366"/>
      <c r="HS86" s="366"/>
      <c r="HT86" s="366"/>
      <c r="HU86" s="366"/>
      <c r="HV86" s="366"/>
    </row>
    <row r="87" spans="1:230" s="371" customFormat="1" ht="18" customHeight="1">
      <c r="A87" s="366"/>
      <c r="B87" s="367">
        <v>51</v>
      </c>
      <c r="C87" s="373" t="s">
        <v>102</v>
      </c>
      <c r="D87" s="374">
        <v>1160</v>
      </c>
      <c r="E87" s="375">
        <v>1423.5</v>
      </c>
      <c r="F87" s="374">
        <v>4962</v>
      </c>
      <c r="G87" s="375">
        <v>1733.92</v>
      </c>
      <c r="H87" s="374">
        <v>2624</v>
      </c>
      <c r="I87" s="375">
        <v>1047.6400000000001</v>
      </c>
      <c r="J87" s="366"/>
      <c r="K87" s="366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  <c r="HJ87" s="366"/>
      <c r="HK87" s="366"/>
      <c r="HL87" s="366"/>
      <c r="HM87" s="366"/>
      <c r="HN87" s="366"/>
      <c r="HO87" s="366"/>
      <c r="HP87" s="366"/>
      <c r="HQ87" s="366"/>
      <c r="HR87" s="366"/>
      <c r="HS87" s="366"/>
      <c r="HT87" s="366"/>
      <c r="HU87" s="366"/>
      <c r="HV87" s="366"/>
    </row>
    <row r="88" spans="1:230" s="371" customFormat="1" ht="18" customHeight="1">
      <c r="A88" s="366"/>
      <c r="B88" s="367">
        <v>52</v>
      </c>
      <c r="C88" s="373" t="s">
        <v>103</v>
      </c>
      <c r="D88" s="376">
        <v>1392</v>
      </c>
      <c r="E88" s="377">
        <v>1377.94</v>
      </c>
      <c r="F88" s="376">
        <v>4700</v>
      </c>
      <c r="G88" s="377">
        <v>1663.41</v>
      </c>
      <c r="H88" s="376">
        <v>2298</v>
      </c>
      <c r="I88" s="377">
        <v>982.1</v>
      </c>
      <c r="J88" s="366"/>
      <c r="K88" s="366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  <c r="HJ88" s="366"/>
      <c r="HK88" s="366"/>
      <c r="HL88" s="366"/>
      <c r="HM88" s="366"/>
      <c r="HN88" s="366"/>
      <c r="HO88" s="366"/>
      <c r="HP88" s="366"/>
      <c r="HQ88" s="366"/>
      <c r="HR88" s="366"/>
      <c r="HS88" s="366"/>
      <c r="HT88" s="366"/>
      <c r="HU88" s="366"/>
      <c r="HV88" s="366"/>
    </row>
    <row r="89" spans="1:230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66"/>
      <c r="K89" s="366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  <c r="HJ89" s="366"/>
      <c r="HK89" s="366"/>
      <c r="HL89" s="366"/>
      <c r="HM89" s="366"/>
      <c r="HN89" s="366"/>
      <c r="HO89" s="366"/>
      <c r="HP89" s="366"/>
      <c r="HQ89" s="366"/>
      <c r="HR89" s="366"/>
      <c r="HS89" s="366"/>
      <c r="HT89" s="366"/>
      <c r="HU89" s="366"/>
      <c r="HV89" s="366"/>
    </row>
    <row r="90" spans="1:230" s="371" customFormat="1" ht="18" customHeight="1">
      <c r="A90" s="380"/>
      <c r="B90" s="381"/>
      <c r="C90" s="382" t="s">
        <v>45</v>
      </c>
      <c r="D90" s="383">
        <v>1055274</v>
      </c>
      <c r="E90" s="384">
        <v>1253.57</v>
      </c>
      <c r="F90" s="506">
        <v>6670447</v>
      </c>
      <c r="G90" s="507">
        <v>1566.81</v>
      </c>
      <c r="H90" s="508">
        <v>2339414</v>
      </c>
      <c r="I90" s="509">
        <v>972.79</v>
      </c>
      <c r="J90" s="366"/>
      <c r="K90" s="366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  <c r="HJ90" s="366"/>
      <c r="HK90" s="366"/>
      <c r="HL90" s="366"/>
      <c r="HM90" s="366"/>
      <c r="HN90" s="366"/>
      <c r="HO90" s="366"/>
      <c r="HP90" s="366"/>
      <c r="HQ90" s="366"/>
      <c r="HR90" s="366"/>
      <c r="HS90" s="366"/>
      <c r="HT90" s="366"/>
      <c r="HU90" s="366"/>
      <c r="HV90" s="366"/>
    </row>
    <row r="91" spans="1:230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30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30" ht="18" customHeight="1">
      <c r="B93" s="388"/>
      <c r="D93" s="389"/>
      <c r="E93" s="390"/>
      <c r="F93" s="389"/>
      <c r="G93" s="390"/>
      <c r="H93" s="389"/>
      <c r="I93" s="390"/>
    </row>
    <row r="94" spans="1:230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30" ht="18" customHeight="1">
      <c r="B95" s="388"/>
      <c r="E95" s="390"/>
      <c r="G95" s="390"/>
      <c r="I95" s="390"/>
    </row>
    <row r="96" spans="1:230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64" activePane="bottomLeft" state="frozen"/>
      <selection activeCell="K51" sqref="K51"/>
      <selection pane="bottomLeft" activeCell="K85" sqref="K85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0" width="11.42578125" style="392"/>
    <col min="11" max="11" width="28" style="361" customWidth="1"/>
    <col min="12" max="16384" width="11.42578125" style="361"/>
  </cols>
  <sheetData>
    <row r="1" spans="1:217" s="350" customFormat="1" ht="15.75" customHeight="1">
      <c r="B1" s="351"/>
      <c r="E1" s="352"/>
      <c r="G1" s="352"/>
      <c r="I1" s="352"/>
      <c r="J1" s="392"/>
      <c r="K1" s="361"/>
    </row>
    <row r="2" spans="1:217" s="350" customFormat="1">
      <c r="B2" s="351"/>
      <c r="E2" s="352"/>
      <c r="G2" s="352"/>
      <c r="I2" s="352"/>
      <c r="J2" s="392"/>
      <c r="K2" s="361"/>
    </row>
    <row r="3" spans="1:217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  <c r="J3" s="392"/>
      <c r="K3" s="361"/>
    </row>
    <row r="4" spans="1:217" s="350" customFormat="1">
      <c r="B4" s="351"/>
      <c r="C4" s="357"/>
      <c r="D4" s="355"/>
      <c r="E4" s="356"/>
      <c r="F4" s="355"/>
      <c r="G4" s="356"/>
      <c r="H4" s="355"/>
      <c r="I4" s="356"/>
      <c r="J4" s="392"/>
      <c r="K4" s="361"/>
    </row>
    <row r="5" spans="1:217" s="350" customFormat="1" ht="18.75">
      <c r="B5" s="491" t="str">
        <f>'Número pensiones (IP-J-V)'!B5</f>
        <v>1 de Febrero de 2026</v>
      </c>
      <c r="C5" s="510"/>
      <c r="D5" s="511"/>
      <c r="E5" s="512"/>
      <c r="F5" s="511"/>
      <c r="G5" s="512"/>
      <c r="H5" s="511"/>
      <c r="I5" s="512"/>
      <c r="J5" s="392"/>
      <c r="K5" s="393" t="s">
        <v>167</v>
      </c>
    </row>
    <row r="6" spans="1:217" s="396" customFormat="1" ht="9" customHeight="1">
      <c r="A6" s="394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  <c r="BU6" s="395"/>
      <c r="BV6" s="395"/>
      <c r="BW6" s="395"/>
      <c r="BX6" s="395"/>
      <c r="BY6" s="395"/>
      <c r="BZ6" s="395"/>
      <c r="CA6" s="395"/>
      <c r="CB6" s="395"/>
      <c r="CC6" s="395"/>
      <c r="CD6" s="395"/>
      <c r="CE6" s="395"/>
      <c r="CF6" s="395"/>
      <c r="CG6" s="395"/>
      <c r="CH6" s="395"/>
      <c r="CI6" s="395"/>
      <c r="CJ6" s="395"/>
      <c r="CK6" s="395"/>
      <c r="CL6" s="395"/>
      <c r="CM6" s="395"/>
      <c r="CN6" s="395"/>
      <c r="CO6" s="395"/>
      <c r="CP6" s="395"/>
      <c r="CQ6" s="395"/>
      <c r="CR6" s="395"/>
      <c r="CS6" s="395"/>
      <c r="CT6" s="395"/>
      <c r="CU6" s="395"/>
      <c r="CV6" s="395"/>
      <c r="CW6" s="395"/>
      <c r="CX6" s="395"/>
      <c r="CY6" s="395"/>
      <c r="CZ6" s="395"/>
      <c r="DA6" s="395"/>
      <c r="DB6" s="395"/>
      <c r="DC6" s="395"/>
      <c r="DD6" s="395"/>
      <c r="DE6" s="395"/>
      <c r="DF6" s="395"/>
      <c r="DG6" s="395"/>
      <c r="DH6" s="395"/>
      <c r="DI6" s="395"/>
      <c r="DJ6" s="395"/>
      <c r="DK6" s="395"/>
      <c r="DL6" s="395"/>
      <c r="DM6" s="395"/>
      <c r="DN6" s="395"/>
      <c r="DO6" s="395"/>
      <c r="DP6" s="395"/>
      <c r="DQ6" s="395"/>
      <c r="DR6" s="395"/>
      <c r="DS6" s="395"/>
      <c r="DT6" s="395"/>
      <c r="DU6" s="395"/>
      <c r="DV6" s="395"/>
      <c r="DW6" s="395"/>
      <c r="DX6" s="395"/>
      <c r="DY6" s="395"/>
      <c r="DZ6" s="395"/>
      <c r="EA6" s="395"/>
      <c r="EB6" s="395"/>
      <c r="EC6" s="395"/>
      <c r="ED6" s="395"/>
      <c r="EE6" s="395"/>
      <c r="EF6" s="395"/>
      <c r="EG6" s="395"/>
      <c r="EH6" s="395"/>
      <c r="EI6" s="395"/>
      <c r="EJ6" s="395"/>
      <c r="EK6" s="395"/>
      <c r="EL6" s="395"/>
      <c r="EM6" s="395"/>
      <c r="EN6" s="395"/>
      <c r="EO6" s="395"/>
      <c r="EP6" s="395"/>
      <c r="EQ6" s="395"/>
      <c r="ER6" s="395"/>
      <c r="ES6" s="395"/>
      <c r="ET6" s="395"/>
      <c r="EU6" s="395"/>
      <c r="EV6" s="395"/>
      <c r="EW6" s="395"/>
      <c r="EX6" s="395"/>
      <c r="EY6" s="395"/>
      <c r="EZ6" s="395"/>
      <c r="FA6" s="395"/>
      <c r="FB6" s="395"/>
      <c r="FC6" s="395"/>
      <c r="FD6" s="395"/>
      <c r="FE6" s="395"/>
      <c r="FF6" s="395"/>
      <c r="FG6" s="395"/>
      <c r="FH6" s="395"/>
      <c r="FI6" s="395"/>
      <c r="FJ6" s="395"/>
      <c r="FK6" s="395"/>
      <c r="FL6" s="395"/>
      <c r="FM6" s="395"/>
      <c r="FN6" s="395"/>
      <c r="FO6" s="395"/>
      <c r="FP6" s="395"/>
      <c r="FQ6" s="395"/>
      <c r="FR6" s="395"/>
      <c r="FS6" s="395"/>
      <c r="FT6" s="395"/>
      <c r="FU6" s="395"/>
      <c r="FV6" s="395"/>
      <c r="FW6" s="395"/>
      <c r="FX6" s="395"/>
      <c r="FY6" s="395"/>
      <c r="FZ6" s="395"/>
      <c r="GA6" s="395"/>
      <c r="GB6" s="395"/>
      <c r="GC6" s="395"/>
      <c r="GD6" s="395"/>
      <c r="GE6" s="395"/>
      <c r="GF6" s="395"/>
      <c r="GG6" s="395"/>
      <c r="GH6" s="395"/>
      <c r="GI6" s="395"/>
      <c r="GJ6" s="395"/>
      <c r="GK6" s="395"/>
      <c r="GL6" s="395"/>
      <c r="GM6" s="395"/>
      <c r="GN6" s="395"/>
      <c r="GO6" s="395"/>
      <c r="GP6" s="395"/>
      <c r="GQ6" s="395"/>
      <c r="GR6" s="395"/>
      <c r="GS6" s="395"/>
      <c r="GT6" s="395"/>
      <c r="GU6" s="395"/>
      <c r="GV6" s="395"/>
      <c r="GW6" s="395"/>
      <c r="GX6" s="395"/>
      <c r="GY6" s="395"/>
      <c r="GZ6" s="395"/>
      <c r="HA6" s="395"/>
      <c r="HB6" s="395"/>
      <c r="HC6" s="395"/>
      <c r="HD6" s="395"/>
      <c r="HE6" s="395"/>
      <c r="HF6" s="395"/>
      <c r="HG6" s="395"/>
      <c r="HH6" s="395"/>
      <c r="HI6" s="395"/>
    </row>
    <row r="7" spans="1:217" ht="38.1" customHeight="1">
      <c r="A7" s="359"/>
      <c r="B7" s="558" t="s">
        <v>156</v>
      </c>
      <c r="C7" s="560" t="s">
        <v>47</v>
      </c>
      <c r="D7" s="399" t="s">
        <v>104</v>
      </c>
      <c r="E7" s="400"/>
      <c r="F7" s="401" t="s">
        <v>105</v>
      </c>
      <c r="G7" s="402"/>
      <c r="H7" s="493" t="s">
        <v>45</v>
      </c>
      <c r="I7" s="493"/>
    </row>
    <row r="8" spans="1:217" ht="36.75" customHeight="1">
      <c r="A8" s="359"/>
      <c r="B8" s="559"/>
      <c r="C8" s="561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17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17" s="371" customFormat="1" ht="18" customHeight="1">
      <c r="A10" s="366"/>
      <c r="B10" s="367"/>
      <c r="C10" s="368" t="s">
        <v>52</v>
      </c>
      <c r="D10" s="500">
        <v>68178</v>
      </c>
      <c r="E10" s="501">
        <v>524</v>
      </c>
      <c r="F10" s="502">
        <v>12635</v>
      </c>
      <c r="G10" s="503">
        <v>780.41</v>
      </c>
      <c r="H10" s="504">
        <v>1718069</v>
      </c>
      <c r="I10" s="505">
        <v>1231.02</v>
      </c>
      <c r="J10" s="397"/>
      <c r="K10" s="372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</row>
    <row r="11" spans="1:217" s="372" customFormat="1" ht="18" customHeight="1">
      <c r="B11" s="367">
        <v>4</v>
      </c>
      <c r="C11" s="373" t="s">
        <v>53</v>
      </c>
      <c r="D11" s="374">
        <v>5488</v>
      </c>
      <c r="E11" s="375">
        <v>461.93</v>
      </c>
      <c r="F11" s="374">
        <v>531</v>
      </c>
      <c r="G11" s="375">
        <v>765.35</v>
      </c>
      <c r="H11" s="374">
        <v>121243</v>
      </c>
      <c r="I11" s="375">
        <v>1128.46</v>
      </c>
      <c r="J11" s="397"/>
      <c r="K11" s="397"/>
    </row>
    <row r="12" spans="1:217" s="372" customFormat="1" ht="18" customHeight="1">
      <c r="B12" s="367">
        <v>11</v>
      </c>
      <c r="C12" s="373" t="s">
        <v>54</v>
      </c>
      <c r="D12" s="374">
        <v>10289</v>
      </c>
      <c r="E12" s="375">
        <v>562.54999999999995</v>
      </c>
      <c r="F12" s="374">
        <v>2912</v>
      </c>
      <c r="G12" s="375">
        <v>803.07</v>
      </c>
      <c r="H12" s="374">
        <v>237683</v>
      </c>
      <c r="I12" s="375">
        <v>1357.04</v>
      </c>
      <c r="J12" s="397"/>
    </row>
    <row r="13" spans="1:217" s="372" customFormat="1" ht="18" customHeight="1">
      <c r="B13" s="367">
        <v>14</v>
      </c>
      <c r="C13" s="373" t="s">
        <v>55</v>
      </c>
      <c r="D13" s="374">
        <v>6735</v>
      </c>
      <c r="E13" s="375">
        <v>530.62</v>
      </c>
      <c r="F13" s="374">
        <v>1426</v>
      </c>
      <c r="G13" s="375">
        <v>756.95</v>
      </c>
      <c r="H13" s="374">
        <v>184658</v>
      </c>
      <c r="I13" s="375">
        <v>1155.6099999999999</v>
      </c>
      <c r="J13" s="397"/>
    </row>
    <row r="14" spans="1:217" s="372" customFormat="1" ht="18" customHeight="1">
      <c r="B14" s="367">
        <v>18</v>
      </c>
      <c r="C14" s="373" t="s">
        <v>56</v>
      </c>
      <c r="D14" s="374">
        <v>7671</v>
      </c>
      <c r="E14" s="375">
        <v>504.16</v>
      </c>
      <c r="F14" s="374">
        <v>1446</v>
      </c>
      <c r="G14" s="375">
        <v>788.59</v>
      </c>
      <c r="H14" s="374">
        <v>204962</v>
      </c>
      <c r="I14" s="375">
        <v>1177.07</v>
      </c>
      <c r="J14" s="397"/>
    </row>
    <row r="15" spans="1:217" s="372" customFormat="1" ht="18" customHeight="1">
      <c r="B15" s="367">
        <v>21</v>
      </c>
      <c r="C15" s="373" t="s">
        <v>57</v>
      </c>
      <c r="D15" s="374">
        <v>4341</v>
      </c>
      <c r="E15" s="375">
        <v>524.95000000000005</v>
      </c>
      <c r="F15" s="374">
        <v>834</v>
      </c>
      <c r="G15" s="375">
        <v>792.1</v>
      </c>
      <c r="H15" s="374">
        <v>107219</v>
      </c>
      <c r="I15" s="375">
        <v>1241.75</v>
      </c>
      <c r="J15" s="397"/>
    </row>
    <row r="16" spans="1:217" s="372" customFormat="1" ht="18" customHeight="1">
      <c r="B16" s="367">
        <v>23</v>
      </c>
      <c r="C16" s="373" t="s">
        <v>58</v>
      </c>
      <c r="D16" s="374">
        <v>5226</v>
      </c>
      <c r="E16" s="375">
        <v>520.15</v>
      </c>
      <c r="F16" s="374">
        <v>844</v>
      </c>
      <c r="G16" s="375">
        <v>719.79</v>
      </c>
      <c r="H16" s="374">
        <v>152299</v>
      </c>
      <c r="I16" s="375">
        <v>1143.6400000000001</v>
      </c>
      <c r="J16" s="397"/>
    </row>
    <row r="17" spans="1:217" s="372" customFormat="1" ht="18" customHeight="1">
      <c r="B17" s="367">
        <v>29</v>
      </c>
      <c r="C17" s="373" t="s">
        <v>59</v>
      </c>
      <c r="D17" s="374">
        <v>12636</v>
      </c>
      <c r="E17" s="375">
        <v>504.06</v>
      </c>
      <c r="F17" s="374">
        <v>1735</v>
      </c>
      <c r="G17" s="375">
        <v>767.01</v>
      </c>
      <c r="H17" s="374">
        <v>298361</v>
      </c>
      <c r="I17" s="375">
        <v>1246.6199999999999</v>
      </c>
      <c r="J17" s="397"/>
    </row>
    <row r="18" spans="1:217" s="372" customFormat="1" ht="18" customHeight="1">
      <c r="B18" s="367">
        <v>41</v>
      </c>
      <c r="C18" s="373" t="s">
        <v>60</v>
      </c>
      <c r="D18" s="374">
        <v>15792</v>
      </c>
      <c r="E18" s="375">
        <v>544.22</v>
      </c>
      <c r="F18" s="374">
        <v>2907</v>
      </c>
      <c r="G18" s="375">
        <v>790.13</v>
      </c>
      <c r="H18" s="374">
        <v>411644</v>
      </c>
      <c r="I18" s="375">
        <v>1267.3900000000001</v>
      </c>
      <c r="J18" s="397"/>
    </row>
    <row r="19" spans="1:217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  <c r="J19" s="397"/>
    </row>
    <row r="20" spans="1:217" s="371" customFormat="1" ht="18" customHeight="1">
      <c r="A20" s="366"/>
      <c r="B20" s="367"/>
      <c r="C20" s="368" t="s">
        <v>61</v>
      </c>
      <c r="D20" s="500">
        <v>9203</v>
      </c>
      <c r="E20" s="501">
        <v>565</v>
      </c>
      <c r="F20" s="502">
        <v>806</v>
      </c>
      <c r="G20" s="503">
        <v>872.34</v>
      </c>
      <c r="H20" s="504">
        <v>319484</v>
      </c>
      <c r="I20" s="505">
        <v>1442.84</v>
      </c>
      <c r="J20" s="397"/>
      <c r="K20" s="372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</row>
    <row r="21" spans="1:217" s="372" customFormat="1" ht="18" customHeight="1">
      <c r="B21" s="367">
        <v>22</v>
      </c>
      <c r="C21" s="373" t="s">
        <v>62</v>
      </c>
      <c r="D21" s="374">
        <v>1618</v>
      </c>
      <c r="E21" s="375">
        <v>538.35</v>
      </c>
      <c r="F21" s="374">
        <v>79</v>
      </c>
      <c r="G21" s="375">
        <v>774.9</v>
      </c>
      <c r="H21" s="374">
        <v>55410</v>
      </c>
      <c r="I21" s="375">
        <v>1319.55</v>
      </c>
      <c r="J21" s="397"/>
    </row>
    <row r="22" spans="1:217" s="372" customFormat="1" ht="18" customHeight="1">
      <c r="B22" s="367">
        <v>40</v>
      </c>
      <c r="C22" s="373" t="s">
        <v>63</v>
      </c>
      <c r="D22" s="374">
        <v>1004</v>
      </c>
      <c r="E22" s="375">
        <v>540.41999999999996</v>
      </c>
      <c r="F22" s="374">
        <v>98</v>
      </c>
      <c r="G22" s="375">
        <v>874.79</v>
      </c>
      <c r="H22" s="374">
        <v>36444</v>
      </c>
      <c r="I22" s="375">
        <v>1331.18</v>
      </c>
      <c r="J22" s="397"/>
    </row>
    <row r="23" spans="1:217" s="372" customFormat="1" ht="18" customHeight="1">
      <c r="B23" s="367">
        <v>50</v>
      </c>
      <c r="C23" s="373" t="s">
        <v>64</v>
      </c>
      <c r="D23" s="374">
        <v>6581</v>
      </c>
      <c r="E23" s="375">
        <v>575.29999999999995</v>
      </c>
      <c r="F23" s="374">
        <v>629</v>
      </c>
      <c r="G23" s="375">
        <v>884.2</v>
      </c>
      <c r="H23" s="374">
        <v>227630</v>
      </c>
      <c r="I23" s="375">
        <v>1490.72</v>
      </c>
      <c r="J23" s="397"/>
    </row>
    <row r="24" spans="1:217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  <c r="J24" s="397"/>
    </row>
    <row r="25" spans="1:217" s="371" customFormat="1" ht="18" customHeight="1">
      <c r="A25" s="366"/>
      <c r="B25" s="367">
        <v>33</v>
      </c>
      <c r="C25" s="368" t="s">
        <v>65</v>
      </c>
      <c r="D25" s="500">
        <v>8632</v>
      </c>
      <c r="E25" s="501">
        <v>665.25</v>
      </c>
      <c r="F25" s="502">
        <v>2051</v>
      </c>
      <c r="G25" s="503">
        <v>1081.83</v>
      </c>
      <c r="H25" s="504">
        <v>302888</v>
      </c>
      <c r="I25" s="505">
        <v>1575.22</v>
      </c>
      <c r="J25" s="397"/>
      <c r="K25" s="372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</row>
    <row r="26" spans="1:217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97"/>
      <c r="K26" s="372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</row>
    <row r="27" spans="1:217" s="371" customFormat="1" ht="18" customHeight="1">
      <c r="A27" s="366"/>
      <c r="B27" s="367">
        <v>7</v>
      </c>
      <c r="C27" s="368" t="s">
        <v>203</v>
      </c>
      <c r="D27" s="500">
        <v>6045</v>
      </c>
      <c r="E27" s="501">
        <v>466.23</v>
      </c>
      <c r="F27" s="502">
        <v>116</v>
      </c>
      <c r="G27" s="503">
        <v>795.72</v>
      </c>
      <c r="H27" s="504">
        <v>215113</v>
      </c>
      <c r="I27" s="505">
        <v>1274.75</v>
      </c>
      <c r="J27" s="397"/>
      <c r="K27" s="372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</row>
    <row r="28" spans="1:217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97"/>
      <c r="K28" s="372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</row>
    <row r="29" spans="1:217" s="371" customFormat="1" ht="18" customHeight="1">
      <c r="A29" s="366"/>
      <c r="B29" s="367"/>
      <c r="C29" s="368" t="s">
        <v>66</v>
      </c>
      <c r="D29" s="500">
        <v>16250</v>
      </c>
      <c r="E29" s="501">
        <v>523.08000000000004</v>
      </c>
      <c r="F29" s="502">
        <v>2647</v>
      </c>
      <c r="G29" s="503">
        <v>798.05</v>
      </c>
      <c r="H29" s="504">
        <v>378181</v>
      </c>
      <c r="I29" s="505">
        <v>1246.95</v>
      </c>
      <c r="J29" s="397"/>
      <c r="K29" s="398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</row>
    <row r="30" spans="1:217" s="372" customFormat="1" ht="18" customHeight="1">
      <c r="B30" s="367">
        <v>35</v>
      </c>
      <c r="C30" s="373" t="s">
        <v>67</v>
      </c>
      <c r="D30" s="374">
        <v>9111</v>
      </c>
      <c r="E30" s="375">
        <v>528.32000000000005</v>
      </c>
      <c r="F30" s="374">
        <v>1793</v>
      </c>
      <c r="G30" s="375">
        <v>787.04</v>
      </c>
      <c r="H30" s="374">
        <v>199745</v>
      </c>
      <c r="I30" s="375">
        <v>1266.26</v>
      </c>
      <c r="J30" s="397"/>
    </row>
    <row r="31" spans="1:217" s="372" customFormat="1" ht="18" customHeight="1">
      <c r="B31" s="367">
        <v>38</v>
      </c>
      <c r="C31" s="373" t="s">
        <v>68</v>
      </c>
      <c r="D31" s="374">
        <v>7139</v>
      </c>
      <c r="E31" s="375">
        <v>516.38</v>
      </c>
      <c r="F31" s="374">
        <v>854</v>
      </c>
      <c r="G31" s="375">
        <v>821.16</v>
      </c>
      <c r="H31" s="374">
        <v>178436</v>
      </c>
      <c r="I31" s="375">
        <v>1225.3399999999999</v>
      </c>
      <c r="J31" s="397"/>
    </row>
    <row r="32" spans="1:217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  <c r="J32" s="397"/>
    </row>
    <row r="33" spans="1:217" s="371" customFormat="1" ht="18" customHeight="1">
      <c r="A33" s="366"/>
      <c r="B33" s="367">
        <v>39</v>
      </c>
      <c r="C33" s="368" t="s">
        <v>69</v>
      </c>
      <c r="D33" s="500">
        <v>4562</v>
      </c>
      <c r="E33" s="501">
        <v>601.61</v>
      </c>
      <c r="F33" s="502">
        <v>1383</v>
      </c>
      <c r="G33" s="503">
        <v>900.61</v>
      </c>
      <c r="H33" s="504">
        <v>149434</v>
      </c>
      <c r="I33" s="505">
        <v>1435.5</v>
      </c>
      <c r="J33" s="397"/>
      <c r="K33" s="372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</row>
    <row r="34" spans="1:217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97"/>
      <c r="K34" s="372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</row>
    <row r="35" spans="1:217" s="371" customFormat="1" ht="18" customHeight="1">
      <c r="A35" s="366"/>
      <c r="B35" s="367"/>
      <c r="C35" s="368" t="s">
        <v>70</v>
      </c>
      <c r="D35" s="500">
        <v>18634</v>
      </c>
      <c r="E35" s="501">
        <v>598.05999999999995</v>
      </c>
      <c r="F35" s="502">
        <v>3906</v>
      </c>
      <c r="G35" s="503">
        <v>840.02</v>
      </c>
      <c r="H35" s="504">
        <v>637265</v>
      </c>
      <c r="I35" s="505">
        <v>1368.79</v>
      </c>
      <c r="J35" s="397"/>
      <c r="K35" s="372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</row>
    <row r="36" spans="1:217" s="372" customFormat="1" ht="18" customHeight="1">
      <c r="B36" s="367">
        <v>5</v>
      </c>
      <c r="C36" s="373" t="s">
        <v>71</v>
      </c>
      <c r="D36" s="374">
        <v>1253</v>
      </c>
      <c r="E36" s="375">
        <v>591.64</v>
      </c>
      <c r="F36" s="374">
        <v>234</v>
      </c>
      <c r="G36" s="375">
        <v>750.8</v>
      </c>
      <c r="H36" s="374">
        <v>40282</v>
      </c>
      <c r="I36" s="375">
        <v>1213.22</v>
      </c>
      <c r="J36" s="397"/>
    </row>
    <row r="37" spans="1:217" s="372" customFormat="1" ht="18" customHeight="1">
      <c r="B37" s="367">
        <v>9</v>
      </c>
      <c r="C37" s="373" t="s">
        <v>72</v>
      </c>
      <c r="D37" s="374">
        <v>2771</v>
      </c>
      <c r="E37" s="375">
        <v>585.61</v>
      </c>
      <c r="F37" s="374">
        <v>316</v>
      </c>
      <c r="G37" s="375">
        <v>885.7</v>
      </c>
      <c r="H37" s="374">
        <v>95428</v>
      </c>
      <c r="I37" s="375">
        <v>1466.53</v>
      </c>
      <c r="J37" s="397"/>
    </row>
    <row r="38" spans="1:217" s="372" customFormat="1" ht="18" customHeight="1">
      <c r="B38" s="367">
        <v>24</v>
      </c>
      <c r="C38" s="373" t="s">
        <v>73</v>
      </c>
      <c r="D38" s="374">
        <v>4009</v>
      </c>
      <c r="E38" s="375">
        <v>606.24</v>
      </c>
      <c r="F38" s="374">
        <v>1111</v>
      </c>
      <c r="G38" s="375">
        <v>922.39</v>
      </c>
      <c r="H38" s="374">
        <v>140863</v>
      </c>
      <c r="I38" s="375">
        <v>1363.83</v>
      </c>
      <c r="J38" s="392"/>
    </row>
    <row r="39" spans="1:217" s="372" customFormat="1" ht="18" customHeight="1">
      <c r="B39" s="367">
        <v>34</v>
      </c>
      <c r="C39" s="373" t="s">
        <v>74</v>
      </c>
      <c r="D39" s="374">
        <v>1333</v>
      </c>
      <c r="E39" s="375">
        <v>627.79999999999995</v>
      </c>
      <c r="F39" s="374">
        <v>282</v>
      </c>
      <c r="G39" s="375">
        <v>849.87</v>
      </c>
      <c r="H39" s="374">
        <v>44576</v>
      </c>
      <c r="I39" s="375">
        <v>1399.29</v>
      </c>
      <c r="J39" s="392"/>
    </row>
    <row r="40" spans="1:217" s="372" customFormat="1" ht="18" customHeight="1">
      <c r="B40" s="367">
        <v>37</v>
      </c>
      <c r="C40" s="373" t="s">
        <v>75</v>
      </c>
      <c r="D40" s="374">
        <v>2444</v>
      </c>
      <c r="E40" s="375">
        <v>609.86</v>
      </c>
      <c r="F40" s="374">
        <v>656</v>
      </c>
      <c r="G40" s="375">
        <v>785.09</v>
      </c>
      <c r="H40" s="374">
        <v>83624</v>
      </c>
      <c r="I40" s="375">
        <v>1285.3599999999999</v>
      </c>
      <c r="J40" s="392"/>
    </row>
    <row r="41" spans="1:217" s="372" customFormat="1" ht="18" customHeight="1">
      <c r="B41" s="367">
        <v>40</v>
      </c>
      <c r="C41" s="373" t="s">
        <v>76</v>
      </c>
      <c r="D41" s="374">
        <v>1067</v>
      </c>
      <c r="E41" s="375">
        <v>562.85</v>
      </c>
      <c r="F41" s="374">
        <v>138</v>
      </c>
      <c r="G41" s="375">
        <v>772.86</v>
      </c>
      <c r="H41" s="374">
        <v>36132</v>
      </c>
      <c r="I41" s="375">
        <v>1308.9100000000001</v>
      </c>
      <c r="J41" s="392"/>
    </row>
    <row r="42" spans="1:217" s="372" customFormat="1" ht="18" customHeight="1">
      <c r="B42" s="367">
        <v>42</v>
      </c>
      <c r="C42" s="373" t="s">
        <v>77</v>
      </c>
      <c r="D42" s="374">
        <v>678</v>
      </c>
      <c r="E42" s="375">
        <v>585.91999999999996</v>
      </c>
      <c r="F42" s="374">
        <v>73</v>
      </c>
      <c r="G42" s="375">
        <v>778.12</v>
      </c>
      <c r="H42" s="374">
        <v>23135</v>
      </c>
      <c r="I42" s="375">
        <v>1328.39</v>
      </c>
      <c r="J42" s="392"/>
    </row>
    <row r="43" spans="1:217" s="372" customFormat="1" ht="18" customHeight="1">
      <c r="B43" s="367">
        <v>47</v>
      </c>
      <c r="C43" s="373" t="s">
        <v>78</v>
      </c>
      <c r="D43" s="374">
        <v>3572</v>
      </c>
      <c r="E43" s="375">
        <v>600.87</v>
      </c>
      <c r="F43" s="374">
        <v>680</v>
      </c>
      <c r="G43" s="375">
        <v>864.69</v>
      </c>
      <c r="H43" s="374">
        <v>125492</v>
      </c>
      <c r="I43" s="375">
        <v>1488.65</v>
      </c>
      <c r="J43" s="392"/>
    </row>
    <row r="44" spans="1:217" s="372" customFormat="1" ht="18" customHeight="1">
      <c r="B44" s="367">
        <v>49</v>
      </c>
      <c r="C44" s="373" t="s">
        <v>79</v>
      </c>
      <c r="D44" s="374">
        <v>1507</v>
      </c>
      <c r="E44" s="375">
        <v>582.79</v>
      </c>
      <c r="F44" s="374">
        <v>416</v>
      </c>
      <c r="G44" s="375">
        <v>708.27</v>
      </c>
      <c r="H44" s="374">
        <v>47733</v>
      </c>
      <c r="I44" s="375">
        <v>1186.8399999999999</v>
      </c>
      <c r="J44" s="392"/>
    </row>
    <row r="45" spans="1:217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  <c r="J45" s="392"/>
    </row>
    <row r="46" spans="1:217" s="371" customFormat="1" ht="18" customHeight="1">
      <c r="A46" s="366"/>
      <c r="B46" s="367"/>
      <c r="C46" s="368" t="s">
        <v>80</v>
      </c>
      <c r="D46" s="500">
        <v>14507</v>
      </c>
      <c r="E46" s="501">
        <v>549.79999999999995</v>
      </c>
      <c r="F46" s="502">
        <v>2652</v>
      </c>
      <c r="G46" s="503">
        <v>749.07</v>
      </c>
      <c r="H46" s="504">
        <v>406461</v>
      </c>
      <c r="I46" s="505">
        <v>1283.57</v>
      </c>
      <c r="J46" s="392"/>
      <c r="K46" s="372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</row>
    <row r="47" spans="1:217" s="372" customFormat="1" ht="18" customHeight="1">
      <c r="B47" s="367">
        <v>2</v>
      </c>
      <c r="C47" s="373" t="s">
        <v>81</v>
      </c>
      <c r="D47" s="374">
        <v>2844</v>
      </c>
      <c r="E47" s="375">
        <v>557.86</v>
      </c>
      <c r="F47" s="374">
        <v>763</v>
      </c>
      <c r="G47" s="375">
        <v>712.8</v>
      </c>
      <c r="H47" s="374">
        <v>77089</v>
      </c>
      <c r="I47" s="375">
        <v>1252.43</v>
      </c>
      <c r="J47" s="392"/>
    </row>
    <row r="48" spans="1:217" s="372" customFormat="1" ht="18" customHeight="1">
      <c r="B48" s="367">
        <v>13</v>
      </c>
      <c r="C48" s="373" t="s">
        <v>82</v>
      </c>
      <c r="D48" s="374">
        <v>3945</v>
      </c>
      <c r="E48" s="375">
        <v>577.63</v>
      </c>
      <c r="F48" s="374">
        <v>900</v>
      </c>
      <c r="G48" s="375">
        <v>790.3</v>
      </c>
      <c r="H48" s="374">
        <v>106314</v>
      </c>
      <c r="I48" s="375">
        <v>1286.6099999999999</v>
      </c>
      <c r="J48" s="392"/>
    </row>
    <row r="49" spans="1:217" s="372" customFormat="1" ht="18" customHeight="1">
      <c r="B49" s="367">
        <v>16</v>
      </c>
      <c r="C49" s="373" t="s">
        <v>83</v>
      </c>
      <c r="D49" s="374">
        <v>1583</v>
      </c>
      <c r="E49" s="375">
        <v>564.51</v>
      </c>
      <c r="F49" s="374">
        <v>309</v>
      </c>
      <c r="G49" s="375">
        <v>714.43</v>
      </c>
      <c r="H49" s="374">
        <v>46141</v>
      </c>
      <c r="I49" s="375">
        <v>1191.5</v>
      </c>
      <c r="J49" s="392"/>
    </row>
    <row r="50" spans="1:217" s="372" customFormat="1" ht="18" customHeight="1">
      <c r="B50" s="367">
        <v>19</v>
      </c>
      <c r="C50" s="373" t="s">
        <v>84</v>
      </c>
      <c r="D50" s="374">
        <v>1568</v>
      </c>
      <c r="E50" s="375">
        <v>538.87</v>
      </c>
      <c r="F50" s="374">
        <v>105</v>
      </c>
      <c r="G50" s="375">
        <v>829.74</v>
      </c>
      <c r="H50" s="374">
        <v>47589</v>
      </c>
      <c r="I50" s="375">
        <v>1447.47</v>
      </c>
      <c r="J50" s="392"/>
    </row>
    <row r="51" spans="1:217" s="372" customFormat="1" ht="18" customHeight="1">
      <c r="B51" s="367">
        <v>45</v>
      </c>
      <c r="C51" s="373" t="s">
        <v>85</v>
      </c>
      <c r="D51" s="374">
        <v>4567</v>
      </c>
      <c r="E51" s="375">
        <v>519.39</v>
      </c>
      <c r="F51" s="374">
        <v>575</v>
      </c>
      <c r="G51" s="375">
        <v>736.54</v>
      </c>
      <c r="H51" s="374">
        <v>129328</v>
      </c>
      <c r="I51" s="375">
        <v>1272.18</v>
      </c>
      <c r="J51" s="392"/>
    </row>
    <row r="52" spans="1:217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  <c r="J52" s="392"/>
    </row>
    <row r="53" spans="1:217" s="371" customFormat="1" ht="18" customHeight="1">
      <c r="A53" s="366"/>
      <c r="B53" s="367"/>
      <c r="C53" s="368" t="s">
        <v>86</v>
      </c>
      <c r="D53" s="500">
        <v>49863</v>
      </c>
      <c r="E53" s="501">
        <v>538.66</v>
      </c>
      <c r="F53" s="502">
        <v>1408</v>
      </c>
      <c r="G53" s="503">
        <v>889.61</v>
      </c>
      <c r="H53" s="504">
        <v>1816741</v>
      </c>
      <c r="I53" s="505">
        <v>1418.01</v>
      </c>
      <c r="J53" s="392"/>
      <c r="K53" s="372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</row>
    <row r="54" spans="1:217" s="372" customFormat="1" ht="18" customHeight="1">
      <c r="B54" s="367">
        <v>8</v>
      </c>
      <c r="C54" s="373" t="s">
        <v>87</v>
      </c>
      <c r="D54" s="374">
        <v>36523</v>
      </c>
      <c r="E54" s="375">
        <v>558.19000000000005</v>
      </c>
      <c r="F54" s="374">
        <v>1092</v>
      </c>
      <c r="G54" s="375">
        <v>913.29</v>
      </c>
      <c r="H54" s="374">
        <v>1354048</v>
      </c>
      <c r="I54" s="375">
        <v>1459.3</v>
      </c>
      <c r="J54" s="392"/>
    </row>
    <row r="55" spans="1:217" s="372" customFormat="1" ht="18" customHeight="1">
      <c r="B55" s="367">
        <v>17</v>
      </c>
      <c r="C55" s="373" t="s">
        <v>207</v>
      </c>
      <c r="D55" s="374">
        <v>4740</v>
      </c>
      <c r="E55" s="375">
        <v>459.26</v>
      </c>
      <c r="F55" s="374">
        <v>57</v>
      </c>
      <c r="G55" s="375">
        <v>875.78</v>
      </c>
      <c r="H55" s="374">
        <v>172343</v>
      </c>
      <c r="I55" s="375">
        <v>1286.92</v>
      </c>
      <c r="J55" s="392"/>
    </row>
    <row r="56" spans="1:217" s="372" customFormat="1" ht="18" customHeight="1">
      <c r="B56" s="367">
        <v>25</v>
      </c>
      <c r="C56" s="373" t="s">
        <v>204</v>
      </c>
      <c r="D56" s="374">
        <v>3157</v>
      </c>
      <c r="E56" s="375">
        <v>491.58</v>
      </c>
      <c r="F56" s="374">
        <v>62</v>
      </c>
      <c r="G56" s="375">
        <v>900.62</v>
      </c>
      <c r="H56" s="374">
        <v>104812</v>
      </c>
      <c r="I56" s="375">
        <v>1237.8399999999999</v>
      </c>
      <c r="J56" s="392"/>
    </row>
    <row r="57" spans="1:217" s="372" customFormat="1" ht="18" customHeight="1">
      <c r="B57" s="367">
        <v>43</v>
      </c>
      <c r="C57" s="373" t="s">
        <v>88</v>
      </c>
      <c r="D57" s="374">
        <v>5443</v>
      </c>
      <c r="E57" s="375">
        <v>504.04</v>
      </c>
      <c r="F57" s="374">
        <v>197</v>
      </c>
      <c r="G57" s="375">
        <v>758.83</v>
      </c>
      <c r="H57" s="374">
        <v>185538</v>
      </c>
      <c r="I57" s="375">
        <v>1340.23</v>
      </c>
      <c r="J57" s="392"/>
    </row>
    <row r="58" spans="1:217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  <c r="J58" s="392"/>
    </row>
    <row r="59" spans="1:217" s="371" customFormat="1" ht="18" customHeight="1">
      <c r="A59" s="366"/>
      <c r="B59" s="367"/>
      <c r="C59" s="368" t="s">
        <v>89</v>
      </c>
      <c r="D59" s="500">
        <v>36820</v>
      </c>
      <c r="E59" s="501">
        <v>517.51</v>
      </c>
      <c r="F59" s="502">
        <v>2565</v>
      </c>
      <c r="G59" s="503">
        <v>800.39</v>
      </c>
      <c r="H59" s="504">
        <v>1074359</v>
      </c>
      <c r="I59" s="505">
        <v>1265.26</v>
      </c>
      <c r="J59" s="392"/>
      <c r="K59" s="372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</row>
    <row r="60" spans="1:217" s="372" customFormat="1" ht="18" customHeight="1">
      <c r="B60" s="367">
        <v>3</v>
      </c>
      <c r="C60" s="373" t="s">
        <v>208</v>
      </c>
      <c r="D60" s="374">
        <v>12191</v>
      </c>
      <c r="E60" s="375">
        <v>487.57</v>
      </c>
      <c r="F60" s="374">
        <v>1241</v>
      </c>
      <c r="G60" s="375">
        <v>776.66</v>
      </c>
      <c r="H60" s="374">
        <v>352958</v>
      </c>
      <c r="I60" s="375">
        <v>1188</v>
      </c>
      <c r="J60" s="392"/>
    </row>
    <row r="61" spans="1:217" s="372" customFormat="1" ht="18" customHeight="1">
      <c r="B61" s="367">
        <v>12</v>
      </c>
      <c r="C61" s="373" t="s">
        <v>206</v>
      </c>
      <c r="D61" s="374">
        <v>4514</v>
      </c>
      <c r="E61" s="375">
        <v>505.24</v>
      </c>
      <c r="F61" s="374">
        <v>231</v>
      </c>
      <c r="G61" s="375">
        <v>780.91</v>
      </c>
      <c r="H61" s="374">
        <v>142843</v>
      </c>
      <c r="I61" s="375">
        <v>1237.44</v>
      </c>
      <c r="J61" s="392"/>
    </row>
    <row r="62" spans="1:217" s="372" customFormat="1" ht="18" customHeight="1">
      <c r="B62" s="367">
        <v>46</v>
      </c>
      <c r="C62" s="373" t="s">
        <v>90</v>
      </c>
      <c r="D62" s="374">
        <v>20115</v>
      </c>
      <c r="E62" s="375">
        <v>538.4</v>
      </c>
      <c r="F62" s="374">
        <v>1093</v>
      </c>
      <c r="G62" s="375">
        <v>831.45</v>
      </c>
      <c r="H62" s="374">
        <v>578558</v>
      </c>
      <c r="I62" s="375">
        <v>1319.26</v>
      </c>
      <c r="J62" s="392"/>
    </row>
    <row r="63" spans="1:217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  <c r="J63" s="392"/>
    </row>
    <row r="64" spans="1:217" s="371" customFormat="1" ht="18" customHeight="1">
      <c r="A64" s="366"/>
      <c r="B64" s="367"/>
      <c r="C64" s="368" t="s">
        <v>91</v>
      </c>
      <c r="D64" s="500">
        <v>9125</v>
      </c>
      <c r="E64" s="501">
        <v>549.69000000000005</v>
      </c>
      <c r="F64" s="502">
        <v>2178</v>
      </c>
      <c r="G64" s="503">
        <v>725.84</v>
      </c>
      <c r="H64" s="504">
        <v>246963</v>
      </c>
      <c r="I64" s="505">
        <v>1165.74</v>
      </c>
      <c r="J64" s="392"/>
      <c r="K64" s="372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</row>
    <row r="65" spans="1:217" s="372" customFormat="1" ht="18" customHeight="1">
      <c r="B65" s="367">
        <v>6</v>
      </c>
      <c r="C65" s="373" t="s">
        <v>92</v>
      </c>
      <c r="D65" s="374">
        <v>5954</v>
      </c>
      <c r="E65" s="375">
        <v>545.72</v>
      </c>
      <c r="F65" s="374">
        <v>1553</v>
      </c>
      <c r="G65" s="375">
        <v>720.49</v>
      </c>
      <c r="H65" s="374">
        <v>145669</v>
      </c>
      <c r="I65" s="375">
        <v>1173.05</v>
      </c>
      <c r="J65" s="392"/>
    </row>
    <row r="66" spans="1:217" s="372" customFormat="1" ht="18" customHeight="1">
      <c r="B66" s="367">
        <v>10</v>
      </c>
      <c r="C66" s="373" t="s">
        <v>93</v>
      </c>
      <c r="D66" s="374">
        <v>3171</v>
      </c>
      <c r="E66" s="375">
        <v>557.15</v>
      </c>
      <c r="F66" s="374">
        <v>625</v>
      </c>
      <c r="G66" s="375">
        <v>739.14</v>
      </c>
      <c r="H66" s="374">
        <v>101294</v>
      </c>
      <c r="I66" s="375">
        <v>1155.24</v>
      </c>
      <c r="J66" s="392"/>
    </row>
    <row r="67" spans="1:217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  <c r="J67" s="392"/>
    </row>
    <row r="68" spans="1:217" s="371" customFormat="1" ht="18" customHeight="1">
      <c r="A68" s="366"/>
      <c r="B68" s="367"/>
      <c r="C68" s="368" t="s">
        <v>94</v>
      </c>
      <c r="D68" s="500">
        <v>23044</v>
      </c>
      <c r="E68" s="501">
        <v>549.92999999999995</v>
      </c>
      <c r="F68" s="502">
        <v>6987</v>
      </c>
      <c r="G68" s="503">
        <v>735</v>
      </c>
      <c r="H68" s="504">
        <v>787441</v>
      </c>
      <c r="I68" s="505">
        <v>1176.82</v>
      </c>
      <c r="J68" s="392"/>
      <c r="K68" s="372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</row>
    <row r="69" spans="1:217" s="372" customFormat="1" ht="18" customHeight="1">
      <c r="B69" s="367">
        <v>15</v>
      </c>
      <c r="C69" s="373" t="s">
        <v>198</v>
      </c>
      <c r="D69" s="374">
        <v>9072</v>
      </c>
      <c r="E69" s="375">
        <v>568.84</v>
      </c>
      <c r="F69" s="374">
        <v>2456</v>
      </c>
      <c r="G69" s="375">
        <v>756.63</v>
      </c>
      <c r="H69" s="374">
        <v>311504</v>
      </c>
      <c r="I69" s="375">
        <v>1231.8399999999999</v>
      </c>
      <c r="J69" s="392"/>
    </row>
    <row r="70" spans="1:217" s="372" customFormat="1" ht="18" customHeight="1">
      <c r="B70" s="367">
        <v>27</v>
      </c>
      <c r="C70" s="373" t="s">
        <v>95</v>
      </c>
      <c r="D70" s="374">
        <v>2940</v>
      </c>
      <c r="E70" s="375">
        <v>541.41</v>
      </c>
      <c r="F70" s="374">
        <v>1054</v>
      </c>
      <c r="G70" s="375">
        <v>683.36</v>
      </c>
      <c r="H70" s="374">
        <v>112634</v>
      </c>
      <c r="I70" s="375">
        <v>1079.26</v>
      </c>
      <c r="J70" s="392"/>
    </row>
    <row r="71" spans="1:217" s="372" customFormat="1" ht="18" customHeight="1">
      <c r="B71" s="367">
        <v>32</v>
      </c>
      <c r="C71" s="373" t="s">
        <v>205</v>
      </c>
      <c r="D71" s="374">
        <v>2847</v>
      </c>
      <c r="E71" s="375">
        <v>516.79</v>
      </c>
      <c r="F71" s="374">
        <v>1185</v>
      </c>
      <c r="G71" s="375">
        <v>685.95</v>
      </c>
      <c r="H71" s="374">
        <v>109247</v>
      </c>
      <c r="I71" s="375">
        <v>1019.24</v>
      </c>
      <c r="J71" s="392"/>
    </row>
    <row r="72" spans="1:217" s="372" customFormat="1" ht="18" customHeight="1">
      <c r="B72" s="367">
        <v>36</v>
      </c>
      <c r="C72" s="373" t="s">
        <v>96</v>
      </c>
      <c r="D72" s="374">
        <v>8185</v>
      </c>
      <c r="E72" s="375">
        <v>543.54999999999995</v>
      </c>
      <c r="F72" s="374">
        <v>2292</v>
      </c>
      <c r="G72" s="375">
        <v>760.93</v>
      </c>
      <c r="H72" s="374">
        <v>254056</v>
      </c>
      <c r="I72" s="375">
        <v>1220.3599999999999</v>
      </c>
      <c r="J72" s="392"/>
    </row>
    <row r="73" spans="1:217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  <c r="J73" s="392"/>
    </row>
    <row r="74" spans="1:217" s="371" customFormat="1" ht="18" customHeight="1">
      <c r="A74" s="366"/>
      <c r="B74" s="367">
        <v>28</v>
      </c>
      <c r="C74" s="368" t="s">
        <v>97</v>
      </c>
      <c r="D74" s="500">
        <v>35079</v>
      </c>
      <c r="E74" s="501">
        <v>584.67999999999995</v>
      </c>
      <c r="F74" s="502">
        <v>2711</v>
      </c>
      <c r="G74" s="503">
        <v>932.33</v>
      </c>
      <c r="H74" s="504">
        <v>1291865</v>
      </c>
      <c r="I74" s="505">
        <v>1576.74</v>
      </c>
      <c r="J74" s="392"/>
      <c r="K74" s="372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</row>
    <row r="75" spans="1:217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92"/>
      <c r="K75" s="372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</row>
    <row r="76" spans="1:217" s="371" customFormat="1" ht="18" customHeight="1">
      <c r="A76" s="366"/>
      <c r="B76" s="367">
        <v>30</v>
      </c>
      <c r="C76" s="368" t="s">
        <v>98</v>
      </c>
      <c r="D76" s="500">
        <v>11809</v>
      </c>
      <c r="E76" s="501">
        <v>503.65</v>
      </c>
      <c r="F76" s="502">
        <v>1662</v>
      </c>
      <c r="G76" s="503">
        <v>754.14</v>
      </c>
      <c r="H76" s="504">
        <v>270553</v>
      </c>
      <c r="I76" s="505">
        <v>1222.1099999999999</v>
      </c>
      <c r="J76" s="392"/>
      <c r="K76" s="372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</row>
    <row r="77" spans="1:217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92"/>
      <c r="K77" s="372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</row>
    <row r="78" spans="1:217" s="371" customFormat="1" ht="18" customHeight="1">
      <c r="A78" s="366"/>
      <c r="B78" s="367">
        <v>31</v>
      </c>
      <c r="C78" s="368" t="s">
        <v>99</v>
      </c>
      <c r="D78" s="500">
        <v>4227</v>
      </c>
      <c r="E78" s="501">
        <v>577.73</v>
      </c>
      <c r="F78" s="502">
        <v>363</v>
      </c>
      <c r="G78" s="503">
        <v>884.54</v>
      </c>
      <c r="H78" s="504">
        <v>149020</v>
      </c>
      <c r="I78" s="505">
        <v>1558.51</v>
      </c>
      <c r="J78" s="392"/>
      <c r="K78" s="372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</row>
    <row r="79" spans="1:217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92"/>
      <c r="K79" s="372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</row>
    <row r="80" spans="1:217" s="371" customFormat="1" ht="18" customHeight="1">
      <c r="A80" s="366"/>
      <c r="B80" s="367"/>
      <c r="C80" s="368" t="s">
        <v>100</v>
      </c>
      <c r="D80" s="500">
        <v>15703</v>
      </c>
      <c r="E80" s="501">
        <v>657.82</v>
      </c>
      <c r="F80" s="502">
        <v>2283</v>
      </c>
      <c r="G80" s="503">
        <v>1031.8900000000001</v>
      </c>
      <c r="H80" s="504">
        <v>588480</v>
      </c>
      <c r="I80" s="505">
        <v>1676.63</v>
      </c>
      <c r="J80" s="392"/>
      <c r="K80" s="372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</row>
    <row r="81" spans="1:217" s="372" customFormat="1" ht="18" customHeight="1">
      <c r="B81" s="367">
        <v>1</v>
      </c>
      <c r="C81" s="373" t="s">
        <v>200</v>
      </c>
      <c r="D81" s="374">
        <v>2074</v>
      </c>
      <c r="E81" s="375">
        <v>610.04999999999995</v>
      </c>
      <c r="F81" s="374">
        <v>159</v>
      </c>
      <c r="G81" s="375">
        <v>925.83</v>
      </c>
      <c r="H81" s="374">
        <v>85049</v>
      </c>
      <c r="I81" s="375">
        <v>1702.61</v>
      </c>
      <c r="J81" s="392"/>
    </row>
    <row r="82" spans="1:217" s="372" customFormat="1" ht="18" customHeight="1">
      <c r="B82" s="367">
        <v>20</v>
      </c>
      <c r="C82" s="373" t="s">
        <v>202</v>
      </c>
      <c r="D82" s="374">
        <v>4832</v>
      </c>
      <c r="E82" s="375">
        <v>633.16</v>
      </c>
      <c r="F82" s="374">
        <v>522</v>
      </c>
      <c r="G82" s="375">
        <v>1030.28</v>
      </c>
      <c r="H82" s="374">
        <v>197670</v>
      </c>
      <c r="I82" s="375">
        <v>1645.93</v>
      </c>
      <c r="J82" s="392"/>
    </row>
    <row r="83" spans="1:217" s="372" customFormat="1" ht="18" customHeight="1">
      <c r="B83" s="367">
        <v>48</v>
      </c>
      <c r="C83" s="373" t="s">
        <v>209</v>
      </c>
      <c r="D83" s="374">
        <v>8797</v>
      </c>
      <c r="E83" s="375">
        <v>682.63</v>
      </c>
      <c r="F83" s="374">
        <v>1602</v>
      </c>
      <c r="G83" s="375">
        <v>1042.94</v>
      </c>
      <c r="H83" s="374">
        <v>305761</v>
      </c>
      <c r="I83" s="375">
        <v>1689.25</v>
      </c>
      <c r="J83" s="392"/>
    </row>
    <row r="84" spans="1:217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  <c r="J84" s="392"/>
    </row>
    <row r="85" spans="1:217" s="371" customFormat="1" ht="18" customHeight="1">
      <c r="A85" s="366"/>
      <c r="B85" s="367">
        <v>26</v>
      </c>
      <c r="C85" s="368" t="s">
        <v>101</v>
      </c>
      <c r="D85" s="500">
        <v>1963</v>
      </c>
      <c r="E85" s="501">
        <v>531.67999999999995</v>
      </c>
      <c r="F85" s="502">
        <v>173</v>
      </c>
      <c r="G85" s="503">
        <v>807.2</v>
      </c>
      <c r="H85" s="504">
        <v>75852</v>
      </c>
      <c r="I85" s="505">
        <v>1355.8</v>
      </c>
      <c r="J85" s="392"/>
      <c r="K85" s="372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</row>
    <row r="86" spans="1:217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92"/>
      <c r="K86" s="372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</row>
    <row r="87" spans="1:217" s="371" customFormat="1" ht="18" customHeight="1">
      <c r="A87" s="366"/>
      <c r="B87" s="367">
        <v>51</v>
      </c>
      <c r="C87" s="373" t="s">
        <v>102</v>
      </c>
      <c r="D87" s="374">
        <v>733</v>
      </c>
      <c r="E87" s="375">
        <v>454.65</v>
      </c>
      <c r="F87" s="374">
        <v>47</v>
      </c>
      <c r="G87" s="375">
        <v>937.59</v>
      </c>
      <c r="H87" s="374">
        <v>9526</v>
      </c>
      <c r="I87" s="375">
        <v>1404.71</v>
      </c>
      <c r="J87" s="392"/>
      <c r="K87" s="372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</row>
    <row r="88" spans="1:217" s="371" customFormat="1" ht="18" customHeight="1">
      <c r="A88" s="366"/>
      <c r="B88" s="367">
        <v>52</v>
      </c>
      <c r="C88" s="373" t="s">
        <v>103</v>
      </c>
      <c r="D88" s="376">
        <v>780</v>
      </c>
      <c r="E88" s="377">
        <v>417.84</v>
      </c>
      <c r="F88" s="376">
        <v>23</v>
      </c>
      <c r="G88" s="377">
        <v>857.73</v>
      </c>
      <c r="H88" s="376">
        <v>9193</v>
      </c>
      <c r="I88" s="377">
        <v>1342.17</v>
      </c>
      <c r="J88" s="392"/>
      <c r="K88" s="372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</row>
    <row r="89" spans="1:217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92"/>
      <c r="K89" s="372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</row>
    <row r="90" spans="1:217" s="371" customFormat="1" ht="18" customHeight="1">
      <c r="A90" s="380"/>
      <c r="B90" s="381"/>
      <c r="C90" s="382" t="s">
        <v>45</v>
      </c>
      <c r="D90" s="383">
        <v>335157</v>
      </c>
      <c r="E90" s="384">
        <v>550.14</v>
      </c>
      <c r="F90" s="506">
        <v>46596</v>
      </c>
      <c r="G90" s="507">
        <v>819.46</v>
      </c>
      <c r="H90" s="508">
        <v>10446888</v>
      </c>
      <c r="I90" s="509">
        <v>1366.2</v>
      </c>
      <c r="J90" s="392"/>
      <c r="K90" s="372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</row>
    <row r="91" spans="1:217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17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17" ht="18" customHeight="1">
      <c r="B93" s="388"/>
      <c r="D93" s="389"/>
      <c r="E93" s="390"/>
      <c r="F93" s="389"/>
      <c r="G93" s="390"/>
      <c r="H93" s="389"/>
      <c r="I93" s="390"/>
    </row>
    <row r="94" spans="1:217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17" ht="18" customHeight="1">
      <c r="B95" s="388"/>
      <c r="E95" s="390"/>
      <c r="G95" s="390"/>
      <c r="I95" s="390"/>
    </row>
    <row r="96" spans="1:217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64" activePane="bottomLeft" state="frozen"/>
      <selection activeCell="U22" sqref="U22"/>
      <selection pane="bottomLeft" activeCell="K76" sqref="K76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69" t="s">
        <v>106</v>
      </c>
      <c r="C3" s="569"/>
      <c r="D3" s="569"/>
      <c r="E3" s="569"/>
      <c r="F3" s="569"/>
      <c r="G3" s="569"/>
      <c r="H3" s="569"/>
      <c r="I3" s="569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febrero de 2026</v>
      </c>
      <c r="C5" s="82"/>
      <c r="D5" s="82"/>
      <c r="E5" s="82"/>
      <c r="F5" s="82"/>
      <c r="G5" s="82"/>
      <c r="H5" s="82"/>
      <c r="I5" s="82"/>
      <c r="K5" s="7" t="s">
        <v>167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67" t="s">
        <v>156</v>
      </c>
      <c r="C7" s="565" t="s">
        <v>47</v>
      </c>
      <c r="D7" s="562" t="s">
        <v>107</v>
      </c>
      <c r="E7" s="563"/>
      <c r="F7" s="564"/>
      <c r="G7" s="562" t="s">
        <v>197</v>
      </c>
      <c r="H7" s="563"/>
      <c r="I7" s="564"/>
    </row>
    <row r="8" spans="1:255" ht="69" customHeight="1">
      <c r="B8" s="568"/>
      <c r="C8" s="566"/>
      <c r="D8" s="219" t="s">
        <v>107</v>
      </c>
      <c r="E8" s="221" t="s">
        <v>196</v>
      </c>
      <c r="F8" s="219" t="s">
        <v>194</v>
      </c>
      <c r="G8" s="219" t="s">
        <v>195</v>
      </c>
      <c r="H8" s="221" t="s">
        <v>196</v>
      </c>
      <c r="I8" s="219" t="s">
        <v>194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1718069</v>
      </c>
      <c r="E10" s="203">
        <v>0.16450000000000001</v>
      </c>
      <c r="F10" s="203">
        <v>1.9400000000000001E-2</v>
      </c>
      <c r="G10" s="130">
        <v>1231.02</v>
      </c>
      <c r="H10" s="203">
        <v>0.90110000000000001</v>
      </c>
      <c r="I10" s="203">
        <v>4.8599999999999997E-2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121243</v>
      </c>
      <c r="E11" s="204">
        <v>1.1599999999999999E-2</v>
      </c>
      <c r="F11" s="204">
        <v>3.15E-2</v>
      </c>
      <c r="G11" s="131">
        <v>1128.46</v>
      </c>
      <c r="H11" s="204">
        <v>0.82599999999999996</v>
      </c>
      <c r="I11" s="204">
        <v>4.8099999999999997E-2</v>
      </c>
    </row>
    <row r="12" spans="1:255" s="101" customFormat="1" ht="18" customHeight="1">
      <c r="B12" s="94">
        <v>11</v>
      </c>
      <c r="C12" s="98" t="s">
        <v>54</v>
      </c>
      <c r="D12" s="99">
        <v>237683</v>
      </c>
      <c r="E12" s="204">
        <v>2.2800000000000001E-2</v>
      </c>
      <c r="F12" s="204">
        <v>1.6400000000000001E-2</v>
      </c>
      <c r="G12" s="131">
        <v>1357.04</v>
      </c>
      <c r="H12" s="204">
        <v>0.99329999999999996</v>
      </c>
      <c r="I12" s="204">
        <v>4.6600000000000003E-2</v>
      </c>
    </row>
    <row r="13" spans="1:255" s="101" customFormat="1" ht="18" customHeight="1">
      <c r="B13" s="94">
        <v>14</v>
      </c>
      <c r="C13" s="98" t="s">
        <v>55</v>
      </c>
      <c r="D13" s="99">
        <v>184658</v>
      </c>
      <c r="E13" s="204">
        <v>1.77E-2</v>
      </c>
      <c r="F13" s="204">
        <v>1.7999999999999999E-2</v>
      </c>
      <c r="G13" s="131">
        <v>1155.6099999999999</v>
      </c>
      <c r="H13" s="204">
        <v>0.84589999999999999</v>
      </c>
      <c r="I13" s="204">
        <v>5.2499999999999998E-2</v>
      </c>
    </row>
    <row r="14" spans="1:255" s="101" customFormat="1" ht="18" customHeight="1">
      <c r="B14" s="94">
        <v>18</v>
      </c>
      <c r="C14" s="98" t="s">
        <v>56</v>
      </c>
      <c r="D14" s="99">
        <v>204962</v>
      </c>
      <c r="E14" s="204">
        <v>1.9599999999999999E-2</v>
      </c>
      <c r="F14" s="204">
        <v>1.9400000000000001E-2</v>
      </c>
      <c r="G14" s="131">
        <v>1177.07</v>
      </c>
      <c r="H14" s="204">
        <v>0.86160000000000003</v>
      </c>
      <c r="I14" s="204">
        <v>5.04E-2</v>
      </c>
    </row>
    <row r="15" spans="1:255" s="101" customFormat="1" ht="18" customHeight="1">
      <c r="B15" s="94">
        <v>21</v>
      </c>
      <c r="C15" s="98" t="s">
        <v>57</v>
      </c>
      <c r="D15" s="99">
        <v>107219</v>
      </c>
      <c r="E15" s="204">
        <v>1.03E-2</v>
      </c>
      <c r="F15" s="204">
        <v>2.07E-2</v>
      </c>
      <c r="G15" s="131">
        <v>1241.75</v>
      </c>
      <c r="H15" s="204">
        <v>0.90890000000000004</v>
      </c>
      <c r="I15" s="204">
        <v>4.6300000000000001E-2</v>
      </c>
    </row>
    <row r="16" spans="1:255" s="101" customFormat="1" ht="18" customHeight="1">
      <c r="B16" s="94">
        <v>23</v>
      </c>
      <c r="C16" s="98" t="s">
        <v>58</v>
      </c>
      <c r="D16" s="99">
        <v>152299</v>
      </c>
      <c r="E16" s="204">
        <v>1.46E-2</v>
      </c>
      <c r="F16" s="204">
        <v>1.67E-2</v>
      </c>
      <c r="G16" s="131">
        <v>1143.6400000000001</v>
      </c>
      <c r="H16" s="204">
        <v>0.83709999999999996</v>
      </c>
      <c r="I16" s="204">
        <v>5.1200000000000002E-2</v>
      </c>
    </row>
    <row r="17" spans="1:457" s="101" customFormat="1" ht="18" customHeight="1">
      <c r="B17" s="94">
        <v>29</v>
      </c>
      <c r="C17" s="98" t="s">
        <v>59</v>
      </c>
      <c r="D17" s="99">
        <v>298361</v>
      </c>
      <c r="E17" s="204">
        <v>2.86E-2</v>
      </c>
      <c r="F17" s="204">
        <v>2.0199999999999999E-2</v>
      </c>
      <c r="G17" s="131">
        <v>1246.6199999999999</v>
      </c>
      <c r="H17" s="204">
        <v>0.91249999999999998</v>
      </c>
      <c r="I17" s="204">
        <v>4.7600000000000003E-2</v>
      </c>
    </row>
    <row r="18" spans="1:457" s="101" customFormat="1" ht="18" customHeight="1">
      <c r="B18" s="94">
        <v>41</v>
      </c>
      <c r="C18" s="98" t="s">
        <v>60</v>
      </c>
      <c r="D18" s="99">
        <v>411644</v>
      </c>
      <c r="E18" s="204">
        <v>3.9399999999999998E-2</v>
      </c>
      <c r="F18" s="204">
        <v>1.84E-2</v>
      </c>
      <c r="G18" s="131">
        <v>1267.3900000000001</v>
      </c>
      <c r="H18" s="204">
        <v>0.92769999999999997</v>
      </c>
      <c r="I18" s="204">
        <v>4.8500000000000001E-2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319484</v>
      </c>
      <c r="E20" s="203">
        <v>3.0599999999999999E-2</v>
      </c>
      <c r="F20" s="203">
        <v>1.3100000000000001E-2</v>
      </c>
      <c r="G20" s="130">
        <v>1442.84</v>
      </c>
      <c r="H20" s="203">
        <v>1.0561</v>
      </c>
      <c r="I20" s="203">
        <v>4.4299999999999999E-2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55410</v>
      </c>
      <c r="E21" s="204">
        <v>5.3E-3</v>
      </c>
      <c r="F21" s="204">
        <v>9.4999999999999998E-3</v>
      </c>
      <c r="G21" s="131">
        <v>1319.55</v>
      </c>
      <c r="H21" s="204">
        <v>0.96589999999999998</v>
      </c>
      <c r="I21" s="204">
        <v>4.8300000000000003E-2</v>
      </c>
    </row>
    <row r="22" spans="1:457" s="101" customFormat="1" ht="18" customHeight="1">
      <c r="B22" s="94">
        <v>40</v>
      </c>
      <c r="C22" s="98" t="s">
        <v>63</v>
      </c>
      <c r="D22" s="99">
        <v>36444</v>
      </c>
      <c r="E22" s="204">
        <v>3.5000000000000001E-3</v>
      </c>
      <c r="F22" s="204">
        <v>7.1999999999999998E-3</v>
      </c>
      <c r="G22" s="131">
        <v>1331.18</v>
      </c>
      <c r="H22" s="204">
        <v>0.97440000000000004</v>
      </c>
      <c r="I22" s="204">
        <v>4.9299999999999997E-2</v>
      </c>
    </row>
    <row r="23" spans="1:457" s="101" customFormat="1" ht="18" customHeight="1">
      <c r="B23" s="94">
        <v>50</v>
      </c>
      <c r="C23" s="101" t="s">
        <v>64</v>
      </c>
      <c r="D23" s="103">
        <v>227630</v>
      </c>
      <c r="E23" s="205">
        <v>2.18E-2</v>
      </c>
      <c r="F23" s="205">
        <v>1.4999999999999999E-2</v>
      </c>
      <c r="G23" s="132">
        <v>1490.72</v>
      </c>
      <c r="H23" s="205">
        <v>1.0911</v>
      </c>
      <c r="I23" s="205">
        <v>4.2500000000000003E-2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302888</v>
      </c>
      <c r="E25" s="203">
        <v>2.9000000000000001E-2</v>
      </c>
      <c r="F25" s="203">
        <v>4.5999999999999999E-3</v>
      </c>
      <c r="G25" s="130">
        <v>1575.22</v>
      </c>
      <c r="H25" s="203">
        <v>1.153</v>
      </c>
      <c r="I25" s="203">
        <v>3.7100000000000001E-2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203</v>
      </c>
      <c r="D27" s="96">
        <v>215113</v>
      </c>
      <c r="E27" s="203">
        <v>2.06E-2</v>
      </c>
      <c r="F27" s="203">
        <v>1.9099999999999999E-2</v>
      </c>
      <c r="G27" s="130">
        <v>1274.75</v>
      </c>
      <c r="H27" s="203">
        <v>0.93310000000000004</v>
      </c>
      <c r="I27" s="203">
        <v>4.5699999999999998E-2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378181</v>
      </c>
      <c r="E29" s="203">
        <v>3.6200000000000003E-2</v>
      </c>
      <c r="F29" s="203">
        <v>2.5700000000000001E-2</v>
      </c>
      <c r="G29" s="130">
        <v>1246.95</v>
      </c>
      <c r="H29" s="203">
        <v>0.91269999999999996</v>
      </c>
      <c r="I29" s="203">
        <v>4.7399999999999998E-2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199745</v>
      </c>
      <c r="E30" s="204">
        <v>1.9099999999999999E-2</v>
      </c>
      <c r="F30" s="204">
        <v>2.6800000000000001E-2</v>
      </c>
      <c r="G30" s="131">
        <v>1266.26</v>
      </c>
      <c r="H30" s="204">
        <v>0.92679999999999996</v>
      </c>
      <c r="I30" s="204">
        <v>4.6300000000000001E-2</v>
      </c>
    </row>
    <row r="31" spans="1:457" s="101" customFormat="1" ht="18" customHeight="1">
      <c r="B31" s="94">
        <v>38</v>
      </c>
      <c r="C31" s="98" t="s">
        <v>68</v>
      </c>
      <c r="D31" s="99">
        <v>178436</v>
      </c>
      <c r="E31" s="204">
        <v>1.7100000000000001E-2</v>
      </c>
      <c r="F31" s="204">
        <v>2.4400000000000002E-2</v>
      </c>
      <c r="G31" s="131">
        <v>1225.3399999999999</v>
      </c>
      <c r="H31" s="204">
        <v>0.89690000000000003</v>
      </c>
      <c r="I31" s="204">
        <v>4.8599999999999997E-2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149434</v>
      </c>
      <c r="E33" s="203">
        <v>1.43E-2</v>
      </c>
      <c r="F33" s="203">
        <v>1.24E-2</v>
      </c>
      <c r="G33" s="130">
        <v>1435.5</v>
      </c>
      <c r="H33" s="203">
        <v>1.0507</v>
      </c>
      <c r="I33" s="203">
        <v>4.1500000000000002E-2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637265</v>
      </c>
      <c r="E35" s="203">
        <v>6.0999999999999999E-2</v>
      </c>
      <c r="F35" s="203">
        <v>1.0800000000000001E-2</v>
      </c>
      <c r="G35" s="130">
        <v>1368.79</v>
      </c>
      <c r="H35" s="203">
        <v>1.0019</v>
      </c>
      <c r="I35" s="203">
        <v>4.6699999999999998E-2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40282</v>
      </c>
      <c r="E36" s="204">
        <v>3.8999999999999998E-3</v>
      </c>
      <c r="F36" s="204">
        <v>1.34E-2</v>
      </c>
      <c r="G36" s="131">
        <v>1213.22</v>
      </c>
      <c r="H36" s="204">
        <v>0.88800000000000001</v>
      </c>
      <c r="I36" s="204">
        <v>5.0900000000000001E-2</v>
      </c>
    </row>
    <row r="37" spans="1:255" s="101" customFormat="1" ht="18" customHeight="1">
      <c r="B37" s="94">
        <v>9</v>
      </c>
      <c r="C37" s="98" t="s">
        <v>72</v>
      </c>
      <c r="D37" s="99">
        <v>95428</v>
      </c>
      <c r="E37" s="204">
        <v>9.1000000000000004E-3</v>
      </c>
      <c r="F37" s="204">
        <v>1.35E-2</v>
      </c>
      <c r="G37" s="131">
        <v>1466.53</v>
      </c>
      <c r="H37" s="204">
        <v>1.0733999999999999</v>
      </c>
      <c r="I37" s="204">
        <v>4.4600000000000001E-2</v>
      </c>
    </row>
    <row r="38" spans="1:255" s="101" customFormat="1" ht="18" customHeight="1">
      <c r="B38" s="94">
        <v>24</v>
      </c>
      <c r="C38" s="98" t="s">
        <v>73</v>
      </c>
      <c r="D38" s="99">
        <v>140863</v>
      </c>
      <c r="E38" s="204">
        <v>1.35E-2</v>
      </c>
      <c r="F38" s="204">
        <v>1.6999999999999999E-3</v>
      </c>
      <c r="G38" s="131">
        <v>1363.83</v>
      </c>
      <c r="H38" s="204">
        <v>0.99829999999999997</v>
      </c>
      <c r="I38" s="204">
        <v>4.6699999999999998E-2</v>
      </c>
    </row>
    <row r="39" spans="1:255" s="101" customFormat="1" ht="18" customHeight="1">
      <c r="B39" s="94">
        <v>34</v>
      </c>
      <c r="C39" s="101" t="s">
        <v>74</v>
      </c>
      <c r="D39" s="103">
        <v>44576</v>
      </c>
      <c r="E39" s="205">
        <v>4.3E-3</v>
      </c>
      <c r="F39" s="205">
        <v>1.1299999999999999E-2</v>
      </c>
      <c r="G39" s="132">
        <v>1399.29</v>
      </c>
      <c r="H39" s="205">
        <v>1.0242</v>
      </c>
      <c r="I39" s="205">
        <v>4.4699999999999997E-2</v>
      </c>
    </row>
    <row r="40" spans="1:255" s="101" customFormat="1" ht="18" customHeight="1">
      <c r="B40" s="94">
        <v>37</v>
      </c>
      <c r="C40" s="101" t="s">
        <v>75</v>
      </c>
      <c r="D40" s="103">
        <v>83624</v>
      </c>
      <c r="E40" s="205">
        <v>8.0000000000000002E-3</v>
      </c>
      <c r="F40" s="205">
        <v>1.06E-2</v>
      </c>
      <c r="G40" s="132">
        <v>1285.3599999999999</v>
      </c>
      <c r="H40" s="205">
        <v>0.94079999999999997</v>
      </c>
      <c r="I40" s="205">
        <v>5.2200000000000003E-2</v>
      </c>
    </row>
    <row r="41" spans="1:255" s="101" customFormat="1" ht="18" customHeight="1">
      <c r="B41" s="94">
        <v>40</v>
      </c>
      <c r="C41" s="98" t="s">
        <v>76</v>
      </c>
      <c r="D41" s="99">
        <v>36132</v>
      </c>
      <c r="E41" s="204">
        <v>3.5000000000000001E-3</v>
      </c>
      <c r="F41" s="204">
        <v>1.49E-2</v>
      </c>
      <c r="G41" s="131">
        <v>1308.9100000000001</v>
      </c>
      <c r="H41" s="204">
        <v>0.95809999999999995</v>
      </c>
      <c r="I41" s="204">
        <v>4.8500000000000001E-2</v>
      </c>
    </row>
    <row r="42" spans="1:255" s="101" customFormat="1" ht="18" customHeight="1">
      <c r="B42" s="94">
        <v>42</v>
      </c>
      <c r="C42" s="98" t="s">
        <v>77</v>
      </c>
      <c r="D42" s="99">
        <v>23135</v>
      </c>
      <c r="E42" s="204">
        <v>2.2000000000000001E-3</v>
      </c>
      <c r="F42" s="204">
        <v>1.0699999999999999E-2</v>
      </c>
      <c r="G42" s="131">
        <v>1328.39</v>
      </c>
      <c r="H42" s="204">
        <v>0.97230000000000005</v>
      </c>
      <c r="I42" s="204">
        <v>5.0599999999999999E-2</v>
      </c>
    </row>
    <row r="43" spans="1:255" s="101" customFormat="1" ht="18" customHeight="1">
      <c r="B43" s="94">
        <v>47</v>
      </c>
      <c r="C43" s="98" t="s">
        <v>78</v>
      </c>
      <c r="D43" s="99">
        <v>125492</v>
      </c>
      <c r="E43" s="204">
        <v>1.2E-2</v>
      </c>
      <c r="F43" s="204">
        <v>2.1999999999999999E-2</v>
      </c>
      <c r="G43" s="131">
        <v>1488.65</v>
      </c>
      <c r="H43" s="204">
        <v>1.0895999999999999</v>
      </c>
      <c r="I43" s="204">
        <v>3.9300000000000002E-2</v>
      </c>
    </row>
    <row r="44" spans="1:255" s="101" customFormat="1" ht="18" customHeight="1">
      <c r="B44" s="94">
        <v>49</v>
      </c>
      <c r="C44" s="98" t="s">
        <v>79</v>
      </c>
      <c r="D44" s="99">
        <v>47733</v>
      </c>
      <c r="E44" s="204">
        <v>4.5999999999999999E-3</v>
      </c>
      <c r="F44" s="204">
        <v>-1.8E-3</v>
      </c>
      <c r="G44" s="131">
        <v>1186.8399999999999</v>
      </c>
      <c r="H44" s="204">
        <v>0.86870000000000003</v>
      </c>
      <c r="I44" s="204">
        <v>5.5899999999999998E-2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406461</v>
      </c>
      <c r="E46" s="203">
        <v>3.8899999999999997E-2</v>
      </c>
      <c r="F46" s="203">
        <v>2.0799999999999999E-2</v>
      </c>
      <c r="G46" s="130">
        <v>1283.57</v>
      </c>
      <c r="H46" s="203">
        <v>0.9395</v>
      </c>
      <c r="I46" s="203">
        <v>5.1400000000000001E-2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77089</v>
      </c>
      <c r="E47" s="204">
        <v>7.4000000000000003E-3</v>
      </c>
      <c r="F47" s="204">
        <v>1.66E-2</v>
      </c>
      <c r="G47" s="131">
        <v>1252.43</v>
      </c>
      <c r="H47" s="204">
        <v>0.91669999999999996</v>
      </c>
      <c r="I47" s="204">
        <v>5.4600000000000003E-2</v>
      </c>
    </row>
    <row r="48" spans="1:255" s="101" customFormat="1" ht="18" customHeight="1">
      <c r="B48" s="94">
        <v>13</v>
      </c>
      <c r="C48" s="98" t="s">
        <v>82</v>
      </c>
      <c r="D48" s="99">
        <v>106314</v>
      </c>
      <c r="E48" s="204">
        <v>1.0200000000000001E-2</v>
      </c>
      <c r="F48" s="204">
        <v>2.12E-2</v>
      </c>
      <c r="G48" s="131">
        <v>1286.6099999999999</v>
      </c>
      <c r="H48" s="204">
        <v>0.94169999999999998</v>
      </c>
      <c r="I48" s="204">
        <v>5.0700000000000002E-2</v>
      </c>
    </row>
    <row r="49" spans="1:255" s="104" customFormat="1" ht="18" customHeight="1">
      <c r="B49" s="94">
        <v>16</v>
      </c>
      <c r="C49" s="101" t="s">
        <v>83</v>
      </c>
      <c r="D49" s="99">
        <v>46141</v>
      </c>
      <c r="E49" s="204">
        <v>4.4000000000000003E-3</v>
      </c>
      <c r="F49" s="204">
        <v>1.0800000000000001E-2</v>
      </c>
      <c r="G49" s="131">
        <v>1191.5</v>
      </c>
      <c r="H49" s="204">
        <v>0.87209999999999999</v>
      </c>
      <c r="I49" s="204">
        <v>5.8599999999999999E-2</v>
      </c>
    </row>
    <row r="50" spans="1:255" s="101" customFormat="1" ht="18" customHeight="1">
      <c r="B50" s="94">
        <v>19</v>
      </c>
      <c r="C50" s="101" t="s">
        <v>84</v>
      </c>
      <c r="D50" s="103">
        <v>47589</v>
      </c>
      <c r="E50" s="205">
        <v>4.5999999999999999E-3</v>
      </c>
      <c r="F50" s="205">
        <v>3.0800000000000001E-2</v>
      </c>
      <c r="G50" s="132">
        <v>1447.47</v>
      </c>
      <c r="H50" s="205">
        <v>1.0595000000000001</v>
      </c>
      <c r="I50" s="205">
        <v>4.48E-2</v>
      </c>
    </row>
    <row r="51" spans="1:255" s="101" customFormat="1" ht="18" customHeight="1">
      <c r="B51" s="94">
        <v>45</v>
      </c>
      <c r="C51" s="98" t="s">
        <v>85</v>
      </c>
      <c r="D51" s="99">
        <v>129328</v>
      </c>
      <c r="E51" s="204">
        <v>1.24E-2</v>
      </c>
      <c r="F51" s="204">
        <v>2.3099999999999999E-2</v>
      </c>
      <c r="G51" s="131">
        <v>1272.18</v>
      </c>
      <c r="H51" s="204">
        <v>0.93120000000000003</v>
      </c>
      <c r="I51" s="204">
        <v>4.9599999999999998E-2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1816741</v>
      </c>
      <c r="E53" s="203">
        <v>0.1739</v>
      </c>
      <c r="F53" s="203">
        <v>9.7999999999999997E-3</v>
      </c>
      <c r="G53" s="130">
        <v>1418.01</v>
      </c>
      <c r="H53" s="203">
        <v>1.0379</v>
      </c>
      <c r="I53" s="203">
        <v>4.41E-2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1354048</v>
      </c>
      <c r="E54" s="205">
        <v>0.12959999999999999</v>
      </c>
      <c r="F54" s="205">
        <v>7.7000000000000002E-3</v>
      </c>
      <c r="G54" s="132">
        <v>1459.3</v>
      </c>
      <c r="H54" s="205">
        <v>1.0681</v>
      </c>
      <c r="I54" s="205">
        <v>4.3299999999999998E-2</v>
      </c>
    </row>
    <row r="55" spans="1:255" s="101" customFormat="1" ht="18" customHeight="1">
      <c r="B55" s="94">
        <v>17</v>
      </c>
      <c r="C55" s="101" t="s">
        <v>207</v>
      </c>
      <c r="D55" s="103">
        <v>172343</v>
      </c>
      <c r="E55" s="205">
        <v>1.6500000000000001E-2</v>
      </c>
      <c r="F55" s="205">
        <v>1.8700000000000001E-2</v>
      </c>
      <c r="G55" s="132">
        <v>1286.92</v>
      </c>
      <c r="H55" s="205">
        <v>0.94199999999999995</v>
      </c>
      <c r="I55" s="205">
        <v>4.7899999999999998E-2</v>
      </c>
    </row>
    <row r="56" spans="1:255" s="104" customFormat="1" ht="18" customHeight="1">
      <c r="B56" s="94">
        <v>25</v>
      </c>
      <c r="C56" s="101" t="s">
        <v>204</v>
      </c>
      <c r="D56" s="99">
        <v>104812</v>
      </c>
      <c r="E56" s="204">
        <v>0.01</v>
      </c>
      <c r="F56" s="204">
        <v>1.23E-2</v>
      </c>
      <c r="G56" s="131">
        <v>1237.8399999999999</v>
      </c>
      <c r="H56" s="204">
        <v>0.90600000000000003</v>
      </c>
      <c r="I56" s="204">
        <v>4.9399999999999999E-2</v>
      </c>
    </row>
    <row r="57" spans="1:255" s="101" customFormat="1" ht="18" customHeight="1">
      <c r="B57" s="94">
        <v>43</v>
      </c>
      <c r="C57" s="101" t="s">
        <v>88</v>
      </c>
      <c r="D57" s="103">
        <v>185538</v>
      </c>
      <c r="E57" s="205">
        <v>1.78E-2</v>
      </c>
      <c r="F57" s="205">
        <v>1.52E-2</v>
      </c>
      <c r="G57" s="132">
        <v>1340.23</v>
      </c>
      <c r="H57" s="205">
        <v>0.98099999999999998</v>
      </c>
      <c r="I57" s="205">
        <v>4.6300000000000001E-2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1074359</v>
      </c>
      <c r="E59" s="203">
        <v>0.1028</v>
      </c>
      <c r="F59" s="203">
        <v>1.5800000000000002E-2</v>
      </c>
      <c r="G59" s="130">
        <v>1265.26</v>
      </c>
      <c r="H59" s="203">
        <v>0.92610000000000003</v>
      </c>
      <c r="I59" s="203">
        <v>4.7300000000000002E-2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199</v>
      </c>
      <c r="D60" s="103">
        <v>352958</v>
      </c>
      <c r="E60" s="205">
        <v>3.3799999999999997E-2</v>
      </c>
      <c r="F60" s="205">
        <v>1.9699999999999999E-2</v>
      </c>
      <c r="G60" s="132">
        <v>1188</v>
      </c>
      <c r="H60" s="205">
        <v>0.86960000000000004</v>
      </c>
      <c r="I60" s="205">
        <v>4.7899999999999998E-2</v>
      </c>
    </row>
    <row r="61" spans="1:255" s="101" customFormat="1" ht="18" customHeight="1">
      <c r="B61" s="94">
        <v>12</v>
      </c>
      <c r="C61" s="101" t="s">
        <v>206</v>
      </c>
      <c r="D61" s="103">
        <v>142843</v>
      </c>
      <c r="E61" s="205">
        <v>1.37E-2</v>
      </c>
      <c r="F61" s="205">
        <v>1.8700000000000001E-2</v>
      </c>
      <c r="G61" s="132">
        <v>1237.44</v>
      </c>
      <c r="H61" s="205">
        <v>0.90580000000000005</v>
      </c>
      <c r="I61" s="205">
        <v>4.9599999999999998E-2</v>
      </c>
    </row>
    <row r="62" spans="1:255" s="101" customFormat="1" ht="18" customHeight="1">
      <c r="B62" s="94">
        <v>46</v>
      </c>
      <c r="C62" s="101" t="s">
        <v>90</v>
      </c>
      <c r="D62" s="103">
        <v>578558</v>
      </c>
      <c r="E62" s="205">
        <v>5.5399999999999998E-2</v>
      </c>
      <c r="F62" s="205">
        <v>1.2699999999999999E-2</v>
      </c>
      <c r="G62" s="132">
        <v>1319.26</v>
      </c>
      <c r="H62" s="205">
        <v>0.96560000000000001</v>
      </c>
      <c r="I62" s="205">
        <v>4.6800000000000001E-2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246963</v>
      </c>
      <c r="E64" s="203">
        <v>2.3599999999999999E-2</v>
      </c>
      <c r="F64" s="203">
        <v>2.07E-2</v>
      </c>
      <c r="G64" s="130">
        <v>1165.74</v>
      </c>
      <c r="H64" s="203">
        <v>0.85329999999999995</v>
      </c>
      <c r="I64" s="203">
        <v>5.4699999999999999E-2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145669</v>
      </c>
      <c r="E65" s="205">
        <v>1.3899999999999999E-2</v>
      </c>
      <c r="F65" s="205">
        <v>2.3699999999999999E-2</v>
      </c>
      <c r="G65" s="132">
        <v>1173.05</v>
      </c>
      <c r="H65" s="205">
        <v>0.85860000000000003</v>
      </c>
      <c r="I65" s="205">
        <v>5.4899999999999997E-2</v>
      </c>
    </row>
    <row r="66" spans="1:255" s="101" customFormat="1" ht="18" customHeight="1">
      <c r="B66" s="94">
        <v>10</v>
      </c>
      <c r="C66" s="98" t="s">
        <v>93</v>
      </c>
      <c r="D66" s="99">
        <v>101294</v>
      </c>
      <c r="E66" s="204">
        <v>9.7000000000000003E-3</v>
      </c>
      <c r="F66" s="204">
        <v>1.6400000000000001E-2</v>
      </c>
      <c r="G66" s="131">
        <v>1155.24</v>
      </c>
      <c r="H66" s="204">
        <v>0.84560000000000002</v>
      </c>
      <c r="I66" s="204">
        <v>5.4300000000000001E-2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787441</v>
      </c>
      <c r="E68" s="203">
        <v>7.5399999999999995E-2</v>
      </c>
      <c r="F68" s="203">
        <v>6.4999999999999997E-3</v>
      </c>
      <c r="G68" s="130">
        <v>1176.82</v>
      </c>
      <c r="H68" s="203">
        <v>0.86140000000000005</v>
      </c>
      <c r="I68" s="203">
        <v>4.9099999999999998E-2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198</v>
      </c>
      <c r="D69" s="103">
        <v>311504</v>
      </c>
      <c r="E69" s="205">
        <v>2.98E-2</v>
      </c>
      <c r="F69" s="205">
        <v>8.3999999999999995E-3</v>
      </c>
      <c r="G69" s="132">
        <v>1231.8399999999999</v>
      </c>
      <c r="H69" s="205">
        <v>0.90169999999999995</v>
      </c>
      <c r="I69" s="205">
        <v>4.82E-2</v>
      </c>
    </row>
    <row r="70" spans="1:255" s="101" customFormat="1" ht="18" customHeight="1">
      <c r="B70" s="94">
        <v>27</v>
      </c>
      <c r="C70" s="101" t="s">
        <v>95</v>
      </c>
      <c r="D70" s="103">
        <v>112634</v>
      </c>
      <c r="E70" s="205">
        <v>1.0800000000000001E-2</v>
      </c>
      <c r="F70" s="205">
        <v>-2.8E-3</v>
      </c>
      <c r="G70" s="132">
        <v>1079.26</v>
      </c>
      <c r="H70" s="205">
        <v>0.79</v>
      </c>
      <c r="I70" s="205">
        <v>5.6500000000000002E-2</v>
      </c>
    </row>
    <row r="71" spans="1:255" s="101" customFormat="1" ht="18" customHeight="1">
      <c r="B71" s="94">
        <v>32</v>
      </c>
      <c r="C71" s="101" t="s">
        <v>205</v>
      </c>
      <c r="D71" s="103">
        <v>109247</v>
      </c>
      <c r="E71" s="205">
        <v>1.0500000000000001E-2</v>
      </c>
      <c r="F71" s="205">
        <v>4.4000000000000003E-3</v>
      </c>
      <c r="G71" s="132">
        <v>1019.24</v>
      </c>
      <c r="H71" s="205">
        <v>0.746</v>
      </c>
      <c r="I71" s="205">
        <v>5.0299999999999997E-2</v>
      </c>
    </row>
    <row r="72" spans="1:255" s="101" customFormat="1" ht="18" customHeight="1">
      <c r="B72" s="105">
        <v>36</v>
      </c>
      <c r="C72" s="106" t="s">
        <v>96</v>
      </c>
      <c r="D72" s="103">
        <v>254056</v>
      </c>
      <c r="E72" s="205">
        <v>2.4299999999999999E-2</v>
      </c>
      <c r="F72" s="205">
        <v>9.1999999999999998E-3</v>
      </c>
      <c r="G72" s="132">
        <v>1220.3599999999999</v>
      </c>
      <c r="H72" s="205">
        <v>0.89329999999999998</v>
      </c>
      <c r="I72" s="205">
        <v>4.6100000000000002E-2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1291865</v>
      </c>
      <c r="E74" s="203">
        <v>0.1237</v>
      </c>
      <c r="F74" s="203">
        <v>1.9400000000000001E-2</v>
      </c>
      <c r="G74" s="130">
        <v>1576.74</v>
      </c>
      <c r="H74" s="203">
        <v>1.1540999999999999</v>
      </c>
      <c r="I74" s="203">
        <v>4.0500000000000001E-2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270553</v>
      </c>
      <c r="E76" s="203">
        <v>2.5899999999999999E-2</v>
      </c>
      <c r="F76" s="203">
        <v>1.9699999999999999E-2</v>
      </c>
      <c r="G76" s="130">
        <v>1222.1099999999999</v>
      </c>
      <c r="H76" s="203">
        <v>0.89449999999999996</v>
      </c>
      <c r="I76" s="203">
        <v>5.0200000000000002E-2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149020</v>
      </c>
      <c r="E78" s="203">
        <v>1.43E-2</v>
      </c>
      <c r="F78" s="203">
        <v>1.6899999999999998E-2</v>
      </c>
      <c r="G78" s="130">
        <v>1558.51</v>
      </c>
      <c r="H78" s="203">
        <v>1.1408</v>
      </c>
      <c r="I78" s="203">
        <v>4.1599999999999998E-2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588480</v>
      </c>
      <c r="E80" s="203">
        <v>5.6300000000000003E-2</v>
      </c>
      <c r="F80" s="203">
        <v>1.0200000000000001E-2</v>
      </c>
      <c r="G80" s="130">
        <v>1676.63</v>
      </c>
      <c r="H80" s="203">
        <v>1.2272000000000001</v>
      </c>
      <c r="I80" s="203">
        <v>4.0800000000000003E-2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200</v>
      </c>
      <c r="D81" s="99">
        <v>85049</v>
      </c>
      <c r="E81" s="204">
        <v>8.0999999999999996E-3</v>
      </c>
      <c r="F81" s="205">
        <v>1.66E-2</v>
      </c>
      <c r="G81" s="131">
        <v>1702.61</v>
      </c>
      <c r="H81" s="204">
        <v>1.2462</v>
      </c>
      <c r="I81" s="205">
        <v>4.07E-2</v>
      </c>
    </row>
    <row r="82" spans="1:255" s="101" customFormat="1" ht="18" customHeight="1">
      <c r="B82" s="94">
        <v>20</v>
      </c>
      <c r="C82" s="101" t="s">
        <v>202</v>
      </c>
      <c r="D82" s="99">
        <v>197670</v>
      </c>
      <c r="E82" s="204">
        <v>1.89E-2</v>
      </c>
      <c r="F82" s="205">
        <v>8.0999999999999996E-3</v>
      </c>
      <c r="G82" s="131">
        <v>1645.93</v>
      </c>
      <c r="H82" s="204">
        <v>1.2048000000000001</v>
      </c>
      <c r="I82" s="205">
        <v>4.1300000000000003E-2</v>
      </c>
    </row>
    <row r="83" spans="1:255" s="101" customFormat="1" ht="18" customHeight="1">
      <c r="B83" s="94">
        <v>48</v>
      </c>
      <c r="C83" s="101" t="s">
        <v>201</v>
      </c>
      <c r="D83" s="99">
        <v>305761</v>
      </c>
      <c r="E83" s="204">
        <v>2.93E-2</v>
      </c>
      <c r="F83" s="205">
        <v>9.7999999999999997E-3</v>
      </c>
      <c r="G83" s="131">
        <v>1689.25</v>
      </c>
      <c r="H83" s="204">
        <v>1.2364999999999999</v>
      </c>
      <c r="I83" s="205">
        <v>4.0500000000000001E-2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75852</v>
      </c>
      <c r="E85" s="203">
        <v>7.3000000000000001E-3</v>
      </c>
      <c r="F85" s="203">
        <v>1.95E-2</v>
      </c>
      <c r="G85" s="130">
        <v>1355.8</v>
      </c>
      <c r="H85" s="203">
        <v>0.99239999999999995</v>
      </c>
      <c r="I85" s="203">
        <v>4.6100000000000002E-2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9526</v>
      </c>
      <c r="E87" s="204">
        <v>8.9999999999999998E-4</v>
      </c>
      <c r="F87" s="205">
        <v>2.6100000000000002E-2</v>
      </c>
      <c r="G87" s="131">
        <v>1404.71</v>
      </c>
      <c r="H87" s="204">
        <v>1.0282</v>
      </c>
      <c r="I87" s="205">
        <v>5.4800000000000001E-2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9193</v>
      </c>
      <c r="E88" s="204">
        <v>8.9999999999999998E-4</v>
      </c>
      <c r="F88" s="205">
        <v>2.8400000000000002E-2</v>
      </c>
      <c r="G88" s="131">
        <v>1342.17</v>
      </c>
      <c r="H88" s="204">
        <v>0.98240000000000005</v>
      </c>
      <c r="I88" s="205">
        <v>4.9399999999999999E-2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10446888</v>
      </c>
      <c r="E90" s="229">
        <v>1</v>
      </c>
      <c r="F90" s="229">
        <v>1.49E-2</v>
      </c>
      <c r="G90" s="228">
        <v>1366.2</v>
      </c>
      <c r="H90" s="229">
        <v>1</v>
      </c>
      <c r="I90" s="229">
        <v>4.5100000000000001E-2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57" activePane="bottomLeft" state="frozen"/>
      <selection activeCell="Q29" sqref="Q29"/>
      <selection pane="bottomLeft" activeCell="H27" sqref="H27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0" t="s">
        <v>151</v>
      </c>
      <c r="D2" s="571"/>
      <c r="E2" s="571"/>
      <c r="F2" s="571"/>
      <c r="G2" s="571"/>
    </row>
    <row r="3" spans="1:10" s="114" customFormat="1" ht="18.95" customHeight="1">
      <c r="A3" s="213"/>
      <c r="B3" s="214"/>
      <c r="C3" s="572" t="s">
        <v>142</v>
      </c>
      <c r="D3" s="573"/>
      <c r="E3" s="573"/>
      <c r="F3" s="573"/>
      <c r="G3" s="573"/>
    </row>
    <row r="4" spans="1:10" ht="19.7" customHeight="1">
      <c r="A4" s="213"/>
      <c r="B4" s="578" t="s">
        <v>156</v>
      </c>
      <c r="C4" s="574" t="str">
        <f>'Pensiones - mínimos'!$B$3</f>
        <v xml:space="preserve">  1 de febrero de 2026</v>
      </c>
      <c r="D4" s="576" t="s">
        <v>152</v>
      </c>
      <c r="E4" s="215" t="s">
        <v>153</v>
      </c>
      <c r="F4" s="215"/>
      <c r="G4" s="215"/>
      <c r="I4" s="7" t="s">
        <v>167</v>
      </c>
      <c r="J4" s="7"/>
    </row>
    <row r="5" spans="1:10" ht="19.7" customHeight="1">
      <c r="A5" s="213"/>
      <c r="B5" s="579"/>
      <c r="C5" s="575"/>
      <c r="D5" s="577"/>
      <c r="E5" s="451" t="s">
        <v>4</v>
      </c>
      <c r="F5" s="452" t="s">
        <v>3</v>
      </c>
      <c r="G5" s="470" t="s">
        <v>6</v>
      </c>
    </row>
    <row r="6" spans="1:10">
      <c r="B6" s="120">
        <v>4</v>
      </c>
      <c r="C6" s="462" t="s">
        <v>53</v>
      </c>
      <c r="D6" s="463">
        <v>35079</v>
      </c>
      <c r="E6" s="464">
        <v>0.35499999999999998</v>
      </c>
      <c r="F6" s="465">
        <v>0.216</v>
      </c>
      <c r="G6" s="472">
        <v>0.28899999999999998</v>
      </c>
    </row>
    <row r="7" spans="1:10">
      <c r="B7" s="121">
        <v>11</v>
      </c>
      <c r="C7" s="462" t="s">
        <v>54</v>
      </c>
      <c r="D7" s="463">
        <v>64981</v>
      </c>
      <c r="E7" s="464">
        <v>0.34200000000000003</v>
      </c>
      <c r="F7" s="465">
        <v>0.21099999999999999</v>
      </c>
      <c r="G7" s="472">
        <v>0.27300000000000002</v>
      </c>
      <c r="H7" s="114"/>
    </row>
    <row r="8" spans="1:10">
      <c r="B8" s="121">
        <v>14</v>
      </c>
      <c r="C8" s="462" t="s">
        <v>55</v>
      </c>
      <c r="D8" s="463">
        <v>53191</v>
      </c>
      <c r="E8" s="464">
        <v>0.34599999999999997</v>
      </c>
      <c r="F8" s="465">
        <v>0.22</v>
      </c>
      <c r="G8" s="472">
        <v>0.28799999999999998</v>
      </c>
      <c r="H8" s="114"/>
    </row>
    <row r="9" spans="1:10">
      <c r="B9" s="121">
        <v>18</v>
      </c>
      <c r="C9" s="462" t="s">
        <v>56</v>
      </c>
      <c r="D9" s="463">
        <v>57613</v>
      </c>
      <c r="E9" s="464">
        <v>0.34</v>
      </c>
      <c r="F9" s="465">
        <v>0.21</v>
      </c>
      <c r="G9" s="472">
        <v>0.28100000000000003</v>
      </c>
      <c r="H9" s="114"/>
    </row>
    <row r="10" spans="1:10">
      <c r="B10" s="121">
        <v>21</v>
      </c>
      <c r="C10" s="462" t="s">
        <v>57</v>
      </c>
      <c r="D10" s="463">
        <v>28911</v>
      </c>
      <c r="E10" s="464">
        <v>0.34</v>
      </c>
      <c r="F10" s="465">
        <v>0.19700000000000001</v>
      </c>
      <c r="G10" s="472">
        <v>0.27</v>
      </c>
      <c r="H10" s="114"/>
    </row>
    <row r="11" spans="1:10">
      <c r="B11" s="121">
        <v>23</v>
      </c>
      <c r="C11" s="462" t="s">
        <v>58</v>
      </c>
      <c r="D11" s="463">
        <v>49811</v>
      </c>
      <c r="E11" s="464">
        <v>0.40400000000000003</v>
      </c>
      <c r="F11" s="465">
        <v>0.24399999999999999</v>
      </c>
      <c r="G11" s="472">
        <v>0.32700000000000001</v>
      </c>
      <c r="H11" s="114"/>
    </row>
    <row r="12" spans="1:10">
      <c r="B12" s="121">
        <v>29</v>
      </c>
      <c r="C12" s="462" t="s">
        <v>59</v>
      </c>
      <c r="D12" s="463">
        <v>75010</v>
      </c>
      <c r="E12" s="464">
        <v>0.317</v>
      </c>
      <c r="F12" s="465">
        <v>0.17899999999999999</v>
      </c>
      <c r="G12" s="472">
        <v>0.251</v>
      </c>
      <c r="H12" s="114"/>
    </row>
    <row r="13" spans="1:10">
      <c r="B13" s="121">
        <v>41</v>
      </c>
      <c r="C13" s="462" t="s">
        <v>60</v>
      </c>
      <c r="D13" s="463">
        <v>107323</v>
      </c>
      <c r="E13" s="464">
        <v>0.316</v>
      </c>
      <c r="F13" s="465">
        <v>0.19900000000000001</v>
      </c>
      <c r="G13" s="472">
        <v>0.26100000000000001</v>
      </c>
      <c r="H13" s="114"/>
    </row>
    <row r="14" spans="1:10" s="124" customFormat="1">
      <c r="B14" s="122"/>
      <c r="C14" s="466" t="s">
        <v>52</v>
      </c>
      <c r="D14" s="467">
        <v>471919</v>
      </c>
      <c r="E14" s="468">
        <v>0.33800000000000002</v>
      </c>
      <c r="F14" s="469">
        <v>0.20599999999999999</v>
      </c>
      <c r="G14" s="471">
        <v>0.27500000000000002</v>
      </c>
      <c r="H14" s="123"/>
      <c r="J14" s="118"/>
    </row>
    <row r="15" spans="1:10">
      <c r="B15" s="121">
        <v>22</v>
      </c>
      <c r="C15" s="462" t="s">
        <v>62</v>
      </c>
      <c r="D15" s="463">
        <v>11415</v>
      </c>
      <c r="E15" s="464">
        <v>0.28499999999999998</v>
      </c>
      <c r="F15" s="465">
        <v>0.125</v>
      </c>
      <c r="G15" s="472">
        <v>0.20599999999999999</v>
      </c>
      <c r="H15" s="114"/>
    </row>
    <row r="16" spans="1:10">
      <c r="B16" s="121">
        <v>44</v>
      </c>
      <c r="C16" s="462" t="s">
        <v>63</v>
      </c>
      <c r="D16" s="463">
        <v>7408</v>
      </c>
      <c r="E16" s="464">
        <v>0.26900000000000002</v>
      </c>
      <c r="F16" s="465">
        <v>0.14000000000000001</v>
      </c>
      <c r="G16" s="472">
        <v>0.20300000000000001</v>
      </c>
      <c r="H16" s="114"/>
    </row>
    <row r="17" spans="2:10">
      <c r="B17" s="121">
        <v>50</v>
      </c>
      <c r="C17" s="462" t="s">
        <v>64</v>
      </c>
      <c r="D17" s="463">
        <v>36575</v>
      </c>
      <c r="E17" s="464">
        <v>0.22700000000000001</v>
      </c>
      <c r="F17" s="465">
        <v>8.6999999999999994E-2</v>
      </c>
      <c r="G17" s="472">
        <v>0.161</v>
      </c>
      <c r="H17" s="114"/>
    </row>
    <row r="18" spans="2:10" s="124" customFormat="1">
      <c r="B18" s="121"/>
      <c r="C18" s="466" t="s">
        <v>61</v>
      </c>
      <c r="D18" s="467">
        <v>55398</v>
      </c>
      <c r="E18" s="468">
        <v>0.24199999999999999</v>
      </c>
      <c r="F18" s="469">
        <v>0.1</v>
      </c>
      <c r="G18" s="471">
        <v>0.17299999999999999</v>
      </c>
      <c r="H18" s="123"/>
      <c r="I18" s="411"/>
      <c r="J18" s="118"/>
    </row>
    <row r="19" spans="2:10" s="124" customFormat="1">
      <c r="B19" s="121">
        <v>33</v>
      </c>
      <c r="C19" s="466" t="s">
        <v>65</v>
      </c>
      <c r="D19" s="467">
        <v>42457</v>
      </c>
      <c r="E19" s="468">
        <v>0.19900000000000001</v>
      </c>
      <c r="F19" s="469">
        <v>7.8E-2</v>
      </c>
      <c r="G19" s="471">
        <v>0.14000000000000001</v>
      </c>
      <c r="H19" s="123"/>
      <c r="J19" s="118"/>
    </row>
    <row r="20" spans="2:10" s="124" customFormat="1">
      <c r="B20" s="121">
        <v>7</v>
      </c>
      <c r="C20" s="466" t="s">
        <v>203</v>
      </c>
      <c r="D20" s="467">
        <v>32289</v>
      </c>
      <c r="E20" s="468">
        <v>0.19500000000000001</v>
      </c>
      <c r="F20" s="469">
        <v>9.6000000000000002E-2</v>
      </c>
      <c r="G20" s="471">
        <v>0.15</v>
      </c>
      <c r="H20" s="123"/>
      <c r="J20" s="118"/>
    </row>
    <row r="21" spans="2:10">
      <c r="B21" s="121">
        <v>35</v>
      </c>
      <c r="C21" s="462" t="s">
        <v>67</v>
      </c>
      <c r="D21" s="463">
        <v>46677</v>
      </c>
      <c r="E21" s="464">
        <v>0.28599999999999998</v>
      </c>
      <c r="F21" s="465">
        <v>0.18099999999999999</v>
      </c>
      <c r="G21" s="472">
        <v>0.23400000000000001</v>
      </c>
      <c r="H21" s="114"/>
    </row>
    <row r="22" spans="2:10">
      <c r="B22" s="121">
        <v>38</v>
      </c>
      <c r="C22" s="462" t="s">
        <v>68</v>
      </c>
      <c r="D22" s="463">
        <v>49420</v>
      </c>
      <c r="E22" s="464">
        <v>0.32700000000000001</v>
      </c>
      <c r="F22" s="465">
        <v>0.224</v>
      </c>
      <c r="G22" s="472">
        <v>0.27700000000000002</v>
      </c>
      <c r="H22" s="114"/>
    </row>
    <row r="23" spans="2:10" s="124" customFormat="1">
      <c r="B23" s="121"/>
      <c r="C23" s="466" t="s">
        <v>66</v>
      </c>
      <c r="D23" s="467">
        <v>96097</v>
      </c>
      <c r="E23" s="468">
        <v>0.30499999999999999</v>
      </c>
      <c r="F23" s="469">
        <v>0.20100000000000001</v>
      </c>
      <c r="G23" s="471">
        <v>0.254</v>
      </c>
      <c r="H23" s="123"/>
      <c r="J23" s="118"/>
    </row>
    <row r="24" spans="2:10" s="124" customFormat="1">
      <c r="B24" s="121">
        <v>39</v>
      </c>
      <c r="C24" s="466" t="s">
        <v>69</v>
      </c>
      <c r="D24" s="467">
        <v>23768</v>
      </c>
      <c r="E24" s="468">
        <v>0.215</v>
      </c>
      <c r="F24" s="469">
        <v>9.9000000000000005E-2</v>
      </c>
      <c r="G24" s="471">
        <v>0.159</v>
      </c>
      <c r="H24" s="123"/>
      <c r="J24" s="118"/>
    </row>
    <row r="25" spans="2:10">
      <c r="B25" s="121">
        <v>5</v>
      </c>
      <c r="C25" s="462" t="s">
        <v>71</v>
      </c>
      <c r="D25" s="463">
        <v>12810</v>
      </c>
      <c r="E25" s="464">
        <v>0.40200000000000002</v>
      </c>
      <c r="F25" s="465">
        <v>0.24199999999999999</v>
      </c>
      <c r="G25" s="472">
        <v>0.318</v>
      </c>
      <c r="H25" s="114"/>
    </row>
    <row r="26" spans="2:10">
      <c r="B26" s="121">
        <v>9</v>
      </c>
      <c r="C26" s="462" t="s">
        <v>72</v>
      </c>
      <c r="D26" s="463">
        <v>15607</v>
      </c>
      <c r="E26" s="464">
        <v>0.23200000000000001</v>
      </c>
      <c r="F26" s="465">
        <v>9.4E-2</v>
      </c>
      <c r="G26" s="472">
        <v>0.16400000000000001</v>
      </c>
      <c r="H26" s="114"/>
    </row>
    <row r="27" spans="2:10">
      <c r="B27" s="121">
        <v>24</v>
      </c>
      <c r="C27" s="462" t="s">
        <v>73</v>
      </c>
      <c r="D27" s="463">
        <v>26871</v>
      </c>
      <c r="E27" s="464">
        <v>0.25700000000000001</v>
      </c>
      <c r="F27" s="465">
        <v>0.122</v>
      </c>
      <c r="G27" s="472">
        <v>0.191</v>
      </c>
      <c r="H27" s="114"/>
    </row>
    <row r="28" spans="2:10">
      <c r="B28" s="121">
        <v>34</v>
      </c>
      <c r="C28" s="462" t="s">
        <v>74</v>
      </c>
      <c r="D28" s="463">
        <v>9565</v>
      </c>
      <c r="E28" s="464">
        <v>0.29399999999999998</v>
      </c>
      <c r="F28" s="465">
        <v>0.13900000000000001</v>
      </c>
      <c r="G28" s="472">
        <v>0.215</v>
      </c>
      <c r="H28" s="114"/>
    </row>
    <row r="29" spans="2:10">
      <c r="B29" s="121">
        <v>37</v>
      </c>
      <c r="C29" s="462" t="s">
        <v>75</v>
      </c>
      <c r="D29" s="463">
        <v>24195</v>
      </c>
      <c r="E29" s="464">
        <v>0.35399999999999998</v>
      </c>
      <c r="F29" s="465">
        <v>0.22500000000000001</v>
      </c>
      <c r="G29" s="472">
        <v>0.28899999999999998</v>
      </c>
      <c r="H29" s="114"/>
    </row>
    <row r="30" spans="2:10">
      <c r="B30" s="121">
        <v>40</v>
      </c>
      <c r="C30" s="462" t="s">
        <v>76</v>
      </c>
      <c r="D30" s="463">
        <v>8436</v>
      </c>
      <c r="E30" s="464">
        <v>0.32</v>
      </c>
      <c r="F30" s="465">
        <v>0.14899999999999999</v>
      </c>
      <c r="G30" s="472">
        <v>0.23300000000000001</v>
      </c>
      <c r="H30" s="114"/>
    </row>
    <row r="31" spans="2:10">
      <c r="B31" s="121">
        <v>42</v>
      </c>
      <c r="C31" s="462" t="s">
        <v>77</v>
      </c>
      <c r="D31" s="463">
        <v>4631</v>
      </c>
      <c r="E31" s="464">
        <v>0.27300000000000002</v>
      </c>
      <c r="F31" s="465">
        <v>0.126</v>
      </c>
      <c r="G31" s="472">
        <v>0.2</v>
      </c>
      <c r="H31" s="114"/>
    </row>
    <row r="32" spans="2:10">
      <c r="B32" s="121">
        <v>47</v>
      </c>
      <c r="C32" s="462" t="s">
        <v>78</v>
      </c>
      <c r="D32" s="463">
        <v>23074</v>
      </c>
      <c r="E32" s="464">
        <v>0.25800000000000001</v>
      </c>
      <c r="F32" s="465">
        <v>0.114</v>
      </c>
      <c r="G32" s="472">
        <v>0.184</v>
      </c>
      <c r="H32" s="114"/>
    </row>
    <row r="33" spans="2:10">
      <c r="B33" s="121">
        <v>49</v>
      </c>
      <c r="C33" s="462" t="s">
        <v>79</v>
      </c>
      <c r="D33" s="463">
        <v>16733</v>
      </c>
      <c r="E33" s="464">
        <v>0.42</v>
      </c>
      <c r="F33" s="465">
        <v>0.28299999999999997</v>
      </c>
      <c r="G33" s="472">
        <v>0.35099999999999998</v>
      </c>
      <c r="H33" s="114"/>
    </row>
    <row r="34" spans="2:10" s="124" customFormat="1">
      <c r="B34" s="121"/>
      <c r="C34" s="466" t="s">
        <v>70</v>
      </c>
      <c r="D34" s="467">
        <v>141922</v>
      </c>
      <c r="E34" s="468">
        <v>0.29399999999999998</v>
      </c>
      <c r="F34" s="469">
        <v>0.153</v>
      </c>
      <c r="G34" s="471">
        <v>0.223</v>
      </c>
      <c r="H34" s="123"/>
      <c r="J34" s="118"/>
    </row>
    <row r="35" spans="2:10">
      <c r="B35" s="121">
        <v>2</v>
      </c>
      <c r="C35" s="462" t="s">
        <v>81</v>
      </c>
      <c r="D35" s="463">
        <v>25279</v>
      </c>
      <c r="E35" s="464">
        <v>0.40899999999999997</v>
      </c>
      <c r="F35" s="465">
        <v>0.254</v>
      </c>
      <c r="G35" s="472">
        <v>0.32800000000000001</v>
      </c>
      <c r="H35" s="114"/>
    </row>
    <row r="36" spans="2:10">
      <c r="B36" s="121">
        <v>13</v>
      </c>
      <c r="C36" s="462" t="s">
        <v>82</v>
      </c>
      <c r="D36" s="463">
        <v>35155</v>
      </c>
      <c r="E36" s="464">
        <v>0.42899999999999999</v>
      </c>
      <c r="F36" s="465">
        <v>0.248</v>
      </c>
      <c r="G36" s="472">
        <v>0.33100000000000002</v>
      </c>
      <c r="H36" s="114"/>
    </row>
    <row r="37" spans="2:10">
      <c r="B37" s="121">
        <v>16</v>
      </c>
      <c r="C37" s="462" t="s">
        <v>83</v>
      </c>
      <c r="D37" s="463">
        <v>17074</v>
      </c>
      <c r="E37" s="464">
        <v>0.44600000000000001</v>
      </c>
      <c r="F37" s="465">
        <v>0.30399999999999999</v>
      </c>
      <c r="G37" s="472">
        <v>0.37</v>
      </c>
      <c r="H37" s="114"/>
    </row>
    <row r="38" spans="2:10">
      <c r="B38" s="121">
        <v>19</v>
      </c>
      <c r="C38" s="462" t="s">
        <v>84</v>
      </c>
      <c r="D38" s="463">
        <v>8431</v>
      </c>
      <c r="E38" s="464">
        <v>0.26</v>
      </c>
      <c r="F38" s="465">
        <v>0.10199999999999999</v>
      </c>
      <c r="G38" s="472">
        <v>0.17699999999999999</v>
      </c>
      <c r="H38" s="114"/>
    </row>
    <row r="39" spans="2:10">
      <c r="B39" s="121">
        <v>45</v>
      </c>
      <c r="C39" s="462" t="s">
        <v>85</v>
      </c>
      <c r="D39" s="463">
        <v>37447</v>
      </c>
      <c r="E39" s="464">
        <v>0.39300000000000002</v>
      </c>
      <c r="F39" s="465">
        <v>0.20200000000000001</v>
      </c>
      <c r="G39" s="472">
        <v>0.28999999999999998</v>
      </c>
      <c r="H39" s="114"/>
    </row>
    <row r="40" spans="2:10" s="126" customFormat="1">
      <c r="B40" s="121"/>
      <c r="C40" s="466" t="s">
        <v>80</v>
      </c>
      <c r="D40" s="467">
        <v>123386</v>
      </c>
      <c r="E40" s="468">
        <v>0.39600000000000002</v>
      </c>
      <c r="F40" s="469">
        <v>0.224</v>
      </c>
      <c r="G40" s="471">
        <v>0.30399999999999999</v>
      </c>
      <c r="H40" s="125"/>
      <c r="J40" s="118"/>
    </row>
    <row r="41" spans="2:10">
      <c r="B41" s="121">
        <v>8</v>
      </c>
      <c r="C41" s="462" t="s">
        <v>87</v>
      </c>
      <c r="D41" s="463">
        <v>171663</v>
      </c>
      <c r="E41" s="464">
        <v>0.17100000000000001</v>
      </c>
      <c r="F41" s="465">
        <v>6.9000000000000006E-2</v>
      </c>
      <c r="G41" s="472">
        <v>0.127</v>
      </c>
      <c r="H41" s="114"/>
    </row>
    <row r="42" spans="2:10">
      <c r="B42" s="121">
        <v>17</v>
      </c>
      <c r="C42" s="462" t="s">
        <v>207</v>
      </c>
      <c r="D42" s="463">
        <v>24316</v>
      </c>
      <c r="E42" s="464">
        <v>0.183</v>
      </c>
      <c r="F42" s="465">
        <v>8.8999999999999996E-2</v>
      </c>
      <c r="G42" s="472">
        <v>0.14099999999999999</v>
      </c>
      <c r="H42" s="114"/>
    </row>
    <row r="43" spans="2:10">
      <c r="B43" s="121">
        <v>25</v>
      </c>
      <c r="C43" s="462" t="s">
        <v>204</v>
      </c>
      <c r="D43" s="463">
        <v>19163</v>
      </c>
      <c r="E43" s="464">
        <v>0.24299999999999999</v>
      </c>
      <c r="F43" s="465">
        <v>0.112</v>
      </c>
      <c r="G43" s="472">
        <v>0.183</v>
      </c>
      <c r="H43" s="114"/>
    </row>
    <row r="44" spans="2:10">
      <c r="B44" s="121">
        <v>43</v>
      </c>
      <c r="C44" s="462" t="s">
        <v>88</v>
      </c>
      <c r="D44" s="463">
        <v>30627</v>
      </c>
      <c r="E44" s="464">
        <v>0.223</v>
      </c>
      <c r="F44" s="465">
        <v>9.9000000000000005E-2</v>
      </c>
      <c r="G44" s="472">
        <v>0.16500000000000001</v>
      </c>
      <c r="H44" s="114"/>
    </row>
    <row r="45" spans="2:10" s="126" customFormat="1">
      <c r="B45" s="121"/>
      <c r="C45" s="466" t="s">
        <v>86</v>
      </c>
      <c r="D45" s="467">
        <v>245769</v>
      </c>
      <c r="E45" s="468">
        <v>0.18099999999999999</v>
      </c>
      <c r="F45" s="469">
        <v>7.6999999999999999E-2</v>
      </c>
      <c r="G45" s="471">
        <v>0.13500000000000001</v>
      </c>
      <c r="H45" s="125"/>
      <c r="J45" s="118"/>
    </row>
    <row r="46" spans="2:10">
      <c r="B46" s="121">
        <v>3</v>
      </c>
      <c r="C46" s="462" t="s">
        <v>199</v>
      </c>
      <c r="D46" s="463">
        <v>89127</v>
      </c>
      <c r="E46" s="464">
        <v>0.311</v>
      </c>
      <c r="F46" s="465">
        <v>0.187</v>
      </c>
      <c r="G46" s="472">
        <v>0.253</v>
      </c>
      <c r="H46" s="114"/>
    </row>
    <row r="47" spans="2:10">
      <c r="B47" s="121">
        <v>12</v>
      </c>
      <c r="C47" s="462" t="s">
        <v>206</v>
      </c>
      <c r="D47" s="463">
        <v>29310</v>
      </c>
      <c r="E47" s="464">
        <v>0.27400000000000002</v>
      </c>
      <c r="F47" s="465">
        <v>0.127</v>
      </c>
      <c r="G47" s="472">
        <v>0.20499999999999999</v>
      </c>
      <c r="H47" s="114"/>
    </row>
    <row r="48" spans="2:10">
      <c r="B48" s="121">
        <v>46</v>
      </c>
      <c r="C48" s="462" t="s">
        <v>90</v>
      </c>
      <c r="D48" s="463">
        <v>123888</v>
      </c>
      <c r="E48" s="464">
        <v>0.28399999999999997</v>
      </c>
      <c r="F48" s="465">
        <v>0.13500000000000001</v>
      </c>
      <c r="G48" s="472">
        <v>0.214</v>
      </c>
      <c r="H48" s="114"/>
    </row>
    <row r="49" spans="2:10" s="126" customFormat="1">
      <c r="B49" s="121"/>
      <c r="C49" s="466" t="s">
        <v>89</v>
      </c>
      <c r="D49" s="467">
        <v>242325</v>
      </c>
      <c r="E49" s="468">
        <v>0.29199999999999998</v>
      </c>
      <c r="F49" s="469">
        <v>0.151</v>
      </c>
      <c r="G49" s="471">
        <v>0.22600000000000001</v>
      </c>
      <c r="H49" s="125"/>
      <c r="J49" s="118"/>
    </row>
    <row r="50" spans="2:10">
      <c r="B50" s="121">
        <v>6</v>
      </c>
      <c r="C50" s="462" t="s">
        <v>92</v>
      </c>
      <c r="D50" s="463">
        <v>56692</v>
      </c>
      <c r="E50" s="464">
        <v>0.45400000000000001</v>
      </c>
      <c r="F50" s="465">
        <v>0.33100000000000002</v>
      </c>
      <c r="G50" s="472">
        <v>0.38900000000000001</v>
      </c>
      <c r="H50" s="114"/>
    </row>
    <row r="51" spans="2:10">
      <c r="B51" s="121">
        <v>10</v>
      </c>
      <c r="C51" s="462" t="s">
        <v>93</v>
      </c>
      <c r="D51" s="463">
        <v>34383</v>
      </c>
      <c r="E51" s="464">
        <v>0.40500000000000003</v>
      </c>
      <c r="F51" s="465">
        <v>0.27300000000000002</v>
      </c>
      <c r="G51" s="472">
        <v>0.33900000000000002</v>
      </c>
      <c r="H51" s="114"/>
    </row>
    <row r="52" spans="2:10" s="126" customFormat="1">
      <c r="B52" s="121"/>
      <c r="C52" s="466" t="s">
        <v>91</v>
      </c>
      <c r="D52" s="467">
        <v>91075</v>
      </c>
      <c r="E52" s="468">
        <v>0.433</v>
      </c>
      <c r="F52" s="469">
        <v>0.308</v>
      </c>
      <c r="G52" s="471">
        <v>0.36899999999999999</v>
      </c>
      <c r="H52" s="125"/>
      <c r="J52" s="118"/>
    </row>
    <row r="53" spans="2:10">
      <c r="B53" s="121">
        <v>15</v>
      </c>
      <c r="C53" s="462" t="s">
        <v>198</v>
      </c>
      <c r="D53" s="463">
        <v>74637</v>
      </c>
      <c r="E53" s="464">
        <v>0.314</v>
      </c>
      <c r="F53" s="465">
        <v>0.152</v>
      </c>
      <c r="G53" s="472">
        <v>0.24</v>
      </c>
      <c r="H53" s="114"/>
    </row>
    <row r="54" spans="2:10">
      <c r="B54" s="121">
        <v>27</v>
      </c>
      <c r="C54" s="462" t="s">
        <v>95</v>
      </c>
      <c r="D54" s="463">
        <v>31506</v>
      </c>
      <c r="E54" s="464">
        <v>0.32400000000000001</v>
      </c>
      <c r="F54" s="465">
        <v>0.22500000000000001</v>
      </c>
      <c r="G54" s="472">
        <v>0.28000000000000003</v>
      </c>
      <c r="H54" s="114"/>
    </row>
    <row r="55" spans="2:10">
      <c r="B55" s="121">
        <v>32</v>
      </c>
      <c r="C55" s="462" t="s">
        <v>205</v>
      </c>
      <c r="D55" s="463">
        <v>32673</v>
      </c>
      <c r="E55" s="464">
        <v>0.36299999999999999</v>
      </c>
      <c r="F55" s="465">
        <v>0.222</v>
      </c>
      <c r="G55" s="472">
        <v>0.29899999999999999</v>
      </c>
      <c r="H55" s="114"/>
    </row>
    <row r="56" spans="2:10">
      <c r="B56" s="121">
        <v>36</v>
      </c>
      <c r="C56" s="462" t="s">
        <v>96</v>
      </c>
      <c r="D56" s="463">
        <v>58182</v>
      </c>
      <c r="E56" s="464">
        <v>0.30499999999999999</v>
      </c>
      <c r="F56" s="465">
        <v>0.14099999999999999</v>
      </c>
      <c r="G56" s="472">
        <v>0.22900000000000001</v>
      </c>
      <c r="H56" s="114"/>
    </row>
    <row r="57" spans="2:10" s="126" customFormat="1">
      <c r="B57" s="121"/>
      <c r="C57" s="466" t="s">
        <v>94</v>
      </c>
      <c r="D57" s="467">
        <v>196998</v>
      </c>
      <c r="E57" s="468">
        <v>0.31900000000000001</v>
      </c>
      <c r="F57" s="469">
        <v>0.16800000000000001</v>
      </c>
      <c r="G57" s="471">
        <v>0.25</v>
      </c>
      <c r="H57" s="125"/>
      <c r="I57" s="412"/>
      <c r="J57" s="118"/>
    </row>
    <row r="58" spans="2:10" s="126" customFormat="1">
      <c r="B58" s="121">
        <v>28</v>
      </c>
      <c r="C58" s="466" t="s">
        <v>97</v>
      </c>
      <c r="D58" s="467">
        <v>176640</v>
      </c>
      <c r="E58" s="468">
        <v>0.19</v>
      </c>
      <c r="F58" s="469">
        <v>7.3999999999999996E-2</v>
      </c>
      <c r="G58" s="471">
        <v>0.13700000000000001</v>
      </c>
      <c r="H58" s="125"/>
      <c r="J58" s="118"/>
    </row>
    <row r="59" spans="2:10" s="126" customFormat="1">
      <c r="B59" s="121">
        <v>30</v>
      </c>
      <c r="C59" s="466" t="s">
        <v>98</v>
      </c>
      <c r="D59" s="467">
        <v>69908</v>
      </c>
      <c r="E59" s="468">
        <v>0.33300000000000002</v>
      </c>
      <c r="F59" s="469">
        <v>0.18</v>
      </c>
      <c r="G59" s="471">
        <v>0.25800000000000001</v>
      </c>
      <c r="H59" s="125"/>
      <c r="J59" s="118"/>
    </row>
    <row r="60" spans="2:10" s="126" customFormat="1">
      <c r="B60" s="121">
        <v>31</v>
      </c>
      <c r="C60" s="466" t="s">
        <v>99</v>
      </c>
      <c r="D60" s="467">
        <v>20244</v>
      </c>
      <c r="E60" s="468">
        <v>0.2</v>
      </c>
      <c r="F60" s="469">
        <v>6.9000000000000006E-2</v>
      </c>
      <c r="G60" s="471">
        <v>0.13600000000000001</v>
      </c>
      <c r="H60" s="125"/>
      <c r="J60" s="118"/>
    </row>
    <row r="61" spans="2:10">
      <c r="B61" s="121">
        <v>1</v>
      </c>
      <c r="C61" s="462" t="s">
        <v>200</v>
      </c>
      <c r="D61" s="463">
        <v>7961</v>
      </c>
      <c r="E61" s="464">
        <v>0.13900000000000001</v>
      </c>
      <c r="F61" s="465">
        <v>4.4999999999999998E-2</v>
      </c>
      <c r="G61" s="472">
        <v>9.4E-2</v>
      </c>
      <c r="H61" s="114"/>
    </row>
    <row r="62" spans="2:10">
      <c r="B62" s="121">
        <v>20</v>
      </c>
      <c r="C62" s="462" t="s">
        <v>202</v>
      </c>
      <c r="D62" s="463">
        <v>17527</v>
      </c>
      <c r="E62" s="464">
        <v>0.13</v>
      </c>
      <c r="F62" s="465">
        <v>4.1000000000000002E-2</v>
      </c>
      <c r="G62" s="472">
        <v>8.8999999999999996E-2</v>
      </c>
      <c r="H62" s="114"/>
    </row>
    <row r="63" spans="2:10">
      <c r="B63" s="121">
        <v>48</v>
      </c>
      <c r="C63" s="462" t="s">
        <v>201</v>
      </c>
      <c r="D63" s="463">
        <v>32570</v>
      </c>
      <c r="E63" s="464">
        <v>0.155</v>
      </c>
      <c r="F63" s="465">
        <v>5.2999999999999999E-2</v>
      </c>
      <c r="G63" s="472">
        <v>0.107</v>
      </c>
      <c r="H63" s="114"/>
    </row>
    <row r="64" spans="2:10" s="126" customFormat="1">
      <c r="B64" s="121">
        <v>16</v>
      </c>
      <c r="C64" s="466" t="s">
        <v>154</v>
      </c>
      <c r="D64" s="467">
        <v>58058</v>
      </c>
      <c r="E64" s="468">
        <v>0.14399999999999999</v>
      </c>
      <c r="F64" s="469">
        <v>4.8000000000000001E-2</v>
      </c>
      <c r="G64" s="471">
        <v>9.9000000000000005E-2</v>
      </c>
      <c r="H64" s="125"/>
      <c r="J64" s="118"/>
    </row>
    <row r="65" spans="2:10" s="126" customFormat="1">
      <c r="B65" s="121">
        <v>26</v>
      </c>
      <c r="C65" s="466" t="s">
        <v>150</v>
      </c>
      <c r="D65" s="467">
        <v>14127</v>
      </c>
      <c r="E65" s="468">
        <v>0.255</v>
      </c>
      <c r="F65" s="469">
        <v>0.113</v>
      </c>
      <c r="G65" s="471">
        <v>0.186</v>
      </c>
      <c r="H65" s="125"/>
      <c r="J65" s="118"/>
    </row>
    <row r="66" spans="2:10">
      <c r="B66" s="121">
        <v>51</v>
      </c>
      <c r="C66" s="462" t="s">
        <v>102</v>
      </c>
      <c r="D66" s="463">
        <v>2019</v>
      </c>
      <c r="E66" s="464">
        <v>0.26500000000000001</v>
      </c>
      <c r="F66" s="465">
        <v>0.155</v>
      </c>
      <c r="G66" s="472">
        <v>0.21199999999999999</v>
      </c>
      <c r="H66" s="114"/>
    </row>
    <row r="67" spans="2:10">
      <c r="B67" s="121">
        <v>52</v>
      </c>
      <c r="C67" s="462" t="s">
        <v>103</v>
      </c>
      <c r="D67" s="463">
        <v>2347</v>
      </c>
      <c r="E67" s="464">
        <v>0.30099999999999999</v>
      </c>
      <c r="F67" s="465">
        <v>0.20799999999999999</v>
      </c>
      <c r="G67" s="472">
        <v>0.255</v>
      </c>
      <c r="H67" s="114"/>
    </row>
    <row r="68" spans="2:10" ht="18.600000000000001" customHeight="1">
      <c r="B68" s="268"/>
      <c r="C68" s="473" t="s">
        <v>45</v>
      </c>
      <c r="D68" s="474">
        <f>'Pensiones - mínimos'!$C$14</f>
        <v>2112987</v>
      </c>
      <c r="E68" s="468">
        <f>'Pensiones - mínimos'!E14</f>
        <v>0.26</v>
      </c>
      <c r="F68" s="469">
        <f>'Pensiones - mínimos'!F14</f>
        <v>0.13800000000000001</v>
      </c>
      <c r="G68" s="269">
        <f>'Pensiones - mínimos'!G14</f>
        <v>0.20200000000000001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55" activePane="bottomLeft" state="frozen"/>
      <selection pane="bottomLeft" activeCell="L32" sqref="L32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69" t="s">
        <v>180</v>
      </c>
      <c r="C2" s="569"/>
      <c r="D2" s="569"/>
      <c r="E2" s="569"/>
      <c r="F2" s="569"/>
      <c r="G2" s="569"/>
      <c r="H2" s="569"/>
      <c r="I2" s="569"/>
      <c r="K2" s="7" t="s">
        <v>167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2" t="s">
        <v>227</v>
      </c>
      <c r="C5" s="583"/>
      <c r="D5" s="583"/>
      <c r="E5" s="583"/>
      <c r="F5" s="583"/>
      <c r="G5" s="583"/>
      <c r="H5" s="583"/>
      <c r="I5" s="584"/>
    </row>
    <row r="6" spans="1:226" ht="2.4500000000000002" customHeight="1">
      <c r="A6" s="217"/>
      <c r="B6" s="585"/>
      <c r="C6" s="586"/>
      <c r="D6" s="586"/>
      <c r="E6" s="586"/>
      <c r="F6" s="586"/>
      <c r="G6" s="586"/>
      <c r="H6" s="586"/>
      <c r="I6" s="587"/>
    </row>
    <row r="7" spans="1:226" ht="52.5" customHeight="1">
      <c r="A7" s="217"/>
      <c r="B7" s="219" t="s">
        <v>156</v>
      </c>
      <c r="C7" s="220" t="s">
        <v>47</v>
      </c>
      <c r="D7" s="219" t="s">
        <v>174</v>
      </c>
      <c r="E7" s="221" t="s">
        <v>175</v>
      </c>
      <c r="F7" s="219" t="s">
        <v>176</v>
      </c>
      <c r="G7" s="219" t="s">
        <v>177</v>
      </c>
      <c r="H7" s="219" t="s">
        <v>178</v>
      </c>
      <c r="I7" s="219" t="s">
        <v>179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247772</v>
      </c>
      <c r="E9" s="96">
        <v>84</v>
      </c>
      <c r="F9" s="96">
        <v>44675</v>
      </c>
      <c r="G9" s="96">
        <v>117430</v>
      </c>
      <c r="H9" s="96">
        <v>55799</v>
      </c>
      <c r="I9" s="96">
        <v>29867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17409</v>
      </c>
      <c r="E10" s="99">
        <v>84</v>
      </c>
      <c r="F10" s="99">
        <v>3181</v>
      </c>
      <c r="G10" s="99">
        <v>7889</v>
      </c>
      <c r="H10" s="99">
        <v>4118</v>
      </c>
      <c r="I10" s="99">
        <v>2220</v>
      </c>
    </row>
    <row r="11" spans="1:226" s="101" customFormat="1" ht="18" customHeight="1">
      <c r="B11" s="94">
        <v>11</v>
      </c>
      <c r="C11" s="98" t="s">
        <v>54</v>
      </c>
      <c r="D11" s="99">
        <v>30379</v>
      </c>
      <c r="E11" s="99">
        <v>84</v>
      </c>
      <c r="F11" s="99">
        <v>6234</v>
      </c>
      <c r="G11" s="99">
        <v>13304</v>
      </c>
      <c r="H11" s="99">
        <v>6543</v>
      </c>
      <c r="I11" s="99">
        <v>4298</v>
      </c>
    </row>
    <row r="12" spans="1:226" s="101" customFormat="1" ht="18" customHeight="1">
      <c r="B12" s="94">
        <v>14</v>
      </c>
      <c r="C12" s="98" t="s">
        <v>55</v>
      </c>
      <c r="D12" s="99">
        <v>30598</v>
      </c>
      <c r="E12" s="99">
        <v>85</v>
      </c>
      <c r="F12" s="99">
        <v>4598</v>
      </c>
      <c r="G12" s="99">
        <v>15598</v>
      </c>
      <c r="H12" s="99">
        <v>6993</v>
      </c>
      <c r="I12" s="99">
        <v>3409</v>
      </c>
    </row>
    <row r="13" spans="1:226" s="101" customFormat="1" ht="18" customHeight="1">
      <c r="B13" s="94">
        <v>18</v>
      </c>
      <c r="C13" s="98" t="s">
        <v>56</v>
      </c>
      <c r="D13" s="99">
        <v>29428</v>
      </c>
      <c r="E13" s="99">
        <v>85</v>
      </c>
      <c r="F13" s="99">
        <v>5173</v>
      </c>
      <c r="G13" s="99">
        <v>13735</v>
      </c>
      <c r="H13" s="99">
        <v>6809</v>
      </c>
      <c r="I13" s="99">
        <v>3711</v>
      </c>
    </row>
    <row r="14" spans="1:226" s="101" customFormat="1" ht="18" customHeight="1">
      <c r="B14" s="94">
        <v>21</v>
      </c>
      <c r="C14" s="98" t="s">
        <v>57</v>
      </c>
      <c r="D14" s="99">
        <v>16466</v>
      </c>
      <c r="E14" s="99">
        <v>83</v>
      </c>
      <c r="F14" s="99">
        <v>2934</v>
      </c>
      <c r="G14" s="99">
        <v>8000</v>
      </c>
      <c r="H14" s="99">
        <v>3687</v>
      </c>
      <c r="I14" s="99">
        <v>1845</v>
      </c>
    </row>
    <row r="15" spans="1:226" s="101" customFormat="1" ht="18" customHeight="1">
      <c r="B15" s="94">
        <v>23</v>
      </c>
      <c r="C15" s="98" t="s">
        <v>58</v>
      </c>
      <c r="D15" s="99">
        <v>23323</v>
      </c>
      <c r="E15" s="99">
        <v>86</v>
      </c>
      <c r="F15" s="99">
        <v>3621</v>
      </c>
      <c r="G15" s="99">
        <v>11201</v>
      </c>
      <c r="H15" s="99">
        <v>5555</v>
      </c>
      <c r="I15" s="99">
        <v>2946</v>
      </c>
    </row>
    <row r="16" spans="1:226" s="101" customFormat="1" ht="18" customHeight="1">
      <c r="B16" s="94">
        <v>29</v>
      </c>
      <c r="C16" s="98" t="s">
        <v>59</v>
      </c>
      <c r="D16" s="99">
        <v>42449</v>
      </c>
      <c r="E16" s="99">
        <v>82</v>
      </c>
      <c r="F16" s="99">
        <v>8267</v>
      </c>
      <c r="G16" s="99">
        <v>20221</v>
      </c>
      <c r="H16" s="99">
        <v>9321</v>
      </c>
      <c r="I16" s="99">
        <v>4640</v>
      </c>
    </row>
    <row r="17" spans="1:428" s="101" customFormat="1" ht="18" customHeight="1">
      <c r="B17" s="94">
        <v>41</v>
      </c>
      <c r="C17" s="98" t="s">
        <v>60</v>
      </c>
      <c r="D17" s="99">
        <v>57720</v>
      </c>
      <c r="E17" s="99">
        <v>84</v>
      </c>
      <c r="F17" s="99">
        <v>10667</v>
      </c>
      <c r="G17" s="99">
        <v>27482</v>
      </c>
      <c r="H17" s="99">
        <v>12773</v>
      </c>
      <c r="I17" s="99">
        <v>6798</v>
      </c>
    </row>
    <row r="18" spans="1:428" s="102" customFormat="1" ht="18" customHeight="1">
      <c r="A18" s="8"/>
      <c r="B18" s="94"/>
      <c r="C18" s="95" t="s">
        <v>61</v>
      </c>
      <c r="D18" s="96">
        <v>41895</v>
      </c>
      <c r="E18" s="96">
        <v>74</v>
      </c>
      <c r="F18" s="96">
        <v>11241</v>
      </c>
      <c r="G18" s="96">
        <v>22330</v>
      </c>
      <c r="H18" s="96">
        <v>5972</v>
      </c>
      <c r="I18" s="96">
        <v>2352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7592</v>
      </c>
      <c r="E19" s="99">
        <v>73</v>
      </c>
      <c r="F19" s="99">
        <v>1987</v>
      </c>
      <c r="G19" s="99">
        <v>4075</v>
      </c>
      <c r="H19" s="99">
        <v>1121</v>
      </c>
      <c r="I19" s="99">
        <v>409</v>
      </c>
    </row>
    <row r="20" spans="1:428" s="101" customFormat="1" ht="18" customHeight="1">
      <c r="B20" s="94">
        <v>40</v>
      </c>
      <c r="C20" s="98" t="s">
        <v>63</v>
      </c>
      <c r="D20" s="99">
        <v>4897</v>
      </c>
      <c r="E20" s="99">
        <v>76</v>
      </c>
      <c r="F20" s="99">
        <v>1060</v>
      </c>
      <c r="G20" s="99">
        <v>2770</v>
      </c>
      <c r="H20" s="99">
        <v>768</v>
      </c>
      <c r="I20" s="99">
        <v>299</v>
      </c>
    </row>
    <row r="21" spans="1:428" s="101" customFormat="1" ht="18" customHeight="1">
      <c r="B21" s="94">
        <v>50</v>
      </c>
      <c r="C21" s="101" t="s">
        <v>64</v>
      </c>
      <c r="D21" s="103">
        <v>29406</v>
      </c>
      <c r="E21" s="103">
        <v>72</v>
      </c>
      <c r="F21" s="103">
        <v>8194</v>
      </c>
      <c r="G21" s="103">
        <v>15485</v>
      </c>
      <c r="H21" s="103">
        <v>4083</v>
      </c>
      <c r="I21" s="103">
        <v>1644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35521</v>
      </c>
      <c r="E22" s="96">
        <v>68</v>
      </c>
      <c r="F22" s="96">
        <v>13293</v>
      </c>
      <c r="G22" s="96">
        <v>15786</v>
      </c>
      <c r="H22" s="96">
        <v>4485</v>
      </c>
      <c r="I22" s="96">
        <v>1956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203</v>
      </c>
      <c r="D23" s="96">
        <v>26278</v>
      </c>
      <c r="E23" s="96">
        <v>76</v>
      </c>
      <c r="F23" s="96">
        <v>6605</v>
      </c>
      <c r="G23" s="96">
        <v>13098</v>
      </c>
      <c r="H23" s="96">
        <v>4613</v>
      </c>
      <c r="I23" s="96">
        <v>1962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51289</v>
      </c>
      <c r="E24" s="96">
        <v>80</v>
      </c>
      <c r="F24" s="96">
        <v>13203</v>
      </c>
      <c r="G24" s="96">
        <v>21987</v>
      </c>
      <c r="H24" s="96">
        <v>9910</v>
      </c>
      <c r="I24" s="96">
        <v>6189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26053</v>
      </c>
      <c r="E25" s="99">
        <v>80</v>
      </c>
      <c r="F25" s="99">
        <v>6821</v>
      </c>
      <c r="G25" s="99">
        <v>10791</v>
      </c>
      <c r="H25" s="99">
        <v>5046</v>
      </c>
      <c r="I25" s="99">
        <v>3395</v>
      </c>
    </row>
    <row r="26" spans="1:428" s="101" customFormat="1" ht="18" customHeight="1">
      <c r="B26" s="94">
        <v>38</v>
      </c>
      <c r="C26" s="98" t="s">
        <v>68</v>
      </c>
      <c r="D26" s="99">
        <v>25236</v>
      </c>
      <c r="E26" s="99">
        <v>79</v>
      </c>
      <c r="F26" s="99">
        <v>6382</v>
      </c>
      <c r="G26" s="99">
        <v>11196</v>
      </c>
      <c r="H26" s="99">
        <v>4864</v>
      </c>
      <c r="I26" s="99">
        <v>2794</v>
      </c>
    </row>
    <row r="27" spans="1:428" s="101" customFormat="1" ht="18" customHeight="1">
      <c r="B27" s="94">
        <v>39</v>
      </c>
      <c r="C27" s="95" t="s">
        <v>69</v>
      </c>
      <c r="D27" s="96">
        <v>19641</v>
      </c>
      <c r="E27" s="96">
        <v>74</v>
      </c>
      <c r="F27" s="96">
        <v>5679</v>
      </c>
      <c r="G27" s="96">
        <v>9408</v>
      </c>
      <c r="H27" s="96">
        <v>3079</v>
      </c>
      <c r="I27" s="96">
        <v>1475</v>
      </c>
    </row>
    <row r="28" spans="1:428" s="97" customFormat="1" ht="18" customHeight="1">
      <c r="A28" s="8"/>
      <c r="B28" s="94"/>
      <c r="C28" s="95" t="s">
        <v>70</v>
      </c>
      <c r="D28" s="96">
        <v>84314</v>
      </c>
      <c r="E28" s="96">
        <v>77</v>
      </c>
      <c r="F28" s="96">
        <v>21050</v>
      </c>
      <c r="G28" s="96">
        <v>42080</v>
      </c>
      <c r="H28" s="96">
        <v>13897</v>
      </c>
      <c r="I28" s="96">
        <v>7287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5682</v>
      </c>
      <c r="E29" s="99">
        <v>80</v>
      </c>
      <c r="F29" s="99">
        <v>1174</v>
      </c>
      <c r="G29" s="99">
        <v>2851</v>
      </c>
      <c r="H29" s="99">
        <v>1098</v>
      </c>
      <c r="I29" s="99">
        <v>559</v>
      </c>
    </row>
    <row r="30" spans="1:428" s="101" customFormat="1" ht="18" customHeight="1">
      <c r="B30" s="94">
        <v>9</v>
      </c>
      <c r="C30" s="98" t="s">
        <v>72</v>
      </c>
      <c r="D30" s="99">
        <v>12390</v>
      </c>
      <c r="E30" s="99">
        <v>77</v>
      </c>
      <c r="F30" s="99">
        <v>2884</v>
      </c>
      <c r="G30" s="99">
        <v>6349</v>
      </c>
      <c r="H30" s="99">
        <v>2052</v>
      </c>
      <c r="I30" s="99">
        <v>1105</v>
      </c>
    </row>
    <row r="31" spans="1:428" s="101" customFormat="1" ht="18" customHeight="1">
      <c r="B31" s="94">
        <v>24</v>
      </c>
      <c r="C31" s="98" t="s">
        <v>73</v>
      </c>
      <c r="D31" s="99">
        <v>16426</v>
      </c>
      <c r="E31" s="99">
        <v>74</v>
      </c>
      <c r="F31" s="99">
        <v>4808</v>
      </c>
      <c r="G31" s="99">
        <v>7848</v>
      </c>
      <c r="H31" s="99">
        <v>2497</v>
      </c>
      <c r="I31" s="99">
        <v>1273</v>
      </c>
    </row>
    <row r="32" spans="1:428" s="101" customFormat="1" ht="18" customHeight="1">
      <c r="B32" s="94">
        <v>34</v>
      </c>
      <c r="C32" s="101" t="s">
        <v>74</v>
      </c>
      <c r="D32" s="103">
        <v>6194</v>
      </c>
      <c r="E32" s="103">
        <v>77</v>
      </c>
      <c r="F32" s="103">
        <v>1574</v>
      </c>
      <c r="G32" s="103">
        <v>3061</v>
      </c>
      <c r="H32" s="103">
        <v>1003</v>
      </c>
      <c r="I32" s="103">
        <v>556</v>
      </c>
    </row>
    <row r="33" spans="1:226" s="101" customFormat="1" ht="18" customHeight="1">
      <c r="B33" s="94">
        <v>37</v>
      </c>
      <c r="C33" s="101" t="s">
        <v>75</v>
      </c>
      <c r="D33" s="103">
        <v>11591</v>
      </c>
      <c r="E33" s="103">
        <v>77</v>
      </c>
      <c r="F33" s="103">
        <v>2893</v>
      </c>
      <c r="G33" s="103">
        <v>5816</v>
      </c>
      <c r="H33" s="103">
        <v>1834</v>
      </c>
      <c r="I33" s="103">
        <v>1048</v>
      </c>
    </row>
    <row r="34" spans="1:226" s="101" customFormat="1" ht="18" customHeight="1">
      <c r="B34" s="94">
        <v>40</v>
      </c>
      <c r="C34" s="98" t="s">
        <v>76</v>
      </c>
      <c r="D34" s="99">
        <v>5197</v>
      </c>
      <c r="E34" s="99">
        <v>81</v>
      </c>
      <c r="F34" s="99">
        <v>928</v>
      </c>
      <c r="G34" s="99">
        <v>2711</v>
      </c>
      <c r="H34" s="99">
        <v>1054</v>
      </c>
      <c r="I34" s="99">
        <v>504</v>
      </c>
    </row>
    <row r="35" spans="1:226" s="101" customFormat="1" ht="18" customHeight="1">
      <c r="B35" s="94">
        <v>42</v>
      </c>
      <c r="C35" s="98" t="s">
        <v>77</v>
      </c>
      <c r="D35" s="99">
        <v>3204</v>
      </c>
      <c r="E35" s="99">
        <v>79</v>
      </c>
      <c r="F35" s="99">
        <v>625</v>
      </c>
      <c r="G35" s="99">
        <v>1740</v>
      </c>
      <c r="H35" s="99">
        <v>547</v>
      </c>
      <c r="I35" s="99">
        <v>292</v>
      </c>
    </row>
    <row r="36" spans="1:226" s="101" customFormat="1" ht="18" customHeight="1">
      <c r="B36" s="94">
        <v>47</v>
      </c>
      <c r="C36" s="98" t="s">
        <v>78</v>
      </c>
      <c r="D36" s="99">
        <v>17099</v>
      </c>
      <c r="E36" s="99">
        <v>75</v>
      </c>
      <c r="F36" s="99">
        <v>4542</v>
      </c>
      <c r="G36" s="99">
        <v>8548</v>
      </c>
      <c r="H36" s="99">
        <v>2661</v>
      </c>
      <c r="I36" s="99">
        <v>1348</v>
      </c>
    </row>
    <row r="37" spans="1:226" s="101" customFormat="1" ht="18" customHeight="1">
      <c r="B37" s="94">
        <v>49</v>
      </c>
      <c r="C37" s="98" t="s">
        <v>79</v>
      </c>
      <c r="D37" s="99">
        <v>6531</v>
      </c>
      <c r="E37" s="99">
        <v>77</v>
      </c>
      <c r="F37" s="99">
        <v>1622</v>
      </c>
      <c r="G37" s="99">
        <v>3156</v>
      </c>
      <c r="H37" s="99">
        <v>1151</v>
      </c>
      <c r="I37" s="99">
        <v>602</v>
      </c>
    </row>
    <row r="38" spans="1:226" s="97" customFormat="1" ht="18" customHeight="1">
      <c r="A38" s="8"/>
      <c r="B38" s="94"/>
      <c r="C38" s="95" t="s">
        <v>80</v>
      </c>
      <c r="D38" s="96">
        <v>59132</v>
      </c>
      <c r="E38" s="96">
        <v>81</v>
      </c>
      <c r="F38" s="96">
        <v>11011</v>
      </c>
      <c r="G38" s="96">
        <v>29473</v>
      </c>
      <c r="H38" s="96">
        <v>12564</v>
      </c>
      <c r="I38" s="96">
        <v>6084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11276</v>
      </c>
      <c r="E39" s="99">
        <v>83</v>
      </c>
      <c r="F39" s="99">
        <v>2152</v>
      </c>
      <c r="G39" s="99">
        <v>5312</v>
      </c>
      <c r="H39" s="99">
        <v>2460</v>
      </c>
      <c r="I39" s="99">
        <v>1352</v>
      </c>
    </row>
    <row r="40" spans="1:226" s="101" customFormat="1" ht="18" customHeight="1">
      <c r="B40" s="94">
        <v>13</v>
      </c>
      <c r="C40" s="98" t="s">
        <v>82</v>
      </c>
      <c r="D40" s="99">
        <v>15808</v>
      </c>
      <c r="E40" s="99">
        <v>83</v>
      </c>
      <c r="F40" s="99">
        <v>2719</v>
      </c>
      <c r="G40" s="99">
        <v>7894</v>
      </c>
      <c r="H40" s="99">
        <v>3476</v>
      </c>
      <c r="I40" s="99">
        <v>1719</v>
      </c>
    </row>
    <row r="41" spans="1:226" s="104" customFormat="1" ht="18" customHeight="1">
      <c r="B41" s="94">
        <v>16</v>
      </c>
      <c r="C41" s="101" t="s">
        <v>83</v>
      </c>
      <c r="D41" s="99">
        <v>6672</v>
      </c>
      <c r="E41" s="99">
        <v>82</v>
      </c>
      <c r="F41" s="99">
        <v>1110</v>
      </c>
      <c r="G41" s="99">
        <v>3505</v>
      </c>
      <c r="H41" s="99">
        <v>1432</v>
      </c>
      <c r="I41" s="99">
        <v>625</v>
      </c>
    </row>
    <row r="42" spans="1:226" s="101" customFormat="1" ht="18" customHeight="1">
      <c r="B42" s="94">
        <v>19</v>
      </c>
      <c r="C42" s="101" t="s">
        <v>84</v>
      </c>
      <c r="D42" s="103">
        <v>6592</v>
      </c>
      <c r="E42" s="103">
        <v>77</v>
      </c>
      <c r="F42" s="103">
        <v>1447</v>
      </c>
      <c r="G42" s="103">
        <v>3428</v>
      </c>
      <c r="H42" s="103">
        <v>1195</v>
      </c>
      <c r="I42" s="103">
        <v>522</v>
      </c>
    </row>
    <row r="43" spans="1:226" s="101" customFormat="1" ht="18" customHeight="1">
      <c r="B43" s="94">
        <v>45</v>
      </c>
      <c r="C43" s="98" t="s">
        <v>85</v>
      </c>
      <c r="D43" s="99">
        <v>18784</v>
      </c>
      <c r="E43" s="99">
        <v>81</v>
      </c>
      <c r="F43" s="99">
        <v>3583</v>
      </c>
      <c r="G43" s="99">
        <v>9334</v>
      </c>
      <c r="H43" s="99">
        <v>4001</v>
      </c>
      <c r="I43" s="99">
        <v>1866</v>
      </c>
    </row>
    <row r="44" spans="1:226" s="97" customFormat="1" ht="18" customHeight="1">
      <c r="A44" s="8"/>
      <c r="B44" s="94"/>
      <c r="C44" s="95" t="s">
        <v>86</v>
      </c>
      <c r="D44" s="96">
        <v>211213</v>
      </c>
      <c r="E44" s="96">
        <v>74</v>
      </c>
      <c r="F44" s="96">
        <v>54833</v>
      </c>
      <c r="G44" s="96">
        <v>110235</v>
      </c>
      <c r="H44" s="96">
        <v>33030</v>
      </c>
      <c r="I44" s="96">
        <v>13115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151065</v>
      </c>
      <c r="E45" s="103">
        <v>74</v>
      </c>
      <c r="F45" s="103">
        <v>39079</v>
      </c>
      <c r="G45" s="103">
        <v>79137</v>
      </c>
      <c r="H45" s="103">
        <v>23540</v>
      </c>
      <c r="I45" s="103">
        <v>9309</v>
      </c>
    </row>
    <row r="46" spans="1:226" s="101" customFormat="1" ht="18" customHeight="1">
      <c r="B46" s="94">
        <v>17</v>
      </c>
      <c r="C46" s="101" t="s">
        <v>207</v>
      </c>
      <c r="D46" s="103">
        <v>22917</v>
      </c>
      <c r="E46" s="103">
        <v>73</v>
      </c>
      <c r="F46" s="103">
        <v>6250</v>
      </c>
      <c r="G46" s="103">
        <v>11755</v>
      </c>
      <c r="H46" s="103">
        <v>3448</v>
      </c>
      <c r="I46" s="103">
        <v>1464</v>
      </c>
    </row>
    <row r="47" spans="1:226" s="104" customFormat="1" ht="18" customHeight="1">
      <c r="B47" s="94">
        <v>25</v>
      </c>
      <c r="C47" s="101" t="s">
        <v>204</v>
      </c>
      <c r="D47" s="99">
        <v>12753</v>
      </c>
      <c r="E47" s="99">
        <v>73</v>
      </c>
      <c r="F47" s="99">
        <v>3543</v>
      </c>
      <c r="G47" s="99">
        <v>6448</v>
      </c>
      <c r="H47" s="99">
        <v>1999</v>
      </c>
      <c r="I47" s="99">
        <v>763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24478</v>
      </c>
      <c r="E48" s="103">
        <v>75</v>
      </c>
      <c r="F48" s="103">
        <v>5961</v>
      </c>
      <c r="G48" s="103">
        <v>12895</v>
      </c>
      <c r="H48" s="103">
        <v>4043</v>
      </c>
      <c r="I48" s="103">
        <v>1579</v>
      </c>
    </row>
    <row r="49" spans="1:226" s="97" customFormat="1" ht="18" customHeight="1">
      <c r="A49" s="8"/>
      <c r="B49" s="94"/>
      <c r="C49" s="95" t="s">
        <v>89</v>
      </c>
      <c r="D49" s="96">
        <v>142211</v>
      </c>
      <c r="E49" s="96">
        <v>75</v>
      </c>
      <c r="F49" s="96">
        <v>33989</v>
      </c>
      <c r="G49" s="96">
        <v>73680</v>
      </c>
      <c r="H49" s="96">
        <v>24163</v>
      </c>
      <c r="I49" s="96">
        <v>10379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199</v>
      </c>
      <c r="D50" s="103">
        <v>47939</v>
      </c>
      <c r="E50" s="103">
        <v>77</v>
      </c>
      <c r="F50" s="103">
        <v>10886</v>
      </c>
      <c r="G50" s="103">
        <v>23607</v>
      </c>
      <c r="H50" s="103">
        <v>9165</v>
      </c>
      <c r="I50" s="103">
        <v>4281</v>
      </c>
    </row>
    <row r="51" spans="1:226" s="101" customFormat="1" ht="18" customHeight="1">
      <c r="B51" s="94">
        <v>12</v>
      </c>
      <c r="C51" s="101" t="s">
        <v>206</v>
      </c>
      <c r="D51" s="103">
        <v>19613</v>
      </c>
      <c r="E51" s="103">
        <v>73</v>
      </c>
      <c r="F51" s="103">
        <v>4809</v>
      </c>
      <c r="G51" s="103">
        <v>10730</v>
      </c>
      <c r="H51" s="103">
        <v>2901</v>
      </c>
      <c r="I51" s="103">
        <v>1173</v>
      </c>
    </row>
    <row r="52" spans="1:226" s="101" customFormat="1" ht="18" customHeight="1">
      <c r="B52" s="94">
        <v>46</v>
      </c>
      <c r="C52" s="101" t="s">
        <v>90</v>
      </c>
      <c r="D52" s="103">
        <v>74659</v>
      </c>
      <c r="E52" s="103">
        <v>75</v>
      </c>
      <c r="F52" s="103">
        <v>18294</v>
      </c>
      <c r="G52" s="103">
        <v>39343</v>
      </c>
      <c r="H52" s="103">
        <v>12097</v>
      </c>
      <c r="I52" s="103">
        <v>4925</v>
      </c>
    </row>
    <row r="53" spans="1:226" s="97" customFormat="1" ht="18" customHeight="1">
      <c r="A53" s="8"/>
      <c r="B53" s="94"/>
      <c r="C53" s="95" t="s">
        <v>91</v>
      </c>
      <c r="D53" s="96">
        <v>35520</v>
      </c>
      <c r="E53" s="96">
        <v>82</v>
      </c>
      <c r="F53" s="96">
        <v>7289</v>
      </c>
      <c r="G53" s="96">
        <v>16775</v>
      </c>
      <c r="H53" s="96">
        <v>7424</v>
      </c>
      <c r="I53" s="96">
        <v>4032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20710</v>
      </c>
      <c r="E54" s="103">
        <v>82</v>
      </c>
      <c r="F54" s="103">
        <v>4345</v>
      </c>
      <c r="G54" s="103">
        <v>9398</v>
      </c>
      <c r="H54" s="103">
        <v>4544</v>
      </c>
      <c r="I54" s="103">
        <v>2423</v>
      </c>
    </row>
    <row r="55" spans="1:226" s="101" customFormat="1" ht="18" customHeight="1">
      <c r="B55" s="94">
        <v>10</v>
      </c>
      <c r="C55" s="98" t="s">
        <v>93</v>
      </c>
      <c r="D55" s="99">
        <v>14810</v>
      </c>
      <c r="E55" s="99">
        <v>81</v>
      </c>
      <c r="F55" s="99">
        <v>2944</v>
      </c>
      <c r="G55" s="99">
        <v>7377</v>
      </c>
      <c r="H55" s="99">
        <v>2880</v>
      </c>
      <c r="I55" s="99">
        <v>1609</v>
      </c>
    </row>
    <row r="56" spans="1:226" s="97" customFormat="1" ht="18" customHeight="1">
      <c r="A56" s="8"/>
      <c r="B56" s="94"/>
      <c r="C56" s="95" t="s">
        <v>94</v>
      </c>
      <c r="D56" s="96">
        <v>100928</v>
      </c>
      <c r="E56" s="96">
        <v>70</v>
      </c>
      <c r="F56" s="96">
        <v>31914</v>
      </c>
      <c r="G56" s="96">
        <v>46873</v>
      </c>
      <c r="H56" s="96">
        <v>15303</v>
      </c>
      <c r="I56" s="96">
        <v>6838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198</v>
      </c>
      <c r="D57" s="103">
        <v>39683</v>
      </c>
      <c r="E57" s="103">
        <v>70</v>
      </c>
      <c r="F57" s="103">
        <v>12902</v>
      </c>
      <c r="G57" s="103">
        <v>18468</v>
      </c>
      <c r="H57" s="103">
        <v>5739</v>
      </c>
      <c r="I57" s="103">
        <v>2574</v>
      </c>
    </row>
    <row r="58" spans="1:226" s="101" customFormat="1" ht="18" customHeight="1">
      <c r="B58" s="94">
        <v>27</v>
      </c>
      <c r="C58" s="101" t="s">
        <v>95</v>
      </c>
      <c r="D58" s="103">
        <v>14104</v>
      </c>
      <c r="E58" s="103">
        <v>68</v>
      </c>
      <c r="F58" s="103">
        <v>5357</v>
      </c>
      <c r="G58" s="103">
        <v>6193</v>
      </c>
      <c r="H58" s="103">
        <v>1779</v>
      </c>
      <c r="I58" s="103">
        <v>775</v>
      </c>
    </row>
    <row r="59" spans="1:226" s="101" customFormat="1" ht="18" customHeight="1">
      <c r="B59" s="94">
        <v>32</v>
      </c>
      <c r="C59" s="101" t="s">
        <v>205</v>
      </c>
      <c r="D59" s="103">
        <v>12881</v>
      </c>
      <c r="E59" s="103">
        <v>67</v>
      </c>
      <c r="F59" s="103">
        <v>4502</v>
      </c>
      <c r="G59" s="103">
        <v>5887</v>
      </c>
      <c r="H59" s="103">
        <v>1779</v>
      </c>
      <c r="I59" s="103">
        <v>713</v>
      </c>
    </row>
    <row r="60" spans="1:226" s="101" customFormat="1" ht="18" customHeight="1">
      <c r="B60" s="94">
        <v>36</v>
      </c>
      <c r="C60" s="106" t="s">
        <v>96</v>
      </c>
      <c r="D60" s="103">
        <v>34260</v>
      </c>
      <c r="E60" s="103">
        <v>75</v>
      </c>
      <c r="F60" s="103">
        <v>9153</v>
      </c>
      <c r="G60" s="103">
        <v>16325</v>
      </c>
      <c r="H60" s="103">
        <v>6006</v>
      </c>
      <c r="I60" s="103">
        <v>2776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166772</v>
      </c>
      <c r="E61" s="96">
        <v>76</v>
      </c>
      <c r="F61" s="96">
        <v>40976</v>
      </c>
      <c r="G61" s="96">
        <v>84788</v>
      </c>
      <c r="H61" s="96">
        <v>28465</v>
      </c>
      <c r="I61" s="96">
        <v>12543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37812</v>
      </c>
      <c r="E62" s="96">
        <v>85</v>
      </c>
      <c r="F62" s="96">
        <v>6697</v>
      </c>
      <c r="G62" s="96">
        <v>17154</v>
      </c>
      <c r="H62" s="96">
        <v>8913</v>
      </c>
      <c r="I62" s="96">
        <v>5047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19785</v>
      </c>
      <c r="E63" s="96">
        <v>76</v>
      </c>
      <c r="F63" s="96">
        <v>4554</v>
      </c>
      <c r="G63" s="96">
        <v>10516</v>
      </c>
      <c r="H63" s="96">
        <v>3174</v>
      </c>
      <c r="I63" s="96">
        <v>1541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74281</v>
      </c>
      <c r="E64" s="96">
        <v>72</v>
      </c>
      <c r="F64" s="96">
        <v>21487</v>
      </c>
      <c r="G64" s="96">
        <v>38270</v>
      </c>
      <c r="H64" s="96">
        <v>10134</v>
      </c>
      <c r="I64" s="96">
        <v>4390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200</v>
      </c>
      <c r="D65" s="99">
        <v>11422</v>
      </c>
      <c r="E65" s="99">
        <v>73</v>
      </c>
      <c r="F65" s="99">
        <v>3139</v>
      </c>
      <c r="G65" s="99">
        <v>6094</v>
      </c>
      <c r="H65" s="99">
        <v>1503</v>
      </c>
      <c r="I65" s="99">
        <v>686</v>
      </c>
    </row>
    <row r="66" spans="1:226" s="101" customFormat="1" ht="18" customHeight="1">
      <c r="B66" s="94">
        <v>20</v>
      </c>
      <c r="C66" s="101" t="s">
        <v>202</v>
      </c>
      <c r="D66" s="99">
        <v>23964</v>
      </c>
      <c r="E66" s="99">
        <v>74</v>
      </c>
      <c r="F66" s="99">
        <v>5907</v>
      </c>
      <c r="G66" s="99">
        <v>13018</v>
      </c>
      <c r="H66" s="99">
        <v>3591</v>
      </c>
      <c r="I66" s="99">
        <v>1448</v>
      </c>
    </row>
    <row r="67" spans="1:226" s="101" customFormat="1" ht="18" customHeight="1">
      <c r="B67" s="94">
        <v>48</v>
      </c>
      <c r="C67" s="101" t="s">
        <v>201</v>
      </c>
      <c r="D67" s="99">
        <v>38895</v>
      </c>
      <c r="E67" s="99">
        <v>71</v>
      </c>
      <c r="F67" s="99">
        <v>12441</v>
      </c>
      <c r="G67" s="99">
        <v>19158</v>
      </c>
      <c r="H67" s="99">
        <v>5040</v>
      </c>
      <c r="I67" s="99">
        <v>2256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10368</v>
      </c>
      <c r="E68" s="96">
        <v>74</v>
      </c>
      <c r="F68" s="96">
        <v>2758</v>
      </c>
      <c r="G68" s="96">
        <v>5376</v>
      </c>
      <c r="H68" s="96">
        <v>1575</v>
      </c>
      <c r="I68" s="96">
        <v>659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1718</v>
      </c>
      <c r="E69" s="99">
        <v>89</v>
      </c>
      <c r="F69" s="99">
        <v>293</v>
      </c>
      <c r="G69" s="99">
        <v>737</v>
      </c>
      <c r="H69" s="99">
        <v>392</v>
      </c>
      <c r="I69" s="99">
        <v>296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1545</v>
      </c>
      <c r="E70" s="99">
        <v>93</v>
      </c>
      <c r="F70" s="99">
        <v>265</v>
      </c>
      <c r="G70" s="99">
        <v>553</v>
      </c>
      <c r="H70" s="99">
        <v>367</v>
      </c>
      <c r="I70" s="99">
        <v>360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1367995</v>
      </c>
      <c r="E71" s="265">
        <v>76.95</v>
      </c>
      <c r="F71" s="264">
        <v>331812</v>
      </c>
      <c r="G71" s="264">
        <v>676549</v>
      </c>
      <c r="H71" s="264">
        <v>243259</v>
      </c>
      <c r="I71" s="264">
        <v>116372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0" t="s">
        <v>210</v>
      </c>
      <c r="D74" s="443" t="s">
        <v>4</v>
      </c>
      <c r="E74" s="442" t="s">
        <v>3</v>
      </c>
      <c r="F74" s="441" t="s">
        <v>181</v>
      </c>
      <c r="G74" s="217"/>
      <c r="I74" s="108"/>
    </row>
    <row r="75" spans="1:226" ht="18" customHeight="1">
      <c r="B75" s="218"/>
      <c r="C75" s="580"/>
      <c r="D75" s="444">
        <v>1061238</v>
      </c>
      <c r="E75" s="445">
        <v>306757</v>
      </c>
      <c r="F75" s="267">
        <f>D75+E75</f>
        <v>1367995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8"/>
      <c r="G77" s="348"/>
      <c r="H77" s="348"/>
      <c r="I77" s="348"/>
    </row>
    <row r="78" spans="1:226">
      <c r="C78" s="581"/>
      <c r="D78" s="581"/>
      <c r="E78" s="581"/>
      <c r="F78" s="212"/>
      <c r="G78" s="212"/>
      <c r="H78" s="212"/>
    </row>
    <row r="79" spans="1:226">
      <c r="B79" s="403"/>
      <c r="C79" s="349"/>
      <c r="D79" s="426"/>
      <c r="E79" s="426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K64" sqref="K64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7" t="s">
        <v>228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O1" s="303" t="s">
        <v>167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190</v>
      </c>
      <c r="C3" s="318"/>
      <c r="D3" s="319"/>
      <c r="E3" s="320" t="s">
        <v>191</v>
      </c>
      <c r="F3" s="339"/>
      <c r="G3" s="482" t="s">
        <v>183</v>
      </c>
      <c r="H3" s="481"/>
      <c r="I3" s="483" t="s">
        <v>184</v>
      </c>
      <c r="K3" s="343"/>
      <c r="R3" s="335"/>
      <c r="S3" s="335"/>
      <c r="T3" s="335"/>
    </row>
    <row r="4" spans="2:20" ht="18.95" customHeight="1">
      <c r="B4" s="290" t="s">
        <v>185</v>
      </c>
      <c r="C4" s="28"/>
      <c r="D4" s="30"/>
      <c r="E4" s="301">
        <v>9452148</v>
      </c>
      <c r="F4" s="342"/>
      <c r="G4" s="475">
        <v>4693222</v>
      </c>
      <c r="H4" s="342"/>
      <c r="I4" s="478">
        <v>4758885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152</v>
      </c>
      <c r="C5" s="28"/>
      <c r="D5" s="30"/>
      <c r="E5" s="30">
        <v>10446888</v>
      </c>
      <c r="F5" s="340"/>
      <c r="G5" s="476">
        <v>5513641</v>
      </c>
      <c r="H5" s="340"/>
      <c r="I5" s="479">
        <v>4933205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186</v>
      </c>
      <c r="C6" s="28"/>
      <c r="D6" s="30"/>
      <c r="E6" s="302">
        <v>1.1000000000000001</v>
      </c>
      <c r="F6" s="340"/>
      <c r="G6" s="477">
        <v>1.17</v>
      </c>
      <c r="H6" s="341"/>
      <c r="I6" s="480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25"/>
      <c r="C7" s="525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192</v>
      </c>
      <c r="C17" s="318"/>
      <c r="D17" s="319"/>
      <c r="E17" s="320" t="s">
        <v>191</v>
      </c>
      <c r="F17" s="321"/>
      <c r="G17" s="482" t="s">
        <v>183</v>
      </c>
      <c r="H17" s="481"/>
      <c r="I17" s="483" t="s">
        <v>184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6563634</v>
      </c>
      <c r="F19" s="29"/>
      <c r="G19" s="476">
        <v>2696170</v>
      </c>
      <c r="H19" s="29"/>
      <c r="I19" s="479">
        <v>3867445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1474468</v>
      </c>
      <c r="F20" s="29"/>
      <c r="G20" s="476">
        <v>1410845</v>
      </c>
      <c r="H20" s="29"/>
      <c r="I20" s="479">
        <v>63616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1051060</v>
      </c>
      <c r="F21" s="30"/>
      <c r="G21" s="476">
        <v>405541</v>
      </c>
      <c r="I21" s="479">
        <v>645519</v>
      </c>
      <c r="K21" s="34"/>
    </row>
    <row r="22" spans="1:20" ht="20.100000000000001" customHeight="1">
      <c r="B22" s="26" t="s">
        <v>104</v>
      </c>
      <c r="C22" s="28"/>
      <c r="D22" s="30"/>
      <c r="E22" s="30">
        <v>316871</v>
      </c>
      <c r="F22" s="29"/>
      <c r="G22" s="476">
        <v>150897</v>
      </c>
      <c r="H22" s="29"/>
      <c r="I22" s="479">
        <v>165959</v>
      </c>
      <c r="K22" s="34"/>
    </row>
    <row r="23" spans="1:20" ht="20.100000000000001" customHeight="1">
      <c r="B23" s="26" t="s">
        <v>105</v>
      </c>
      <c r="C23" s="28"/>
      <c r="D23" s="30"/>
      <c r="E23" s="30">
        <v>46115</v>
      </c>
      <c r="F23" s="29"/>
      <c r="G23" s="476">
        <v>29769</v>
      </c>
      <c r="H23" s="29"/>
      <c r="I23" s="479">
        <v>16346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9452148</v>
      </c>
      <c r="F25" s="309"/>
      <c r="G25" s="306">
        <f>SUM(G19:G24)</f>
        <v>4693222</v>
      </c>
      <c r="H25" s="306">
        <f>SUM(H19:H24)</f>
        <v>0</v>
      </c>
      <c r="I25" s="306">
        <f>SUM(I19:I24)</f>
        <v>4758885</v>
      </c>
      <c r="K25" s="307"/>
      <c r="S25" s="328"/>
    </row>
    <row r="26" spans="1:20" ht="9.9499999999999993" customHeight="1">
      <c r="B26" s="525"/>
      <c r="C26" s="525"/>
      <c r="F26" s="29"/>
      <c r="H26" s="29"/>
    </row>
    <row r="27" spans="1:20" ht="50.1" customHeight="1">
      <c r="B27" s="525"/>
      <c r="C27" s="525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187</v>
      </c>
      <c r="C30" s="318"/>
      <c r="D30" s="323"/>
      <c r="E30" s="320" t="s">
        <v>191</v>
      </c>
      <c r="F30" s="321"/>
      <c r="G30" s="482" t="s">
        <v>183</v>
      </c>
      <c r="H30" s="481"/>
      <c r="I30" s="483" t="s">
        <v>184</v>
      </c>
      <c r="L30" s="114"/>
      <c r="M30" s="448"/>
      <c r="N30" s="448"/>
      <c r="O30" s="114"/>
      <c r="S30" s="329"/>
    </row>
    <row r="31" spans="1:20" s="124" customFormat="1" ht="24.95" customHeight="1">
      <c r="C31" s="316" t="s">
        <v>52</v>
      </c>
      <c r="D31"/>
      <c r="E31" s="312">
        <v>1561501</v>
      </c>
      <c r="F31" s="312"/>
      <c r="G31" s="484">
        <v>769060</v>
      </c>
      <c r="H31" s="312"/>
      <c r="I31" s="485">
        <v>792439</v>
      </c>
      <c r="K31" s="324"/>
      <c r="L31" s="449"/>
      <c r="M31" s="125"/>
      <c r="N31" s="450"/>
      <c r="O31" s="123"/>
      <c r="S31" s="329"/>
    </row>
    <row r="32" spans="1:20" s="124" customFormat="1" ht="24.95" customHeight="1">
      <c r="C32" s="315" t="s">
        <v>61</v>
      </c>
      <c r="D32"/>
      <c r="E32" s="312">
        <v>290405</v>
      </c>
      <c r="F32" s="312"/>
      <c r="G32" s="484">
        <v>142029</v>
      </c>
      <c r="H32" s="312"/>
      <c r="I32" s="485">
        <v>148376</v>
      </c>
      <c r="L32" s="449"/>
      <c r="M32" s="123"/>
      <c r="N32" s="449"/>
      <c r="O32" s="123"/>
      <c r="S32" s="329"/>
    </row>
    <row r="33" spans="3:19" s="124" customFormat="1" ht="24.95" customHeight="1">
      <c r="C33" s="315" t="s">
        <v>65</v>
      </c>
      <c r="D33"/>
      <c r="E33" s="312">
        <v>273696</v>
      </c>
      <c r="F33" s="312"/>
      <c r="G33" s="484">
        <v>131686</v>
      </c>
      <c r="H33" s="312"/>
      <c r="I33" s="485">
        <v>142004</v>
      </c>
      <c r="L33" s="450"/>
      <c r="M33" s="125"/>
      <c r="N33" s="450"/>
      <c r="O33" s="123"/>
      <c r="S33" s="330">
        <v>1467756</v>
      </c>
    </row>
    <row r="34" spans="3:19" s="124" customFormat="1" ht="24.95" customHeight="1">
      <c r="C34" s="315" t="s">
        <v>203</v>
      </c>
      <c r="D34"/>
      <c r="E34" s="312">
        <v>191612</v>
      </c>
      <c r="F34" s="312"/>
      <c r="G34" s="484">
        <v>98368</v>
      </c>
      <c r="H34" s="312"/>
      <c r="I34" s="485">
        <v>93244</v>
      </c>
      <c r="L34" s="449"/>
      <c r="M34" s="123"/>
      <c r="N34" s="449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351611</v>
      </c>
      <c r="F35" s="312"/>
      <c r="G35" s="484">
        <v>171067</v>
      </c>
      <c r="H35" s="312"/>
      <c r="I35" s="485">
        <v>180542</v>
      </c>
      <c r="L35" s="450"/>
      <c r="M35" s="125"/>
      <c r="N35" s="450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135122</v>
      </c>
      <c r="F36" s="312"/>
      <c r="G36" s="484">
        <v>65418</v>
      </c>
      <c r="H36" s="312"/>
      <c r="I36" s="485">
        <v>69703</v>
      </c>
      <c r="K36" s="126"/>
      <c r="L36" s="450"/>
      <c r="M36" s="123"/>
      <c r="N36" s="449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584354</v>
      </c>
      <c r="F37" s="312"/>
      <c r="G37" s="484">
        <v>273723</v>
      </c>
      <c r="H37" s="312"/>
      <c r="I37" s="485">
        <v>310631</v>
      </c>
      <c r="K37" s="126"/>
      <c r="L37" s="450"/>
      <c r="M37" s="123"/>
      <c r="N37" s="449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383443</v>
      </c>
      <c r="F38" s="312"/>
      <c r="G38" s="484">
        <v>169883</v>
      </c>
      <c r="H38" s="312"/>
      <c r="I38" s="485">
        <v>213559</v>
      </c>
      <c r="L38" s="450"/>
      <c r="M38" s="123"/>
      <c r="N38" s="449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1600470</v>
      </c>
      <c r="F39" s="312"/>
      <c r="G39" s="484">
        <v>833511</v>
      </c>
      <c r="H39" s="312"/>
      <c r="I39" s="485">
        <v>766950</v>
      </c>
      <c r="L39" s="450"/>
      <c r="M39" s="125"/>
      <c r="N39" s="450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968631</v>
      </c>
      <c r="F40" s="312"/>
      <c r="G40" s="484">
        <v>481006</v>
      </c>
      <c r="H40" s="312"/>
      <c r="I40" s="485">
        <v>487621</v>
      </c>
      <c r="L40" s="450"/>
      <c r="M40" s="125"/>
      <c r="N40" s="450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229394</v>
      </c>
      <c r="F41" s="312"/>
      <c r="G41" s="484">
        <v>106165</v>
      </c>
      <c r="H41" s="312"/>
      <c r="I41" s="485">
        <v>123229</v>
      </c>
      <c r="L41" s="450"/>
      <c r="M41" s="125"/>
      <c r="N41" s="450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698168</v>
      </c>
      <c r="F42" s="312"/>
      <c r="G42" s="484">
        <v>354322</v>
      </c>
      <c r="H42" s="312"/>
      <c r="I42" s="485">
        <v>343844</v>
      </c>
      <c r="L42" s="449"/>
      <c r="M42" s="125"/>
      <c r="N42" s="450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1184226</v>
      </c>
      <c r="F43" s="312"/>
      <c r="G43" s="484">
        <v>608998</v>
      </c>
      <c r="H43" s="312"/>
      <c r="I43" s="485">
        <v>575217</v>
      </c>
      <c r="L43" s="449"/>
      <c r="M43" s="125"/>
      <c r="N43" s="450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245761</v>
      </c>
      <c r="F44" s="312"/>
      <c r="G44" s="484">
        <v>118573</v>
      </c>
      <c r="H44" s="312"/>
      <c r="I44" s="485">
        <v>127188</v>
      </c>
      <c r="L44" s="450"/>
      <c r="M44" s="125"/>
      <c r="N44" s="450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135962</v>
      </c>
      <c r="F45" s="312"/>
      <c r="G45" s="484">
        <v>65802</v>
      </c>
      <c r="H45" s="312"/>
      <c r="I45" s="485">
        <v>70159</v>
      </c>
      <c r="L45" s="449"/>
      <c r="M45" s="125"/>
      <c r="N45" s="450"/>
      <c r="O45" s="125"/>
      <c r="S45" s="330">
        <v>1105001</v>
      </c>
    </row>
    <row r="46" spans="3:19" s="126" customFormat="1" ht="24.95" customHeight="1">
      <c r="C46" s="315" t="s">
        <v>154</v>
      </c>
      <c r="D46"/>
      <c r="E46" s="312">
        <v>531259</v>
      </c>
      <c r="F46" s="312"/>
      <c r="G46" s="484">
        <v>261414</v>
      </c>
      <c r="H46" s="312"/>
      <c r="I46" s="485">
        <v>269844</v>
      </c>
      <c r="L46" s="449"/>
      <c r="M46" s="123"/>
      <c r="N46" s="449"/>
      <c r="O46" s="125"/>
      <c r="S46" s="330">
        <v>230177</v>
      </c>
    </row>
    <row r="47" spans="3:19" s="126" customFormat="1" ht="24.95" customHeight="1">
      <c r="C47" s="315" t="s">
        <v>150</v>
      </c>
      <c r="D47"/>
      <c r="E47" s="312">
        <v>68759</v>
      </c>
      <c r="F47" s="312"/>
      <c r="G47" s="484">
        <v>33371</v>
      </c>
      <c r="H47" s="312"/>
      <c r="I47" s="485">
        <v>35387</v>
      </c>
      <c r="L47" s="450"/>
      <c r="M47" s="125"/>
      <c r="N47" s="450"/>
      <c r="O47" s="125"/>
      <c r="S47" s="330">
        <v>129080</v>
      </c>
    </row>
    <row r="48" spans="3:19" s="126" customFormat="1" ht="24.95" customHeight="1">
      <c r="C48" s="315" t="s">
        <v>188</v>
      </c>
      <c r="D48"/>
      <c r="E48" s="312">
        <v>9028</v>
      </c>
      <c r="F48" s="312"/>
      <c r="G48" s="484">
        <v>4533</v>
      </c>
      <c r="H48" s="312"/>
      <c r="I48" s="485">
        <v>4495</v>
      </c>
      <c r="L48" s="450"/>
      <c r="M48" s="125"/>
      <c r="N48" s="450"/>
      <c r="O48" s="125"/>
      <c r="S48" s="330">
        <v>514162</v>
      </c>
    </row>
    <row r="49" spans="2:19" s="126" customFormat="1" ht="24.95" customHeight="1">
      <c r="C49" s="315" t="s">
        <v>189</v>
      </c>
      <c r="D49"/>
      <c r="E49" s="312">
        <v>8746</v>
      </c>
      <c r="F49" s="312"/>
      <c r="G49" s="484">
        <v>4293</v>
      </c>
      <c r="H49" s="312"/>
      <c r="I49" s="485">
        <v>4453</v>
      </c>
      <c r="K49" s="118"/>
      <c r="L49" s="450"/>
      <c r="M49" s="123"/>
      <c r="N49" s="449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E4</f>
        <v>9452148</v>
      </c>
      <c r="F51" s="312"/>
      <c r="G51" s="314">
        <f t="shared" ref="G51:I51" si="0">G4</f>
        <v>4693222</v>
      </c>
      <c r="H51" s="312"/>
      <c r="I51" s="314">
        <f t="shared" si="0"/>
        <v>4758885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193</v>
      </c>
    </row>
    <row r="56" spans="2:19">
      <c r="B56" s="331"/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topLeftCell="A4" zoomScaleNormal="100" workbookViewId="0">
      <selection activeCell="L20" sqref="L20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I48" s="7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6" t="s">
        <v>214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L22" sqref="L22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3" t="s">
        <v>155</v>
      </c>
      <c r="C7" s="523"/>
      <c r="D7" s="523"/>
      <c r="E7" s="523"/>
      <c r="F7" s="523"/>
      <c r="G7" s="523"/>
      <c r="H7" s="523"/>
      <c r="I7" s="523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171</v>
      </c>
      <c r="C9" s="7"/>
      <c r="D9" s="20"/>
      <c r="E9" s="17"/>
      <c r="H9" s="19"/>
      <c r="I9" s="19"/>
    </row>
    <row r="10" spans="1:10" s="18" customFormat="1" ht="24" customHeight="1">
      <c r="B10" s="7" t="s">
        <v>164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170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158</v>
      </c>
      <c r="C12" s="7"/>
      <c r="D12" s="7"/>
      <c r="E12" s="7"/>
      <c r="H12" s="19"/>
      <c r="I12" s="19"/>
    </row>
    <row r="13" spans="1:10" s="18" customFormat="1" ht="24" customHeight="1">
      <c r="B13" s="7" t="s">
        <v>157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159</v>
      </c>
      <c r="C14" s="7"/>
      <c r="D14" s="7"/>
      <c r="E14" s="7"/>
      <c r="H14" s="19"/>
      <c r="I14" s="19"/>
    </row>
    <row r="15" spans="1:10" s="18" customFormat="1" ht="24" customHeight="1">
      <c r="B15" s="7" t="s">
        <v>161</v>
      </c>
      <c r="C15" s="7"/>
      <c r="D15" s="7"/>
      <c r="E15" s="7"/>
      <c r="H15" s="19"/>
      <c r="I15" s="19"/>
    </row>
    <row r="16" spans="1:10" s="18" customFormat="1" ht="24" customHeight="1">
      <c r="B16" s="7" t="s">
        <v>160</v>
      </c>
      <c r="C16" s="7"/>
      <c r="D16" s="7"/>
      <c r="E16" s="7"/>
      <c r="H16" s="19"/>
      <c r="I16" s="19"/>
    </row>
    <row r="17" spans="2:9" s="18" customFormat="1" ht="24" customHeight="1">
      <c r="B17" s="7" t="s">
        <v>162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163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165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166</v>
      </c>
      <c r="C20" s="7"/>
      <c r="D20" s="7"/>
      <c r="E20" s="7"/>
      <c r="H20" s="19"/>
      <c r="I20" s="19"/>
    </row>
    <row r="21" spans="2:9" ht="20.100000000000001" customHeight="1">
      <c r="B21" s="7" t="s">
        <v>173</v>
      </c>
      <c r="C21" s="7"/>
      <c r="D21" s="7"/>
      <c r="E21" s="7"/>
      <c r="F21" s="7"/>
      <c r="G21" s="7"/>
    </row>
    <row r="22" spans="2:9" ht="20.100000000000001" customHeight="1">
      <c r="B22" s="207" t="s">
        <v>182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AE14" sqref="AE14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218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167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2" t="s">
        <v>130</v>
      </c>
      <c r="C4" s="532"/>
      <c r="D4" s="272"/>
      <c r="E4" s="527" t="s">
        <v>131</v>
      </c>
      <c r="F4" s="527"/>
      <c r="G4" s="527"/>
      <c r="H4" s="527"/>
      <c r="I4" s="527"/>
      <c r="J4" s="272"/>
      <c r="K4" s="527" t="s">
        <v>49</v>
      </c>
      <c r="L4" s="527"/>
      <c r="M4" s="527"/>
      <c r="N4" s="527"/>
      <c r="O4" s="527"/>
      <c r="P4" s="272"/>
      <c r="Q4" s="527" t="s">
        <v>50</v>
      </c>
      <c r="R4" s="527"/>
      <c r="S4" s="527"/>
      <c r="T4" s="527"/>
      <c r="U4" s="527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  <c r="AB6" s="31"/>
      <c r="AC6" s="31"/>
      <c r="AD6" s="31"/>
      <c r="AE6" s="31"/>
      <c r="AF6" s="31"/>
    </row>
    <row r="7" spans="2:40" ht="9.9499999999999993" customHeight="1">
      <c r="L7" s="279"/>
      <c r="N7" s="279"/>
      <c r="R7" s="279"/>
      <c r="T7" s="279"/>
      <c r="AB7" s="31"/>
      <c r="AC7" s="31"/>
      <c r="AD7" s="31"/>
      <c r="AE7" s="31"/>
      <c r="AF7" s="31"/>
    </row>
    <row r="8" spans="2:40" ht="18.95" customHeight="1">
      <c r="B8" s="26" t="s">
        <v>135</v>
      </c>
      <c r="C8" s="28"/>
      <c r="D8" s="29"/>
      <c r="E8" s="30">
        <v>815294</v>
      </c>
      <c r="F8" s="30"/>
      <c r="G8" s="30">
        <v>1039204</v>
      </c>
      <c r="H8" s="30"/>
      <c r="I8" s="31">
        <v>1274.6400000000001</v>
      </c>
      <c r="J8" s="29"/>
      <c r="K8" s="30">
        <v>4987603</v>
      </c>
      <c r="L8" s="32"/>
      <c r="M8" s="30">
        <v>8614429</v>
      </c>
      <c r="N8" s="32"/>
      <c r="O8" s="31">
        <v>1727.17</v>
      </c>
      <c r="P8" s="29"/>
      <c r="Q8" s="30">
        <v>1746395</v>
      </c>
      <c r="R8" s="32"/>
      <c r="S8" s="30">
        <v>1801087</v>
      </c>
      <c r="T8" s="32"/>
      <c r="U8" s="31">
        <v>1031.32</v>
      </c>
      <c r="V8" s="31"/>
      <c r="W8" s="31"/>
      <c r="X8" s="194"/>
      <c r="Y8" s="194"/>
      <c r="Z8" s="194"/>
      <c r="AA8" s="194"/>
      <c r="AB8" s="195"/>
      <c r="AC8" s="195"/>
      <c r="AD8" s="195"/>
      <c r="AE8" s="195"/>
      <c r="AF8" s="195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124433</v>
      </c>
      <c r="F9" s="30"/>
      <c r="G9" s="30">
        <v>121509</v>
      </c>
      <c r="H9" s="30"/>
      <c r="I9" s="31">
        <v>976.5</v>
      </c>
      <c r="J9" s="29"/>
      <c r="K9" s="30">
        <v>1356122</v>
      </c>
      <c r="L9" s="32"/>
      <c r="M9" s="30">
        <v>1432750</v>
      </c>
      <c r="N9" s="32"/>
      <c r="O9" s="31">
        <v>1056.51</v>
      </c>
      <c r="P9" s="29"/>
      <c r="Q9" s="30">
        <v>463844</v>
      </c>
      <c r="R9" s="32"/>
      <c r="S9" s="30">
        <v>331889</v>
      </c>
      <c r="T9" s="32"/>
      <c r="U9" s="31">
        <v>715.52</v>
      </c>
      <c r="V9" s="31"/>
      <c r="W9" s="31"/>
      <c r="X9" s="194"/>
      <c r="Y9" s="194"/>
      <c r="Z9" s="194"/>
      <c r="AA9" s="194"/>
      <c r="AB9" s="195"/>
      <c r="AC9" s="195"/>
      <c r="AD9" s="195"/>
      <c r="AE9" s="195"/>
      <c r="AF9" s="195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7145</v>
      </c>
      <c r="F10" s="30"/>
      <c r="G10" s="30">
        <v>9194</v>
      </c>
      <c r="H10" s="30"/>
      <c r="I10" s="31">
        <v>1286.81</v>
      </c>
      <c r="J10" s="29"/>
      <c r="K10" s="30">
        <v>63156</v>
      </c>
      <c r="L10" s="32"/>
      <c r="M10" s="30">
        <v>109332</v>
      </c>
      <c r="N10" s="32"/>
      <c r="O10" s="31">
        <v>1731.14</v>
      </c>
      <c r="P10" s="29"/>
      <c r="Q10" s="30">
        <v>38322</v>
      </c>
      <c r="R10" s="32"/>
      <c r="S10" s="30">
        <v>37117</v>
      </c>
      <c r="T10" s="32"/>
      <c r="U10" s="31">
        <v>968.55</v>
      </c>
      <c r="V10" s="31"/>
      <c r="W10" s="31"/>
      <c r="X10" s="194"/>
      <c r="Y10" s="194"/>
      <c r="Z10" s="194"/>
      <c r="AA10" s="194"/>
      <c r="AB10" s="195"/>
      <c r="AC10" s="195"/>
      <c r="AD10" s="195"/>
      <c r="AE10" s="195"/>
      <c r="AF10" s="195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1600</v>
      </c>
      <c r="F11" s="30"/>
      <c r="G11" s="30">
        <v>3362</v>
      </c>
      <c r="H11" s="30"/>
      <c r="I11" s="31">
        <v>2101.56</v>
      </c>
      <c r="J11" s="29"/>
      <c r="K11" s="30">
        <v>33468</v>
      </c>
      <c r="L11" s="32"/>
      <c r="M11" s="30">
        <v>100270</v>
      </c>
      <c r="N11" s="32"/>
      <c r="O11" s="31">
        <v>2995.99</v>
      </c>
      <c r="P11" s="29"/>
      <c r="Q11" s="30">
        <v>18793</v>
      </c>
      <c r="R11" s="32"/>
      <c r="S11" s="30">
        <v>27342</v>
      </c>
      <c r="T11" s="32"/>
      <c r="U11" s="31">
        <v>1454.89</v>
      </c>
      <c r="V11" s="31"/>
      <c r="W11" s="31"/>
      <c r="X11" s="194"/>
      <c r="Y11" s="194"/>
      <c r="Z11" s="194"/>
      <c r="AA11" s="194"/>
      <c r="AB11" s="195"/>
      <c r="AC11" s="195"/>
      <c r="AD11" s="195"/>
      <c r="AE11" s="195"/>
      <c r="AF11" s="195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92479</v>
      </c>
      <c r="F12" s="30"/>
      <c r="G12" s="30">
        <v>131530</v>
      </c>
      <c r="H12" s="30"/>
      <c r="I12" s="31">
        <v>1422.27</v>
      </c>
      <c r="J12" s="29"/>
      <c r="K12" s="30">
        <v>51834</v>
      </c>
      <c r="L12" s="32"/>
      <c r="M12" s="30">
        <v>83960</v>
      </c>
      <c r="N12" s="32"/>
      <c r="O12" s="31">
        <v>1619.78</v>
      </c>
      <c r="P12" s="29"/>
      <c r="Q12" s="30">
        <v>48645</v>
      </c>
      <c r="R12" s="32"/>
      <c r="S12" s="30">
        <v>56958</v>
      </c>
      <c r="T12" s="32"/>
      <c r="U12" s="31">
        <v>1170.8900000000001</v>
      </c>
      <c r="V12" s="31"/>
      <c r="W12" s="31"/>
      <c r="X12" s="194"/>
      <c r="Y12" s="194"/>
      <c r="Z12" s="194"/>
      <c r="AA12" s="194"/>
      <c r="AB12" s="195"/>
      <c r="AC12" s="195"/>
      <c r="AD12" s="195"/>
      <c r="AE12" s="195"/>
      <c r="AF12" s="195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12470</v>
      </c>
      <c r="F13" s="30"/>
      <c r="G13" s="30">
        <v>17017</v>
      </c>
      <c r="H13" s="30"/>
      <c r="I13" s="31">
        <v>1364.6</v>
      </c>
      <c r="J13" s="29"/>
      <c r="K13" s="30">
        <v>9562</v>
      </c>
      <c r="L13" s="32"/>
      <c r="M13" s="30">
        <v>19261</v>
      </c>
      <c r="N13" s="32"/>
      <c r="O13" s="31">
        <v>2014.38</v>
      </c>
      <c r="P13" s="29"/>
      <c r="Q13" s="30">
        <v>8083</v>
      </c>
      <c r="R13" s="32"/>
      <c r="S13" s="30">
        <v>12699</v>
      </c>
      <c r="T13" s="32"/>
      <c r="U13" s="31">
        <v>1571.11</v>
      </c>
      <c r="V13" s="31"/>
      <c r="W13" s="31"/>
      <c r="X13" s="194"/>
      <c r="Y13" s="194"/>
      <c r="Z13" s="194"/>
      <c r="AA13" s="194"/>
      <c r="AB13" s="195"/>
      <c r="AC13" s="195"/>
      <c r="AD13" s="195"/>
      <c r="AE13" s="195"/>
      <c r="AF13" s="195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1853</v>
      </c>
      <c r="F14" s="30"/>
      <c r="G14" s="30">
        <v>1048</v>
      </c>
      <c r="H14" s="30"/>
      <c r="I14" s="31">
        <v>565.67999999999995</v>
      </c>
      <c r="J14" s="29"/>
      <c r="K14" s="30">
        <v>168702</v>
      </c>
      <c r="L14" s="32"/>
      <c r="M14" s="30">
        <v>91304</v>
      </c>
      <c r="N14" s="32"/>
      <c r="O14" s="31">
        <v>541.21</v>
      </c>
      <c r="P14" s="29"/>
      <c r="Q14" s="30">
        <v>15332</v>
      </c>
      <c r="R14" s="32"/>
      <c r="S14" s="30">
        <v>8660</v>
      </c>
      <c r="T14" s="32"/>
      <c r="U14" s="31">
        <v>564.86</v>
      </c>
      <c r="V14" s="31"/>
      <c r="W14" s="31"/>
      <c r="X14" s="194"/>
      <c r="Y14" s="194"/>
      <c r="Z14" s="194"/>
      <c r="AA14" s="194"/>
      <c r="AB14" s="195"/>
      <c r="AC14" s="195"/>
      <c r="AD14" s="195"/>
      <c r="AE14" s="195"/>
      <c r="AF14" s="195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5"/>
      <c r="AD15" s="195"/>
      <c r="AE15" s="195"/>
      <c r="AF15" s="195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1055274</v>
      </c>
      <c r="F16" s="230"/>
      <c r="G16" s="230">
        <v>1322864</v>
      </c>
      <c r="H16" s="230"/>
      <c r="I16" s="232">
        <v>1253.57</v>
      </c>
      <c r="J16" s="231"/>
      <c r="K16" s="230">
        <v>6670447</v>
      </c>
      <c r="L16" s="233"/>
      <c r="M16" s="230">
        <v>10451306</v>
      </c>
      <c r="N16" s="233"/>
      <c r="O16" s="232">
        <v>1566.81</v>
      </c>
      <c r="P16" s="231"/>
      <c r="Q16" s="230">
        <v>2339414</v>
      </c>
      <c r="R16" s="233"/>
      <c r="S16" s="230">
        <v>2275752</v>
      </c>
      <c r="T16" s="233"/>
      <c r="U16" s="232">
        <v>972.79</v>
      </c>
      <c r="X16" s="196"/>
      <c r="Y16" s="196"/>
      <c r="Z16" s="196"/>
      <c r="AA16" s="196"/>
      <c r="AB16" s="197"/>
      <c r="AC16" s="197"/>
      <c r="AD16" s="197"/>
      <c r="AE16" s="197"/>
      <c r="AF16" s="197"/>
      <c r="AG16" s="196"/>
      <c r="AH16" s="197"/>
      <c r="AI16" s="196"/>
      <c r="AJ16" s="196"/>
      <c r="AK16" s="196"/>
      <c r="AL16" s="196"/>
      <c r="AM16" s="196"/>
      <c r="AN16" s="197"/>
    </row>
    <row r="17" spans="2:32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  <c r="AB17" s="31"/>
      <c r="AC17" s="31"/>
      <c r="AD17" s="31"/>
      <c r="AE17" s="31"/>
      <c r="AF17" s="31"/>
    </row>
    <row r="18" spans="2:32" ht="50.25" customHeight="1">
      <c r="B18" s="533"/>
      <c r="C18" s="533"/>
      <c r="D18" s="27"/>
      <c r="AB18" s="31"/>
      <c r="AC18" s="31"/>
      <c r="AD18" s="31"/>
      <c r="AE18" s="31"/>
      <c r="AF18" s="31"/>
    </row>
    <row r="19" spans="2:32" ht="9.9499999999999993" customHeight="1">
      <c r="B19" s="533"/>
      <c r="C19" s="533"/>
      <c r="D19" s="27"/>
    </row>
    <row r="20" spans="2:32" ht="27.95" customHeight="1">
      <c r="B20" s="532" t="s">
        <v>130</v>
      </c>
      <c r="C20" s="532"/>
      <c r="D20" s="272"/>
      <c r="E20" s="527" t="s">
        <v>104</v>
      </c>
      <c r="F20" s="527"/>
      <c r="G20" s="527"/>
      <c r="H20" s="527"/>
      <c r="I20" s="527"/>
      <c r="J20" s="299"/>
      <c r="K20" s="527" t="s">
        <v>105</v>
      </c>
      <c r="L20" s="527"/>
      <c r="M20" s="527"/>
      <c r="N20" s="527"/>
      <c r="O20" s="527"/>
      <c r="P20" s="299"/>
      <c r="Q20" s="527" t="s">
        <v>143</v>
      </c>
      <c r="R20" s="527"/>
      <c r="S20" s="527"/>
      <c r="T20" s="527"/>
      <c r="U20" s="527"/>
    </row>
    <row r="21" spans="2:32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32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32" ht="9.9499999999999993" customHeight="1">
      <c r="B23" s="524"/>
      <c r="C23" s="524"/>
      <c r="L23" s="279"/>
      <c r="N23" s="279"/>
      <c r="R23" s="280"/>
      <c r="T23" s="280"/>
    </row>
    <row r="24" spans="2:32" ht="19.5" customHeight="1">
      <c r="B24" s="26" t="s">
        <v>135</v>
      </c>
      <c r="C24" s="28"/>
      <c r="D24" s="29"/>
      <c r="E24" s="30">
        <v>257604</v>
      </c>
      <c r="F24" s="30"/>
      <c r="G24" s="30">
        <v>145354</v>
      </c>
      <c r="H24" s="30"/>
      <c r="I24" s="31">
        <v>564.25</v>
      </c>
      <c r="J24" s="29"/>
      <c r="K24" s="30">
        <v>34254</v>
      </c>
      <c r="L24" s="32"/>
      <c r="M24" s="30">
        <v>29119</v>
      </c>
      <c r="N24" s="32"/>
      <c r="O24" s="31">
        <v>850.08</v>
      </c>
      <c r="P24" s="29"/>
      <c r="Q24" s="30">
        <v>7841150</v>
      </c>
      <c r="R24" s="32"/>
      <c r="S24" s="30">
        <v>11629192</v>
      </c>
      <c r="T24" s="32"/>
      <c r="U24" s="31">
        <v>1483.1</v>
      </c>
      <c r="W24" s="34"/>
    </row>
    <row r="25" spans="2:32" ht="27.95" customHeight="1">
      <c r="B25" s="26" t="s">
        <v>136</v>
      </c>
      <c r="C25" s="28"/>
      <c r="D25" s="29"/>
      <c r="E25" s="30">
        <v>60551</v>
      </c>
      <c r="F25" s="30"/>
      <c r="G25" s="30">
        <v>27813</v>
      </c>
      <c r="H25" s="30"/>
      <c r="I25" s="31">
        <v>459.33</v>
      </c>
      <c r="J25" s="29"/>
      <c r="K25" s="30">
        <v>9753</v>
      </c>
      <c r="L25" s="32"/>
      <c r="M25" s="30">
        <v>6246</v>
      </c>
      <c r="N25" s="32"/>
      <c r="O25" s="31">
        <v>640.41999999999996</v>
      </c>
      <c r="P25" s="29"/>
      <c r="Q25" s="30">
        <v>2014703</v>
      </c>
      <c r="R25" s="32"/>
      <c r="S25" s="30">
        <v>1920207</v>
      </c>
      <c r="T25" s="32"/>
      <c r="U25" s="31">
        <v>953.1</v>
      </c>
      <c r="W25" s="34"/>
    </row>
    <row r="26" spans="2:32" ht="27.95" customHeight="1">
      <c r="B26" s="26" t="s">
        <v>137</v>
      </c>
      <c r="C26" s="28"/>
      <c r="D26" s="29"/>
      <c r="E26" s="30">
        <v>4599</v>
      </c>
      <c r="F26" s="30"/>
      <c r="G26" s="30">
        <v>3151</v>
      </c>
      <c r="H26" s="30"/>
      <c r="I26" s="31">
        <v>685.26</v>
      </c>
      <c r="J26" s="29"/>
      <c r="K26" s="30">
        <v>1311</v>
      </c>
      <c r="L26" s="32"/>
      <c r="M26" s="30">
        <v>1142</v>
      </c>
      <c r="N26" s="32"/>
      <c r="O26" s="31">
        <v>871.33</v>
      </c>
      <c r="P26" s="29"/>
      <c r="Q26" s="30">
        <v>114533</v>
      </c>
      <c r="R26" s="32"/>
      <c r="S26" s="30">
        <v>159937</v>
      </c>
      <c r="T26" s="32"/>
      <c r="U26" s="31">
        <v>1396.42</v>
      </c>
      <c r="W26" s="34"/>
    </row>
    <row r="27" spans="2:32" ht="27.95" customHeight="1">
      <c r="B27" s="26" t="s">
        <v>138</v>
      </c>
      <c r="C27" s="28"/>
      <c r="D27" s="29"/>
      <c r="E27" s="30">
        <v>1772</v>
      </c>
      <c r="F27" s="30"/>
      <c r="G27" s="30">
        <v>1819</v>
      </c>
      <c r="H27" s="30"/>
      <c r="I27" s="31">
        <v>1026.78</v>
      </c>
      <c r="J27" s="29"/>
      <c r="K27" s="30">
        <v>674</v>
      </c>
      <c r="L27" s="32"/>
      <c r="M27" s="30">
        <v>894</v>
      </c>
      <c r="N27" s="32"/>
      <c r="O27" s="31">
        <v>1326.67</v>
      </c>
      <c r="P27" s="29"/>
      <c r="Q27" s="30">
        <v>56307</v>
      </c>
      <c r="R27" s="32"/>
      <c r="S27" s="30">
        <v>133688</v>
      </c>
      <c r="T27" s="32"/>
      <c r="U27" s="31">
        <v>2374.2600000000002</v>
      </c>
      <c r="W27" s="34"/>
    </row>
    <row r="28" spans="2:32" ht="27.95" customHeight="1">
      <c r="B28" s="26" t="s">
        <v>139</v>
      </c>
      <c r="C28" s="28"/>
      <c r="D28" s="29"/>
      <c r="E28" s="30">
        <v>9673</v>
      </c>
      <c r="F28" s="30"/>
      <c r="G28" s="30">
        <v>5245</v>
      </c>
      <c r="H28" s="30"/>
      <c r="I28" s="31">
        <v>542.21</v>
      </c>
      <c r="J28" s="29"/>
      <c r="K28" s="30">
        <v>415</v>
      </c>
      <c r="L28" s="32"/>
      <c r="M28" s="30">
        <v>481</v>
      </c>
      <c r="N28" s="32"/>
      <c r="O28" s="31">
        <v>1158</v>
      </c>
      <c r="P28" s="29"/>
      <c r="Q28" s="30">
        <v>203046</v>
      </c>
      <c r="R28" s="32"/>
      <c r="S28" s="30">
        <v>278174</v>
      </c>
      <c r="T28" s="32"/>
      <c r="U28" s="31">
        <v>1370</v>
      </c>
      <c r="W28" s="34"/>
    </row>
    <row r="29" spans="2:32" ht="27.95" customHeight="1">
      <c r="B29" s="26" t="s">
        <v>140</v>
      </c>
      <c r="C29" s="28"/>
      <c r="D29" s="29"/>
      <c r="E29" s="30">
        <v>958</v>
      </c>
      <c r="F29" s="30"/>
      <c r="G29" s="30">
        <v>1002</v>
      </c>
      <c r="H29" s="30"/>
      <c r="I29" s="31">
        <v>1045.77</v>
      </c>
      <c r="J29" s="29"/>
      <c r="K29" s="30">
        <v>189</v>
      </c>
      <c r="L29" s="32"/>
      <c r="M29" s="30">
        <v>302</v>
      </c>
      <c r="N29" s="32"/>
      <c r="O29" s="31">
        <v>1596.8</v>
      </c>
      <c r="P29" s="29"/>
      <c r="Q29" s="30">
        <v>31262</v>
      </c>
      <c r="R29" s="32"/>
      <c r="S29" s="30">
        <v>50281</v>
      </c>
      <c r="T29" s="32"/>
      <c r="U29" s="31">
        <v>1608.37</v>
      </c>
      <c r="W29" s="34"/>
    </row>
    <row r="30" spans="2:32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185887</v>
      </c>
      <c r="R30" s="32"/>
      <c r="S30" s="30">
        <v>101012</v>
      </c>
      <c r="T30" s="32"/>
      <c r="U30" s="31">
        <v>543.41</v>
      </c>
      <c r="W30" s="34"/>
    </row>
    <row r="31" spans="2:32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32" ht="24" customHeight="1">
      <c r="B32" s="234" t="s">
        <v>142</v>
      </c>
      <c r="C32" s="230"/>
      <c r="D32" s="231"/>
      <c r="E32" s="230">
        <v>335157</v>
      </c>
      <c r="F32" s="230"/>
      <c r="G32" s="230">
        <v>184385</v>
      </c>
      <c r="H32" s="230"/>
      <c r="I32" s="232">
        <v>550.14</v>
      </c>
      <c r="J32" s="231"/>
      <c r="K32" s="230">
        <v>46596</v>
      </c>
      <c r="L32" s="233"/>
      <c r="M32" s="230">
        <v>38183</v>
      </c>
      <c r="N32" s="233"/>
      <c r="O32" s="232">
        <v>819.46</v>
      </c>
      <c r="P32" s="231"/>
      <c r="Q32" s="230">
        <v>10446888</v>
      </c>
      <c r="R32" s="233"/>
      <c r="S32" s="230">
        <v>14272490</v>
      </c>
      <c r="T32" s="233"/>
      <c r="U32" s="232">
        <v>1366.2</v>
      </c>
      <c r="W32" s="34"/>
    </row>
    <row r="33" spans="2:40" ht="9.9499999999999993" customHeight="1">
      <c r="B33" s="525"/>
      <c r="C33" s="525"/>
      <c r="D33" s="29"/>
      <c r="J33" s="29"/>
      <c r="P33" s="29"/>
    </row>
    <row r="34" spans="2:40" ht="50.1" customHeight="1">
      <c r="B34" s="525"/>
      <c r="C34" s="525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219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26"/>
      <c r="C37" s="526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7" t="s">
        <v>146</v>
      </c>
      <c r="C38" s="528"/>
      <c r="D38" s="282"/>
      <c r="E38" s="527" t="s">
        <v>145</v>
      </c>
      <c r="F38" s="529"/>
      <c r="G38" s="529"/>
      <c r="H38" s="529"/>
      <c r="I38" s="529"/>
      <c r="J38" s="282"/>
      <c r="K38" s="527" t="s">
        <v>142</v>
      </c>
      <c r="L38" s="529"/>
      <c r="M38" s="529"/>
      <c r="N38" s="529"/>
      <c r="O38" s="529"/>
      <c r="P38" s="282"/>
      <c r="Q38" s="530" t="s">
        <v>168</v>
      </c>
      <c r="R38" s="531"/>
      <c r="S38" s="531"/>
      <c r="T38" s="531"/>
      <c r="U38" s="531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7"/>
      <c r="C39" s="528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28" t="s">
        <v>146</v>
      </c>
      <c r="C40" s="528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4"/>
      <c r="C41" s="524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4022</v>
      </c>
      <c r="F42" s="404"/>
      <c r="G42" s="30"/>
      <c r="I42" s="31">
        <v>1159.92</v>
      </c>
      <c r="K42" s="30">
        <v>4992</v>
      </c>
      <c r="L42" s="30"/>
      <c r="M42" s="30"/>
      <c r="O42" s="31">
        <v>1140.7</v>
      </c>
      <c r="Q42" s="31">
        <v>80.569999999999993</v>
      </c>
      <c r="R42" s="31"/>
      <c r="S42" s="31"/>
      <c r="T42" s="31"/>
      <c r="U42" s="31">
        <v>101.68</v>
      </c>
    </row>
    <row r="43" spans="2:40" ht="9.9499999999999993" customHeight="1">
      <c r="E43" s="30"/>
      <c r="F43" s="404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32126</v>
      </c>
      <c r="F44" s="404"/>
      <c r="G44" s="30"/>
      <c r="I44" s="31">
        <v>1982.14</v>
      </c>
      <c r="K44" s="30">
        <v>38757</v>
      </c>
      <c r="L44" s="30"/>
      <c r="M44" s="30"/>
      <c r="O44" s="31">
        <v>1865.76</v>
      </c>
      <c r="Q44" s="31">
        <v>82.89</v>
      </c>
      <c r="R44" s="31"/>
      <c r="S44" s="31"/>
      <c r="T44" s="31"/>
      <c r="U44" s="31">
        <v>106.24</v>
      </c>
    </row>
    <row r="45" spans="2:40" ht="9.9499999999999993" customHeight="1">
      <c r="B45" s="525"/>
      <c r="C45" s="525"/>
      <c r="D45" s="286"/>
      <c r="E45" s="405"/>
      <c r="F45" s="405"/>
      <c r="G45" s="405"/>
      <c r="H45" s="405"/>
      <c r="I45" s="405"/>
      <c r="J45" s="286"/>
      <c r="K45" s="28"/>
      <c r="L45" s="290"/>
      <c r="M45" s="28"/>
      <c r="N45" s="290"/>
      <c r="O45" s="28"/>
      <c r="P45" s="286"/>
      <c r="R45" s="406"/>
      <c r="T45" s="406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R57" sqref="R57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4" t="s">
        <v>169</v>
      </c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</row>
    <row r="2" spans="1:33" ht="18.95" customHeight="1">
      <c r="B2" s="536" t="s">
        <v>220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P2" s="7" t="s">
        <v>167</v>
      </c>
      <c r="R2" s="192"/>
    </row>
    <row r="3" spans="1:33" ht="18.95" customHeight="1">
      <c r="B3" s="536" t="s">
        <v>172</v>
      </c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38" t="s">
        <v>0</v>
      </c>
      <c r="C5" s="539" t="s">
        <v>2</v>
      </c>
      <c r="D5" s="539"/>
      <c r="E5" s="539"/>
      <c r="F5" s="539"/>
      <c r="G5" s="539"/>
      <c r="H5" s="539"/>
      <c r="I5" s="539" t="s">
        <v>28</v>
      </c>
      <c r="J5" s="539"/>
      <c r="K5" s="539"/>
      <c r="L5" s="539"/>
      <c r="M5" s="539"/>
      <c r="N5" s="539"/>
    </row>
    <row r="6" spans="1:33" ht="14.25" customHeight="1">
      <c r="A6" s="235"/>
      <c r="B6" s="538"/>
      <c r="C6" s="540" t="s">
        <v>6</v>
      </c>
      <c r="D6" s="540"/>
      <c r="E6" s="541" t="s">
        <v>3</v>
      </c>
      <c r="F6" s="541"/>
      <c r="G6" s="542" t="s">
        <v>4</v>
      </c>
      <c r="H6" s="542"/>
      <c r="I6" s="540" t="s">
        <v>6</v>
      </c>
      <c r="J6" s="540"/>
      <c r="K6" s="541" t="s">
        <v>3</v>
      </c>
      <c r="L6" s="541"/>
      <c r="M6" s="542" t="s">
        <v>4</v>
      </c>
      <c r="N6" s="542"/>
    </row>
    <row r="7" spans="1:33" ht="14.25" customHeight="1">
      <c r="A7" s="235"/>
      <c r="B7" s="538"/>
      <c r="C7" s="439" t="s">
        <v>7</v>
      </c>
      <c r="D7" s="440" t="s">
        <v>8</v>
      </c>
      <c r="E7" s="436" t="s">
        <v>7</v>
      </c>
      <c r="F7" s="437" t="s">
        <v>8</v>
      </c>
      <c r="G7" s="438" t="s">
        <v>7</v>
      </c>
      <c r="H7" s="438" t="s">
        <v>8</v>
      </c>
      <c r="I7" s="439" t="s">
        <v>7</v>
      </c>
      <c r="J7" s="440" t="s">
        <v>8</v>
      </c>
      <c r="K7" s="436" t="s">
        <v>7</v>
      </c>
      <c r="L7" s="437" t="s">
        <v>8</v>
      </c>
      <c r="M7" s="438" t="s">
        <v>7</v>
      </c>
      <c r="N7" s="438" t="s">
        <v>8</v>
      </c>
    </row>
    <row r="8" spans="1:33" ht="14.25" customHeight="1">
      <c r="A8" s="235"/>
      <c r="B8" s="241" t="s">
        <v>6</v>
      </c>
      <c r="C8" s="434">
        <v>10446888</v>
      </c>
      <c r="D8" s="435">
        <v>1366.2</v>
      </c>
      <c r="E8" s="430">
        <v>4933205</v>
      </c>
      <c r="F8" s="431">
        <v>1629.91</v>
      </c>
      <c r="G8" s="432">
        <v>5513641</v>
      </c>
      <c r="H8" s="433">
        <v>1130.24</v>
      </c>
      <c r="I8" s="434">
        <v>1055274</v>
      </c>
      <c r="J8" s="435">
        <v>1253.57</v>
      </c>
      <c r="K8" s="430">
        <v>647706</v>
      </c>
      <c r="L8" s="431">
        <v>1317.22</v>
      </c>
      <c r="M8" s="432">
        <v>407568</v>
      </c>
      <c r="N8" s="433">
        <v>1152.42</v>
      </c>
      <c r="Q8" s="519"/>
      <c r="R8" s="191"/>
      <c r="S8" s="190"/>
      <c r="T8" s="190"/>
      <c r="U8" s="190"/>
      <c r="V8" s="190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2096</v>
      </c>
      <c r="D9" s="239">
        <v>378.72</v>
      </c>
      <c r="E9" s="422">
        <v>1085</v>
      </c>
      <c r="F9" s="423">
        <v>378.04</v>
      </c>
      <c r="G9" s="424">
        <v>1011</v>
      </c>
      <c r="H9" s="425">
        <v>379.46</v>
      </c>
      <c r="I9" s="238">
        <v>0</v>
      </c>
      <c r="J9" s="239">
        <v>0</v>
      </c>
      <c r="K9" s="422">
        <v>0</v>
      </c>
      <c r="L9" s="423">
        <v>0</v>
      </c>
      <c r="M9" s="424">
        <v>0</v>
      </c>
      <c r="N9" s="425">
        <v>0</v>
      </c>
      <c r="R9" s="200"/>
      <c r="S9" s="190"/>
      <c r="T9" s="190"/>
      <c r="U9" s="190"/>
      <c r="V9" s="190"/>
      <c r="W9" s="190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10199</v>
      </c>
      <c r="D10" s="239">
        <v>384.15</v>
      </c>
      <c r="E10" s="422">
        <v>5215</v>
      </c>
      <c r="F10" s="423">
        <v>385.43</v>
      </c>
      <c r="G10" s="424">
        <v>4984</v>
      </c>
      <c r="H10" s="425">
        <v>382.82</v>
      </c>
      <c r="I10" s="238">
        <v>0</v>
      </c>
      <c r="J10" s="239">
        <v>0</v>
      </c>
      <c r="K10" s="422">
        <v>0</v>
      </c>
      <c r="L10" s="423">
        <v>0</v>
      </c>
      <c r="M10" s="424">
        <v>0</v>
      </c>
      <c r="N10" s="425">
        <v>0</v>
      </c>
      <c r="P10" s="38">
        <v>0</v>
      </c>
      <c r="R10" s="200"/>
      <c r="S10" s="190"/>
      <c r="T10" s="190"/>
      <c r="U10" s="190"/>
      <c r="V10" s="190"/>
      <c r="W10" s="190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26427</v>
      </c>
      <c r="D11" s="239">
        <v>387.67</v>
      </c>
      <c r="E11" s="422">
        <v>13455</v>
      </c>
      <c r="F11" s="423">
        <v>387.22</v>
      </c>
      <c r="G11" s="424">
        <v>12972</v>
      </c>
      <c r="H11" s="425">
        <v>388.13</v>
      </c>
      <c r="I11" s="238">
        <v>0</v>
      </c>
      <c r="J11" s="239">
        <v>0</v>
      </c>
      <c r="K11" s="422">
        <v>0</v>
      </c>
      <c r="L11" s="423">
        <v>0</v>
      </c>
      <c r="M11" s="424">
        <v>0</v>
      </c>
      <c r="N11" s="425">
        <v>0</v>
      </c>
      <c r="P11" s="38">
        <v>0</v>
      </c>
      <c r="R11" s="200"/>
      <c r="S11" s="190"/>
      <c r="T11" s="190"/>
      <c r="U11" s="190"/>
      <c r="V11" s="190"/>
      <c r="W11" s="190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58086</v>
      </c>
      <c r="D12" s="239">
        <v>392.01</v>
      </c>
      <c r="E12" s="422">
        <v>29788</v>
      </c>
      <c r="F12" s="423">
        <v>393.48</v>
      </c>
      <c r="G12" s="424">
        <v>28286</v>
      </c>
      <c r="H12" s="425">
        <v>390.49</v>
      </c>
      <c r="I12" s="238">
        <v>3</v>
      </c>
      <c r="J12" s="239">
        <v>838.55</v>
      </c>
      <c r="K12" s="422">
        <v>2</v>
      </c>
      <c r="L12" s="423">
        <v>1124.52</v>
      </c>
      <c r="M12" s="424">
        <v>1</v>
      </c>
      <c r="N12" s="425">
        <v>266.61</v>
      </c>
      <c r="P12" s="38">
        <v>0</v>
      </c>
      <c r="R12" s="200"/>
      <c r="S12" s="190"/>
      <c r="T12" s="190"/>
      <c r="U12" s="190"/>
      <c r="V12" s="190"/>
      <c r="W12" s="190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90273</v>
      </c>
      <c r="D13" s="239">
        <v>403.48</v>
      </c>
      <c r="E13" s="422">
        <v>44798</v>
      </c>
      <c r="F13" s="423">
        <v>404.59</v>
      </c>
      <c r="G13" s="424">
        <v>45473</v>
      </c>
      <c r="H13" s="425">
        <v>402.39</v>
      </c>
      <c r="I13" s="238">
        <v>496</v>
      </c>
      <c r="J13" s="239">
        <v>912.71</v>
      </c>
      <c r="K13" s="422">
        <v>366</v>
      </c>
      <c r="L13" s="423">
        <v>924.75</v>
      </c>
      <c r="M13" s="424">
        <v>130</v>
      </c>
      <c r="N13" s="425">
        <v>878.8</v>
      </c>
      <c r="P13" s="38">
        <v>0</v>
      </c>
      <c r="R13" s="200"/>
      <c r="S13" s="190"/>
      <c r="T13" s="190"/>
      <c r="U13" s="190"/>
      <c r="V13" s="190"/>
      <c r="W13" s="190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6998</v>
      </c>
      <c r="D14" s="239">
        <v>679.27</v>
      </c>
      <c r="E14" s="422">
        <v>3944</v>
      </c>
      <c r="F14" s="423">
        <v>707.77</v>
      </c>
      <c r="G14" s="424">
        <v>3054</v>
      </c>
      <c r="H14" s="425">
        <v>642.46</v>
      </c>
      <c r="I14" s="238">
        <v>2763</v>
      </c>
      <c r="J14" s="239">
        <v>996.08</v>
      </c>
      <c r="K14" s="422">
        <v>1775</v>
      </c>
      <c r="L14" s="423">
        <v>1021.41</v>
      </c>
      <c r="M14" s="424">
        <v>988</v>
      </c>
      <c r="N14" s="425">
        <v>950.58</v>
      </c>
      <c r="P14" s="38">
        <v>0</v>
      </c>
      <c r="R14" s="200"/>
      <c r="S14" s="190"/>
      <c r="T14" s="190"/>
      <c r="U14" s="190"/>
      <c r="V14" s="190"/>
      <c r="W14" s="190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12642</v>
      </c>
      <c r="D15" s="239">
        <v>860.93</v>
      </c>
      <c r="E15" s="422">
        <v>7502</v>
      </c>
      <c r="F15" s="423">
        <v>877.65</v>
      </c>
      <c r="G15" s="424">
        <v>5140</v>
      </c>
      <c r="H15" s="425">
        <v>836.52</v>
      </c>
      <c r="I15" s="238">
        <v>8464</v>
      </c>
      <c r="J15" s="239">
        <v>1010.26</v>
      </c>
      <c r="K15" s="422">
        <v>5335</v>
      </c>
      <c r="L15" s="423">
        <v>1037.03</v>
      </c>
      <c r="M15" s="424">
        <v>3129</v>
      </c>
      <c r="N15" s="425">
        <v>964.61</v>
      </c>
      <c r="P15" s="38">
        <v>0</v>
      </c>
      <c r="R15" s="200"/>
      <c r="S15" s="190"/>
      <c r="T15" s="190"/>
      <c r="U15" s="190"/>
      <c r="V15" s="190"/>
      <c r="W15" s="190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32514</v>
      </c>
      <c r="D16" s="239">
        <v>955.78</v>
      </c>
      <c r="E16" s="422">
        <v>18969</v>
      </c>
      <c r="F16" s="423">
        <v>969.31</v>
      </c>
      <c r="G16" s="424">
        <v>13545</v>
      </c>
      <c r="H16" s="425">
        <v>936.82</v>
      </c>
      <c r="I16" s="238">
        <v>24386</v>
      </c>
      <c r="J16" s="239">
        <v>1044.29</v>
      </c>
      <c r="K16" s="422">
        <v>15456</v>
      </c>
      <c r="L16" s="423">
        <v>1066.6500000000001</v>
      </c>
      <c r="M16" s="424">
        <v>8930</v>
      </c>
      <c r="N16" s="425">
        <v>1005.59</v>
      </c>
      <c r="P16" s="38">
        <v>0</v>
      </c>
      <c r="R16" s="200"/>
      <c r="S16" s="190"/>
      <c r="T16" s="190"/>
      <c r="U16" s="190"/>
      <c r="V16" s="190"/>
      <c r="W16" s="190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73899</v>
      </c>
      <c r="D17" s="239">
        <v>1025.3499999999999</v>
      </c>
      <c r="E17" s="422">
        <v>41401</v>
      </c>
      <c r="F17" s="423">
        <v>1041.3599999999999</v>
      </c>
      <c r="G17" s="424">
        <v>32498</v>
      </c>
      <c r="H17" s="425">
        <v>1004.95</v>
      </c>
      <c r="I17" s="238">
        <v>56959</v>
      </c>
      <c r="J17" s="239">
        <v>1094.6500000000001</v>
      </c>
      <c r="K17" s="422">
        <v>34954</v>
      </c>
      <c r="L17" s="423">
        <v>1118.32</v>
      </c>
      <c r="M17" s="424">
        <v>22005</v>
      </c>
      <c r="N17" s="425">
        <v>1057.04</v>
      </c>
      <c r="P17" s="38">
        <v>0</v>
      </c>
      <c r="R17" s="200"/>
      <c r="S17" s="190"/>
      <c r="T17" s="190"/>
      <c r="U17" s="190"/>
      <c r="V17" s="190"/>
      <c r="W17" s="190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146899</v>
      </c>
      <c r="D18" s="239">
        <v>1071.53</v>
      </c>
      <c r="E18" s="422">
        <v>80064</v>
      </c>
      <c r="F18" s="423">
        <v>1101.1099999999999</v>
      </c>
      <c r="G18" s="424">
        <v>66835</v>
      </c>
      <c r="H18" s="425">
        <v>1036.0899999999999</v>
      </c>
      <c r="I18" s="238">
        <v>110574</v>
      </c>
      <c r="J18" s="239">
        <v>1141.31</v>
      </c>
      <c r="K18" s="422">
        <v>67340</v>
      </c>
      <c r="L18" s="423">
        <v>1174.1600000000001</v>
      </c>
      <c r="M18" s="424">
        <v>43234</v>
      </c>
      <c r="N18" s="425">
        <v>1090.1500000000001</v>
      </c>
      <c r="P18" s="38">
        <v>0</v>
      </c>
      <c r="R18" s="200"/>
      <c r="S18" s="190"/>
      <c r="T18" s="190"/>
      <c r="U18" s="190"/>
      <c r="V18" s="190"/>
      <c r="W18" s="190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234397</v>
      </c>
      <c r="D19" s="239">
        <v>1078.22</v>
      </c>
      <c r="E19" s="422">
        <v>123815</v>
      </c>
      <c r="F19" s="423">
        <v>1116.97</v>
      </c>
      <c r="G19" s="424">
        <v>110582</v>
      </c>
      <c r="H19" s="425">
        <v>1034.83</v>
      </c>
      <c r="I19" s="238">
        <v>166640</v>
      </c>
      <c r="J19" s="239">
        <v>1150.97</v>
      </c>
      <c r="K19" s="422">
        <v>101522</v>
      </c>
      <c r="L19" s="423">
        <v>1188.3499999999999</v>
      </c>
      <c r="M19" s="424">
        <v>65118</v>
      </c>
      <c r="N19" s="425">
        <v>1092.69</v>
      </c>
      <c r="P19" s="38">
        <v>0</v>
      </c>
      <c r="R19" s="200"/>
      <c r="S19" s="190"/>
      <c r="T19" s="190"/>
      <c r="U19" s="190"/>
      <c r="V19" s="190"/>
      <c r="W19" s="190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361523</v>
      </c>
      <c r="D20" s="239">
        <v>1189.99</v>
      </c>
      <c r="E20" s="422">
        <v>187755</v>
      </c>
      <c r="F20" s="423">
        <v>1308.3900000000001</v>
      </c>
      <c r="G20" s="424">
        <v>173767</v>
      </c>
      <c r="H20" s="425">
        <v>1062.07</v>
      </c>
      <c r="I20" s="238">
        <v>237103</v>
      </c>
      <c r="J20" s="239">
        <v>1263.1199999999999</v>
      </c>
      <c r="K20" s="422">
        <v>147580</v>
      </c>
      <c r="L20" s="423">
        <v>1327.29</v>
      </c>
      <c r="M20" s="424">
        <v>89523</v>
      </c>
      <c r="N20" s="425">
        <v>1157.33</v>
      </c>
      <c r="P20" s="38">
        <v>0</v>
      </c>
      <c r="R20" s="200"/>
      <c r="S20" s="190"/>
      <c r="T20" s="190"/>
      <c r="U20" s="190"/>
      <c r="V20" s="190"/>
      <c r="W20" s="190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707771</v>
      </c>
      <c r="D21" s="239">
        <v>1483.9</v>
      </c>
      <c r="E21" s="422">
        <v>393986</v>
      </c>
      <c r="F21" s="423">
        <v>1675.27</v>
      </c>
      <c r="G21" s="424">
        <v>313785</v>
      </c>
      <c r="H21" s="425">
        <v>1243.6199999999999</v>
      </c>
      <c r="I21" s="238">
        <v>327523</v>
      </c>
      <c r="J21" s="239">
        <v>1342.65</v>
      </c>
      <c r="K21" s="422">
        <v>203905</v>
      </c>
      <c r="L21" s="423">
        <v>1422.02</v>
      </c>
      <c r="M21" s="424">
        <v>123618</v>
      </c>
      <c r="N21" s="425">
        <v>1211.73</v>
      </c>
      <c r="P21" s="38">
        <v>0</v>
      </c>
      <c r="R21" s="200"/>
      <c r="S21" s="190"/>
      <c r="T21" s="190"/>
      <c r="U21" s="190"/>
      <c r="V21" s="190"/>
      <c r="W21" s="190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1991550</v>
      </c>
      <c r="D22" s="239">
        <v>1605.94</v>
      </c>
      <c r="E22" s="422">
        <v>1055382</v>
      </c>
      <c r="F22" s="423">
        <v>1784.87</v>
      </c>
      <c r="G22" s="424">
        <v>936167</v>
      </c>
      <c r="H22" s="425">
        <v>1404.23</v>
      </c>
      <c r="I22" s="238">
        <v>118481</v>
      </c>
      <c r="J22" s="239">
        <v>1392.46</v>
      </c>
      <c r="K22" s="422">
        <v>69368</v>
      </c>
      <c r="L22" s="423">
        <v>1503.51</v>
      </c>
      <c r="M22" s="424">
        <v>49113</v>
      </c>
      <c r="N22" s="425">
        <v>1235.6099999999999</v>
      </c>
      <c r="P22" s="38">
        <v>0</v>
      </c>
      <c r="R22" s="200"/>
      <c r="S22" s="190"/>
      <c r="T22" s="190"/>
      <c r="U22" s="190"/>
      <c r="V22" s="190"/>
      <c r="W22" s="190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1904319</v>
      </c>
      <c r="D23" s="239">
        <v>1554.02</v>
      </c>
      <c r="E23" s="422">
        <v>961157</v>
      </c>
      <c r="F23" s="423">
        <v>1800.12</v>
      </c>
      <c r="G23" s="424">
        <v>943162</v>
      </c>
      <c r="H23" s="425">
        <v>1303.22</v>
      </c>
      <c r="I23" s="238">
        <v>17</v>
      </c>
      <c r="J23" s="239">
        <v>892.36</v>
      </c>
      <c r="K23" s="422">
        <v>12</v>
      </c>
      <c r="L23" s="423">
        <v>972.88</v>
      </c>
      <c r="M23" s="424">
        <v>5</v>
      </c>
      <c r="N23" s="425">
        <v>699.09</v>
      </c>
      <c r="P23" s="38">
        <v>0</v>
      </c>
      <c r="R23" s="200"/>
      <c r="S23" s="190"/>
      <c r="T23" s="190"/>
      <c r="U23" s="190"/>
      <c r="V23" s="190"/>
      <c r="W23" s="190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1679602</v>
      </c>
      <c r="D24" s="239">
        <v>1446.91</v>
      </c>
      <c r="E24" s="422">
        <v>811385</v>
      </c>
      <c r="F24" s="423">
        <v>1774.46</v>
      </c>
      <c r="G24" s="424">
        <v>868215</v>
      </c>
      <c r="H24" s="425">
        <v>1140.8</v>
      </c>
      <c r="I24" s="238">
        <v>31</v>
      </c>
      <c r="J24" s="239">
        <v>689</v>
      </c>
      <c r="K24" s="422">
        <v>7</v>
      </c>
      <c r="L24" s="423">
        <v>726.84</v>
      </c>
      <c r="M24" s="424">
        <v>24</v>
      </c>
      <c r="N24" s="425">
        <v>677.96</v>
      </c>
      <c r="P24" s="38">
        <v>0</v>
      </c>
      <c r="R24" s="200"/>
      <c r="S24" s="190"/>
      <c r="T24" s="190"/>
      <c r="U24" s="190"/>
      <c r="V24" s="190"/>
      <c r="W24" s="190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1380339</v>
      </c>
      <c r="D25" s="239">
        <v>1272.21</v>
      </c>
      <c r="E25" s="422">
        <v>592533</v>
      </c>
      <c r="F25" s="423">
        <v>1638.02</v>
      </c>
      <c r="G25" s="424">
        <v>787802</v>
      </c>
      <c r="H25" s="425">
        <v>997.08</v>
      </c>
      <c r="I25" s="238">
        <v>130</v>
      </c>
      <c r="J25" s="239">
        <v>548.03</v>
      </c>
      <c r="K25" s="422">
        <v>19</v>
      </c>
      <c r="L25" s="423">
        <v>536.28</v>
      </c>
      <c r="M25" s="424">
        <v>111</v>
      </c>
      <c r="N25" s="425">
        <v>550.04999999999995</v>
      </c>
      <c r="P25" s="38">
        <v>0</v>
      </c>
      <c r="R25" s="200"/>
      <c r="S25" s="190"/>
      <c r="T25" s="190"/>
      <c r="U25" s="190"/>
      <c r="V25" s="190"/>
      <c r="W25" s="190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1727276</v>
      </c>
      <c r="D26" s="239">
        <v>1065.8900000000001</v>
      </c>
      <c r="E26" s="422">
        <v>560911</v>
      </c>
      <c r="F26" s="423">
        <v>1383.06</v>
      </c>
      <c r="G26" s="424">
        <v>1166345</v>
      </c>
      <c r="H26" s="425">
        <v>913.36</v>
      </c>
      <c r="I26" s="238">
        <v>1702</v>
      </c>
      <c r="J26" s="239">
        <v>566.66999999999996</v>
      </c>
      <c r="K26" s="422">
        <v>63</v>
      </c>
      <c r="L26" s="423">
        <v>590.98</v>
      </c>
      <c r="M26" s="424">
        <v>1639</v>
      </c>
      <c r="N26" s="425">
        <v>565.73</v>
      </c>
      <c r="P26" s="38">
        <v>0</v>
      </c>
      <c r="R26" s="200"/>
      <c r="S26" s="190"/>
      <c r="T26" s="190"/>
      <c r="U26" s="190"/>
      <c r="V26" s="190"/>
      <c r="W26" s="190"/>
      <c r="X26" s="200" t="s">
        <v>215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78</v>
      </c>
      <c r="D27" s="239">
        <v>2333.58</v>
      </c>
      <c r="E27" s="422">
        <v>60</v>
      </c>
      <c r="F27" s="423">
        <v>2566.27</v>
      </c>
      <c r="G27" s="424">
        <v>18</v>
      </c>
      <c r="H27" s="425">
        <v>1557.97</v>
      </c>
      <c r="I27" s="238">
        <v>2</v>
      </c>
      <c r="J27" s="239">
        <v>1206.6500000000001</v>
      </c>
      <c r="K27" s="422">
        <v>2</v>
      </c>
      <c r="L27" s="423">
        <v>1206.6500000000001</v>
      </c>
      <c r="M27" s="424">
        <v>0</v>
      </c>
      <c r="N27" s="425">
        <v>0</v>
      </c>
      <c r="P27" s="38">
        <v>0</v>
      </c>
      <c r="R27" s="200"/>
      <c r="S27" s="190"/>
      <c r="T27" s="190"/>
      <c r="U27" s="190"/>
      <c r="V27" s="190"/>
      <c r="W27" s="190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7" t="s">
        <v>27</v>
      </c>
      <c r="C28" s="429">
        <v>73</v>
      </c>
      <c r="D28" s="428" t="s">
        <v>216</v>
      </c>
      <c r="E28" s="429">
        <v>71</v>
      </c>
      <c r="F28" s="428" t="s">
        <v>216</v>
      </c>
      <c r="G28" s="429">
        <v>74</v>
      </c>
      <c r="H28" s="428" t="s">
        <v>216</v>
      </c>
      <c r="I28" s="429">
        <v>56</v>
      </c>
      <c r="J28" s="428" t="s">
        <v>216</v>
      </c>
      <c r="K28" s="429">
        <v>56</v>
      </c>
      <c r="L28" s="428" t="s">
        <v>216</v>
      </c>
      <c r="M28" s="429">
        <v>56</v>
      </c>
      <c r="N28" s="428" t="s">
        <v>216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38" t="s">
        <v>0</v>
      </c>
      <c r="C30" s="539" t="s">
        <v>29</v>
      </c>
      <c r="D30" s="539"/>
      <c r="E30" s="539"/>
      <c r="F30" s="539"/>
      <c r="G30" s="539"/>
      <c r="H30" s="539"/>
      <c r="I30" s="539" t="s">
        <v>30</v>
      </c>
      <c r="J30" s="539"/>
      <c r="K30" s="539"/>
      <c r="L30" s="539"/>
      <c r="M30" s="539"/>
      <c r="N30" s="539"/>
    </row>
    <row r="31" spans="1:33" ht="14.25" customHeight="1">
      <c r="B31" s="538"/>
      <c r="C31" s="540" t="s">
        <v>6</v>
      </c>
      <c r="D31" s="540"/>
      <c r="E31" s="541" t="s">
        <v>3</v>
      </c>
      <c r="F31" s="541"/>
      <c r="G31" s="542" t="s">
        <v>4</v>
      </c>
      <c r="H31" s="542"/>
      <c r="I31" s="540" t="s">
        <v>6</v>
      </c>
      <c r="J31" s="540"/>
      <c r="K31" s="541" t="s">
        <v>3</v>
      </c>
      <c r="L31" s="541"/>
      <c r="M31" s="542" t="s">
        <v>4</v>
      </c>
      <c r="N31" s="542"/>
    </row>
    <row r="32" spans="1:33" ht="14.25" customHeight="1">
      <c r="B32" s="538"/>
      <c r="C32" s="439" t="s">
        <v>7</v>
      </c>
      <c r="D32" s="440" t="s">
        <v>8</v>
      </c>
      <c r="E32" s="436" t="s">
        <v>7</v>
      </c>
      <c r="F32" s="437" t="s">
        <v>8</v>
      </c>
      <c r="G32" s="438" t="s">
        <v>7</v>
      </c>
      <c r="H32" s="438" t="s">
        <v>8</v>
      </c>
      <c r="I32" s="439" t="s">
        <v>7</v>
      </c>
      <c r="J32" s="440" t="s">
        <v>8</v>
      </c>
      <c r="K32" s="436" t="s">
        <v>7</v>
      </c>
      <c r="L32" s="437" t="s">
        <v>8</v>
      </c>
      <c r="M32" s="438" t="s">
        <v>7</v>
      </c>
      <c r="N32" s="438" t="s">
        <v>8</v>
      </c>
    </row>
    <row r="33" spans="2:33" ht="14.25" customHeight="1">
      <c r="B33" s="241" t="s">
        <v>6</v>
      </c>
      <c r="C33" s="434">
        <v>6670447</v>
      </c>
      <c r="D33" s="435">
        <v>1566.81</v>
      </c>
      <c r="E33" s="430">
        <v>3877737</v>
      </c>
      <c r="F33" s="431">
        <v>1788.08</v>
      </c>
      <c r="G33" s="432">
        <v>2792691</v>
      </c>
      <c r="H33" s="433">
        <v>1259.56</v>
      </c>
      <c r="I33" s="434">
        <v>2339414</v>
      </c>
      <c r="J33" s="435">
        <v>972.79</v>
      </c>
      <c r="K33" s="430">
        <v>215375</v>
      </c>
      <c r="L33" s="431">
        <v>666.1</v>
      </c>
      <c r="M33" s="432">
        <v>2124031</v>
      </c>
      <c r="N33" s="433">
        <v>1003.89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2">
        <v>0</v>
      </c>
      <c r="F34" s="423">
        <v>0</v>
      </c>
      <c r="G34" s="424">
        <v>0</v>
      </c>
      <c r="H34" s="425">
        <v>0</v>
      </c>
      <c r="I34" s="238">
        <v>0</v>
      </c>
      <c r="J34" s="239">
        <v>0</v>
      </c>
      <c r="K34" s="422">
        <v>0</v>
      </c>
      <c r="L34" s="423">
        <v>0</v>
      </c>
      <c r="M34" s="424">
        <v>0</v>
      </c>
      <c r="N34" s="425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2">
        <v>0</v>
      </c>
      <c r="F35" s="423">
        <v>0</v>
      </c>
      <c r="G35" s="424">
        <v>0</v>
      </c>
      <c r="H35" s="425">
        <v>0</v>
      </c>
      <c r="I35" s="238">
        <v>0</v>
      </c>
      <c r="J35" s="239">
        <v>0</v>
      </c>
      <c r="K35" s="422">
        <v>0</v>
      </c>
      <c r="L35" s="423">
        <v>0</v>
      </c>
      <c r="M35" s="424">
        <v>0</v>
      </c>
      <c r="N35" s="425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2">
        <v>0</v>
      </c>
      <c r="F36" s="423">
        <v>0</v>
      </c>
      <c r="G36" s="424">
        <v>0</v>
      </c>
      <c r="H36" s="425">
        <v>0</v>
      </c>
      <c r="I36" s="238">
        <v>0</v>
      </c>
      <c r="J36" s="239">
        <v>0</v>
      </c>
      <c r="K36" s="422">
        <v>0</v>
      </c>
      <c r="L36" s="423">
        <v>0</v>
      </c>
      <c r="M36" s="424">
        <v>0</v>
      </c>
      <c r="N36" s="425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2">
        <v>0</v>
      </c>
      <c r="F37" s="423">
        <v>0</v>
      </c>
      <c r="G37" s="424">
        <v>0</v>
      </c>
      <c r="H37" s="425">
        <v>0</v>
      </c>
      <c r="I37" s="238">
        <v>1</v>
      </c>
      <c r="J37" s="239">
        <v>1266.68</v>
      </c>
      <c r="K37" s="422">
        <v>0</v>
      </c>
      <c r="L37" s="423">
        <v>0</v>
      </c>
      <c r="M37" s="424">
        <v>1</v>
      </c>
      <c r="N37" s="425">
        <v>1266.68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2">
        <v>0</v>
      </c>
      <c r="F38" s="423">
        <v>0</v>
      </c>
      <c r="G38" s="424">
        <v>0</v>
      </c>
      <c r="H38" s="425">
        <v>0</v>
      </c>
      <c r="I38" s="238">
        <v>17</v>
      </c>
      <c r="J38" s="239">
        <v>919.35</v>
      </c>
      <c r="K38" s="422">
        <v>1</v>
      </c>
      <c r="L38" s="423">
        <v>539.36</v>
      </c>
      <c r="M38" s="424">
        <v>16</v>
      </c>
      <c r="N38" s="425">
        <v>943.1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2">
        <v>0</v>
      </c>
      <c r="F39" s="423">
        <v>0</v>
      </c>
      <c r="G39" s="424">
        <v>0</v>
      </c>
      <c r="H39" s="425">
        <v>0</v>
      </c>
      <c r="I39" s="238">
        <v>184</v>
      </c>
      <c r="J39" s="239">
        <v>981.3</v>
      </c>
      <c r="K39" s="422">
        <v>16</v>
      </c>
      <c r="L39" s="423">
        <v>801.19</v>
      </c>
      <c r="M39" s="424">
        <v>168</v>
      </c>
      <c r="N39" s="425">
        <v>998.45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2">
        <v>0</v>
      </c>
      <c r="F40" s="423">
        <v>0</v>
      </c>
      <c r="G40" s="424">
        <v>0</v>
      </c>
      <c r="H40" s="425">
        <v>0</v>
      </c>
      <c r="I40" s="238">
        <v>827</v>
      </c>
      <c r="J40" s="239">
        <v>997.35</v>
      </c>
      <c r="K40" s="422">
        <v>116</v>
      </c>
      <c r="L40" s="423">
        <v>982.15</v>
      </c>
      <c r="M40" s="424">
        <v>711</v>
      </c>
      <c r="N40" s="425">
        <v>999.83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2">
        <v>0</v>
      </c>
      <c r="F41" s="423">
        <v>0</v>
      </c>
      <c r="G41" s="424">
        <v>0</v>
      </c>
      <c r="H41" s="425">
        <v>0</v>
      </c>
      <c r="I41" s="238">
        <v>3058</v>
      </c>
      <c r="J41" s="239">
        <v>1021.19</v>
      </c>
      <c r="K41" s="422">
        <v>431</v>
      </c>
      <c r="L41" s="423">
        <v>892.41</v>
      </c>
      <c r="M41" s="424">
        <v>2627</v>
      </c>
      <c r="N41" s="425">
        <v>1042.32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2">
        <v>0</v>
      </c>
      <c r="F42" s="423">
        <v>0</v>
      </c>
      <c r="G42" s="424">
        <v>0</v>
      </c>
      <c r="H42" s="425">
        <v>0</v>
      </c>
      <c r="I42" s="238">
        <v>8757</v>
      </c>
      <c r="J42" s="239">
        <v>1026.1099999999999</v>
      </c>
      <c r="K42" s="422">
        <v>1520</v>
      </c>
      <c r="L42" s="423">
        <v>908.49</v>
      </c>
      <c r="M42" s="424">
        <v>7237</v>
      </c>
      <c r="N42" s="425">
        <v>1050.81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43</v>
      </c>
      <c r="D43" s="239">
        <v>2607.08</v>
      </c>
      <c r="E43" s="422">
        <v>36</v>
      </c>
      <c r="F43" s="423">
        <v>2630.98</v>
      </c>
      <c r="G43" s="424">
        <v>7</v>
      </c>
      <c r="H43" s="425">
        <v>2484.15</v>
      </c>
      <c r="I43" s="238">
        <v>21280</v>
      </c>
      <c r="J43" s="239">
        <v>1025.43</v>
      </c>
      <c r="K43" s="422">
        <v>4000</v>
      </c>
      <c r="L43" s="423">
        <v>902.85</v>
      </c>
      <c r="M43" s="424">
        <v>17280</v>
      </c>
      <c r="N43" s="425">
        <v>1053.81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347</v>
      </c>
      <c r="D44" s="239">
        <v>2649.71</v>
      </c>
      <c r="E44" s="422">
        <v>269</v>
      </c>
      <c r="F44" s="423">
        <v>2708.43</v>
      </c>
      <c r="G44" s="424">
        <v>78</v>
      </c>
      <c r="H44" s="425">
        <v>2447.2199999999998</v>
      </c>
      <c r="I44" s="238">
        <v>42569</v>
      </c>
      <c r="J44" s="239">
        <v>998.61</v>
      </c>
      <c r="K44" s="422">
        <v>7789</v>
      </c>
      <c r="L44" s="423">
        <v>898.38</v>
      </c>
      <c r="M44" s="424">
        <v>34780</v>
      </c>
      <c r="N44" s="425">
        <v>1021.06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9109</v>
      </c>
      <c r="D45" s="239">
        <v>2840.3</v>
      </c>
      <c r="E45" s="422">
        <v>8264</v>
      </c>
      <c r="F45" s="423">
        <v>2895.02</v>
      </c>
      <c r="G45" s="424">
        <v>845</v>
      </c>
      <c r="H45" s="425">
        <v>2305.16</v>
      </c>
      <c r="I45" s="238">
        <v>81783</v>
      </c>
      <c r="J45" s="239">
        <v>958.93</v>
      </c>
      <c r="K45" s="422">
        <v>13397</v>
      </c>
      <c r="L45" s="423">
        <v>848.86</v>
      </c>
      <c r="M45" s="424">
        <v>68386</v>
      </c>
      <c r="N45" s="425">
        <v>980.49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207894</v>
      </c>
      <c r="D46" s="239">
        <v>2149.13</v>
      </c>
      <c r="E46" s="422">
        <v>151201</v>
      </c>
      <c r="F46" s="423">
        <v>2234.9899999999998</v>
      </c>
      <c r="G46" s="424">
        <v>56693</v>
      </c>
      <c r="H46" s="425">
        <v>1920.14</v>
      </c>
      <c r="I46" s="238">
        <v>137525</v>
      </c>
      <c r="J46" s="239">
        <v>979.79</v>
      </c>
      <c r="K46" s="422">
        <v>20422</v>
      </c>
      <c r="L46" s="423">
        <v>831.87</v>
      </c>
      <c r="M46" s="424">
        <v>117103</v>
      </c>
      <c r="N46" s="425">
        <v>1005.58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1641836</v>
      </c>
      <c r="D47" s="239">
        <v>1710.23</v>
      </c>
      <c r="E47" s="422">
        <v>946324</v>
      </c>
      <c r="F47" s="423">
        <v>1847.47</v>
      </c>
      <c r="G47" s="424">
        <v>695512</v>
      </c>
      <c r="H47" s="425">
        <v>1523.49</v>
      </c>
      <c r="I47" s="238">
        <v>205652</v>
      </c>
      <c r="J47" s="239">
        <v>987.36</v>
      </c>
      <c r="K47" s="422">
        <v>27301</v>
      </c>
      <c r="L47" s="423">
        <v>749.5</v>
      </c>
      <c r="M47" s="424">
        <v>178350</v>
      </c>
      <c r="N47" s="425">
        <v>1023.77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1618582</v>
      </c>
      <c r="D48" s="239">
        <v>1655.1</v>
      </c>
      <c r="E48" s="422">
        <v>923312</v>
      </c>
      <c r="F48" s="423">
        <v>1844.8</v>
      </c>
      <c r="G48" s="424">
        <v>695270</v>
      </c>
      <c r="H48" s="425">
        <v>1403.18</v>
      </c>
      <c r="I48" s="238">
        <v>268834</v>
      </c>
      <c r="J48" s="239">
        <v>988.59</v>
      </c>
      <c r="K48" s="422">
        <v>30535</v>
      </c>
      <c r="L48" s="423">
        <v>677.04</v>
      </c>
      <c r="M48" s="424">
        <v>238299</v>
      </c>
      <c r="N48" s="425">
        <v>1028.51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1306627</v>
      </c>
      <c r="D49" s="239">
        <v>1575.06</v>
      </c>
      <c r="E49" s="422">
        <v>775933</v>
      </c>
      <c r="F49" s="423">
        <v>1826.46</v>
      </c>
      <c r="G49" s="424">
        <v>530692</v>
      </c>
      <c r="H49" s="425">
        <v>1207.48</v>
      </c>
      <c r="I49" s="238">
        <v>361799</v>
      </c>
      <c r="J49" s="239">
        <v>1003.08</v>
      </c>
      <c r="K49" s="422">
        <v>31572</v>
      </c>
      <c r="L49" s="423">
        <v>613.53</v>
      </c>
      <c r="M49" s="424">
        <v>330227</v>
      </c>
      <c r="N49" s="425">
        <v>1040.32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950833</v>
      </c>
      <c r="D50" s="239">
        <v>1403.67</v>
      </c>
      <c r="E50" s="422">
        <v>560978</v>
      </c>
      <c r="F50" s="423">
        <v>1697.69</v>
      </c>
      <c r="G50" s="424">
        <v>389852</v>
      </c>
      <c r="H50" s="425">
        <v>980.59</v>
      </c>
      <c r="I50" s="238">
        <v>422712</v>
      </c>
      <c r="J50" s="239">
        <v>984.11</v>
      </c>
      <c r="K50" s="422">
        <v>29742</v>
      </c>
      <c r="L50" s="423">
        <v>563.96</v>
      </c>
      <c r="M50" s="424">
        <v>392969</v>
      </c>
      <c r="N50" s="425">
        <v>1015.91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935101</v>
      </c>
      <c r="D51" s="239">
        <v>1174.1400000000001</v>
      </c>
      <c r="E51" s="422">
        <v>511362</v>
      </c>
      <c r="F51" s="423">
        <v>1466.03</v>
      </c>
      <c r="G51" s="424">
        <v>423725</v>
      </c>
      <c r="H51" s="425">
        <v>821.87</v>
      </c>
      <c r="I51" s="238">
        <v>784415</v>
      </c>
      <c r="J51" s="239">
        <v>940.06</v>
      </c>
      <c r="K51" s="422">
        <v>48533</v>
      </c>
      <c r="L51" s="423">
        <v>521.70000000000005</v>
      </c>
      <c r="M51" s="424">
        <v>735876</v>
      </c>
      <c r="N51" s="425">
        <v>967.65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75</v>
      </c>
      <c r="D52" s="239">
        <v>2380.06</v>
      </c>
      <c r="E52" s="422">
        <v>58</v>
      </c>
      <c r="F52" s="423">
        <v>2613.15</v>
      </c>
      <c r="G52" s="424">
        <v>17</v>
      </c>
      <c r="H52" s="425">
        <v>1584.83</v>
      </c>
      <c r="I52" s="238">
        <v>1</v>
      </c>
      <c r="J52" s="239">
        <v>1101.3699999999999</v>
      </c>
      <c r="K52" s="422">
        <v>0</v>
      </c>
      <c r="L52" s="423">
        <v>0</v>
      </c>
      <c r="M52" s="424">
        <v>1</v>
      </c>
      <c r="N52" s="425">
        <v>1101.3699999999999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7" t="s">
        <v>27</v>
      </c>
      <c r="C53" s="429">
        <v>75</v>
      </c>
      <c r="D53" s="428" t="s">
        <v>216</v>
      </c>
      <c r="E53" s="429">
        <v>75</v>
      </c>
      <c r="F53" s="428" t="s">
        <v>216</v>
      </c>
      <c r="G53" s="429">
        <v>76</v>
      </c>
      <c r="H53" s="428" t="s">
        <v>216</v>
      </c>
      <c r="I53" s="429">
        <v>78</v>
      </c>
      <c r="J53" s="428" t="s">
        <v>216</v>
      </c>
      <c r="K53" s="429">
        <v>74</v>
      </c>
      <c r="L53" s="428" t="s">
        <v>216</v>
      </c>
      <c r="M53" s="429">
        <v>79</v>
      </c>
      <c r="N53" s="428" t="s">
        <v>216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38" t="s">
        <v>0</v>
      </c>
      <c r="C55" s="539" t="s">
        <v>31</v>
      </c>
      <c r="D55" s="539"/>
      <c r="E55" s="539"/>
      <c r="F55" s="539"/>
      <c r="G55" s="539"/>
      <c r="H55" s="539"/>
      <c r="I55" s="539" t="s">
        <v>1</v>
      </c>
      <c r="J55" s="539"/>
      <c r="K55" s="539"/>
      <c r="L55" s="539"/>
      <c r="M55" s="539"/>
      <c r="N55" s="539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38"/>
      <c r="C56" s="540" t="s">
        <v>6</v>
      </c>
      <c r="D56" s="540"/>
      <c r="E56" s="541" t="s">
        <v>3</v>
      </c>
      <c r="F56" s="541"/>
      <c r="G56" s="542" t="s">
        <v>4</v>
      </c>
      <c r="H56" s="542"/>
      <c r="I56" s="540" t="s">
        <v>6</v>
      </c>
      <c r="J56" s="540"/>
      <c r="K56" s="541" t="s">
        <v>3</v>
      </c>
      <c r="L56" s="541"/>
      <c r="M56" s="542" t="s">
        <v>4</v>
      </c>
      <c r="N56" s="542"/>
    </row>
    <row r="57" spans="2:33" ht="14.25" customHeight="1">
      <c r="B57" s="538"/>
      <c r="C57" s="439" t="s">
        <v>7</v>
      </c>
      <c r="D57" s="440" t="s">
        <v>8</v>
      </c>
      <c r="E57" s="436" t="s">
        <v>7</v>
      </c>
      <c r="F57" s="437" t="s">
        <v>8</v>
      </c>
      <c r="G57" s="438" t="s">
        <v>7</v>
      </c>
      <c r="H57" s="438" t="s">
        <v>8</v>
      </c>
      <c r="I57" s="439" t="s">
        <v>7</v>
      </c>
      <c r="J57" s="440" t="s">
        <v>8</v>
      </c>
      <c r="K57" s="436" t="s">
        <v>7</v>
      </c>
      <c r="L57" s="437" t="s">
        <v>8</v>
      </c>
      <c r="M57" s="438" t="s">
        <v>7</v>
      </c>
      <c r="N57" s="438" t="s">
        <v>8</v>
      </c>
    </row>
    <row r="58" spans="2:33" ht="14.25" customHeight="1">
      <c r="B58" s="241" t="s">
        <v>6</v>
      </c>
      <c r="C58" s="434">
        <v>335157</v>
      </c>
      <c r="D58" s="435">
        <v>550.14</v>
      </c>
      <c r="E58" s="430">
        <v>175975</v>
      </c>
      <c r="F58" s="431">
        <v>553.4</v>
      </c>
      <c r="G58" s="432">
        <v>159167</v>
      </c>
      <c r="H58" s="433">
        <v>546.57000000000005</v>
      </c>
      <c r="I58" s="434">
        <v>46596</v>
      </c>
      <c r="J58" s="435">
        <v>819.46</v>
      </c>
      <c r="K58" s="430">
        <v>16412</v>
      </c>
      <c r="L58" s="431">
        <v>789.61</v>
      </c>
      <c r="M58" s="432">
        <v>30184</v>
      </c>
      <c r="N58" s="433">
        <v>835.68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2095</v>
      </c>
      <c r="D59" s="239">
        <v>378.73</v>
      </c>
      <c r="E59" s="422">
        <v>1084</v>
      </c>
      <c r="F59" s="423">
        <v>378.04</v>
      </c>
      <c r="G59" s="424">
        <v>1011</v>
      </c>
      <c r="H59" s="425">
        <v>379.46</v>
      </c>
      <c r="I59" s="238">
        <v>1</v>
      </c>
      <c r="J59" s="239">
        <v>376.96</v>
      </c>
      <c r="K59" s="422">
        <v>1</v>
      </c>
      <c r="L59" s="423">
        <v>376.96</v>
      </c>
      <c r="M59" s="424">
        <v>0</v>
      </c>
      <c r="N59" s="425">
        <v>0</v>
      </c>
    </row>
    <row r="60" spans="2:33" ht="14.25" customHeight="1">
      <c r="B60" s="240" t="s">
        <v>10</v>
      </c>
      <c r="C60" s="238">
        <v>10199</v>
      </c>
      <c r="D60" s="239">
        <v>384.15</v>
      </c>
      <c r="E60" s="422">
        <v>5215</v>
      </c>
      <c r="F60" s="423">
        <v>385.43</v>
      </c>
      <c r="G60" s="424">
        <v>4984</v>
      </c>
      <c r="H60" s="425">
        <v>382.82</v>
      </c>
      <c r="I60" s="238">
        <v>0</v>
      </c>
      <c r="J60" s="239">
        <v>0</v>
      </c>
      <c r="K60" s="422">
        <v>0</v>
      </c>
      <c r="L60" s="423">
        <v>0</v>
      </c>
      <c r="M60" s="424">
        <v>0</v>
      </c>
      <c r="N60" s="425">
        <v>0</v>
      </c>
    </row>
    <row r="61" spans="2:33" ht="14.25" customHeight="1">
      <c r="B61" s="237" t="s">
        <v>11</v>
      </c>
      <c r="C61" s="238">
        <v>26417</v>
      </c>
      <c r="D61" s="239">
        <v>387.67</v>
      </c>
      <c r="E61" s="422">
        <v>13451</v>
      </c>
      <c r="F61" s="423">
        <v>387.24</v>
      </c>
      <c r="G61" s="424">
        <v>12966</v>
      </c>
      <c r="H61" s="425">
        <v>388.11</v>
      </c>
      <c r="I61" s="238">
        <v>10</v>
      </c>
      <c r="J61" s="239">
        <v>386.47</v>
      </c>
      <c r="K61" s="422">
        <v>4</v>
      </c>
      <c r="L61" s="423">
        <v>306.69</v>
      </c>
      <c r="M61" s="424">
        <v>6</v>
      </c>
      <c r="N61" s="425">
        <v>439.66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58050</v>
      </c>
      <c r="D62" s="239">
        <v>391.97</v>
      </c>
      <c r="E62" s="422">
        <v>29771</v>
      </c>
      <c r="F62" s="423">
        <v>393.45</v>
      </c>
      <c r="G62" s="424">
        <v>28267</v>
      </c>
      <c r="H62" s="425">
        <v>390.44</v>
      </c>
      <c r="I62" s="238">
        <v>32</v>
      </c>
      <c r="J62" s="239">
        <v>393.25</v>
      </c>
      <c r="K62" s="422">
        <v>15</v>
      </c>
      <c r="L62" s="423">
        <v>354.76</v>
      </c>
      <c r="M62" s="424">
        <v>17</v>
      </c>
      <c r="N62" s="425">
        <v>427.21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89738</v>
      </c>
      <c r="D63" s="239">
        <v>400.56</v>
      </c>
      <c r="E63" s="422">
        <v>44419</v>
      </c>
      <c r="F63" s="423">
        <v>400.26</v>
      </c>
      <c r="G63" s="424">
        <v>45317</v>
      </c>
      <c r="H63" s="425">
        <v>400.84</v>
      </c>
      <c r="I63" s="238">
        <v>22</v>
      </c>
      <c r="J63" s="239">
        <v>459.05</v>
      </c>
      <c r="K63" s="422">
        <v>12</v>
      </c>
      <c r="L63" s="423">
        <v>533.51</v>
      </c>
      <c r="M63" s="424">
        <v>10</v>
      </c>
      <c r="N63" s="425">
        <v>369.7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3945</v>
      </c>
      <c r="D64" s="239">
        <v>451.69</v>
      </c>
      <c r="E64" s="422">
        <v>2104</v>
      </c>
      <c r="F64" s="423">
        <v>450.91</v>
      </c>
      <c r="G64" s="424">
        <v>1841</v>
      </c>
      <c r="H64" s="425">
        <v>452.58</v>
      </c>
      <c r="I64" s="238">
        <v>106</v>
      </c>
      <c r="J64" s="239">
        <v>366.51</v>
      </c>
      <c r="K64" s="422">
        <v>49</v>
      </c>
      <c r="L64" s="423">
        <v>344.82</v>
      </c>
      <c r="M64" s="424">
        <v>57</v>
      </c>
      <c r="N64" s="425">
        <v>385.16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3252</v>
      </c>
      <c r="D65" s="239">
        <v>453.32</v>
      </c>
      <c r="E65" s="422">
        <v>2001</v>
      </c>
      <c r="F65" s="423">
        <v>459.64</v>
      </c>
      <c r="G65" s="424">
        <v>1251</v>
      </c>
      <c r="H65" s="425">
        <v>443.23</v>
      </c>
      <c r="I65" s="238">
        <v>99</v>
      </c>
      <c r="J65" s="239">
        <v>343.29</v>
      </c>
      <c r="K65" s="422">
        <v>50</v>
      </c>
      <c r="L65" s="423">
        <v>357.71</v>
      </c>
      <c r="M65" s="424">
        <v>49</v>
      </c>
      <c r="N65" s="425">
        <v>328.57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4975</v>
      </c>
      <c r="D66" s="239">
        <v>492.23</v>
      </c>
      <c r="E66" s="422">
        <v>3025</v>
      </c>
      <c r="F66" s="423">
        <v>493.46</v>
      </c>
      <c r="G66" s="424">
        <v>1950</v>
      </c>
      <c r="H66" s="425">
        <v>490.33</v>
      </c>
      <c r="I66" s="238">
        <v>95</v>
      </c>
      <c r="J66" s="239">
        <v>403.83</v>
      </c>
      <c r="K66" s="422">
        <v>57</v>
      </c>
      <c r="L66" s="423">
        <v>410.49</v>
      </c>
      <c r="M66" s="424">
        <v>38</v>
      </c>
      <c r="N66" s="425">
        <v>393.84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8006</v>
      </c>
      <c r="D67" s="239">
        <v>545.79999999999995</v>
      </c>
      <c r="E67" s="422">
        <v>4839</v>
      </c>
      <c r="F67" s="423">
        <v>538.78</v>
      </c>
      <c r="G67" s="424">
        <v>3167</v>
      </c>
      <c r="H67" s="425">
        <v>556.53</v>
      </c>
      <c r="I67" s="238">
        <v>177</v>
      </c>
      <c r="J67" s="239">
        <v>378.75</v>
      </c>
      <c r="K67" s="422">
        <v>88</v>
      </c>
      <c r="L67" s="423">
        <v>404.86</v>
      </c>
      <c r="M67" s="424">
        <v>89</v>
      </c>
      <c r="N67" s="425">
        <v>352.94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14080</v>
      </c>
      <c r="D68" s="239">
        <v>614.22</v>
      </c>
      <c r="E68" s="422">
        <v>8260</v>
      </c>
      <c r="F68" s="423">
        <v>615.4</v>
      </c>
      <c r="G68" s="424">
        <v>5820</v>
      </c>
      <c r="H68" s="425">
        <v>612.54</v>
      </c>
      <c r="I68" s="238">
        <v>922</v>
      </c>
      <c r="J68" s="239">
        <v>679.35</v>
      </c>
      <c r="K68" s="422">
        <v>428</v>
      </c>
      <c r="L68" s="423">
        <v>707</v>
      </c>
      <c r="M68" s="424">
        <v>494</v>
      </c>
      <c r="N68" s="425">
        <v>655.4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20799</v>
      </c>
      <c r="D69" s="239">
        <v>694.49</v>
      </c>
      <c r="E69" s="422">
        <v>12229</v>
      </c>
      <c r="F69" s="423">
        <v>690.9</v>
      </c>
      <c r="G69" s="424">
        <v>8570</v>
      </c>
      <c r="H69" s="425">
        <v>699.63</v>
      </c>
      <c r="I69" s="238">
        <v>4042</v>
      </c>
      <c r="J69" s="239">
        <v>756.86</v>
      </c>
      <c r="K69" s="422">
        <v>2006</v>
      </c>
      <c r="L69" s="423">
        <v>737.12</v>
      </c>
      <c r="M69" s="424">
        <v>2036</v>
      </c>
      <c r="N69" s="425">
        <v>776.3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24912</v>
      </c>
      <c r="D70" s="239">
        <v>780.72</v>
      </c>
      <c r="E70" s="422">
        <v>14475</v>
      </c>
      <c r="F70" s="423">
        <v>778.23</v>
      </c>
      <c r="G70" s="424">
        <v>10436</v>
      </c>
      <c r="H70" s="425">
        <v>784.2</v>
      </c>
      <c r="I70" s="238">
        <v>8616</v>
      </c>
      <c r="J70" s="239">
        <v>809.45</v>
      </c>
      <c r="K70" s="422">
        <v>4039</v>
      </c>
      <c r="L70" s="423">
        <v>795.74</v>
      </c>
      <c r="M70" s="424">
        <v>4577</v>
      </c>
      <c r="N70" s="425">
        <v>821.56</v>
      </c>
      <c r="R70" s="200"/>
      <c r="S70" s="193"/>
      <c r="T70" s="588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24357</v>
      </c>
      <c r="D71" s="239">
        <v>836.14</v>
      </c>
      <c r="E71" s="422">
        <v>13902</v>
      </c>
      <c r="F71" s="423">
        <v>831.09</v>
      </c>
      <c r="G71" s="424">
        <v>10455</v>
      </c>
      <c r="H71" s="425">
        <v>842.85</v>
      </c>
      <c r="I71" s="238">
        <v>10472</v>
      </c>
      <c r="J71" s="239">
        <v>822.22</v>
      </c>
      <c r="K71" s="422">
        <v>4556</v>
      </c>
      <c r="L71" s="423">
        <v>790.45</v>
      </c>
      <c r="M71" s="424">
        <v>5916</v>
      </c>
      <c r="N71" s="425">
        <v>846.68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18599</v>
      </c>
      <c r="D72" s="239">
        <v>862.6</v>
      </c>
      <c r="E72" s="422">
        <v>9959</v>
      </c>
      <c r="F72" s="423">
        <v>856.98</v>
      </c>
      <c r="G72" s="424">
        <v>8640</v>
      </c>
      <c r="H72" s="425">
        <v>869.08</v>
      </c>
      <c r="I72" s="238">
        <v>6982</v>
      </c>
      <c r="J72" s="239">
        <v>905.89</v>
      </c>
      <c r="K72" s="422">
        <v>2430</v>
      </c>
      <c r="L72" s="423">
        <v>871.47</v>
      </c>
      <c r="M72" s="424">
        <v>4552</v>
      </c>
      <c r="N72" s="425">
        <v>924.26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12119</v>
      </c>
      <c r="D73" s="239">
        <v>859.52</v>
      </c>
      <c r="E73" s="422">
        <v>6019</v>
      </c>
      <c r="F73" s="423">
        <v>847.8</v>
      </c>
      <c r="G73" s="424">
        <v>6100</v>
      </c>
      <c r="H73" s="425">
        <v>871.09</v>
      </c>
      <c r="I73" s="238">
        <v>4767</v>
      </c>
      <c r="J73" s="239">
        <v>887.31</v>
      </c>
      <c r="K73" s="422">
        <v>1279</v>
      </c>
      <c r="L73" s="423">
        <v>849.43</v>
      </c>
      <c r="M73" s="424">
        <v>3488</v>
      </c>
      <c r="N73" s="425">
        <v>901.21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7329</v>
      </c>
      <c r="D74" s="239">
        <v>834.71</v>
      </c>
      <c r="E74" s="422">
        <v>3131</v>
      </c>
      <c r="F74" s="423">
        <v>827.43</v>
      </c>
      <c r="G74" s="424">
        <v>4198</v>
      </c>
      <c r="H74" s="425">
        <v>840.15</v>
      </c>
      <c r="I74" s="238">
        <v>3816</v>
      </c>
      <c r="J74" s="239">
        <v>828.74</v>
      </c>
      <c r="K74" s="422">
        <v>742</v>
      </c>
      <c r="L74" s="423">
        <v>794.51</v>
      </c>
      <c r="M74" s="424">
        <v>3074</v>
      </c>
      <c r="N74" s="425">
        <v>837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3889</v>
      </c>
      <c r="D75" s="239">
        <v>811.56</v>
      </c>
      <c r="E75" s="422">
        <v>1434</v>
      </c>
      <c r="F75" s="423">
        <v>812.57</v>
      </c>
      <c r="G75" s="424">
        <v>2455</v>
      </c>
      <c r="H75" s="425">
        <v>810.97</v>
      </c>
      <c r="I75" s="238">
        <v>2775</v>
      </c>
      <c r="J75" s="239">
        <v>796.78</v>
      </c>
      <c r="K75" s="422">
        <v>360</v>
      </c>
      <c r="L75" s="423">
        <v>742.28</v>
      </c>
      <c r="M75" s="424">
        <v>2415</v>
      </c>
      <c r="N75" s="425">
        <v>804.91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2396</v>
      </c>
      <c r="D76" s="239">
        <v>841.81</v>
      </c>
      <c r="E76" s="422">
        <v>657</v>
      </c>
      <c r="F76" s="423">
        <v>837.1</v>
      </c>
      <c r="G76" s="424">
        <v>1739</v>
      </c>
      <c r="H76" s="425">
        <v>843.58</v>
      </c>
      <c r="I76" s="238">
        <v>3662</v>
      </c>
      <c r="J76" s="239">
        <v>759.12</v>
      </c>
      <c r="K76" s="422">
        <v>296</v>
      </c>
      <c r="L76" s="423">
        <v>657.55</v>
      </c>
      <c r="M76" s="424">
        <v>3366</v>
      </c>
      <c r="N76" s="425">
        <v>768.05</v>
      </c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2">
        <v>0</v>
      </c>
      <c r="F77" s="423">
        <v>0</v>
      </c>
      <c r="G77" s="424">
        <v>0</v>
      </c>
      <c r="H77" s="425">
        <v>0</v>
      </c>
      <c r="I77" s="238">
        <v>0</v>
      </c>
      <c r="J77" s="239">
        <v>0</v>
      </c>
      <c r="K77" s="422">
        <v>0</v>
      </c>
      <c r="L77" s="423">
        <v>0</v>
      </c>
      <c r="M77" s="424">
        <v>0</v>
      </c>
      <c r="N77" s="425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7" t="s">
        <v>27</v>
      </c>
      <c r="C78" s="429">
        <v>36</v>
      </c>
      <c r="D78" s="428" t="s">
        <v>216</v>
      </c>
      <c r="E78" s="429">
        <v>36</v>
      </c>
      <c r="F78" s="428" t="s">
        <v>216</v>
      </c>
      <c r="G78" s="429">
        <v>35</v>
      </c>
      <c r="H78" s="428" t="s">
        <v>216</v>
      </c>
      <c r="I78" s="429">
        <v>66</v>
      </c>
      <c r="J78" s="428" t="s">
        <v>216</v>
      </c>
      <c r="K78" s="429">
        <v>62</v>
      </c>
      <c r="L78" s="428" t="s">
        <v>216</v>
      </c>
      <c r="M78" s="429">
        <v>68</v>
      </c>
      <c r="N78" s="428" t="s">
        <v>216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1" spans="2:15" ht="15">
      <c r="B81" s="38" t="s">
        <v>217</v>
      </c>
    </row>
    <row r="83" spans="2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2"/>
  <sheetViews>
    <sheetView showGridLines="0" showRowColHeaders="0" showZeros="0" showOutlineSymbols="0" zoomScaleNormal="100" workbookViewId="0">
      <pane ySplit="4" topLeftCell="A29" activePane="bottomLeft" state="frozen"/>
      <selection activeCell="Q29" sqref="Q29"/>
      <selection pane="bottomLeft" activeCell="X32" sqref="X32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3" width="11.85546875" style="26" hidden="1" customWidth="1"/>
    <col min="14" max="23" width="0" style="26" hidden="1" customWidth="1"/>
    <col min="24" max="16384" width="11.5703125" style="26"/>
  </cols>
  <sheetData>
    <row r="1" spans="1:24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24" ht="18.75">
      <c r="B2" s="41" t="s">
        <v>109</v>
      </c>
      <c r="C2" s="42"/>
      <c r="D2" s="42"/>
      <c r="E2" s="42"/>
      <c r="F2" s="42"/>
      <c r="G2" s="42"/>
      <c r="H2" s="42"/>
      <c r="I2" s="42"/>
      <c r="X2" s="7" t="s">
        <v>167</v>
      </c>
    </row>
    <row r="3" spans="1:24">
      <c r="A3" s="245"/>
      <c r="B3" s="245"/>
      <c r="C3" s="245"/>
      <c r="D3" s="245"/>
      <c r="E3" s="245"/>
      <c r="F3" s="245"/>
      <c r="G3" s="245"/>
      <c r="H3" s="245"/>
      <c r="I3" s="245"/>
    </row>
    <row r="4" spans="1:24" ht="32.1" customHeight="1">
      <c r="A4" s="245"/>
      <c r="B4" s="246" t="s">
        <v>212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24">
      <c r="D5" s="30"/>
    </row>
    <row r="6" spans="1:24">
      <c r="B6" s="44">
        <v>2010</v>
      </c>
      <c r="C6" s="44" t="s">
        <v>123</v>
      </c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24">
      <c r="B7" s="44">
        <v>2011</v>
      </c>
      <c r="C7" s="44" t="s">
        <v>123</v>
      </c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24">
      <c r="B8" s="44">
        <v>2012</v>
      </c>
      <c r="C8" s="44" t="s">
        <v>123</v>
      </c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24">
      <c r="B9" s="44">
        <v>2013</v>
      </c>
      <c r="C9" s="44" t="s">
        <v>123</v>
      </c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24">
      <c r="B10" s="44">
        <v>2014</v>
      </c>
      <c r="C10" s="44" t="s">
        <v>123</v>
      </c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24">
      <c r="B11" s="44">
        <v>2015</v>
      </c>
      <c r="C11" s="44" t="s">
        <v>123</v>
      </c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24">
      <c r="B12" s="44">
        <v>2016</v>
      </c>
      <c r="C12" s="44" t="s">
        <v>123</v>
      </c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24">
      <c r="B13" s="44">
        <v>2017</v>
      </c>
      <c r="C13" s="44" t="s">
        <v>123</v>
      </c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24">
      <c r="B14" s="44">
        <v>2018</v>
      </c>
      <c r="C14" s="44" t="s">
        <v>123</v>
      </c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24">
      <c r="B15" s="44">
        <v>2019</v>
      </c>
      <c r="C15" s="44" t="s">
        <v>123</v>
      </c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24">
      <c r="B16" s="44">
        <v>2020</v>
      </c>
      <c r="C16" s="44" t="s">
        <v>123</v>
      </c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6">
      <c r="B17" s="44">
        <v>2021</v>
      </c>
      <c r="C17" s="44" t="s">
        <v>123</v>
      </c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6">
      <c r="B18" s="44">
        <v>2022</v>
      </c>
      <c r="C18" s="44" t="s">
        <v>123</v>
      </c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6">
      <c r="B19" s="44">
        <v>2023</v>
      </c>
      <c r="C19" s="44" t="s">
        <v>123</v>
      </c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6">
      <c r="B20" s="44">
        <v>2024</v>
      </c>
      <c r="C20" s="44" t="s">
        <v>123</v>
      </c>
      <c r="D20" s="45">
        <v>995503</v>
      </c>
      <c r="E20" s="45">
        <v>6546721</v>
      </c>
      <c r="F20" s="45">
        <v>2353104</v>
      </c>
      <c r="G20" s="45">
        <v>339837</v>
      </c>
      <c r="H20" s="45">
        <v>46312</v>
      </c>
      <c r="I20" s="45">
        <v>10281477</v>
      </c>
    </row>
    <row r="21" spans="2:16">
      <c r="B21" s="44"/>
      <c r="C21" s="44"/>
      <c r="D21" s="45"/>
      <c r="E21" s="45"/>
      <c r="F21" s="45"/>
      <c r="G21" s="45"/>
      <c r="H21" s="45"/>
      <c r="I21" s="45"/>
      <c r="J21" s="30"/>
    </row>
    <row r="22" spans="2:16">
      <c r="B22" s="44">
        <v>2025</v>
      </c>
      <c r="C22" s="44" t="s">
        <v>112</v>
      </c>
      <c r="D22" s="45">
        <v>999797</v>
      </c>
      <c r="E22" s="45">
        <v>6558073</v>
      </c>
      <c r="F22" s="45">
        <v>2351632</v>
      </c>
      <c r="G22" s="45">
        <v>338996</v>
      </c>
      <c r="H22" s="45">
        <v>46288</v>
      </c>
      <c r="I22" s="45">
        <v>10294786</v>
      </c>
      <c r="J22" s="30"/>
    </row>
    <row r="23" spans="2:16">
      <c r="B23" s="44"/>
      <c r="C23" s="44" t="s">
        <v>113</v>
      </c>
      <c r="D23" s="45">
        <v>1002040</v>
      </c>
      <c r="E23" s="45">
        <v>6562698</v>
      </c>
      <c r="F23" s="45">
        <v>2344638</v>
      </c>
      <c r="G23" s="45">
        <v>338138</v>
      </c>
      <c r="H23" s="45">
        <v>46117</v>
      </c>
      <c r="I23" s="45">
        <v>10293631</v>
      </c>
      <c r="J23" s="30"/>
    </row>
    <row r="24" spans="2:16">
      <c r="B24" s="44"/>
      <c r="C24" s="44" t="s">
        <v>114</v>
      </c>
      <c r="D24" s="45">
        <v>1009049</v>
      </c>
      <c r="E24" s="45">
        <v>6570803</v>
      </c>
      <c r="F24" s="45">
        <v>2348471</v>
      </c>
      <c r="G24" s="45">
        <v>339080</v>
      </c>
      <c r="H24" s="45">
        <v>46231</v>
      </c>
      <c r="I24" s="45">
        <v>10313634</v>
      </c>
      <c r="J24" s="30"/>
    </row>
    <row r="25" spans="2:16">
      <c r="B25" s="44"/>
      <c r="C25" s="44" t="s">
        <v>115</v>
      </c>
      <c r="D25" s="45">
        <v>1015392</v>
      </c>
      <c r="E25" s="45">
        <v>6573707</v>
      </c>
      <c r="F25" s="45">
        <v>2349234</v>
      </c>
      <c r="G25" s="45">
        <v>339549</v>
      </c>
      <c r="H25" s="45">
        <v>46362</v>
      </c>
      <c r="I25" s="45">
        <v>10324244</v>
      </c>
      <c r="J25" s="30"/>
    </row>
    <row r="26" spans="2:16">
      <c r="B26" s="44"/>
      <c r="C26" s="44" t="s">
        <v>116</v>
      </c>
      <c r="D26" s="45">
        <v>1019729</v>
      </c>
      <c r="E26" s="45">
        <v>6571409</v>
      </c>
      <c r="F26" s="45">
        <v>2345647</v>
      </c>
      <c r="G26" s="45">
        <v>338634</v>
      </c>
      <c r="H26" s="45">
        <v>46441</v>
      </c>
      <c r="I26" s="45">
        <v>10321860</v>
      </c>
      <c r="J26" s="30"/>
    </row>
    <row r="27" spans="2:16">
      <c r="B27" s="44"/>
      <c r="C27" s="44" t="s">
        <v>117</v>
      </c>
      <c r="D27" s="45">
        <v>1025446</v>
      </c>
      <c r="E27" s="45">
        <v>6583748</v>
      </c>
      <c r="F27" s="45">
        <v>2347858</v>
      </c>
      <c r="G27" s="45">
        <v>339432</v>
      </c>
      <c r="H27" s="45">
        <v>46491</v>
      </c>
      <c r="I27" s="45">
        <v>10342975</v>
      </c>
      <c r="J27" s="30"/>
    </row>
    <row r="28" spans="2:16">
      <c r="B28" s="44"/>
      <c r="C28" s="44" t="s">
        <v>118</v>
      </c>
      <c r="D28" s="45">
        <v>1030424</v>
      </c>
      <c r="E28" s="45">
        <v>6592504</v>
      </c>
      <c r="F28" s="45">
        <v>2348425</v>
      </c>
      <c r="G28" s="45">
        <v>339936</v>
      </c>
      <c r="H28" s="45">
        <v>46583</v>
      </c>
      <c r="I28" s="45">
        <v>10357872</v>
      </c>
      <c r="J28" s="30"/>
    </row>
    <row r="29" spans="2:16">
      <c r="B29" s="44"/>
      <c r="C29" s="44" t="s">
        <v>119</v>
      </c>
      <c r="D29" s="45">
        <v>1035537</v>
      </c>
      <c r="E29" s="45">
        <v>6603397</v>
      </c>
      <c r="F29" s="45">
        <v>2348668</v>
      </c>
      <c r="G29" s="45">
        <v>340047</v>
      </c>
      <c r="H29" s="45">
        <v>46648</v>
      </c>
      <c r="I29" s="45">
        <v>10374297</v>
      </c>
      <c r="J29" s="30"/>
    </row>
    <row r="30" spans="2:16">
      <c r="B30" s="44"/>
      <c r="C30" s="44" t="s">
        <v>120</v>
      </c>
      <c r="D30" s="45">
        <v>1038484</v>
      </c>
      <c r="E30" s="45">
        <v>6607770</v>
      </c>
      <c r="F30" s="45">
        <v>2346859</v>
      </c>
      <c r="G30" s="45">
        <v>339536</v>
      </c>
      <c r="H30" s="45">
        <v>46654</v>
      </c>
      <c r="I30" s="45">
        <v>10379303</v>
      </c>
      <c r="J30" s="30"/>
    </row>
    <row r="31" spans="2:16">
      <c r="B31" s="44"/>
      <c r="C31" s="44" t="s">
        <v>121</v>
      </c>
      <c r="D31" s="45">
        <v>1043356</v>
      </c>
      <c r="E31" s="45">
        <v>6621675</v>
      </c>
      <c r="F31" s="45">
        <v>2348180</v>
      </c>
      <c r="G31" s="45">
        <v>337484</v>
      </c>
      <c r="H31" s="45">
        <v>46677</v>
      </c>
      <c r="I31" s="45">
        <v>10397372</v>
      </c>
      <c r="J31" s="30"/>
      <c r="K31" s="201"/>
      <c r="L31" s="201"/>
      <c r="M31" s="201"/>
      <c r="N31" s="201"/>
      <c r="O31" s="201"/>
      <c r="P31" s="201"/>
    </row>
    <row r="32" spans="2:16">
      <c r="B32" s="44"/>
      <c r="C32" s="44" t="s">
        <v>122</v>
      </c>
      <c r="D32" s="45">
        <v>1049132</v>
      </c>
      <c r="E32" s="45">
        <v>6637561</v>
      </c>
      <c r="F32" s="45">
        <v>2349981</v>
      </c>
      <c r="G32" s="45">
        <v>336815</v>
      </c>
      <c r="H32" s="45">
        <v>46742</v>
      </c>
      <c r="I32" s="45">
        <v>10420231</v>
      </c>
    </row>
    <row r="33" spans="2:23" ht="15.75" customHeight="1">
      <c r="B33" s="50"/>
      <c r="C33" s="44" t="s">
        <v>123</v>
      </c>
      <c r="D33" s="45">
        <v>1054935</v>
      </c>
      <c r="E33" s="45">
        <v>6646331</v>
      </c>
      <c r="F33" s="45">
        <v>2349623</v>
      </c>
      <c r="G33" s="45">
        <v>337183</v>
      </c>
      <c r="H33" s="45">
        <v>46784</v>
      </c>
      <c r="I33" s="45">
        <v>10434856</v>
      </c>
    </row>
    <row r="34" spans="2:23">
      <c r="B34" s="44">
        <v>2026</v>
      </c>
      <c r="C34" s="44" t="s">
        <v>112</v>
      </c>
      <c r="D34" s="45">
        <v>1053843</v>
      </c>
      <c r="E34" s="45">
        <v>6666863</v>
      </c>
      <c r="F34" s="45">
        <v>2348590</v>
      </c>
      <c r="G34" s="45">
        <v>336536</v>
      </c>
      <c r="H34" s="45">
        <v>46842</v>
      </c>
      <c r="I34" s="45">
        <v>10452674</v>
      </c>
      <c r="J34" s="30"/>
    </row>
    <row r="35" spans="2:23">
      <c r="B35" s="44"/>
      <c r="C35" s="47" t="s">
        <v>113</v>
      </c>
      <c r="D35" s="48">
        <v>1055274</v>
      </c>
      <c r="E35" s="48">
        <v>6670447</v>
      </c>
      <c r="F35" s="48">
        <v>2339414</v>
      </c>
      <c r="G35" s="48">
        <v>335157</v>
      </c>
      <c r="H35" s="48">
        <v>46596</v>
      </c>
      <c r="I35" s="49">
        <v>10446888</v>
      </c>
      <c r="J35" s="30"/>
    </row>
    <row r="36" spans="2:23">
      <c r="B36" s="44"/>
      <c r="C36" s="44" t="s">
        <v>114</v>
      </c>
      <c r="D36" s="45"/>
      <c r="E36" s="45"/>
      <c r="F36" s="45"/>
      <c r="G36" s="45"/>
      <c r="H36" s="45"/>
      <c r="I36" s="45"/>
      <c r="J36" s="30"/>
    </row>
    <row r="37" spans="2:23">
      <c r="B37" s="44"/>
      <c r="C37" s="44" t="s">
        <v>115</v>
      </c>
      <c r="D37" s="45"/>
      <c r="E37" s="45"/>
      <c r="F37" s="45"/>
      <c r="G37" s="45"/>
      <c r="H37" s="45"/>
      <c r="I37" s="45"/>
      <c r="J37" s="30"/>
      <c r="K37" s="26" cm="1">
        <f t="array" ref="K37">LOOKUP(2,1/(D32:D45&lt;&gt;""),D32:D45)</f>
        <v>1055274</v>
      </c>
      <c r="L37" s="26" cm="1">
        <f t="array" ref="L37">LOOKUP(2,1/(E32:E45&lt;&gt;""),E32:E45)</f>
        <v>6670447</v>
      </c>
      <c r="M37" s="26" cm="1">
        <f t="array" ref="M37">LOOKUP(2,1/(F32:F45&lt;&gt;""),F32:F45)</f>
        <v>2339414</v>
      </c>
      <c r="N37" s="26" cm="1">
        <f t="array" ref="N37">LOOKUP(2,1/(G32:G45&lt;&gt;""),G32:G45)</f>
        <v>335157</v>
      </c>
      <c r="O37" s="26" cm="1">
        <f t="array" ref="O37">LOOKUP(2,1/(H32:H45&lt;&gt;""),H32:H45)</f>
        <v>46596</v>
      </c>
      <c r="P37" s="26" cm="1">
        <f t="array" ref="P37">LOOKUP(2,1/(I32:I45&lt;&gt;""),I32:I45)</f>
        <v>10446888</v>
      </c>
      <c r="Q37" s="26" t="e" cm="1">
        <f t="array" ref="Q37">LOOKUP(2,1/(J32:J45&lt;&gt;""),J32:J45)</f>
        <v>#N/A</v>
      </c>
      <c r="R37" s="26" cm="1">
        <f t="array" ref="R37">LOOKUP(2,1/(K32:K45&lt;&gt;""),K32:K45)</f>
        <v>1055274</v>
      </c>
      <c r="S37" s="26" cm="1">
        <f t="array" ref="S37">LOOKUP(2,1/(L32:L45&lt;&gt;""),L32:L45)</f>
        <v>6670447</v>
      </c>
      <c r="T37" s="26" cm="1">
        <f t="array" ref="T37">LOOKUP(2,1/(M32:M45&lt;&gt;""),M32:M45)</f>
        <v>2339414</v>
      </c>
      <c r="U37" s="26" cm="1">
        <f t="array" ref="U37">LOOKUP(2,1/(N32:N45&lt;&gt;""),N32:N45)</f>
        <v>335157</v>
      </c>
      <c r="V37" s="26" cm="1">
        <f t="array" ref="V37">LOOKUP(2,1/(O32:O45&lt;&gt;""),O32:O45)</f>
        <v>46596</v>
      </c>
      <c r="W37" s="26" cm="1">
        <f t="array" ref="W37">LOOKUP(2,1/(P32:P45&lt;&gt;""),P32:P45)</f>
        <v>10446888</v>
      </c>
    </row>
    <row r="38" spans="2:23">
      <c r="B38" s="44"/>
      <c r="C38" s="44" t="s">
        <v>116</v>
      </c>
      <c r="D38" s="45"/>
      <c r="E38" s="45"/>
      <c r="F38" s="45"/>
      <c r="G38" s="45"/>
      <c r="H38" s="45"/>
      <c r="I38" s="45"/>
      <c r="J38" s="30"/>
    </row>
    <row r="39" spans="2:23">
      <c r="B39" s="44"/>
      <c r="C39" s="44" t="s">
        <v>117</v>
      </c>
      <c r="D39" s="45"/>
      <c r="E39" s="45"/>
      <c r="F39" s="45"/>
      <c r="G39" s="45"/>
      <c r="H39" s="45"/>
      <c r="I39" s="45"/>
      <c r="J39" s="30"/>
    </row>
    <row r="40" spans="2:23">
      <c r="B40" s="44"/>
      <c r="C40" s="44" t="s">
        <v>118</v>
      </c>
      <c r="D40" s="45"/>
      <c r="E40" s="45"/>
      <c r="F40" s="45"/>
      <c r="G40" s="45"/>
      <c r="H40" s="45"/>
      <c r="I40" s="45"/>
      <c r="J40" s="30"/>
    </row>
    <row r="41" spans="2:23">
      <c r="B41" s="44"/>
      <c r="C41" s="44" t="s">
        <v>119</v>
      </c>
      <c r="D41" s="45"/>
      <c r="E41" s="45"/>
      <c r="F41" s="45"/>
      <c r="G41" s="45"/>
      <c r="H41" s="45"/>
      <c r="I41" s="45"/>
      <c r="J41" s="30"/>
    </row>
    <row r="42" spans="2:23">
      <c r="B42" s="44"/>
      <c r="C42" s="44" t="s">
        <v>120</v>
      </c>
      <c r="D42" s="45"/>
      <c r="E42" s="45"/>
      <c r="F42" s="45"/>
      <c r="G42" s="45"/>
      <c r="H42" s="45"/>
      <c r="I42" s="45"/>
      <c r="J42" s="30"/>
    </row>
    <row r="43" spans="2:23">
      <c r="B43" s="44"/>
      <c r="C43" s="44" t="s">
        <v>121</v>
      </c>
      <c r="D43" s="45"/>
      <c r="E43" s="45"/>
      <c r="F43" s="45"/>
      <c r="G43" s="45"/>
      <c r="H43" s="45"/>
      <c r="I43" s="45"/>
      <c r="J43" s="30"/>
      <c r="K43" s="201"/>
      <c r="L43" s="201"/>
      <c r="M43" s="201"/>
      <c r="N43" s="201"/>
      <c r="O43" s="201"/>
      <c r="P43" s="201"/>
    </row>
    <row r="44" spans="2:23">
      <c r="B44" s="44"/>
      <c r="C44" s="44" t="s">
        <v>122</v>
      </c>
      <c r="D44" s="45"/>
      <c r="E44" s="45"/>
      <c r="F44" s="45"/>
      <c r="G44" s="45"/>
      <c r="H44" s="45"/>
      <c r="I44" s="45"/>
    </row>
    <row r="45" spans="2:23" ht="15.75" customHeight="1">
      <c r="B45" s="50"/>
      <c r="C45" s="44" t="s">
        <v>123</v>
      </c>
      <c r="D45" s="45"/>
      <c r="E45" s="45"/>
      <c r="F45" s="45"/>
      <c r="G45" s="45"/>
      <c r="H45" s="45"/>
      <c r="I45" s="45"/>
    </row>
    <row r="46" spans="2:23">
      <c r="B46" s="50"/>
      <c r="C46" s="44"/>
      <c r="D46" s="45"/>
      <c r="E46" s="45"/>
      <c r="F46" s="45"/>
      <c r="G46" s="45"/>
      <c r="H46" s="45"/>
      <c r="I46" s="45"/>
    </row>
    <row r="47" spans="2:23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23">
      <c r="B48" s="44">
        <v>2010</v>
      </c>
      <c r="C48" s="44" t="s">
        <v>123</v>
      </c>
      <c r="D48" s="51">
        <v>0.65</v>
      </c>
      <c r="E48" s="51">
        <v>2.0699999999999998</v>
      </c>
      <c r="F48" s="51">
        <v>0.86</v>
      </c>
      <c r="G48" s="51">
        <v>1.74</v>
      </c>
      <c r="H48" s="51">
        <v>-0.44</v>
      </c>
      <c r="I48" s="51">
        <v>1.58</v>
      </c>
    </row>
    <row r="49" spans="2:42">
      <c r="B49" s="44">
        <v>2011</v>
      </c>
      <c r="C49" s="44" t="s">
        <v>123</v>
      </c>
      <c r="D49" s="51">
        <v>0.64</v>
      </c>
      <c r="E49" s="51">
        <v>1.87</v>
      </c>
      <c r="F49" s="51">
        <v>0.8</v>
      </c>
      <c r="G49" s="51">
        <v>1.77</v>
      </c>
      <c r="H49" s="51">
        <v>1.41</v>
      </c>
      <c r="I49" s="51">
        <v>1.45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2012</v>
      </c>
      <c r="C50" s="44" t="s">
        <v>123</v>
      </c>
      <c r="D50" s="52">
        <v>0.01</v>
      </c>
      <c r="E50" s="52">
        <v>1.92</v>
      </c>
      <c r="F50" s="52">
        <v>0.54</v>
      </c>
      <c r="G50" s="52">
        <v>6.82</v>
      </c>
      <c r="H50" s="52">
        <v>-0.62</v>
      </c>
      <c r="I50" s="52">
        <v>1.5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2013</v>
      </c>
      <c r="C51" s="44" t="s">
        <v>123</v>
      </c>
      <c r="D51" s="51">
        <v>-1.02</v>
      </c>
      <c r="E51" s="51">
        <v>2.2599999999999998</v>
      </c>
      <c r="F51" s="51">
        <v>0.61</v>
      </c>
      <c r="G51" s="51">
        <v>6.85</v>
      </c>
      <c r="H51" s="51">
        <v>0.22</v>
      </c>
      <c r="I51" s="51">
        <v>1.63</v>
      </c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</row>
    <row r="52" spans="2:42">
      <c r="B52" s="44">
        <v>2014</v>
      </c>
      <c r="C52" s="44" t="s">
        <v>123</v>
      </c>
      <c r="D52" s="51">
        <v>-0.41</v>
      </c>
      <c r="E52" s="51">
        <v>1.77</v>
      </c>
      <c r="F52" s="51">
        <v>0.43</v>
      </c>
      <c r="G52" s="51">
        <v>6.55</v>
      </c>
      <c r="H52" s="51">
        <v>1.62</v>
      </c>
      <c r="I52" s="51">
        <v>1.37</v>
      </c>
    </row>
    <row r="53" spans="2:42">
      <c r="B53" s="44">
        <v>2015</v>
      </c>
      <c r="C53" s="44" t="s">
        <v>123</v>
      </c>
      <c r="D53" s="51">
        <v>0.76</v>
      </c>
      <c r="E53" s="51">
        <v>1.35</v>
      </c>
      <c r="F53" s="51">
        <v>0.13</v>
      </c>
      <c r="G53" s="51">
        <v>1.05</v>
      </c>
      <c r="H53" s="51">
        <v>1.78</v>
      </c>
      <c r="I53" s="51">
        <v>0.97</v>
      </c>
    </row>
    <row r="54" spans="2:42">
      <c r="B54" s="44">
        <v>2016</v>
      </c>
      <c r="C54" s="44" t="s">
        <v>123</v>
      </c>
      <c r="D54" s="51">
        <v>0.85</v>
      </c>
      <c r="E54" s="51">
        <v>1.72</v>
      </c>
      <c r="F54" s="51">
        <v>0.23</v>
      </c>
      <c r="G54" s="51">
        <v>0.09</v>
      </c>
      <c r="H54" s="51">
        <v>2.33</v>
      </c>
      <c r="I54" s="51">
        <v>1.2</v>
      </c>
    </row>
    <row r="55" spans="2:42">
      <c r="B55" s="44">
        <v>2017</v>
      </c>
      <c r="C55" s="44" t="s">
        <v>123</v>
      </c>
      <c r="D55" s="51">
        <v>0.77</v>
      </c>
      <c r="E55" s="51">
        <v>1.72</v>
      </c>
      <c r="F55" s="51">
        <v>0.05</v>
      </c>
      <c r="G55" s="51">
        <v>-0.12</v>
      </c>
      <c r="H55" s="51">
        <v>2.41</v>
      </c>
      <c r="I55" s="51">
        <v>1.1399999999999999</v>
      </c>
    </row>
    <row r="56" spans="2:42">
      <c r="B56" s="44">
        <v>2018</v>
      </c>
      <c r="C56" s="44" t="s">
        <v>123</v>
      </c>
      <c r="D56" s="51">
        <v>0.36</v>
      </c>
      <c r="E56" s="51">
        <v>1.88</v>
      </c>
      <c r="F56" s="51">
        <v>0</v>
      </c>
      <c r="G56" s="51">
        <v>-0.17</v>
      </c>
      <c r="H56" s="51">
        <v>2.5099999999999998</v>
      </c>
      <c r="I56" s="51">
        <v>1.19</v>
      </c>
    </row>
    <row r="57" spans="2:42">
      <c r="B57" s="44">
        <v>2019</v>
      </c>
      <c r="C57" s="44" t="s">
        <v>123</v>
      </c>
      <c r="D57" s="51">
        <v>0.71</v>
      </c>
      <c r="E57" s="51">
        <v>1.58</v>
      </c>
      <c r="F57" s="51">
        <v>0.05</v>
      </c>
      <c r="G57" s="51">
        <v>0.48</v>
      </c>
      <c r="H57" s="51">
        <v>2.0699999999999998</v>
      </c>
      <c r="I57" s="51">
        <v>1.08</v>
      </c>
    </row>
    <row r="58" spans="2:42">
      <c r="B58" s="44">
        <v>2020</v>
      </c>
      <c r="C58" s="44" t="s">
        <v>123</v>
      </c>
      <c r="D58" s="51">
        <v>-1.36</v>
      </c>
      <c r="E58" s="51">
        <v>0.6</v>
      </c>
      <c r="F58" s="51">
        <v>-0.59</v>
      </c>
      <c r="G58" s="51">
        <v>-0.46</v>
      </c>
      <c r="H58" s="51">
        <v>-0.28999999999999998</v>
      </c>
      <c r="I58" s="51">
        <v>0.08</v>
      </c>
    </row>
    <row r="59" spans="2:42">
      <c r="B59" s="44">
        <v>2021</v>
      </c>
      <c r="C59" s="44" t="s">
        <v>123</v>
      </c>
      <c r="D59" s="51">
        <v>0.49</v>
      </c>
      <c r="E59" s="51">
        <v>1.51</v>
      </c>
      <c r="F59" s="51">
        <v>0.24</v>
      </c>
      <c r="G59" s="51">
        <v>1.0900000000000001</v>
      </c>
      <c r="H59" s="51">
        <v>2.9</v>
      </c>
      <c r="I59" s="51">
        <v>1.1000000000000001</v>
      </c>
    </row>
    <row r="60" spans="2:42">
      <c r="B60" s="44">
        <v>2022</v>
      </c>
      <c r="C60" s="44" t="s">
        <v>123</v>
      </c>
      <c r="D60" s="51">
        <v>-0.4</v>
      </c>
      <c r="E60" s="51">
        <v>1.35</v>
      </c>
      <c r="F60" s="51">
        <v>-7.0000000000000007E-2</v>
      </c>
      <c r="G60" s="51">
        <v>-0.27</v>
      </c>
      <c r="H60" s="51">
        <v>1.26</v>
      </c>
      <c r="I60" s="51">
        <v>0.79</v>
      </c>
    </row>
    <row r="61" spans="2:42">
      <c r="B61" s="44">
        <v>2023</v>
      </c>
      <c r="C61" s="44" t="s">
        <v>123</v>
      </c>
      <c r="D61" s="51">
        <v>-0.4</v>
      </c>
      <c r="E61" s="51">
        <v>1.94</v>
      </c>
      <c r="F61" s="51">
        <v>-0.08</v>
      </c>
      <c r="G61" s="51">
        <v>-0.13</v>
      </c>
      <c r="H61" s="51">
        <v>1.55</v>
      </c>
      <c r="I61" s="51">
        <v>1.17</v>
      </c>
    </row>
    <row r="62" spans="2:42">
      <c r="B62" s="44">
        <v>2024</v>
      </c>
      <c r="C62" s="44" t="s">
        <v>123</v>
      </c>
      <c r="D62" s="51">
        <v>5.24</v>
      </c>
      <c r="E62" s="51">
        <v>1.9</v>
      </c>
      <c r="F62" s="51">
        <v>-7.0000000000000007E-2</v>
      </c>
      <c r="G62" s="51">
        <v>-0.3</v>
      </c>
      <c r="H62" s="51">
        <v>1.72</v>
      </c>
      <c r="I62" s="51">
        <v>1.68</v>
      </c>
    </row>
    <row r="63" spans="2:42">
      <c r="B63" s="44"/>
      <c r="C63" s="53"/>
      <c r="D63" s="51"/>
      <c r="E63" s="51"/>
      <c r="F63" s="51"/>
      <c r="G63" s="51"/>
      <c r="H63" s="51"/>
      <c r="I63" s="51"/>
    </row>
    <row r="64" spans="2:42">
      <c r="B64" s="44">
        <v>2025</v>
      </c>
      <c r="C64" s="53" t="s">
        <v>112</v>
      </c>
      <c r="D64" s="51">
        <v>5.74</v>
      </c>
      <c r="E64" s="51">
        <v>1.74</v>
      </c>
      <c r="F64" s="51">
        <v>-0.14000000000000001</v>
      </c>
      <c r="G64" s="51">
        <v>-0.52</v>
      </c>
      <c r="H64" s="51">
        <v>1.42</v>
      </c>
      <c r="I64" s="51">
        <v>1.6</v>
      </c>
    </row>
    <row r="65" spans="2:17">
      <c r="B65" s="44"/>
      <c r="C65" s="53" t="s">
        <v>113</v>
      </c>
      <c r="D65" s="51">
        <v>6.2</v>
      </c>
      <c r="E65" s="51">
        <v>1.73</v>
      </c>
      <c r="F65" s="51">
        <v>-0.17</v>
      </c>
      <c r="G65" s="51">
        <v>-0.66</v>
      </c>
      <c r="H65" s="51">
        <v>1.41</v>
      </c>
      <c r="I65" s="51">
        <v>1.63</v>
      </c>
    </row>
    <row r="66" spans="2:17">
      <c r="B66" s="44"/>
      <c r="C66" s="53" t="s">
        <v>114</v>
      </c>
      <c r="D66" s="51">
        <v>6.77</v>
      </c>
      <c r="E66" s="51">
        <v>1.75</v>
      </c>
      <c r="F66" s="51">
        <v>-0.15</v>
      </c>
      <c r="G66" s="51">
        <v>-0.65</v>
      </c>
      <c r="H66" s="51">
        <v>1.08</v>
      </c>
      <c r="I66" s="51">
        <v>1.69</v>
      </c>
      <c r="L66" s="270"/>
    </row>
    <row r="67" spans="2:17">
      <c r="B67" s="44"/>
      <c r="C67" s="53" t="s">
        <v>115</v>
      </c>
      <c r="D67" s="51">
        <v>7.27</v>
      </c>
      <c r="E67" s="51">
        <v>1.7</v>
      </c>
      <c r="F67" s="51">
        <v>-0.11</v>
      </c>
      <c r="G67" s="51">
        <v>-0.55000000000000004</v>
      </c>
      <c r="H67" s="51">
        <v>0.95</v>
      </c>
      <c r="I67" s="51">
        <v>1.72</v>
      </c>
    </row>
    <row r="68" spans="2:17">
      <c r="B68" s="44"/>
      <c r="C68" s="53" t="s">
        <v>116</v>
      </c>
      <c r="D68" s="51">
        <v>6.9</v>
      </c>
      <c r="E68" s="51">
        <v>1.71</v>
      </c>
      <c r="F68" s="51">
        <v>-0.15</v>
      </c>
      <c r="G68" s="51">
        <v>-0.55000000000000004</v>
      </c>
      <c r="H68" s="51">
        <v>0.75</v>
      </c>
      <c r="I68" s="51">
        <v>1.69</v>
      </c>
    </row>
    <row r="69" spans="2:17">
      <c r="B69" s="44"/>
      <c r="C69" s="53" t="s">
        <v>117</v>
      </c>
      <c r="D69" s="51">
        <v>6.69</v>
      </c>
      <c r="E69" s="51">
        <v>1.83</v>
      </c>
      <c r="F69" s="51">
        <v>-0.06</v>
      </c>
      <c r="G69" s="51">
        <v>-0.54</v>
      </c>
      <c r="H69" s="51">
        <v>0.87</v>
      </c>
      <c r="I69" s="51">
        <v>1.76</v>
      </c>
    </row>
    <row r="70" spans="2:17">
      <c r="B70" s="44"/>
      <c r="C70" s="53" t="s">
        <v>118</v>
      </c>
      <c r="D70" s="51">
        <v>6.43</v>
      </c>
      <c r="E70" s="51">
        <v>1.72</v>
      </c>
      <c r="F70" s="51">
        <v>-0.13</v>
      </c>
      <c r="G70" s="51">
        <v>-0.53</v>
      </c>
      <c r="H70" s="51">
        <v>0.89</v>
      </c>
      <c r="I70" s="51">
        <v>1.66</v>
      </c>
    </row>
    <row r="71" spans="2:17">
      <c r="B71" s="44"/>
      <c r="C71" s="53" t="s">
        <v>119</v>
      </c>
      <c r="D71" s="51">
        <v>6.3</v>
      </c>
      <c r="E71" s="51">
        <v>1.69</v>
      </c>
      <c r="F71" s="51">
        <v>-0.16</v>
      </c>
      <c r="G71" s="51">
        <v>-0.56999999999999995</v>
      </c>
      <c r="H71" s="51">
        <v>0.98</v>
      </c>
      <c r="I71" s="51">
        <v>1.63</v>
      </c>
    </row>
    <row r="72" spans="2:17">
      <c r="B72" s="44"/>
      <c r="C72" s="53" t="s">
        <v>120</v>
      </c>
      <c r="D72" s="51">
        <v>6.17</v>
      </c>
      <c r="E72" s="51">
        <v>1.63</v>
      </c>
      <c r="F72" s="51">
        <v>-0.16</v>
      </c>
      <c r="G72" s="51">
        <v>-0.61</v>
      </c>
      <c r="H72" s="51">
        <v>0.9</v>
      </c>
      <c r="I72" s="51">
        <v>1.57</v>
      </c>
    </row>
    <row r="73" spans="2:17">
      <c r="B73" s="44"/>
      <c r="C73" s="53" t="s">
        <v>121</v>
      </c>
      <c r="D73" s="51">
        <v>6.11</v>
      </c>
      <c r="E73" s="51">
        <v>1.61</v>
      </c>
      <c r="F73" s="51">
        <v>-0.17</v>
      </c>
      <c r="G73" s="51">
        <v>-0.74</v>
      </c>
      <c r="H73" s="51">
        <v>0.97</v>
      </c>
      <c r="I73" s="51">
        <v>1.55</v>
      </c>
      <c r="L73" s="202"/>
      <c r="M73" s="202"/>
      <c r="N73" s="202"/>
      <c r="O73" s="202"/>
      <c r="P73" s="202"/>
      <c r="Q73" s="202"/>
    </row>
    <row r="74" spans="2:17">
      <c r="B74" s="44"/>
      <c r="C74" s="53" t="s">
        <v>122</v>
      </c>
      <c r="D74" s="51">
        <v>6</v>
      </c>
      <c r="E74" s="51">
        <v>1.58</v>
      </c>
      <c r="F74" s="51">
        <v>-0.13</v>
      </c>
      <c r="G74" s="51">
        <v>-0.79</v>
      </c>
      <c r="H74" s="51">
        <v>1.03</v>
      </c>
      <c r="I74" s="51">
        <v>1.53</v>
      </c>
    </row>
    <row r="75" spans="2:17">
      <c r="B75" s="44"/>
      <c r="C75" s="53" t="s">
        <v>123</v>
      </c>
      <c r="D75" s="51">
        <v>5.97</v>
      </c>
      <c r="E75" s="51">
        <v>1.52</v>
      </c>
      <c r="F75" s="51">
        <v>-0.15</v>
      </c>
      <c r="G75" s="51">
        <v>-0.78</v>
      </c>
      <c r="H75" s="51">
        <v>1.02</v>
      </c>
      <c r="I75" s="51">
        <v>1.49</v>
      </c>
    </row>
    <row r="76" spans="2:17">
      <c r="B76" s="44">
        <v>2026</v>
      </c>
      <c r="C76" s="53" t="s">
        <v>112</v>
      </c>
      <c r="D76" s="51">
        <v>5.41</v>
      </c>
      <c r="E76" s="51">
        <v>1.66</v>
      </c>
      <c r="F76" s="51">
        <v>-0.13</v>
      </c>
      <c r="G76" s="51">
        <v>-0.73</v>
      </c>
      <c r="H76" s="51">
        <v>1.2</v>
      </c>
      <c r="I76" s="51">
        <v>1.53</v>
      </c>
    </row>
    <row r="77" spans="2:17">
      <c r="B77" s="44"/>
      <c r="C77" s="54" t="s">
        <v>113</v>
      </c>
      <c r="D77" s="55">
        <v>5.31</v>
      </c>
      <c r="E77" s="55">
        <v>1.64</v>
      </c>
      <c r="F77" s="55">
        <v>-0.22</v>
      </c>
      <c r="G77" s="55">
        <v>-0.88</v>
      </c>
      <c r="H77" s="55">
        <v>1.04</v>
      </c>
      <c r="I77" s="55">
        <v>1.49</v>
      </c>
    </row>
    <row r="78" spans="2:17">
      <c r="B78" s="44"/>
      <c r="C78" s="53" t="s">
        <v>114</v>
      </c>
      <c r="D78" s="51"/>
      <c r="E78" s="51"/>
      <c r="F78" s="51"/>
      <c r="G78" s="51"/>
      <c r="H78" s="51"/>
      <c r="I78" s="51"/>
      <c r="L78" s="270"/>
    </row>
    <row r="79" spans="2:17">
      <c r="B79" s="44"/>
      <c r="C79" s="53" t="s">
        <v>115</v>
      </c>
      <c r="D79" s="51"/>
      <c r="E79" s="51"/>
      <c r="F79" s="51"/>
      <c r="G79" s="51"/>
      <c r="H79" s="51"/>
      <c r="I79" s="51"/>
    </row>
    <row r="80" spans="2:17">
      <c r="B80" s="44"/>
      <c r="C80" s="53" t="s">
        <v>116</v>
      </c>
      <c r="D80" s="51"/>
      <c r="E80" s="51"/>
      <c r="F80" s="51"/>
      <c r="G80" s="51"/>
      <c r="H80" s="51"/>
      <c r="I80" s="51"/>
    </row>
    <row r="81" spans="2:17">
      <c r="B81" s="44"/>
      <c r="C81" s="53" t="s">
        <v>117</v>
      </c>
      <c r="D81" s="51"/>
      <c r="E81" s="51"/>
      <c r="F81" s="51"/>
      <c r="G81" s="51"/>
      <c r="H81" s="51"/>
      <c r="I81" s="51"/>
    </row>
    <row r="82" spans="2:17">
      <c r="B82" s="44"/>
      <c r="C82" s="53" t="s">
        <v>118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119</v>
      </c>
      <c r="D83" s="51"/>
      <c r="E83" s="51"/>
      <c r="F83" s="51"/>
      <c r="G83" s="51"/>
      <c r="H83" s="51"/>
      <c r="I83" s="51"/>
    </row>
    <row r="84" spans="2:17">
      <c r="B84" s="44"/>
      <c r="C84" s="53" t="s">
        <v>120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121</v>
      </c>
      <c r="D85" s="51"/>
      <c r="E85" s="51"/>
      <c r="F85" s="51"/>
      <c r="G85" s="51"/>
      <c r="H85" s="51"/>
      <c r="I85" s="51"/>
      <c r="L85" s="202"/>
      <c r="M85" s="202"/>
      <c r="N85" s="202"/>
      <c r="O85" s="202"/>
      <c r="P85" s="202"/>
      <c r="Q85" s="202"/>
    </row>
    <row r="86" spans="2:17">
      <c r="B86" s="44"/>
      <c r="C86" s="53" t="s">
        <v>122</v>
      </c>
      <c r="D86" s="51"/>
      <c r="E86" s="51"/>
      <c r="F86" s="51"/>
      <c r="G86" s="51"/>
      <c r="H86" s="51"/>
      <c r="I86" s="51"/>
    </row>
    <row r="87" spans="2:17">
      <c r="B87" s="44"/>
      <c r="C87" s="53" t="s">
        <v>123</v>
      </c>
      <c r="D87" s="51"/>
      <c r="E87" s="51"/>
      <c r="F87" s="51"/>
      <c r="G87" s="51"/>
      <c r="H87" s="51"/>
      <c r="I87" s="51"/>
    </row>
    <row r="88" spans="2:17" ht="15" customHeight="1">
      <c r="B88" s="44"/>
      <c r="C88" s="44"/>
      <c r="D88" s="44"/>
      <c r="E88" s="44"/>
      <c r="F88" s="44"/>
      <c r="G88" s="44"/>
      <c r="H88" s="44"/>
      <c r="I88" s="44"/>
    </row>
    <row r="89" spans="2:17" ht="18">
      <c r="B89" s="26" t="s">
        <v>211</v>
      </c>
      <c r="C89" s="42"/>
      <c r="D89" s="42"/>
      <c r="E89" s="42"/>
      <c r="F89" s="42"/>
      <c r="G89" s="42"/>
      <c r="H89" s="42"/>
      <c r="I89" s="42"/>
    </row>
    <row r="90" spans="2:17">
      <c r="B90" s="56"/>
      <c r="C90" s="42"/>
      <c r="D90" s="42"/>
      <c r="E90" s="42"/>
      <c r="F90" s="42"/>
      <c r="G90" s="42"/>
      <c r="H90" s="42"/>
      <c r="I90" s="42"/>
    </row>
    <row r="91" spans="2:17" ht="18.75">
      <c r="B91" s="41"/>
      <c r="C91" s="42"/>
      <c r="D91" s="42"/>
      <c r="E91" s="42"/>
      <c r="F91" s="42"/>
      <c r="G91" s="42"/>
      <c r="H91" s="42"/>
      <c r="I91" s="42"/>
    </row>
    <row r="92" spans="2:17" ht="18.75">
      <c r="B92" s="41"/>
      <c r="C92" s="42"/>
      <c r="D92" s="42"/>
      <c r="E92" s="42"/>
      <c r="F92" s="42"/>
      <c r="G92" s="42"/>
      <c r="H92" s="42"/>
      <c r="I92" s="42"/>
    </row>
  </sheetData>
  <hyperlinks>
    <hyperlink ref="X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101"/>
  <sheetViews>
    <sheetView showGridLines="0" showRowColHeaders="0" showZeros="0" showOutlineSymbols="0" zoomScaleNormal="100" workbookViewId="0">
      <pane ySplit="4" topLeftCell="A38" activePane="bottomLeft" state="frozen"/>
      <selection activeCell="Q29" sqref="Q29"/>
      <selection pane="bottomLeft" activeCell="R40" sqref="R4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11.5703125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545" t="s">
        <v>213</v>
      </c>
      <c r="C4" s="5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 t="s">
        <v>123</v>
      </c>
      <c r="D6" s="45">
        <v>800118</v>
      </c>
      <c r="E6" s="45">
        <v>4634213</v>
      </c>
      <c r="F6" s="45">
        <v>1321001</v>
      </c>
      <c r="G6" s="45">
        <v>95209</v>
      </c>
      <c r="H6" s="45">
        <v>17407</v>
      </c>
      <c r="I6" s="45">
        <v>6867948</v>
      </c>
    </row>
    <row r="7" spans="2:18">
      <c r="B7" s="44">
        <v>2011</v>
      </c>
      <c r="C7" s="44" t="s">
        <v>123</v>
      </c>
      <c r="D7" s="45">
        <v>823333</v>
      </c>
      <c r="E7" s="45">
        <v>4883003</v>
      </c>
      <c r="F7" s="45">
        <v>1365369</v>
      </c>
      <c r="G7" s="45">
        <v>99452</v>
      </c>
      <c r="H7" s="45">
        <v>18096</v>
      </c>
      <c r="I7" s="45">
        <v>7189252</v>
      </c>
    </row>
    <row r="8" spans="2:18">
      <c r="B8" s="44">
        <v>2012</v>
      </c>
      <c r="C8" s="44" t="s">
        <v>123</v>
      </c>
      <c r="D8" s="45">
        <v>840196</v>
      </c>
      <c r="E8" s="45">
        <v>5151099</v>
      </c>
      <c r="F8" s="45">
        <v>1408059</v>
      </c>
      <c r="G8" s="45">
        <v>107702</v>
      </c>
      <c r="H8" s="45">
        <v>18537</v>
      </c>
      <c r="I8" s="45">
        <v>7525593</v>
      </c>
    </row>
    <row r="9" spans="2:18">
      <c r="B9" s="44">
        <v>2013</v>
      </c>
      <c r="C9" s="44" t="s">
        <v>123</v>
      </c>
      <c r="D9" s="45">
        <v>849771</v>
      </c>
      <c r="E9" s="45">
        <v>5444544</v>
      </c>
      <c r="F9" s="45">
        <v>1453888</v>
      </c>
      <c r="G9" s="45">
        <v>116455</v>
      </c>
      <c r="H9" s="45">
        <v>19170</v>
      </c>
      <c r="I9" s="45">
        <v>7883828</v>
      </c>
    </row>
    <row r="10" spans="2:18">
      <c r="B10" s="44">
        <v>2014</v>
      </c>
      <c r="C10" s="44" t="s">
        <v>123</v>
      </c>
      <c r="D10" s="45">
        <v>853615</v>
      </c>
      <c r="E10" s="45">
        <v>5654245</v>
      </c>
      <c r="F10" s="45">
        <v>1475113</v>
      </c>
      <c r="G10" s="45">
        <v>123516</v>
      </c>
      <c r="H10" s="45">
        <v>19756</v>
      </c>
      <c r="I10" s="45">
        <v>8126246</v>
      </c>
    </row>
    <row r="11" spans="2:18">
      <c r="B11" s="44">
        <v>2015</v>
      </c>
      <c r="C11" s="44" t="s">
        <v>123</v>
      </c>
      <c r="D11" s="45">
        <v>866570</v>
      </c>
      <c r="E11" s="45">
        <v>5854633</v>
      </c>
      <c r="F11" s="45">
        <v>1492582</v>
      </c>
      <c r="G11" s="45">
        <v>126147</v>
      </c>
      <c r="H11" s="45">
        <v>20489</v>
      </c>
      <c r="I11" s="45">
        <v>8360422</v>
      </c>
    </row>
    <row r="12" spans="2:18">
      <c r="B12" s="44">
        <v>2016</v>
      </c>
      <c r="C12" s="44" t="s">
        <v>123</v>
      </c>
      <c r="D12" s="46">
        <v>880036</v>
      </c>
      <c r="E12" s="46">
        <v>6078751</v>
      </c>
      <c r="F12" s="46">
        <v>1515317</v>
      </c>
      <c r="G12" s="46">
        <v>127784</v>
      </c>
      <c r="H12" s="46">
        <v>21291</v>
      </c>
      <c r="I12" s="45">
        <v>8623178</v>
      </c>
    </row>
    <row r="13" spans="2:18">
      <c r="B13" s="44">
        <v>2017</v>
      </c>
      <c r="C13" s="44" t="s">
        <v>123</v>
      </c>
      <c r="D13" s="45">
        <v>892032</v>
      </c>
      <c r="E13" s="45">
        <v>6301952</v>
      </c>
      <c r="F13" s="45">
        <v>1535639</v>
      </c>
      <c r="G13" s="45">
        <v>129199</v>
      </c>
      <c r="H13" s="45">
        <v>22206</v>
      </c>
      <c r="I13" s="45">
        <v>8881028</v>
      </c>
    </row>
    <row r="14" spans="2:18">
      <c r="B14" s="44">
        <v>2018</v>
      </c>
      <c r="C14" s="44" t="s">
        <v>123</v>
      </c>
      <c r="D14" s="45">
        <v>911251</v>
      </c>
      <c r="E14" s="45">
        <v>6639114</v>
      </c>
      <c r="F14" s="45">
        <v>1610806</v>
      </c>
      <c r="G14" s="45">
        <v>133154</v>
      </c>
      <c r="H14" s="45">
        <v>23610</v>
      </c>
      <c r="I14" s="45">
        <v>9317936</v>
      </c>
    </row>
    <row r="15" spans="2:18">
      <c r="B15" s="44">
        <v>2019</v>
      </c>
      <c r="C15" s="44" t="s">
        <v>123</v>
      </c>
      <c r="D15" s="45">
        <v>941258</v>
      </c>
      <c r="E15" s="45">
        <v>6963419</v>
      </c>
      <c r="F15" s="45">
        <v>1692197</v>
      </c>
      <c r="G15" s="45">
        <v>137928</v>
      </c>
      <c r="H15" s="45">
        <v>24998</v>
      </c>
      <c r="I15" s="45">
        <v>9759800</v>
      </c>
    </row>
    <row r="16" spans="2:18">
      <c r="B16" s="44">
        <v>2020</v>
      </c>
      <c r="C16" s="44" t="s">
        <v>123</v>
      </c>
      <c r="D16" s="45">
        <v>934831</v>
      </c>
      <c r="E16" s="45">
        <v>7168760</v>
      </c>
      <c r="F16" s="45">
        <v>1716601</v>
      </c>
      <c r="G16" s="45">
        <v>139481</v>
      </c>
      <c r="H16" s="45">
        <v>25586</v>
      </c>
      <c r="I16" s="45">
        <v>9985260</v>
      </c>
    </row>
    <row r="17" spans="2:10">
      <c r="B17" s="44">
        <v>2021</v>
      </c>
      <c r="C17" s="44" t="s">
        <v>123</v>
      </c>
      <c r="D17" s="45">
        <v>948340</v>
      </c>
      <c r="E17" s="45">
        <v>7438438</v>
      </c>
      <c r="F17" s="45">
        <v>1752308</v>
      </c>
      <c r="G17" s="45">
        <v>143183</v>
      </c>
      <c r="H17" s="45">
        <v>26821</v>
      </c>
      <c r="I17" s="45">
        <v>10309090</v>
      </c>
    </row>
    <row r="18" spans="2:10">
      <c r="B18" s="44">
        <v>2022</v>
      </c>
      <c r="C18" s="44" t="s">
        <v>123</v>
      </c>
      <c r="D18" s="45">
        <v>982571</v>
      </c>
      <c r="E18" s="45">
        <v>7939580</v>
      </c>
      <c r="F18" s="45">
        <v>1842100</v>
      </c>
      <c r="G18" s="45">
        <v>149983</v>
      </c>
      <c r="H18" s="45">
        <v>28763</v>
      </c>
      <c r="I18" s="45">
        <v>10942997</v>
      </c>
    </row>
    <row r="19" spans="2:10">
      <c r="B19" s="44">
        <v>2023</v>
      </c>
      <c r="C19" s="44" t="s">
        <v>123</v>
      </c>
      <c r="D19" s="45">
        <v>1056662</v>
      </c>
      <c r="E19" s="45">
        <v>8855891</v>
      </c>
      <c r="F19" s="45">
        <v>2012614</v>
      </c>
      <c r="G19" s="45">
        <v>163476</v>
      </c>
      <c r="H19" s="45">
        <v>32141</v>
      </c>
      <c r="I19" s="45">
        <v>12120785</v>
      </c>
    </row>
    <row r="20" spans="2:10">
      <c r="B20" s="44">
        <v>2024</v>
      </c>
      <c r="C20" s="44" t="s">
        <v>123</v>
      </c>
      <c r="D20" s="45">
        <v>1160753</v>
      </c>
      <c r="E20" s="45">
        <v>9491844</v>
      </c>
      <c r="F20" s="45">
        <v>2116023</v>
      </c>
      <c r="G20" s="45">
        <v>171047</v>
      </c>
      <c r="H20" s="45">
        <v>34545</v>
      </c>
      <c r="I20" s="45">
        <v>12974211</v>
      </c>
    </row>
    <row r="21" spans="2:10">
      <c r="B21" s="50"/>
      <c r="C21" s="44"/>
      <c r="D21" s="45"/>
      <c r="E21" s="45"/>
      <c r="F21" s="45"/>
      <c r="G21" s="45"/>
      <c r="H21" s="45"/>
      <c r="I21" s="45"/>
    </row>
    <row r="22" spans="2:10">
      <c r="B22" s="44">
        <v>2025</v>
      </c>
      <c r="C22" s="44" t="s">
        <v>112</v>
      </c>
      <c r="D22" s="45">
        <v>1204713</v>
      </c>
      <c r="E22" s="45">
        <v>9823644</v>
      </c>
      <c r="F22" s="45">
        <v>2190616</v>
      </c>
      <c r="G22" s="45">
        <v>177509</v>
      </c>
      <c r="H22" s="45">
        <v>35905</v>
      </c>
      <c r="I22" s="45">
        <v>13432387</v>
      </c>
    </row>
    <row r="23" spans="2:10">
      <c r="B23" s="44"/>
      <c r="C23" s="44" t="s">
        <v>113</v>
      </c>
      <c r="D23" s="45">
        <v>1207980</v>
      </c>
      <c r="E23" s="45">
        <v>9848445</v>
      </c>
      <c r="F23" s="45">
        <v>2186173</v>
      </c>
      <c r="G23" s="45">
        <v>177163</v>
      </c>
      <c r="H23" s="45">
        <v>35851</v>
      </c>
      <c r="I23" s="45">
        <v>13455612</v>
      </c>
    </row>
    <row r="24" spans="2:10">
      <c r="B24" s="44"/>
      <c r="C24" s="44" t="s">
        <v>114</v>
      </c>
      <c r="D24" s="45">
        <v>1217230</v>
      </c>
      <c r="E24" s="45">
        <v>9870392</v>
      </c>
      <c r="F24" s="45">
        <v>2191203</v>
      </c>
      <c r="G24" s="45">
        <v>177693</v>
      </c>
      <c r="H24" s="45">
        <v>35982</v>
      </c>
      <c r="I24" s="45">
        <v>13492500</v>
      </c>
    </row>
    <row r="25" spans="2:10">
      <c r="B25" s="44"/>
      <c r="C25" s="44" t="s">
        <v>115</v>
      </c>
      <c r="D25" s="45">
        <v>1225790</v>
      </c>
      <c r="E25" s="45">
        <v>9882296</v>
      </c>
      <c r="F25" s="45">
        <v>2192954</v>
      </c>
      <c r="G25" s="45">
        <v>178032</v>
      </c>
      <c r="H25" s="45">
        <v>36129</v>
      </c>
      <c r="I25" s="45">
        <v>13515201</v>
      </c>
    </row>
    <row r="26" spans="2:10">
      <c r="B26" s="44"/>
      <c r="C26" s="44" t="s">
        <v>116</v>
      </c>
      <c r="D26" s="45">
        <v>1232102</v>
      </c>
      <c r="E26" s="45">
        <v>9893601</v>
      </c>
      <c r="F26" s="45">
        <v>2192366</v>
      </c>
      <c r="G26" s="45">
        <v>178026</v>
      </c>
      <c r="H26" s="45">
        <v>36237</v>
      </c>
      <c r="I26" s="45">
        <v>13532331</v>
      </c>
    </row>
    <row r="27" spans="2:10">
      <c r="B27" s="44"/>
      <c r="C27" s="44" t="s">
        <v>117</v>
      </c>
      <c r="D27" s="45">
        <v>1239322</v>
      </c>
      <c r="E27" s="45">
        <v>9914539</v>
      </c>
      <c r="F27" s="45">
        <v>2195217</v>
      </c>
      <c r="G27" s="45">
        <v>178450</v>
      </c>
      <c r="H27" s="45">
        <v>36314</v>
      </c>
      <c r="I27" s="45">
        <v>13563843</v>
      </c>
    </row>
    <row r="28" spans="2:10">
      <c r="B28" s="44"/>
      <c r="C28" s="44" t="s">
        <v>118</v>
      </c>
      <c r="D28" s="45">
        <v>1245676</v>
      </c>
      <c r="E28" s="45">
        <v>9931363</v>
      </c>
      <c r="F28" s="45">
        <v>2196609</v>
      </c>
      <c r="G28" s="45">
        <v>178692</v>
      </c>
      <c r="H28" s="45">
        <v>36427</v>
      </c>
      <c r="I28" s="45">
        <v>13588766</v>
      </c>
    </row>
    <row r="29" spans="2:10">
      <c r="B29" s="44"/>
      <c r="C29" s="44" t="s">
        <v>119</v>
      </c>
      <c r="D29" s="45">
        <v>1252665</v>
      </c>
      <c r="E29" s="45">
        <v>9954976</v>
      </c>
      <c r="F29" s="45">
        <v>2197949</v>
      </c>
      <c r="G29" s="45">
        <v>178801</v>
      </c>
      <c r="H29" s="45">
        <v>36504</v>
      </c>
      <c r="I29" s="45">
        <v>13620895</v>
      </c>
      <c r="J29" s="45"/>
    </row>
    <row r="30" spans="2:10">
      <c r="B30" s="44"/>
      <c r="C30" s="44" t="s">
        <v>120</v>
      </c>
      <c r="D30" s="45">
        <v>1256509</v>
      </c>
      <c r="E30" s="45">
        <v>9969135</v>
      </c>
      <c r="F30" s="45">
        <v>2197305</v>
      </c>
      <c r="G30" s="45">
        <v>178608</v>
      </c>
      <c r="H30" s="45">
        <v>36527</v>
      </c>
      <c r="I30" s="45">
        <v>13638084</v>
      </c>
    </row>
    <row r="31" spans="2:10">
      <c r="B31" s="44"/>
      <c r="C31" s="44" t="s">
        <v>121</v>
      </c>
      <c r="D31" s="45">
        <v>1262831</v>
      </c>
      <c r="E31" s="45">
        <v>9999185</v>
      </c>
      <c r="F31" s="45">
        <v>2199495</v>
      </c>
      <c r="G31" s="45">
        <v>177727</v>
      </c>
      <c r="H31" s="45">
        <v>36560</v>
      </c>
      <c r="I31" s="45">
        <v>13675797</v>
      </c>
    </row>
    <row r="32" spans="2:10">
      <c r="B32" s="50"/>
      <c r="C32" s="44" t="s">
        <v>122</v>
      </c>
      <c r="D32" s="45">
        <v>1271006</v>
      </c>
      <c r="E32" s="45">
        <v>10032715</v>
      </c>
      <c r="F32" s="45">
        <v>2202361</v>
      </c>
      <c r="G32" s="45">
        <v>177509</v>
      </c>
      <c r="H32" s="45">
        <v>36658</v>
      </c>
      <c r="I32" s="45">
        <v>13720249</v>
      </c>
    </row>
    <row r="33" spans="2:17">
      <c r="B33" s="50"/>
      <c r="C33" s="44" t="s">
        <v>123</v>
      </c>
      <c r="D33" s="45">
        <v>1278658</v>
      </c>
      <c r="E33" s="45">
        <v>10054125</v>
      </c>
      <c r="F33" s="45">
        <v>2202915</v>
      </c>
      <c r="G33" s="45">
        <v>177672</v>
      </c>
      <c r="H33" s="45">
        <v>36723</v>
      </c>
      <c r="I33" s="45">
        <v>13750094</v>
      </c>
      <c r="L33" s="201"/>
      <c r="M33" s="201"/>
      <c r="N33" s="201"/>
      <c r="O33" s="201"/>
      <c r="P33" s="201"/>
      <c r="Q33" s="201"/>
    </row>
    <row r="34" spans="2:17">
      <c r="B34" s="44">
        <v>2026</v>
      </c>
      <c r="C34" s="44" t="s">
        <v>112</v>
      </c>
      <c r="D34" s="45">
        <v>1320657</v>
      </c>
      <c r="E34" s="45">
        <v>10424049</v>
      </c>
      <c r="F34" s="45">
        <v>2282619</v>
      </c>
      <c r="G34" s="45">
        <v>185059</v>
      </c>
      <c r="H34" s="45">
        <v>38331</v>
      </c>
      <c r="I34" s="45">
        <v>14250714</v>
      </c>
    </row>
    <row r="35" spans="2:17">
      <c r="B35" s="44"/>
      <c r="C35" s="47" t="s">
        <v>113</v>
      </c>
      <c r="D35" s="48">
        <v>1322864</v>
      </c>
      <c r="E35" s="48">
        <v>10451306</v>
      </c>
      <c r="F35" s="48">
        <v>2275752</v>
      </c>
      <c r="G35" s="48">
        <v>184385</v>
      </c>
      <c r="H35" s="48">
        <v>38183</v>
      </c>
      <c r="I35" s="49">
        <v>14272490</v>
      </c>
    </row>
    <row r="36" spans="2:17">
      <c r="B36" s="44"/>
      <c r="C36" s="44" t="s">
        <v>114</v>
      </c>
      <c r="D36" s="45"/>
      <c r="E36" s="45"/>
      <c r="F36" s="45"/>
      <c r="G36" s="45"/>
      <c r="H36" s="45"/>
      <c r="I36" s="45"/>
    </row>
    <row r="37" spans="2:17">
      <c r="B37" s="44"/>
      <c r="C37" s="44" t="s">
        <v>115</v>
      </c>
      <c r="D37" s="45"/>
      <c r="E37" s="45"/>
      <c r="F37" s="45"/>
      <c r="G37" s="45"/>
      <c r="H37" s="45"/>
      <c r="I37" s="45"/>
      <c r="K37" s="302" cm="1">
        <f t="array" ref="K37">LOOKUP(2,1/(D32:D45&lt;&gt;""),D32:D45)</f>
        <v>1322864</v>
      </c>
      <c r="L37" s="302" cm="1">
        <f t="array" ref="L37">LOOKUP(2,1/(E32:E45&lt;&gt;""),E32:E45)</f>
        <v>10451306</v>
      </c>
      <c r="M37" s="302" cm="1">
        <f t="array" ref="M37">LOOKUP(2,1/(F32:F45&lt;&gt;""),F32:F45)</f>
        <v>2275752</v>
      </c>
      <c r="N37" s="302" cm="1">
        <f t="array" ref="N37">LOOKUP(2,1/(G32:G45&lt;&gt;""),G32:G45)</f>
        <v>184385</v>
      </c>
      <c r="O37" s="302" cm="1">
        <f t="array" ref="O37">LOOKUP(2,1/(H32:H45&lt;&gt;""),H32:H45)</f>
        <v>38183</v>
      </c>
      <c r="P37" s="302" cm="1">
        <f t="array" ref="P37">LOOKUP(2,1/(I32:I45&lt;&gt;""),I32:I45)</f>
        <v>14272490</v>
      </c>
    </row>
    <row r="38" spans="2:17">
      <c r="B38" s="44"/>
      <c r="C38" s="44" t="s">
        <v>116</v>
      </c>
      <c r="D38" s="45"/>
      <c r="E38" s="45"/>
      <c r="F38" s="45"/>
      <c r="G38" s="45"/>
      <c r="H38" s="45"/>
      <c r="I38" s="45"/>
    </row>
    <row r="39" spans="2:17">
      <c r="B39" s="44"/>
      <c r="C39" s="44" t="s">
        <v>117</v>
      </c>
      <c r="D39" s="45"/>
      <c r="E39" s="45"/>
      <c r="F39" s="45"/>
      <c r="G39" s="45"/>
      <c r="H39" s="45"/>
      <c r="I39" s="45"/>
    </row>
    <row r="40" spans="2:17">
      <c r="B40" s="44"/>
      <c r="C40" s="44" t="s">
        <v>118</v>
      </c>
      <c r="D40" s="45"/>
      <c r="E40" s="45"/>
      <c r="F40" s="45"/>
      <c r="G40" s="45"/>
      <c r="H40" s="45"/>
      <c r="I40" s="45"/>
    </row>
    <row r="41" spans="2:17">
      <c r="B41" s="44"/>
      <c r="C41" s="44" t="s">
        <v>119</v>
      </c>
      <c r="D41" s="45"/>
      <c r="E41" s="45"/>
      <c r="F41" s="45"/>
      <c r="G41" s="45"/>
      <c r="H41" s="45"/>
      <c r="I41" s="45"/>
      <c r="J41" s="45"/>
    </row>
    <row r="42" spans="2:17">
      <c r="B42" s="44"/>
      <c r="C42" s="44" t="s">
        <v>120</v>
      </c>
      <c r="D42" s="45"/>
      <c r="E42" s="45"/>
      <c r="F42" s="45"/>
      <c r="G42" s="45"/>
      <c r="H42" s="45"/>
      <c r="I42" s="45"/>
    </row>
    <row r="43" spans="2:17">
      <c r="B43" s="44"/>
      <c r="C43" s="44" t="s">
        <v>121</v>
      </c>
      <c r="D43" s="45"/>
      <c r="E43" s="45"/>
      <c r="F43" s="45"/>
      <c r="G43" s="45"/>
      <c r="H43" s="45"/>
      <c r="I43" s="45"/>
    </row>
    <row r="44" spans="2:17">
      <c r="B44" s="50"/>
      <c r="C44" s="44" t="s">
        <v>122</v>
      </c>
      <c r="D44" s="45"/>
      <c r="E44" s="45"/>
      <c r="F44" s="45"/>
      <c r="G44" s="45"/>
      <c r="H44" s="45"/>
      <c r="I44" s="45"/>
    </row>
    <row r="45" spans="2:17">
      <c r="B45" s="50"/>
      <c r="C45" s="44" t="s">
        <v>123</v>
      </c>
      <c r="D45" s="45"/>
      <c r="E45" s="45"/>
      <c r="F45" s="45"/>
      <c r="G45" s="45"/>
      <c r="H45" s="45"/>
      <c r="I45" s="45"/>
      <c r="L45" s="201"/>
      <c r="M45" s="201"/>
      <c r="N45" s="201"/>
      <c r="O45" s="201"/>
      <c r="P45" s="201"/>
      <c r="Q45" s="201"/>
    </row>
    <row r="46" spans="2:17" ht="15.75" customHeight="1">
      <c r="B46" s="50"/>
      <c r="C46" s="44"/>
      <c r="D46" s="57"/>
      <c r="E46" s="57"/>
      <c r="F46" s="57"/>
      <c r="G46" s="57"/>
      <c r="H46" s="57"/>
      <c r="I46" s="57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17">
      <c r="B48" s="44">
        <v>2010</v>
      </c>
      <c r="C48" s="44" t="s">
        <v>123</v>
      </c>
      <c r="D48" s="51">
        <v>2.83</v>
      </c>
      <c r="E48" s="51">
        <v>5.73</v>
      </c>
      <c r="F48" s="51">
        <v>4.0999999999999996</v>
      </c>
      <c r="G48" s="51">
        <v>4.6900000000000004</v>
      </c>
      <c r="H48" s="51">
        <v>2.37</v>
      </c>
      <c r="I48" s="51">
        <v>5.05</v>
      </c>
    </row>
    <row r="49" spans="2:43">
      <c r="B49" s="44">
        <v>2011</v>
      </c>
      <c r="C49" s="44" t="s">
        <v>123</v>
      </c>
      <c r="D49" s="51">
        <v>2.9</v>
      </c>
      <c r="E49" s="51">
        <v>5.37</v>
      </c>
      <c r="F49" s="51">
        <v>3.36</v>
      </c>
      <c r="G49" s="51">
        <v>4.46</v>
      </c>
      <c r="H49" s="51">
        <v>3.96</v>
      </c>
      <c r="I49" s="51">
        <v>4.68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2012</v>
      </c>
      <c r="C50" s="44" t="s">
        <v>123</v>
      </c>
      <c r="D50" s="52">
        <v>2.0499999999999998</v>
      </c>
      <c r="E50" s="52">
        <v>5.49</v>
      </c>
      <c r="F50" s="52">
        <v>3.13</v>
      </c>
      <c r="G50" s="52">
        <v>8.2899999999999991</v>
      </c>
      <c r="H50" s="52">
        <v>2.44</v>
      </c>
      <c r="I50" s="52">
        <v>4.68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2013</v>
      </c>
      <c r="C51" s="44" t="s">
        <v>123</v>
      </c>
      <c r="D51" s="51">
        <v>1.1399999999999999</v>
      </c>
      <c r="E51" s="51">
        <v>5.7</v>
      </c>
      <c r="F51" s="51">
        <v>3.25</v>
      </c>
      <c r="G51" s="51">
        <v>8.1300000000000008</v>
      </c>
      <c r="H51" s="51">
        <v>3.41</v>
      </c>
      <c r="I51" s="51">
        <v>4.76</v>
      </c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</row>
    <row r="52" spans="2:43">
      <c r="B52" s="44">
        <v>2014</v>
      </c>
      <c r="C52" s="44" t="s">
        <v>123</v>
      </c>
      <c r="D52" s="51">
        <v>0.45</v>
      </c>
      <c r="E52" s="51">
        <v>3.85</v>
      </c>
      <c r="F52" s="51">
        <v>1.46</v>
      </c>
      <c r="G52" s="51">
        <v>6.06</v>
      </c>
      <c r="H52" s="51">
        <v>3.05</v>
      </c>
      <c r="I52" s="51">
        <v>3.07</v>
      </c>
    </row>
    <row r="53" spans="2:43">
      <c r="B53" s="44">
        <v>2015</v>
      </c>
      <c r="C53" s="44" t="s">
        <v>123</v>
      </c>
      <c r="D53" s="51">
        <v>1.52</v>
      </c>
      <c r="E53" s="51">
        <v>3.54</v>
      </c>
      <c r="F53" s="51">
        <v>1.18</v>
      </c>
      <c r="G53" s="51">
        <v>2.13</v>
      </c>
      <c r="H53" s="51">
        <v>3.71</v>
      </c>
      <c r="I53" s="51">
        <v>2.88</v>
      </c>
    </row>
    <row r="54" spans="2:43">
      <c r="B54" s="44">
        <v>2016</v>
      </c>
      <c r="C54" s="44" t="s">
        <v>123</v>
      </c>
      <c r="D54" s="51">
        <v>1.55</v>
      </c>
      <c r="E54" s="51">
        <v>3.83</v>
      </c>
      <c r="F54" s="51">
        <v>1.52</v>
      </c>
      <c r="G54" s="51">
        <v>1.3</v>
      </c>
      <c r="H54" s="51">
        <v>3.91</v>
      </c>
      <c r="I54" s="51">
        <v>3.14</v>
      </c>
    </row>
    <row r="55" spans="2:43">
      <c r="B55" s="44">
        <v>2017</v>
      </c>
      <c r="C55" s="44" t="s">
        <v>123</v>
      </c>
      <c r="D55" s="51">
        <v>1.36</v>
      </c>
      <c r="E55" s="51">
        <v>3.67</v>
      </c>
      <c r="F55" s="51">
        <v>1.34</v>
      </c>
      <c r="G55" s="51">
        <v>1.1100000000000001</v>
      </c>
      <c r="H55" s="51">
        <v>4.3</v>
      </c>
      <c r="I55" s="51">
        <v>2.99</v>
      </c>
    </row>
    <row r="56" spans="2:43">
      <c r="B56" s="44">
        <v>2018</v>
      </c>
      <c r="C56" s="44" t="s">
        <v>123</v>
      </c>
      <c r="D56" s="51">
        <v>2.15</v>
      </c>
      <c r="E56" s="51">
        <v>5.35</v>
      </c>
      <c r="F56" s="51">
        <v>4.8899999999999997</v>
      </c>
      <c r="G56" s="51">
        <v>3.06</v>
      </c>
      <c r="H56" s="51">
        <v>6.32</v>
      </c>
      <c r="I56" s="51">
        <v>4.92</v>
      </c>
    </row>
    <row r="57" spans="2:43">
      <c r="B57" s="44">
        <v>2019</v>
      </c>
      <c r="C57" s="44" t="s">
        <v>123</v>
      </c>
      <c r="D57" s="51">
        <v>3.29</v>
      </c>
      <c r="E57" s="51">
        <v>4.88</v>
      </c>
      <c r="F57" s="51">
        <v>5.05</v>
      </c>
      <c r="G57" s="51">
        <v>3.58</v>
      </c>
      <c r="H57" s="51">
        <v>5.88</v>
      </c>
      <c r="I57" s="51">
        <v>4.74</v>
      </c>
    </row>
    <row r="58" spans="2:43">
      <c r="B58" s="44">
        <v>2020</v>
      </c>
      <c r="C58" s="44" t="s">
        <v>123</v>
      </c>
      <c r="D58" s="51">
        <v>-0.68</v>
      </c>
      <c r="E58" s="51">
        <v>2.95</v>
      </c>
      <c r="F58" s="51">
        <v>1.44</v>
      </c>
      <c r="G58" s="51">
        <v>1.1299999999999999</v>
      </c>
      <c r="H58" s="51">
        <v>2.35</v>
      </c>
      <c r="I58" s="51">
        <v>2.31</v>
      </c>
    </row>
    <row r="59" spans="2:43">
      <c r="B59" s="44">
        <v>2021</v>
      </c>
      <c r="C59" s="44" t="s">
        <v>123</v>
      </c>
      <c r="D59" s="51">
        <v>1.45</v>
      </c>
      <c r="E59" s="51">
        <v>3.76</v>
      </c>
      <c r="F59" s="51">
        <v>2.08</v>
      </c>
      <c r="G59" s="51">
        <v>2.65</v>
      </c>
      <c r="H59" s="51">
        <v>4.83</v>
      </c>
      <c r="I59" s="51">
        <v>3.24</v>
      </c>
    </row>
    <row r="60" spans="2:43">
      <c r="B60" s="44">
        <v>2022</v>
      </c>
      <c r="C60" s="44" t="s">
        <v>123</v>
      </c>
      <c r="D60" s="51">
        <v>3.61</v>
      </c>
      <c r="E60" s="51">
        <v>6.74</v>
      </c>
      <c r="F60" s="51">
        <v>5.12</v>
      </c>
      <c r="G60" s="51">
        <v>4.75</v>
      </c>
      <c r="H60" s="51">
        <v>7.24</v>
      </c>
      <c r="I60" s="51">
        <v>6.15</v>
      </c>
    </row>
    <row r="61" spans="2:43">
      <c r="B61" s="44">
        <v>2023</v>
      </c>
      <c r="C61" s="44" t="s">
        <v>123</v>
      </c>
      <c r="D61" s="51">
        <v>7.54</v>
      </c>
      <c r="E61" s="51">
        <v>11.54</v>
      </c>
      <c r="F61" s="51">
        <v>9.26</v>
      </c>
      <c r="G61" s="51">
        <v>9</v>
      </c>
      <c r="H61" s="51">
        <v>11.75</v>
      </c>
      <c r="I61" s="51">
        <v>10.76</v>
      </c>
    </row>
    <row r="62" spans="2:43">
      <c r="B62" s="44">
        <v>2024</v>
      </c>
      <c r="C62" s="44" t="s">
        <v>123</v>
      </c>
      <c r="D62" s="51">
        <v>9.85</v>
      </c>
      <c r="E62" s="51">
        <v>7.18</v>
      </c>
      <c r="F62" s="51">
        <v>5.14</v>
      </c>
      <c r="G62" s="51">
        <v>4.63</v>
      </c>
      <c r="H62" s="51">
        <v>7.48</v>
      </c>
      <c r="I62" s="51">
        <v>7.04</v>
      </c>
    </row>
    <row r="63" spans="2:43">
      <c r="B63" s="44"/>
      <c r="C63" s="44"/>
      <c r="D63" s="51"/>
      <c r="E63" s="51"/>
      <c r="F63" s="51"/>
      <c r="G63" s="51"/>
      <c r="H63" s="51"/>
      <c r="I63" s="51"/>
    </row>
    <row r="64" spans="2:43">
      <c r="B64" s="44">
        <v>2025</v>
      </c>
      <c r="C64" s="44" t="s">
        <v>112</v>
      </c>
      <c r="D64" s="51">
        <v>9.6999999999999993</v>
      </c>
      <c r="E64" s="51">
        <v>6.22</v>
      </c>
      <c r="F64" s="51">
        <v>4.3099999999999996</v>
      </c>
      <c r="G64" s="51">
        <v>4.05</v>
      </c>
      <c r="H64" s="51">
        <v>6.77</v>
      </c>
      <c r="I64" s="51">
        <v>6.17</v>
      </c>
    </row>
    <row r="65" spans="2:20">
      <c r="B65" s="44"/>
      <c r="C65" s="44" t="s">
        <v>113</v>
      </c>
      <c r="D65" s="51">
        <v>10.220000000000001</v>
      </c>
      <c r="E65" s="51">
        <v>6.23</v>
      </c>
      <c r="F65" s="51">
        <v>4.2300000000000004</v>
      </c>
      <c r="G65" s="51">
        <v>3.93</v>
      </c>
      <c r="H65" s="51">
        <v>6.8</v>
      </c>
      <c r="I65" s="51">
        <v>6.22</v>
      </c>
    </row>
    <row r="66" spans="2:20">
      <c r="B66" s="44"/>
      <c r="C66" s="44" t="s">
        <v>114</v>
      </c>
      <c r="D66" s="51">
        <v>10.89</v>
      </c>
      <c r="E66" s="51">
        <v>6.27</v>
      </c>
      <c r="F66" s="51">
        <v>4.2</v>
      </c>
      <c r="G66" s="51">
        <v>3.96</v>
      </c>
      <c r="H66" s="51">
        <v>6.5</v>
      </c>
      <c r="I66" s="51">
        <v>6.3</v>
      </c>
    </row>
    <row r="67" spans="2:20">
      <c r="B67" s="44"/>
      <c r="C67" s="44" t="s">
        <v>115</v>
      </c>
      <c r="D67" s="51">
        <v>11.55</v>
      </c>
      <c r="E67" s="51">
        <v>6.23</v>
      </c>
      <c r="F67" s="51">
        <v>4.21</v>
      </c>
      <c r="G67" s="51">
        <v>4.0599999999999996</v>
      </c>
      <c r="H67" s="51">
        <v>6.39</v>
      </c>
      <c r="I67" s="51">
        <v>6.33</v>
      </c>
      <c r="O67" s="202"/>
      <c r="P67" s="202"/>
      <c r="Q67" s="202"/>
      <c r="R67" s="202"/>
      <c r="S67" s="202"/>
      <c r="T67" s="202"/>
    </row>
    <row r="68" spans="2:20">
      <c r="B68" s="44"/>
      <c r="C68" s="44" t="s">
        <v>116</v>
      </c>
      <c r="D68" s="51">
        <v>11.16</v>
      </c>
      <c r="E68" s="51">
        <v>6.23</v>
      </c>
      <c r="F68" s="51">
        <v>4.13</v>
      </c>
      <c r="G68" s="51">
        <v>4.0599999999999996</v>
      </c>
      <c r="H68" s="51">
        <v>6.23</v>
      </c>
      <c r="I68" s="51">
        <v>6.28</v>
      </c>
    </row>
    <row r="69" spans="2:20">
      <c r="B69" s="44"/>
      <c r="C69" s="44" t="s">
        <v>117</v>
      </c>
      <c r="D69" s="51">
        <v>10.92</v>
      </c>
      <c r="E69" s="51">
        <v>6.35</v>
      </c>
      <c r="F69" s="51">
        <v>4.22</v>
      </c>
      <c r="G69" s="51">
        <v>4.07</v>
      </c>
      <c r="H69" s="51">
        <v>6.34</v>
      </c>
      <c r="I69" s="51">
        <v>6.37</v>
      </c>
      <c r="J69" s="51"/>
    </row>
    <row r="70" spans="2:20">
      <c r="B70" s="44"/>
      <c r="C70" s="44" t="s">
        <v>118</v>
      </c>
      <c r="D70" s="51">
        <v>10.64</v>
      </c>
      <c r="E70" s="51">
        <v>6.18</v>
      </c>
      <c r="F70" s="51">
        <v>4.16</v>
      </c>
      <c r="G70" s="51">
        <v>4.08</v>
      </c>
      <c r="H70" s="51">
        <v>6.42</v>
      </c>
      <c r="I70" s="51">
        <v>6.21</v>
      </c>
      <c r="J70" s="51"/>
    </row>
    <row r="71" spans="2:20">
      <c r="B71" s="44"/>
      <c r="C71" s="44" t="s">
        <v>119</v>
      </c>
      <c r="D71" s="51">
        <v>10.54</v>
      </c>
      <c r="E71" s="51">
        <v>6.15</v>
      </c>
      <c r="F71" s="51">
        <v>4.13</v>
      </c>
      <c r="G71" s="51">
        <v>4.05</v>
      </c>
      <c r="H71" s="51">
        <v>6.49</v>
      </c>
      <c r="I71" s="51">
        <v>6.17</v>
      </c>
    </row>
    <row r="72" spans="2:20">
      <c r="B72" s="44"/>
      <c r="C72" s="44" t="s">
        <v>120</v>
      </c>
      <c r="D72" s="51">
        <v>10.35</v>
      </c>
      <c r="E72" s="51">
        <v>6.05</v>
      </c>
      <c r="F72" s="51">
        <v>4.12</v>
      </c>
      <c r="G72" s="51">
        <v>4.03</v>
      </c>
      <c r="H72" s="51">
        <v>6.3</v>
      </c>
      <c r="I72" s="51">
        <v>6.09</v>
      </c>
    </row>
    <row r="73" spans="2:20">
      <c r="B73" s="44"/>
      <c r="C73" s="44" t="s">
        <v>121</v>
      </c>
      <c r="D73" s="51">
        <v>10.26</v>
      </c>
      <c r="E73" s="51">
        <v>6.01</v>
      </c>
      <c r="F73" s="51">
        <v>4.09</v>
      </c>
      <c r="G73" s="51">
        <v>3.92</v>
      </c>
      <c r="H73" s="51">
        <v>6.29</v>
      </c>
      <c r="I73" s="51">
        <v>6.05</v>
      </c>
    </row>
    <row r="74" spans="2:20">
      <c r="B74" s="44"/>
      <c r="C74" s="44" t="s">
        <v>122</v>
      </c>
      <c r="D74" s="51">
        <v>10.17</v>
      </c>
      <c r="E74" s="51">
        <v>5.97</v>
      </c>
      <c r="F74" s="51">
        <v>4.1399999999999997</v>
      </c>
      <c r="G74" s="51">
        <v>3.89</v>
      </c>
      <c r="H74" s="51">
        <v>6.37</v>
      </c>
      <c r="I74" s="51">
        <v>6.02</v>
      </c>
    </row>
    <row r="75" spans="2:20">
      <c r="B75" s="44"/>
      <c r="C75" s="44" t="s">
        <v>123</v>
      </c>
      <c r="D75" s="51">
        <v>10.16</v>
      </c>
      <c r="E75" s="51">
        <v>5.92</v>
      </c>
      <c r="F75" s="51">
        <v>4.1100000000000003</v>
      </c>
      <c r="G75" s="51">
        <v>3.87</v>
      </c>
      <c r="H75" s="51">
        <v>6.3</v>
      </c>
      <c r="I75" s="51">
        <v>5.98</v>
      </c>
    </row>
    <row r="76" spans="2:20">
      <c r="B76" s="44">
        <v>2026</v>
      </c>
      <c r="C76" s="44" t="s">
        <v>112</v>
      </c>
      <c r="D76" s="51">
        <v>9.6199999999999992</v>
      </c>
      <c r="E76" s="51">
        <v>6.11</v>
      </c>
      <c r="F76" s="51">
        <v>4.2</v>
      </c>
      <c r="G76" s="51">
        <v>4.25</v>
      </c>
      <c r="H76" s="51">
        <v>6.75</v>
      </c>
      <c r="I76" s="51">
        <v>6.09</v>
      </c>
    </row>
    <row r="77" spans="2:20">
      <c r="B77" s="44"/>
      <c r="C77" s="54" t="s">
        <v>113</v>
      </c>
      <c r="D77" s="55">
        <v>9.51</v>
      </c>
      <c r="E77" s="55">
        <v>6.12</v>
      </c>
      <c r="F77" s="55">
        <v>4.0999999999999996</v>
      </c>
      <c r="G77" s="55">
        <v>4.08</v>
      </c>
      <c r="H77" s="55">
        <v>6.5</v>
      </c>
      <c r="I77" s="55">
        <v>6.07</v>
      </c>
    </row>
    <row r="78" spans="2:20">
      <c r="B78" s="44"/>
      <c r="C78" s="44" t="s">
        <v>114</v>
      </c>
      <c r="D78" s="51"/>
      <c r="E78" s="51"/>
      <c r="F78" s="51"/>
      <c r="G78" s="51"/>
      <c r="H78" s="51"/>
      <c r="I78" s="51"/>
    </row>
    <row r="79" spans="2:20">
      <c r="B79" s="44"/>
      <c r="C79" s="44" t="s">
        <v>115</v>
      </c>
      <c r="D79" s="51"/>
      <c r="E79" s="51"/>
      <c r="F79" s="51"/>
      <c r="G79" s="51"/>
      <c r="H79" s="51"/>
      <c r="I79" s="51"/>
      <c r="O79" s="202"/>
      <c r="P79" s="202"/>
      <c r="Q79" s="202"/>
      <c r="R79" s="202"/>
      <c r="S79" s="202"/>
      <c r="T79" s="202"/>
    </row>
    <row r="80" spans="2:20">
      <c r="B80" s="44"/>
      <c r="C80" s="44" t="s">
        <v>116</v>
      </c>
      <c r="D80" s="51"/>
      <c r="E80" s="51"/>
      <c r="F80" s="51"/>
      <c r="G80" s="51"/>
      <c r="H80" s="51"/>
      <c r="I80" s="51"/>
    </row>
    <row r="81" spans="2:10">
      <c r="B81" s="44"/>
      <c r="C81" s="44" t="s">
        <v>117</v>
      </c>
      <c r="D81" s="51"/>
      <c r="E81" s="51"/>
      <c r="F81" s="51"/>
      <c r="G81" s="51"/>
      <c r="H81" s="51"/>
      <c r="I81" s="51"/>
      <c r="J81" s="51"/>
    </row>
    <row r="82" spans="2:10">
      <c r="B82" s="44"/>
      <c r="C82" s="44" t="s">
        <v>118</v>
      </c>
      <c r="D82" s="51"/>
      <c r="E82" s="51"/>
      <c r="F82" s="51"/>
      <c r="G82" s="51"/>
      <c r="H82" s="51"/>
      <c r="I82" s="51"/>
      <c r="J82" s="51"/>
    </row>
    <row r="83" spans="2:10">
      <c r="B83" s="44"/>
      <c r="C83" s="44" t="s">
        <v>119</v>
      </c>
      <c r="D83" s="51"/>
      <c r="E83" s="51"/>
      <c r="F83" s="51"/>
      <c r="G83" s="51"/>
      <c r="H83" s="51"/>
      <c r="I83" s="51"/>
    </row>
    <row r="84" spans="2:10">
      <c r="B84" s="44"/>
      <c r="C84" s="44" t="s">
        <v>120</v>
      </c>
      <c r="D84" s="51"/>
      <c r="E84" s="51"/>
      <c r="F84" s="51"/>
      <c r="G84" s="51"/>
      <c r="H84" s="51"/>
      <c r="I84" s="51"/>
    </row>
    <row r="85" spans="2:10">
      <c r="B85" s="44"/>
      <c r="C85" s="44" t="s">
        <v>121</v>
      </c>
      <c r="D85" s="51"/>
      <c r="E85" s="51"/>
      <c r="F85" s="51"/>
      <c r="G85" s="51"/>
      <c r="H85" s="51"/>
      <c r="I85" s="51"/>
    </row>
    <row r="86" spans="2:10">
      <c r="B86" s="44"/>
      <c r="C86" s="44" t="s">
        <v>122</v>
      </c>
      <c r="D86" s="51"/>
      <c r="E86" s="51"/>
      <c r="F86" s="51"/>
      <c r="G86" s="51"/>
      <c r="H86" s="51"/>
      <c r="I86" s="51"/>
    </row>
    <row r="87" spans="2:10">
      <c r="B87" s="44"/>
      <c r="C87" s="44" t="s">
        <v>123</v>
      </c>
      <c r="D87" s="51"/>
      <c r="E87" s="51"/>
      <c r="F87" s="51"/>
      <c r="G87" s="51"/>
      <c r="H87" s="51"/>
      <c r="I87" s="51"/>
    </row>
    <row r="88" spans="2:10">
      <c r="B88" s="44"/>
      <c r="C88" s="44"/>
      <c r="D88" s="51"/>
      <c r="E88" s="51"/>
      <c r="F88" s="51"/>
      <c r="G88" s="51"/>
      <c r="H88" s="51"/>
      <c r="I88" s="51"/>
    </row>
    <row r="89" spans="2:10" ht="18">
      <c r="B89" s="26" t="s">
        <v>211</v>
      </c>
    </row>
    <row r="90" spans="2:10" ht="21">
      <c r="B90" s="58"/>
      <c r="C90" s="543"/>
      <c r="D90" s="544"/>
      <c r="E90" s="544"/>
      <c r="F90" s="544"/>
      <c r="G90" s="544"/>
      <c r="H90" s="544"/>
      <c r="I90" s="544"/>
    </row>
    <row r="91" spans="2:10">
      <c r="C91" s="543"/>
      <c r="D91" s="543"/>
      <c r="E91" s="543"/>
      <c r="F91" s="543"/>
      <c r="G91" s="543"/>
      <c r="H91" s="543"/>
      <c r="I91" s="543"/>
    </row>
    <row r="92" spans="2:10" ht="18.75">
      <c r="B92" s="41"/>
      <c r="C92" s="42"/>
      <c r="D92" s="42"/>
      <c r="E92" s="42"/>
      <c r="F92" s="42"/>
      <c r="G92" s="42"/>
      <c r="H92" s="42"/>
      <c r="I92" s="42"/>
    </row>
    <row r="93" spans="2:10" ht="18.75">
      <c r="B93" s="41"/>
      <c r="C93" s="42"/>
      <c r="D93" s="42"/>
      <c r="E93" s="42"/>
      <c r="F93" s="42"/>
      <c r="G93" s="42"/>
      <c r="H93" s="42"/>
      <c r="I93" s="42"/>
    </row>
    <row r="98" spans="2:9" ht="15.75" customHeight="1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  <row r="100" spans="2:9">
      <c r="B100" s="44"/>
      <c r="C100" s="44"/>
      <c r="D100" s="45"/>
      <c r="E100" s="45"/>
      <c r="F100" s="45"/>
      <c r="G100" s="45"/>
      <c r="H100" s="45"/>
      <c r="I100" s="45"/>
    </row>
    <row r="101" spans="2:9">
      <c r="B101" s="44"/>
      <c r="C101" s="44"/>
      <c r="D101" s="45"/>
      <c r="E101" s="45"/>
      <c r="F101" s="45"/>
      <c r="G101" s="45"/>
      <c r="H101" s="45"/>
      <c r="I101" s="45"/>
    </row>
  </sheetData>
  <mergeCells count="3">
    <mergeCell ref="C90:I90"/>
    <mergeCell ref="C91:I91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91"/>
  <sheetViews>
    <sheetView showGridLines="0" showRowColHeaders="0" showZeros="0" showOutlineSymbols="0" zoomScaleNormal="100" workbookViewId="0">
      <pane ySplit="4" topLeftCell="A29" activePane="bottomLeft" state="frozen"/>
      <selection activeCell="H25" sqref="H25"/>
      <selection pane="bottomLeft" activeCell="R54" sqref="R54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11.5703125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246" t="s">
        <v>213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 t="s">
        <v>123</v>
      </c>
      <c r="D6" s="51">
        <v>854.01</v>
      </c>
      <c r="E6" s="51">
        <v>892.38</v>
      </c>
      <c r="F6" s="51">
        <v>574.13</v>
      </c>
      <c r="G6" s="51">
        <v>351.09</v>
      </c>
      <c r="H6" s="51">
        <v>462.09</v>
      </c>
      <c r="I6" s="51">
        <v>785.83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 t="s">
        <v>123</v>
      </c>
      <c r="D7" s="51">
        <v>873.21</v>
      </c>
      <c r="E7" s="51">
        <v>923.06</v>
      </c>
      <c r="F7" s="51">
        <v>588.72</v>
      </c>
      <c r="G7" s="51">
        <v>360.34</v>
      </c>
      <c r="H7" s="51">
        <v>473.68</v>
      </c>
      <c r="I7" s="51">
        <v>810.85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 t="s">
        <v>123</v>
      </c>
      <c r="D8" s="51">
        <v>890.96</v>
      </c>
      <c r="E8" s="51">
        <v>955.41</v>
      </c>
      <c r="F8" s="51">
        <v>603.87</v>
      </c>
      <c r="G8" s="51">
        <v>365.3</v>
      </c>
      <c r="H8" s="51">
        <v>488.24</v>
      </c>
      <c r="I8" s="51">
        <v>836.27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 t="s">
        <v>123</v>
      </c>
      <c r="D9" s="51">
        <v>910.37</v>
      </c>
      <c r="E9" s="51">
        <v>987.48</v>
      </c>
      <c r="F9" s="51">
        <v>619.76</v>
      </c>
      <c r="G9" s="51">
        <v>369.68</v>
      </c>
      <c r="H9" s="51">
        <v>503.83</v>
      </c>
      <c r="I9" s="51">
        <v>862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 t="s">
        <v>123</v>
      </c>
      <c r="D10" s="51">
        <v>918.29</v>
      </c>
      <c r="E10" s="51">
        <v>1007.69</v>
      </c>
      <c r="F10" s="51">
        <v>626.12</v>
      </c>
      <c r="G10" s="51">
        <v>368.01</v>
      </c>
      <c r="H10" s="51">
        <v>510.91</v>
      </c>
      <c r="I10" s="51">
        <v>876.53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 t="s">
        <v>123</v>
      </c>
      <c r="D11" s="51">
        <v>925.16</v>
      </c>
      <c r="E11" s="51">
        <v>1029.53</v>
      </c>
      <c r="F11" s="51">
        <v>632.74</v>
      </c>
      <c r="G11" s="51">
        <v>371.93</v>
      </c>
      <c r="H11" s="51">
        <v>520.6</v>
      </c>
      <c r="I11" s="51">
        <v>893.13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 t="s">
        <v>123</v>
      </c>
      <c r="D12" s="52">
        <v>931.65</v>
      </c>
      <c r="E12" s="52">
        <v>1050.82</v>
      </c>
      <c r="F12" s="52">
        <v>640.89</v>
      </c>
      <c r="G12" s="52">
        <v>376.42</v>
      </c>
      <c r="H12" s="52">
        <v>528.64</v>
      </c>
      <c r="I12" s="51">
        <v>910.24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 t="s">
        <v>123</v>
      </c>
      <c r="D13" s="51">
        <v>937.14</v>
      </c>
      <c r="E13" s="51">
        <v>1071.01</v>
      </c>
      <c r="F13" s="51">
        <v>649.19000000000005</v>
      </c>
      <c r="G13" s="51">
        <v>381.06</v>
      </c>
      <c r="H13" s="51">
        <v>538.4</v>
      </c>
      <c r="I13" s="51">
        <v>926.87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 t="s">
        <v>123</v>
      </c>
      <c r="D14" s="51">
        <v>953.92</v>
      </c>
      <c r="E14" s="51">
        <v>1107.49</v>
      </c>
      <c r="F14" s="51">
        <v>680.96</v>
      </c>
      <c r="G14" s="51">
        <v>393.4</v>
      </c>
      <c r="H14" s="51">
        <v>558.41</v>
      </c>
      <c r="I14" s="51">
        <v>960.98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 t="s">
        <v>123</v>
      </c>
      <c r="D15" s="51">
        <v>978.4</v>
      </c>
      <c r="E15" s="51">
        <v>1143.55</v>
      </c>
      <c r="F15" s="51">
        <v>714.98</v>
      </c>
      <c r="G15" s="51">
        <v>405.54</v>
      </c>
      <c r="H15" s="51">
        <v>579.25</v>
      </c>
      <c r="I15" s="51">
        <v>995.76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 t="s">
        <v>123</v>
      </c>
      <c r="D16" s="51">
        <v>985.16</v>
      </c>
      <c r="E16" s="51">
        <v>1170.26</v>
      </c>
      <c r="F16" s="51">
        <v>729.62</v>
      </c>
      <c r="G16" s="51">
        <v>412.01</v>
      </c>
      <c r="H16" s="51">
        <v>594.59</v>
      </c>
      <c r="I16" s="51">
        <v>1017.97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 t="s">
        <v>123</v>
      </c>
      <c r="D17" s="51">
        <v>994.49</v>
      </c>
      <c r="E17" s="51">
        <v>1196.17</v>
      </c>
      <c r="F17" s="51">
        <v>743.03</v>
      </c>
      <c r="G17" s="51">
        <v>418.4</v>
      </c>
      <c r="H17" s="51">
        <v>605.74</v>
      </c>
      <c r="I17" s="51">
        <v>1039.54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 t="s">
        <v>123</v>
      </c>
      <c r="D18" s="51">
        <v>1034.52</v>
      </c>
      <c r="E18" s="51">
        <v>1259.79</v>
      </c>
      <c r="F18" s="51">
        <v>781.67</v>
      </c>
      <c r="G18" s="51">
        <v>439.43</v>
      </c>
      <c r="H18" s="51">
        <v>641.53</v>
      </c>
      <c r="I18" s="51">
        <v>1094.8699999999999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 t="s">
        <v>123</v>
      </c>
      <c r="D19" s="51">
        <v>1117.01</v>
      </c>
      <c r="E19" s="51">
        <v>1378.39</v>
      </c>
      <c r="F19" s="51">
        <v>854.68</v>
      </c>
      <c r="G19" s="51">
        <v>479.59</v>
      </c>
      <c r="H19" s="51">
        <v>705.93</v>
      </c>
      <c r="I19" s="51">
        <v>1198.6500000000001</v>
      </c>
      <c r="K19" s="31"/>
      <c r="L19" s="31"/>
      <c r="M19" s="31"/>
      <c r="N19" s="31"/>
      <c r="O19" s="31"/>
      <c r="P19" s="31"/>
    </row>
    <row r="20" spans="2:16">
      <c r="B20" s="44">
        <v>2024</v>
      </c>
      <c r="C20" s="44" t="s">
        <v>123</v>
      </c>
      <c r="D20" s="51">
        <v>1166</v>
      </c>
      <c r="E20" s="51">
        <v>1449.86</v>
      </c>
      <c r="F20" s="51">
        <v>899.25</v>
      </c>
      <c r="G20" s="51">
        <v>503.32</v>
      </c>
      <c r="H20" s="51">
        <v>745.92</v>
      </c>
      <c r="I20" s="51">
        <v>1261.9000000000001</v>
      </c>
      <c r="K20" s="31"/>
      <c r="L20" s="31"/>
      <c r="M20" s="31"/>
      <c r="N20" s="31"/>
      <c r="O20" s="31"/>
      <c r="P20" s="31"/>
    </row>
    <row r="21" spans="2:16">
      <c r="B21" s="44"/>
      <c r="C21" s="44"/>
      <c r="D21" s="51"/>
      <c r="E21" s="51"/>
      <c r="F21" s="51"/>
      <c r="G21" s="51"/>
      <c r="H21" s="51"/>
      <c r="I21" s="51"/>
      <c r="K21" s="31"/>
      <c r="L21" s="31"/>
      <c r="M21" s="31"/>
      <c r="N21" s="31"/>
      <c r="O21" s="31"/>
      <c r="P21" s="31"/>
    </row>
    <row r="22" spans="2:16">
      <c r="B22" s="44">
        <v>2025</v>
      </c>
      <c r="C22" s="44" t="s">
        <v>112</v>
      </c>
      <c r="D22" s="51">
        <v>1204.96</v>
      </c>
      <c r="E22" s="51">
        <v>1497.95</v>
      </c>
      <c r="F22" s="51">
        <v>931.53</v>
      </c>
      <c r="G22" s="51">
        <v>523.63</v>
      </c>
      <c r="H22" s="51">
        <v>775.7</v>
      </c>
      <c r="I22" s="51">
        <v>1304.78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113</v>
      </c>
      <c r="D23" s="51">
        <v>1205.52</v>
      </c>
      <c r="E23" s="51">
        <v>1500.67</v>
      </c>
      <c r="F23" s="51">
        <v>932.41</v>
      </c>
      <c r="G23" s="51">
        <v>523.94000000000005</v>
      </c>
      <c r="H23" s="51">
        <v>777.4</v>
      </c>
      <c r="I23" s="51">
        <v>1307.18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114</v>
      </c>
      <c r="D24" s="51">
        <v>1206.31</v>
      </c>
      <c r="E24" s="51">
        <v>1502.16</v>
      </c>
      <c r="F24" s="51">
        <v>933.03</v>
      </c>
      <c r="G24" s="51">
        <v>524.04999999999995</v>
      </c>
      <c r="H24" s="51">
        <v>778.31</v>
      </c>
      <c r="I24" s="51">
        <v>1308.22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115</v>
      </c>
      <c r="D25" s="51">
        <v>1207.21</v>
      </c>
      <c r="E25" s="51">
        <v>1503.31</v>
      </c>
      <c r="F25" s="51">
        <v>933.48</v>
      </c>
      <c r="G25" s="51">
        <v>524.32000000000005</v>
      </c>
      <c r="H25" s="51">
        <v>779.28</v>
      </c>
      <c r="I25" s="51">
        <v>1309.07</v>
      </c>
      <c r="K25" s="31" cm="1">
        <f t="array" ref="K25">LOOKUP(2,1/(D20:D33&lt;&gt;""),D20:D33)</f>
        <v>1212.07</v>
      </c>
      <c r="L25" s="31" cm="1">
        <f t="array" ref="L25">LOOKUP(2,1/(E20:E33&lt;&gt;""),E20:E33)</f>
        <v>1512.73</v>
      </c>
      <c r="M25" s="31" cm="1">
        <f t="array" ref="M25">LOOKUP(2,1/(F20:F33&lt;&gt;""),F20:F33)</f>
        <v>937.56</v>
      </c>
      <c r="N25" s="31" cm="1">
        <f t="array" ref="N25">LOOKUP(2,1/(G20:G33&lt;&gt;""),G20:G33)</f>
        <v>526.92999999999995</v>
      </c>
      <c r="O25" s="31" cm="1">
        <f t="array" ref="O25">LOOKUP(2,1/(H20:H33&lt;&gt;""),H20:H33)</f>
        <v>784.95</v>
      </c>
      <c r="P25" s="31" cm="1">
        <f t="array" ref="P25">LOOKUP(2,1/(I20:I33&lt;&gt;""),I20:I33)</f>
        <v>1317.71</v>
      </c>
    </row>
    <row r="26" spans="2:16">
      <c r="B26" s="44"/>
      <c r="C26" s="44" t="s">
        <v>116</v>
      </c>
      <c r="D26" s="51">
        <v>1208.26</v>
      </c>
      <c r="E26" s="51">
        <v>1505.55</v>
      </c>
      <c r="F26" s="51">
        <v>934.65</v>
      </c>
      <c r="G26" s="51">
        <v>525.72</v>
      </c>
      <c r="H26" s="51">
        <v>780.27</v>
      </c>
      <c r="I26" s="51">
        <v>1311.04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117</v>
      </c>
      <c r="D27" s="51">
        <v>1208.57</v>
      </c>
      <c r="E27" s="51">
        <v>1505.91</v>
      </c>
      <c r="F27" s="51">
        <v>934.99</v>
      </c>
      <c r="G27" s="51">
        <v>525.73</v>
      </c>
      <c r="H27" s="51">
        <v>781.11</v>
      </c>
      <c r="I27" s="51">
        <v>1311.41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118</v>
      </c>
      <c r="D28" s="51">
        <v>1208.9000000000001</v>
      </c>
      <c r="E28" s="51">
        <v>1506.46</v>
      </c>
      <c r="F28" s="51">
        <v>935.35</v>
      </c>
      <c r="G28" s="51">
        <v>525.66</v>
      </c>
      <c r="H28" s="51">
        <v>781.98</v>
      </c>
      <c r="I28" s="51">
        <v>1311.93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119</v>
      </c>
      <c r="D29" s="51">
        <v>1209.68</v>
      </c>
      <c r="E29" s="51">
        <v>1507.55</v>
      </c>
      <c r="F29" s="51">
        <v>935.83</v>
      </c>
      <c r="G29" s="51">
        <v>525.80999999999995</v>
      </c>
      <c r="H29" s="51">
        <v>782.54</v>
      </c>
      <c r="I29" s="51">
        <v>1312.95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120</v>
      </c>
      <c r="D30" s="51">
        <v>1209.95</v>
      </c>
      <c r="E30" s="51">
        <v>1508.7</v>
      </c>
      <c r="F30" s="51">
        <v>936.28</v>
      </c>
      <c r="G30" s="51">
        <v>526.03</v>
      </c>
      <c r="H30" s="51">
        <v>782.94</v>
      </c>
      <c r="I30" s="51">
        <v>1313.97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121</v>
      </c>
      <c r="D31" s="51">
        <v>1210.3499999999999</v>
      </c>
      <c r="E31" s="51">
        <v>1510.07</v>
      </c>
      <c r="F31" s="51">
        <v>936.68</v>
      </c>
      <c r="G31" s="51">
        <v>526.62</v>
      </c>
      <c r="H31" s="51">
        <v>783.25</v>
      </c>
      <c r="I31" s="51">
        <v>1315.31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122</v>
      </c>
      <c r="D32" s="51">
        <v>1211.48</v>
      </c>
      <c r="E32" s="51">
        <v>1511.51</v>
      </c>
      <c r="F32" s="51">
        <v>937.18</v>
      </c>
      <c r="G32" s="51">
        <v>527.02</v>
      </c>
      <c r="H32" s="51">
        <v>784.25</v>
      </c>
      <c r="I32" s="51">
        <v>1316.69</v>
      </c>
      <c r="K32" s="31"/>
      <c r="L32" s="31"/>
      <c r="M32" s="31"/>
      <c r="N32" s="31"/>
      <c r="O32" s="31"/>
      <c r="P32" s="31"/>
    </row>
    <row r="33" spans="2:17">
      <c r="B33" s="50"/>
      <c r="C33" s="44" t="s">
        <v>123</v>
      </c>
      <c r="D33" s="51">
        <v>1212.07</v>
      </c>
      <c r="E33" s="51">
        <v>1512.73</v>
      </c>
      <c r="F33" s="51">
        <v>937.56</v>
      </c>
      <c r="G33" s="51">
        <v>526.92999999999995</v>
      </c>
      <c r="H33" s="51">
        <v>784.95</v>
      </c>
      <c r="I33" s="51">
        <v>1317.71</v>
      </c>
      <c r="K33" s="31"/>
      <c r="L33" s="202"/>
      <c r="M33" s="202"/>
      <c r="N33" s="202"/>
      <c r="O33" s="202"/>
      <c r="P33" s="202"/>
      <c r="Q33" s="202"/>
    </row>
    <row r="34" spans="2:17">
      <c r="B34" s="44">
        <v>2026</v>
      </c>
      <c r="C34" s="44" t="s">
        <v>112</v>
      </c>
      <c r="D34" s="51">
        <v>1253.18</v>
      </c>
      <c r="E34" s="51">
        <v>1563.56</v>
      </c>
      <c r="F34" s="51">
        <v>971.91</v>
      </c>
      <c r="G34" s="51">
        <v>549.89</v>
      </c>
      <c r="H34" s="51">
        <v>818.29</v>
      </c>
      <c r="I34" s="51">
        <v>1363.36</v>
      </c>
      <c r="K34" s="31"/>
      <c r="L34" s="31"/>
      <c r="M34" s="31"/>
      <c r="N34" s="31"/>
      <c r="O34" s="31"/>
      <c r="P34" s="31"/>
    </row>
    <row r="35" spans="2:17">
      <c r="B35" s="44"/>
      <c r="C35" s="47" t="s">
        <v>113</v>
      </c>
      <c r="D35" s="55">
        <v>1253.57</v>
      </c>
      <c r="E35" s="55">
        <v>1566.81</v>
      </c>
      <c r="F35" s="55">
        <v>972.79</v>
      </c>
      <c r="G35" s="55">
        <v>550.14</v>
      </c>
      <c r="H35" s="55">
        <v>819.46</v>
      </c>
      <c r="I35" s="55">
        <v>1366.2</v>
      </c>
      <c r="K35" s="31"/>
      <c r="L35" s="31"/>
      <c r="M35" s="31"/>
      <c r="N35" s="31"/>
      <c r="O35" s="31"/>
      <c r="P35" s="31"/>
    </row>
    <row r="36" spans="2:17">
      <c r="B36" s="44"/>
      <c r="C36" s="44" t="s">
        <v>114</v>
      </c>
      <c r="D36" s="51"/>
      <c r="E36" s="51"/>
      <c r="F36" s="51"/>
      <c r="G36" s="51"/>
      <c r="H36" s="51"/>
      <c r="I36" s="51"/>
      <c r="K36" s="31"/>
      <c r="L36" s="31"/>
      <c r="M36" s="31"/>
      <c r="N36" s="31"/>
      <c r="O36" s="31"/>
      <c r="P36" s="31"/>
    </row>
    <row r="37" spans="2:17">
      <c r="B37" s="44"/>
      <c r="C37" s="44" t="s">
        <v>115</v>
      </c>
      <c r="D37" s="51"/>
      <c r="E37" s="51"/>
      <c r="F37" s="51"/>
      <c r="G37" s="51"/>
      <c r="H37" s="51"/>
      <c r="I37" s="51"/>
      <c r="K37" s="31" cm="1">
        <f t="array" ref="K37">LOOKUP(2,1/(D32:D45&lt;&gt;""),D32:D45)</f>
        <v>1253.57</v>
      </c>
      <c r="L37" s="31" cm="1">
        <f t="array" ref="L37">LOOKUP(2,1/(E32:E45&lt;&gt;""),E32:E45)</f>
        <v>1566.81</v>
      </c>
      <c r="M37" s="31" cm="1">
        <f t="array" ref="M37">LOOKUP(2,1/(F32:F45&lt;&gt;""),F32:F45)</f>
        <v>972.79</v>
      </c>
      <c r="N37" s="31" cm="1">
        <f t="array" ref="N37">LOOKUP(2,1/(G32:G45&lt;&gt;""),G32:G45)</f>
        <v>550.14</v>
      </c>
      <c r="O37" s="31" cm="1">
        <f t="array" ref="O37">LOOKUP(2,1/(H32:H45&lt;&gt;""),H32:H45)</f>
        <v>819.46</v>
      </c>
      <c r="P37" s="31" cm="1">
        <f t="array" ref="P37">LOOKUP(2,1/(I32:I45&lt;&gt;""),I32:I45)</f>
        <v>1366.2</v>
      </c>
    </row>
    <row r="38" spans="2:17">
      <c r="B38" s="44"/>
      <c r="C38" s="44" t="s">
        <v>116</v>
      </c>
      <c r="D38" s="51"/>
      <c r="E38" s="51"/>
      <c r="F38" s="51"/>
      <c r="G38" s="51"/>
      <c r="H38" s="51"/>
      <c r="I38" s="51"/>
      <c r="K38" s="31"/>
      <c r="L38" s="31"/>
      <c r="M38" s="31"/>
      <c r="N38" s="31"/>
      <c r="O38" s="31"/>
      <c r="P38" s="31"/>
    </row>
    <row r="39" spans="2:17">
      <c r="B39" s="44"/>
      <c r="C39" s="44" t="s">
        <v>117</v>
      </c>
      <c r="D39" s="51"/>
      <c r="E39" s="51"/>
      <c r="F39" s="51"/>
      <c r="G39" s="51"/>
      <c r="H39" s="51"/>
      <c r="I39" s="51"/>
      <c r="K39" s="31"/>
      <c r="L39" s="31"/>
      <c r="M39" s="31"/>
      <c r="N39" s="31"/>
      <c r="O39" s="31"/>
      <c r="P39" s="31"/>
    </row>
    <row r="40" spans="2:17">
      <c r="B40" s="44"/>
      <c r="C40" s="44" t="s">
        <v>118</v>
      </c>
      <c r="D40" s="51"/>
      <c r="E40" s="51"/>
      <c r="F40" s="51"/>
      <c r="G40" s="51"/>
      <c r="H40" s="51"/>
      <c r="I40" s="51"/>
      <c r="K40" s="31"/>
      <c r="L40" s="31"/>
      <c r="M40" s="31"/>
      <c r="N40" s="31"/>
      <c r="O40" s="31"/>
      <c r="P40" s="31"/>
    </row>
    <row r="41" spans="2:17">
      <c r="B41" s="44"/>
      <c r="C41" s="44" t="s">
        <v>119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17">
      <c r="B42" s="44"/>
      <c r="C42" s="44" t="s">
        <v>120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17">
      <c r="B43" s="44"/>
      <c r="C43" s="44" t="s">
        <v>121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17">
      <c r="B44" s="44"/>
      <c r="C44" s="44" t="s">
        <v>122</v>
      </c>
      <c r="D44" s="51"/>
      <c r="E44" s="51"/>
      <c r="F44" s="51"/>
      <c r="G44" s="51"/>
      <c r="H44" s="51"/>
      <c r="I44" s="51"/>
      <c r="K44" s="31"/>
      <c r="L44" s="31"/>
      <c r="M44" s="31"/>
      <c r="N44" s="31"/>
      <c r="O44" s="31"/>
      <c r="P44" s="31"/>
    </row>
    <row r="45" spans="2:17">
      <c r="B45" s="50"/>
      <c r="C45" s="44" t="s">
        <v>123</v>
      </c>
      <c r="D45" s="51"/>
      <c r="E45" s="51"/>
      <c r="F45" s="51"/>
      <c r="G45" s="51"/>
      <c r="H45" s="51"/>
      <c r="I45" s="51"/>
      <c r="K45" s="31"/>
      <c r="L45" s="202"/>
      <c r="M45" s="202"/>
      <c r="N45" s="202"/>
      <c r="O45" s="202"/>
      <c r="P45" s="202"/>
      <c r="Q45" s="202"/>
    </row>
    <row r="46" spans="2:17">
      <c r="B46" s="50"/>
      <c r="C46" s="44"/>
      <c r="D46" s="57"/>
      <c r="E46" s="57"/>
      <c r="F46" s="57"/>
      <c r="G46" s="57"/>
      <c r="H46" s="57"/>
      <c r="I46" s="57"/>
      <c r="K46" s="31"/>
      <c r="L46" s="31"/>
      <c r="M46" s="31"/>
      <c r="N46" s="31"/>
      <c r="O46" s="31"/>
      <c r="P46" s="31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  <c r="K47" s="31"/>
      <c r="L47" s="31"/>
      <c r="M47" s="31"/>
      <c r="N47" s="31"/>
      <c r="O47" s="31"/>
      <c r="P47" s="31"/>
    </row>
    <row r="48" spans="2:17">
      <c r="B48" s="44">
        <v>2010</v>
      </c>
      <c r="C48" s="44" t="s">
        <v>123</v>
      </c>
      <c r="D48" s="51">
        <v>2.17</v>
      </c>
      <c r="E48" s="51">
        <v>3.59</v>
      </c>
      <c r="F48" s="51">
        <v>3.21</v>
      </c>
      <c r="G48" s="51">
        <v>2.9</v>
      </c>
      <c r="H48" s="51">
        <v>2.82</v>
      </c>
      <c r="I48" s="51">
        <v>3.42</v>
      </c>
      <c r="K48" s="31"/>
      <c r="L48" s="31"/>
      <c r="M48" s="31"/>
      <c r="N48" s="31"/>
      <c r="O48" s="31"/>
      <c r="P48" s="31"/>
    </row>
    <row r="49" spans="2:42">
      <c r="B49" s="44">
        <v>2011</v>
      </c>
      <c r="C49" s="44" t="s">
        <v>123</v>
      </c>
      <c r="D49" s="51">
        <v>2.25</v>
      </c>
      <c r="E49" s="51">
        <v>3.44</v>
      </c>
      <c r="F49" s="51">
        <v>2.54</v>
      </c>
      <c r="G49" s="51">
        <v>2.64</v>
      </c>
      <c r="H49" s="51">
        <v>2.5099999999999998</v>
      </c>
      <c r="I49" s="51">
        <v>3.18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2012</v>
      </c>
      <c r="C50" s="44" t="s">
        <v>123</v>
      </c>
      <c r="D50" s="52">
        <v>2.0299999999999998</v>
      </c>
      <c r="E50" s="52">
        <v>3.5</v>
      </c>
      <c r="F50" s="52">
        <v>2.57</v>
      </c>
      <c r="G50" s="52">
        <v>1.38</v>
      </c>
      <c r="H50" s="52">
        <v>3.07</v>
      </c>
      <c r="I50" s="52">
        <v>3.13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2013</v>
      </c>
      <c r="C51" s="44" t="s">
        <v>123</v>
      </c>
      <c r="D51" s="51">
        <v>2.1800000000000002</v>
      </c>
      <c r="E51" s="51">
        <v>3.36</v>
      </c>
      <c r="F51" s="51">
        <v>2.63</v>
      </c>
      <c r="G51" s="51">
        <v>1.2</v>
      </c>
      <c r="H51" s="51">
        <v>3.19</v>
      </c>
      <c r="I51" s="51">
        <v>3.08</v>
      </c>
      <c r="K51" s="31"/>
      <c r="L51" s="31"/>
      <c r="M51" s="31"/>
      <c r="N51" s="31"/>
      <c r="O51" s="31"/>
      <c r="P51" s="31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</row>
    <row r="52" spans="2:42">
      <c r="B52" s="44">
        <v>2014</v>
      </c>
      <c r="C52" s="44" t="s">
        <v>123</v>
      </c>
      <c r="D52" s="51">
        <v>0.87</v>
      </c>
      <c r="E52" s="51">
        <v>2.0499999999999998</v>
      </c>
      <c r="F52" s="51">
        <v>1.03</v>
      </c>
      <c r="G52" s="51">
        <v>-0.45</v>
      </c>
      <c r="H52" s="51">
        <v>1.41</v>
      </c>
      <c r="I52" s="51">
        <v>1.69</v>
      </c>
      <c r="K52" s="31"/>
      <c r="L52" s="31"/>
      <c r="M52" s="31"/>
      <c r="N52" s="31"/>
      <c r="O52" s="31"/>
      <c r="P52" s="31"/>
    </row>
    <row r="53" spans="2:42">
      <c r="B53" s="44">
        <v>2015</v>
      </c>
      <c r="C53" s="44" t="s">
        <v>123</v>
      </c>
      <c r="D53" s="51">
        <v>0.75</v>
      </c>
      <c r="E53" s="51">
        <v>2.17</v>
      </c>
      <c r="F53" s="51">
        <v>1.06</v>
      </c>
      <c r="G53" s="51">
        <v>1.07</v>
      </c>
      <c r="H53" s="51">
        <v>1.9</v>
      </c>
      <c r="I53" s="51">
        <v>1.89</v>
      </c>
      <c r="K53" s="31"/>
      <c r="L53" s="31"/>
      <c r="M53" s="31"/>
      <c r="N53" s="31"/>
      <c r="O53" s="31"/>
      <c r="P53" s="31"/>
    </row>
    <row r="54" spans="2:42">
      <c r="B54" s="44">
        <v>2016</v>
      </c>
      <c r="C54" s="44" t="s">
        <v>123</v>
      </c>
      <c r="D54" s="51">
        <v>0.7</v>
      </c>
      <c r="E54" s="51">
        <v>2.0699999999999998</v>
      </c>
      <c r="F54" s="51">
        <v>1.29</v>
      </c>
      <c r="G54" s="51">
        <v>1.21</v>
      </c>
      <c r="H54" s="51">
        <v>1.54</v>
      </c>
      <c r="I54" s="51">
        <v>1.92</v>
      </c>
      <c r="K54" s="31"/>
      <c r="L54" s="31"/>
      <c r="M54" s="31"/>
      <c r="N54" s="31"/>
      <c r="O54" s="31"/>
      <c r="P54" s="31"/>
    </row>
    <row r="55" spans="2:42">
      <c r="B55" s="44">
        <v>2017</v>
      </c>
      <c r="C55" s="44" t="s">
        <v>123</v>
      </c>
      <c r="D55" s="51">
        <v>0.59</v>
      </c>
      <c r="E55" s="51">
        <v>1.92</v>
      </c>
      <c r="F55" s="51">
        <v>1.29</v>
      </c>
      <c r="G55" s="51">
        <v>1.23</v>
      </c>
      <c r="H55" s="51">
        <v>1.85</v>
      </c>
      <c r="I55" s="51">
        <v>1.83</v>
      </c>
      <c r="K55" s="31"/>
      <c r="L55" s="31"/>
      <c r="M55" s="31"/>
      <c r="N55" s="31"/>
      <c r="O55" s="31"/>
      <c r="P55" s="31"/>
    </row>
    <row r="56" spans="2:42">
      <c r="B56" s="44">
        <v>2018</v>
      </c>
      <c r="C56" s="44" t="s">
        <v>123</v>
      </c>
      <c r="D56" s="51">
        <v>1.79</v>
      </c>
      <c r="E56" s="51">
        <v>3.41</v>
      </c>
      <c r="F56" s="51">
        <v>4.8899999999999997</v>
      </c>
      <c r="G56" s="51">
        <v>3.24</v>
      </c>
      <c r="H56" s="51">
        <v>3.72</v>
      </c>
      <c r="I56" s="51">
        <v>3.68</v>
      </c>
      <c r="K56" s="31"/>
      <c r="L56" s="31"/>
      <c r="M56" s="31"/>
      <c r="N56" s="31"/>
      <c r="O56" s="31"/>
      <c r="P56" s="31"/>
    </row>
    <row r="57" spans="2:42">
      <c r="B57" s="44">
        <v>2019</v>
      </c>
      <c r="C57" s="44" t="s">
        <v>123</v>
      </c>
      <c r="D57" s="51">
        <v>2.57</v>
      </c>
      <c r="E57" s="51">
        <v>3.26</v>
      </c>
      <c r="F57" s="51">
        <v>5</v>
      </c>
      <c r="G57" s="51">
        <v>3.09</v>
      </c>
      <c r="H57" s="51">
        <v>3.73</v>
      </c>
      <c r="I57" s="51">
        <v>3.62</v>
      </c>
      <c r="K57" s="31"/>
      <c r="L57" s="31"/>
      <c r="M57" s="31"/>
      <c r="N57" s="31"/>
      <c r="O57" s="31"/>
      <c r="P57" s="31"/>
    </row>
    <row r="58" spans="2:42">
      <c r="B58" s="44">
        <v>2020</v>
      </c>
      <c r="C58" s="44" t="s">
        <v>123</v>
      </c>
      <c r="D58" s="51">
        <v>0.69</v>
      </c>
      <c r="E58" s="51">
        <v>2.34</v>
      </c>
      <c r="F58" s="51">
        <v>2.0499999999999998</v>
      </c>
      <c r="G58" s="51">
        <v>1.59</v>
      </c>
      <c r="H58" s="51">
        <v>2.65</v>
      </c>
      <c r="I58" s="51">
        <v>2.23</v>
      </c>
      <c r="K58" s="31"/>
      <c r="L58" s="31"/>
      <c r="M58" s="31"/>
      <c r="N58" s="31"/>
      <c r="O58" s="31"/>
      <c r="P58" s="31"/>
    </row>
    <row r="59" spans="2:42">
      <c r="B59" s="44">
        <v>2021</v>
      </c>
      <c r="C59" s="44" t="s">
        <v>123</v>
      </c>
      <c r="D59" s="51">
        <v>0.95</v>
      </c>
      <c r="E59" s="51">
        <v>2.21</v>
      </c>
      <c r="F59" s="51">
        <v>1.84</v>
      </c>
      <c r="G59" s="51">
        <v>1.55</v>
      </c>
      <c r="H59" s="51">
        <v>1.88</v>
      </c>
      <c r="I59" s="51">
        <v>2.12</v>
      </c>
      <c r="K59" s="31"/>
      <c r="L59" s="31"/>
      <c r="M59" s="31"/>
      <c r="N59" s="31"/>
      <c r="O59" s="31"/>
      <c r="P59" s="31"/>
    </row>
    <row r="60" spans="2:42">
      <c r="B60" s="44">
        <v>2022</v>
      </c>
      <c r="C60" s="44" t="s">
        <v>123</v>
      </c>
      <c r="D60" s="51">
        <v>4.03</v>
      </c>
      <c r="E60" s="51">
        <v>5.32</v>
      </c>
      <c r="F60" s="51">
        <v>5.2</v>
      </c>
      <c r="G60" s="51">
        <v>5.03</v>
      </c>
      <c r="H60" s="51">
        <v>5.91</v>
      </c>
      <c r="I60" s="51">
        <v>5.32</v>
      </c>
      <c r="K60" s="31"/>
      <c r="L60" s="31"/>
      <c r="M60" s="31"/>
      <c r="N60" s="31"/>
      <c r="O60" s="31"/>
      <c r="P60" s="31"/>
    </row>
    <row r="61" spans="2:42">
      <c r="B61" s="44">
        <v>2023</v>
      </c>
      <c r="C61" s="44" t="s">
        <v>123</v>
      </c>
      <c r="D61" s="51">
        <v>7.97</v>
      </c>
      <c r="E61" s="51">
        <v>9.41</v>
      </c>
      <c r="F61" s="51">
        <v>9.34</v>
      </c>
      <c r="G61" s="51">
        <v>9.14</v>
      </c>
      <c r="H61" s="51">
        <v>10.039999999999999</v>
      </c>
      <c r="I61" s="51">
        <v>9.48</v>
      </c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123</v>
      </c>
      <c r="D62" s="51">
        <v>4.3899999999999997</v>
      </c>
      <c r="E62" s="51">
        <v>5.19</v>
      </c>
      <c r="F62" s="51">
        <v>5.21</v>
      </c>
      <c r="G62" s="51">
        <v>4.95</v>
      </c>
      <c r="H62" s="51">
        <v>5.67</v>
      </c>
      <c r="I62" s="51">
        <v>5.28</v>
      </c>
      <c r="K62" s="31"/>
      <c r="L62" s="31"/>
      <c r="M62" s="31"/>
      <c r="N62" s="31"/>
      <c r="O62" s="31"/>
      <c r="P62" s="31"/>
    </row>
    <row r="63" spans="2:42">
      <c r="B63" s="44"/>
      <c r="C63" s="44"/>
      <c r="D63" s="51"/>
      <c r="E63" s="51"/>
      <c r="F63" s="51"/>
      <c r="G63" s="51"/>
      <c r="H63" s="51"/>
      <c r="I63" s="51"/>
      <c r="K63" s="31"/>
      <c r="L63" s="31"/>
      <c r="M63" s="31"/>
      <c r="N63" s="31"/>
      <c r="O63" s="31"/>
      <c r="P63" s="31"/>
    </row>
    <row r="64" spans="2:42">
      <c r="B64" s="44">
        <v>2025</v>
      </c>
      <c r="C64" s="44" t="s">
        <v>112</v>
      </c>
      <c r="D64" s="51">
        <v>3.75</v>
      </c>
      <c r="E64" s="51">
        <v>4.3899999999999997</v>
      </c>
      <c r="F64" s="51">
        <v>4.46</v>
      </c>
      <c r="G64" s="51">
        <v>4.5999999999999996</v>
      </c>
      <c r="H64" s="51">
        <v>5.27</v>
      </c>
      <c r="I64" s="51">
        <v>4.5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113</v>
      </c>
      <c r="D65" s="51">
        <v>3.79</v>
      </c>
      <c r="E65" s="51">
        <v>4.42</v>
      </c>
      <c r="F65" s="51">
        <v>4.4000000000000004</v>
      </c>
      <c r="G65" s="51">
        <v>4.62</v>
      </c>
      <c r="H65" s="51">
        <v>5.31</v>
      </c>
      <c r="I65" s="51">
        <v>4.51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114</v>
      </c>
      <c r="D66" s="51">
        <v>3.86</v>
      </c>
      <c r="E66" s="51">
        <v>4.45</v>
      </c>
      <c r="F66" s="51">
        <v>4.3600000000000003</v>
      </c>
      <c r="G66" s="51">
        <v>4.6399999999999997</v>
      </c>
      <c r="H66" s="51">
        <v>5.36</v>
      </c>
      <c r="I66" s="51">
        <v>4.53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115</v>
      </c>
      <c r="D67" s="51">
        <v>3.99</v>
      </c>
      <c r="E67" s="51">
        <v>4.46</v>
      </c>
      <c r="F67" s="51">
        <v>4.32</v>
      </c>
      <c r="G67" s="51">
        <v>4.63</v>
      </c>
      <c r="H67" s="51">
        <v>5.39</v>
      </c>
      <c r="I67" s="51">
        <v>4.53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116</v>
      </c>
      <c r="D68" s="51">
        <v>3.99</v>
      </c>
      <c r="E68" s="51">
        <v>4.4400000000000004</v>
      </c>
      <c r="F68" s="51">
        <v>4.29</v>
      </c>
      <c r="G68" s="51">
        <v>4.6399999999999997</v>
      </c>
      <c r="H68" s="51">
        <v>5.44</v>
      </c>
      <c r="I68" s="51">
        <v>4.5199999999999996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117</v>
      </c>
      <c r="D69" s="51">
        <v>3.96</v>
      </c>
      <c r="E69" s="51">
        <v>4.45</v>
      </c>
      <c r="F69" s="51">
        <v>4.29</v>
      </c>
      <c r="G69" s="51">
        <v>4.63</v>
      </c>
      <c r="H69" s="51">
        <v>5.42</v>
      </c>
      <c r="I69" s="51">
        <v>4.53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118</v>
      </c>
      <c r="D70" s="51">
        <v>3.96</v>
      </c>
      <c r="E70" s="51">
        <v>4.3899999999999997</v>
      </c>
      <c r="F70" s="51">
        <v>4.29</v>
      </c>
      <c r="G70" s="51">
        <v>4.63</v>
      </c>
      <c r="H70" s="51">
        <v>5.48</v>
      </c>
      <c r="I70" s="51">
        <v>4.4800000000000004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119</v>
      </c>
      <c r="D71" s="51">
        <v>3.99</v>
      </c>
      <c r="E71" s="51">
        <v>4.38</v>
      </c>
      <c r="F71" s="51">
        <v>4.29</v>
      </c>
      <c r="G71" s="51">
        <v>4.6500000000000004</v>
      </c>
      <c r="H71" s="51">
        <v>5.46</v>
      </c>
      <c r="I71" s="51">
        <v>4.4800000000000004</v>
      </c>
      <c r="K71" s="202"/>
      <c r="L71" s="202"/>
      <c r="M71" s="202"/>
      <c r="N71" s="202"/>
      <c r="O71" s="202"/>
      <c r="P71" s="202"/>
    </row>
    <row r="72" spans="2:16">
      <c r="B72" s="44"/>
      <c r="C72" s="44" t="s">
        <v>120</v>
      </c>
      <c r="D72" s="51">
        <v>3.94</v>
      </c>
      <c r="E72" s="51">
        <v>4.3499999999999996</v>
      </c>
      <c r="F72" s="51">
        <v>4.28</v>
      </c>
      <c r="G72" s="51">
        <v>4.66</v>
      </c>
      <c r="H72" s="51">
        <v>5.35</v>
      </c>
      <c r="I72" s="51">
        <v>4.45</v>
      </c>
      <c r="K72" s="202"/>
      <c r="L72" s="202"/>
      <c r="M72" s="202"/>
      <c r="N72" s="202"/>
      <c r="O72" s="202"/>
      <c r="P72" s="202"/>
    </row>
    <row r="73" spans="2:16">
      <c r="B73" s="44"/>
      <c r="C73" s="44" t="s">
        <v>121</v>
      </c>
      <c r="D73" s="51">
        <v>3.91</v>
      </c>
      <c r="E73" s="51">
        <v>4.33</v>
      </c>
      <c r="F73" s="51">
        <v>4.2699999999999996</v>
      </c>
      <c r="G73" s="51">
        <v>4.7</v>
      </c>
      <c r="H73" s="51">
        <v>5.27</v>
      </c>
      <c r="I73" s="51">
        <v>4.43</v>
      </c>
      <c r="K73" s="31"/>
      <c r="L73" s="31"/>
      <c r="M73" s="31"/>
      <c r="N73" s="31"/>
      <c r="O73" s="31"/>
      <c r="P73" s="31"/>
    </row>
    <row r="74" spans="2:16">
      <c r="B74" s="44"/>
      <c r="C74" s="44" t="s">
        <v>122</v>
      </c>
      <c r="D74" s="51">
        <v>3.94</v>
      </c>
      <c r="E74" s="51">
        <v>4.33</v>
      </c>
      <c r="F74" s="51">
        <v>4.2699999999999996</v>
      </c>
      <c r="G74" s="51">
        <v>4.71</v>
      </c>
      <c r="H74" s="51">
        <v>5.28</v>
      </c>
      <c r="I74" s="51">
        <v>4.42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123</v>
      </c>
      <c r="D75" s="51">
        <v>3.95</v>
      </c>
      <c r="E75" s="51">
        <v>4.34</v>
      </c>
      <c r="F75" s="51">
        <v>4.26</v>
      </c>
      <c r="G75" s="51">
        <v>4.6900000000000004</v>
      </c>
      <c r="H75" s="51">
        <v>5.23</v>
      </c>
      <c r="I75" s="51">
        <v>4.42</v>
      </c>
      <c r="K75" s="31"/>
      <c r="L75" s="31"/>
      <c r="M75" s="31"/>
      <c r="N75" s="31"/>
      <c r="O75" s="31"/>
      <c r="P75" s="31"/>
    </row>
    <row r="76" spans="2:16">
      <c r="B76" s="44">
        <v>2026</v>
      </c>
      <c r="C76" s="44" t="s">
        <v>112</v>
      </c>
      <c r="D76" s="51">
        <v>4</v>
      </c>
      <c r="E76" s="51">
        <v>4.38</v>
      </c>
      <c r="F76" s="51">
        <v>4.33</v>
      </c>
      <c r="G76" s="51">
        <v>5.01</v>
      </c>
      <c r="H76" s="51">
        <v>5.49</v>
      </c>
      <c r="I76" s="51">
        <v>4.49</v>
      </c>
      <c r="K76" s="31"/>
      <c r="L76" s="31"/>
      <c r="M76" s="31"/>
      <c r="N76" s="31"/>
      <c r="O76" s="31"/>
      <c r="P76" s="31"/>
    </row>
    <row r="77" spans="2:16">
      <c r="B77" s="44"/>
      <c r="C77" s="47" t="s">
        <v>113</v>
      </c>
      <c r="D77" s="55">
        <v>3.99</v>
      </c>
      <c r="E77" s="55">
        <v>4.41</v>
      </c>
      <c r="F77" s="55">
        <v>4.33</v>
      </c>
      <c r="G77" s="55">
        <v>5</v>
      </c>
      <c r="H77" s="55">
        <v>5.41</v>
      </c>
      <c r="I77" s="55">
        <v>4.51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114</v>
      </c>
      <c r="D78" s="51"/>
      <c r="E78" s="51"/>
      <c r="F78" s="51"/>
      <c r="G78" s="51"/>
      <c r="H78" s="51"/>
      <c r="I78" s="51"/>
      <c r="K78" s="31"/>
      <c r="L78" s="31"/>
      <c r="M78" s="31"/>
      <c r="N78" s="31"/>
      <c r="O78" s="31"/>
      <c r="P78" s="31"/>
    </row>
    <row r="79" spans="2:16">
      <c r="B79" s="44"/>
      <c r="C79" s="44" t="s">
        <v>115</v>
      </c>
      <c r="D79" s="51"/>
      <c r="E79" s="51"/>
      <c r="F79" s="51"/>
      <c r="G79" s="51"/>
      <c r="H79" s="51"/>
      <c r="I79" s="51"/>
      <c r="K79" s="31"/>
      <c r="L79" s="31"/>
      <c r="M79" s="31"/>
      <c r="N79" s="31"/>
      <c r="O79" s="31"/>
      <c r="P79" s="31"/>
    </row>
    <row r="80" spans="2:16">
      <c r="B80" s="44"/>
      <c r="C80" s="44" t="s">
        <v>116</v>
      </c>
      <c r="D80" s="51"/>
      <c r="E80" s="51"/>
      <c r="F80" s="51"/>
      <c r="G80" s="51"/>
      <c r="H80" s="51"/>
      <c r="I80" s="51"/>
      <c r="K80" s="31"/>
      <c r="L80" s="31"/>
      <c r="M80" s="31"/>
      <c r="N80" s="31"/>
      <c r="O80" s="31"/>
      <c r="P80" s="31"/>
    </row>
    <row r="81" spans="2:16">
      <c r="B81" s="44"/>
      <c r="C81" s="44" t="s">
        <v>117</v>
      </c>
      <c r="D81" s="51"/>
      <c r="E81" s="51"/>
      <c r="F81" s="51"/>
      <c r="G81" s="51"/>
      <c r="H81" s="51"/>
      <c r="I81" s="51"/>
      <c r="K81" s="31"/>
      <c r="L81" s="31"/>
      <c r="M81" s="31"/>
      <c r="N81" s="31"/>
      <c r="O81" s="31"/>
      <c r="P81" s="31"/>
    </row>
    <row r="82" spans="2:16">
      <c r="B82" s="44"/>
      <c r="C82" s="44" t="s">
        <v>118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119</v>
      </c>
      <c r="D83" s="51"/>
      <c r="E83" s="51"/>
      <c r="F83" s="51"/>
      <c r="G83" s="51"/>
      <c r="H83" s="51"/>
      <c r="I83" s="51"/>
      <c r="K83" s="202"/>
      <c r="L83" s="202"/>
      <c r="M83" s="202"/>
      <c r="N83" s="202"/>
      <c r="O83" s="202"/>
      <c r="P83" s="202"/>
    </row>
    <row r="84" spans="2:16">
      <c r="B84" s="44"/>
      <c r="C84" s="44" t="s">
        <v>120</v>
      </c>
      <c r="D84" s="51"/>
      <c r="E84" s="51"/>
      <c r="F84" s="51"/>
      <c r="G84" s="51"/>
      <c r="H84" s="51"/>
      <c r="I84" s="51"/>
      <c r="K84" s="202"/>
      <c r="L84" s="202"/>
      <c r="M84" s="202"/>
      <c r="N84" s="202"/>
      <c r="O84" s="202"/>
      <c r="P84" s="202"/>
    </row>
    <row r="85" spans="2:16">
      <c r="B85" s="44"/>
      <c r="C85" s="44" t="s">
        <v>121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 t="s">
        <v>122</v>
      </c>
      <c r="D86" s="51"/>
      <c r="E86" s="51"/>
      <c r="F86" s="51"/>
      <c r="G86" s="51"/>
      <c r="H86" s="51"/>
      <c r="I86" s="51"/>
      <c r="K86" s="31"/>
      <c r="L86" s="31"/>
      <c r="M86" s="31"/>
      <c r="N86" s="31"/>
      <c r="O86" s="31"/>
      <c r="P86" s="31"/>
    </row>
    <row r="87" spans="2:16">
      <c r="B87" s="44"/>
      <c r="C87" s="44" t="s">
        <v>123</v>
      </c>
      <c r="D87" s="51"/>
      <c r="E87" s="51"/>
      <c r="F87" s="51"/>
      <c r="G87" s="51"/>
      <c r="H87" s="51"/>
      <c r="I87" s="51"/>
      <c r="K87" s="31"/>
      <c r="L87" s="31"/>
      <c r="M87" s="31"/>
      <c r="N87" s="31"/>
      <c r="O87" s="31"/>
      <c r="P87" s="31"/>
    </row>
    <row r="88" spans="2:16">
      <c r="B88" s="44"/>
      <c r="C88" s="44"/>
      <c r="D88" s="52"/>
      <c r="E88" s="52"/>
      <c r="F88" s="52"/>
      <c r="G88" s="52"/>
      <c r="H88" s="52"/>
      <c r="I88" s="52"/>
      <c r="K88" s="34"/>
      <c r="L88" s="34"/>
      <c r="M88" s="34"/>
      <c r="N88" s="34"/>
      <c r="O88" s="34"/>
      <c r="P88" s="34"/>
    </row>
    <row r="89" spans="2:16" ht="18">
      <c r="B89" s="26" t="s">
        <v>211</v>
      </c>
      <c r="D89" s="31"/>
      <c r="E89" s="31"/>
      <c r="F89" s="31"/>
      <c r="G89" s="31"/>
      <c r="H89" s="31"/>
      <c r="I89" s="31"/>
    </row>
    <row r="90" spans="2:16">
      <c r="C90" s="543"/>
      <c r="D90" s="524"/>
      <c r="E90" s="524"/>
      <c r="F90" s="524"/>
      <c r="G90" s="524"/>
      <c r="H90" s="524"/>
      <c r="I90" s="524"/>
    </row>
    <row r="91" spans="2:16" ht="18.75">
      <c r="B91" s="41"/>
      <c r="C91" s="42"/>
      <c r="D91" s="42"/>
      <c r="E91" s="42"/>
      <c r="F91" s="42"/>
      <c r="G91" s="42"/>
      <c r="H91" s="42"/>
      <c r="I91" s="42"/>
    </row>
  </sheetData>
  <mergeCells count="1">
    <mergeCell ref="C90:I90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K24" sqref="K24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0" t="s">
        <v>33</v>
      </c>
      <c r="C1" s="551"/>
      <c r="D1" s="551"/>
      <c r="E1" s="551"/>
      <c r="F1" s="551"/>
      <c r="G1" s="551"/>
    </row>
    <row r="3" spans="1:138" ht="18.75">
      <c r="B3" s="248" t="s">
        <v>221</v>
      </c>
      <c r="C3" s="249"/>
      <c r="D3" s="249"/>
      <c r="E3" s="249"/>
      <c r="F3" s="249"/>
      <c r="G3" s="249"/>
      <c r="K3" s="7" t="s">
        <v>167</v>
      </c>
    </row>
    <row r="4" spans="1:138" ht="23.65" customHeight="1">
      <c r="A4" s="250"/>
      <c r="B4" s="552" t="s">
        <v>41</v>
      </c>
      <c r="C4" s="554" t="s">
        <v>40</v>
      </c>
      <c r="D4" s="555"/>
      <c r="E4" s="251" t="s">
        <v>34</v>
      </c>
      <c r="F4" s="251"/>
      <c r="G4" s="251"/>
    </row>
    <row r="5" spans="1:138" ht="18.600000000000001" customHeight="1">
      <c r="A5" s="250"/>
      <c r="B5" s="553"/>
      <c r="C5" s="252" t="s">
        <v>7</v>
      </c>
      <c r="D5" s="252" t="s">
        <v>32</v>
      </c>
      <c r="E5" s="451" t="s">
        <v>4</v>
      </c>
      <c r="F5" s="452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5" t="s">
        <v>29</v>
      </c>
      <c r="C6" s="456">
        <v>985539</v>
      </c>
      <c r="D6" s="457">
        <f>C6/$C$12</f>
        <v>0.46650000000000003</v>
      </c>
      <c r="E6" s="453">
        <v>0.26440000000000002</v>
      </c>
      <c r="F6" s="454">
        <v>0.1139</v>
      </c>
      <c r="G6" s="459">
        <v>0.17419999999999999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8" t="s">
        <v>28</v>
      </c>
      <c r="C7" s="456">
        <v>164146</v>
      </c>
      <c r="D7" s="457">
        <f t="shared" ref="D7:D11" si="0">C7/$C$12</f>
        <v>7.7700000000000005E-2</v>
      </c>
      <c r="E7" s="453">
        <v>0.20250000000000001</v>
      </c>
      <c r="F7" s="454">
        <v>0.127</v>
      </c>
      <c r="G7" s="459">
        <v>0.156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5" t="s">
        <v>35</v>
      </c>
      <c r="C8" s="456">
        <v>240072</v>
      </c>
      <c r="D8" s="457">
        <f t="shared" si="0"/>
        <v>0.11360000000000001</v>
      </c>
      <c r="E8" s="453">
        <v>0.33960000000000001</v>
      </c>
      <c r="F8" s="454">
        <v>0.24560000000000001</v>
      </c>
      <c r="G8" s="459">
        <v>0.28670000000000001</v>
      </c>
      <c r="H8" s="3"/>
      <c r="I8" s="3"/>
      <c r="J8" s="548"/>
      <c r="K8" s="548"/>
      <c r="L8" s="548"/>
      <c r="M8" s="548"/>
      <c r="N8" s="548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5" t="s">
        <v>30</v>
      </c>
      <c r="C9" s="456">
        <v>558473</v>
      </c>
      <c r="D9" s="457">
        <f t="shared" si="0"/>
        <v>0.26440000000000002</v>
      </c>
      <c r="E9" s="453">
        <v>0.2576</v>
      </c>
      <c r="F9" s="454">
        <v>6.0400000000000002E-2</v>
      </c>
      <c r="G9" s="459">
        <v>0.2394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5" t="s">
        <v>31</v>
      </c>
      <c r="C10" s="456">
        <v>141601</v>
      </c>
      <c r="D10" s="457">
        <f t="shared" si="0"/>
        <v>6.7000000000000004E-2</v>
      </c>
      <c r="E10" s="453">
        <v>0.4249</v>
      </c>
      <c r="F10" s="454">
        <v>0.41699999999999998</v>
      </c>
      <c r="G10" s="459">
        <v>0.42080000000000001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5" t="s">
        <v>37</v>
      </c>
      <c r="C11" s="456">
        <v>22711</v>
      </c>
      <c r="D11" s="457">
        <f t="shared" si="0"/>
        <v>1.0800000000000001E-2</v>
      </c>
      <c r="E11" s="453">
        <v>0.48199999999999998</v>
      </c>
      <c r="F11" s="454">
        <v>0.49</v>
      </c>
      <c r="G11" s="459">
        <v>0.48480000000000001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2112542</v>
      </c>
      <c r="D12" s="257">
        <f>SUM(D6:D11)</f>
        <v>1</v>
      </c>
      <c r="E12" s="460">
        <v>0.26819999999999999</v>
      </c>
      <c r="F12" s="461">
        <v>0.1381</v>
      </c>
      <c r="G12" s="258">
        <v>0.20580000000000001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5" t="s">
        <v>38</v>
      </c>
      <c r="C13" s="456">
        <v>445</v>
      </c>
      <c r="D13" s="457">
        <f>C13/C14</f>
        <v>2.0000000000000001E-4</v>
      </c>
      <c r="E13" s="453">
        <v>2.3E-3</v>
      </c>
      <c r="F13" s="454">
        <v>3.8999999999999998E-3</v>
      </c>
      <c r="G13" s="459">
        <v>2.3999999999999998E-3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2112987</v>
      </c>
      <c r="D14" s="261">
        <v>1</v>
      </c>
      <c r="E14" s="460">
        <v>0.25979999999999998</v>
      </c>
      <c r="F14" s="461">
        <v>0.13769999999999999</v>
      </c>
      <c r="G14" s="261">
        <v>0.2021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0.46650000000000003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0.11360000000000001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0.26440000000000002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0.1555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6.7000000000000004E-2</v>
      </c>
      <c r="D45" s="71">
        <f>SUM(C41:C44)</f>
        <v>1</v>
      </c>
      <c r="E45" s="71">
        <f>SUM(C41:C44)</f>
        <v>1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1.0800000000000001E-2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7.7700000000000005E-2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0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0.311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49"/>
      <c r="M54" s="549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49"/>
      <c r="M56" s="549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49"/>
      <c r="M62" s="549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7"/>
      <c r="M63" s="547"/>
      <c r="N63" s="547"/>
      <c r="O63" s="547"/>
      <c r="P63" s="547"/>
      <c r="Q63" s="547"/>
      <c r="R63" s="547"/>
      <c r="S63" s="547"/>
      <c r="T63" s="547"/>
      <c r="U63" s="547"/>
      <c r="V63" s="547"/>
      <c r="W63" s="547"/>
      <c r="X63" s="547"/>
      <c r="Y63" s="547"/>
      <c r="Z63" s="547"/>
      <c r="AA63" s="547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2026-02-19T17:23:13Z</dcterms:modified>
</cp:coreProperties>
</file>