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7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drawings/drawing9.xml" ContentType="application/vnd.openxmlformats-officedocument.drawing+xml"/>
  <Override PartName="/xl/charts/chart51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24240" windowHeight="12090"/>
  </bookViews>
  <sheets>
    <sheet name="Portada" sheetId="1" r:id="rId1"/>
    <sheet name="Resumen" sheetId="2" r:id="rId2"/>
    <sheet name="Medias mensuales" sheetId="4" r:id="rId3"/>
    <sheet name="Series desestacionalizadas" sheetId="5" r:id="rId4"/>
    <sheet name="Convenios Especiales" sheetId="6" r:id="rId5"/>
    <sheet name="Empresas R.General" sheetId="7" r:id="rId6"/>
    <sheet name="Empresas R.Mar" sheetId="8" r:id="rId7"/>
    <sheet name="Empresas R.Carbón" sheetId="9" r:id="rId8"/>
    <sheet name="Empresas Total Sistema" sheetId="10" r:id="rId9"/>
    <sheet name="Diaria y media mensual" sheetId="11" r:id="rId10"/>
    <sheet name="Evolución por Género" sheetId="12" r:id="rId11"/>
    <sheet name="Evolución por regímenes" sheetId="13" r:id="rId12"/>
    <sheet name="Evolución trab. Extranjeros" sheetId="14" r:id="rId13"/>
    <sheet name="Evolución total sistema" sheetId="15" r:id="rId14"/>
    <sheet name="Evolución R.General" sheetId="16" r:id="rId15"/>
    <sheet name="Sectores R.General" sheetId="17" r:id="rId16"/>
    <sheet name="Adm. Públicas" sheetId="18" r:id="rId17"/>
    <sheet name="Evolución R.Autónomos" sheetId="19" r:id="rId18"/>
    <sheet name="Sectores R.Autónomos" sheetId="20" r:id="rId19"/>
    <sheet name="Evolución R.Mar" sheetId="21" r:id="rId20"/>
    <sheet name="Evolución R.Carbón" sheetId="22" r:id="rId21"/>
    <sheet name="Por regímenes" sheetId="23" r:id="rId22"/>
    <sheet name="Cotizantes-pensionistas" sheetId="24" r:id="rId23"/>
    <sheet name="Provincias y CCAA" sheetId="25" r:id="rId24"/>
    <sheet name="Prov y CCAA -R.General" sheetId="26" r:id="rId25"/>
    <sheet name="Prov y CCAA -Variación" sheetId="27" r:id="rId26"/>
    <sheet name="ERTE por Provincias y CCAA" sheetId="28" r:id="rId27"/>
    <sheet name="ERTE por Sectores de Actividad" sheetId="29" r:id="rId28"/>
    <sheet name="Prestación Autónomos" sheetId="32" r:id="rId29"/>
    <sheet name="Último día mes Provincias-CCAA" sheetId="30" r:id="rId30"/>
    <sheet name="Afiliación diaria 2020" sheetId="31" r:id="rId31"/>
  </sheets>
  <externalReferences>
    <externalReference r:id="rId32"/>
    <externalReference r:id="rId33"/>
    <externalReference r:id="rId34"/>
    <externalReference r:id="rId35"/>
  </externalReferences>
  <definedNames>
    <definedName name="AA" localSheetId="7">#REF!</definedName>
    <definedName name="AA" localSheetId="6">#REF!</definedName>
    <definedName name="AA" localSheetId="8">#REF!</definedName>
    <definedName name="aaa" localSheetId="30">#REF!</definedName>
    <definedName name="aaa" localSheetId="27">#REF!</definedName>
    <definedName name="aaa" localSheetId="28">#REF!</definedName>
    <definedName name="aaa" localSheetId="1">#REF!</definedName>
    <definedName name="aaa" localSheetId="29">#REF!</definedName>
    <definedName name="aaa">#REF!</definedName>
    <definedName name="AAAAAAAA" localSheetId="7">#REF!</definedName>
    <definedName name="AAAAAAAA" localSheetId="6">#REF!</definedName>
    <definedName name="AAAAAAAA" localSheetId="8">#REF!</definedName>
    <definedName name="AAAAAAAAAAAAAAAAAAAAAAA">#REF!</definedName>
    <definedName name="_xlnm.Print_Area" localSheetId="16">'Adm. Públicas'!$A$1:$F$63</definedName>
    <definedName name="_xlnm.Print_Area" localSheetId="30">'Afiliación diaria 2020'!$B$1:$B$67</definedName>
    <definedName name="_xlnm.Print_Area" localSheetId="4">'Convenios Especiales'!$B$3:$D$41</definedName>
    <definedName name="_xlnm.Print_Area" localSheetId="22">'Cotizantes-pensionistas'!$A$1:$F$126</definedName>
    <definedName name="_xlnm.Print_Area" localSheetId="9">'Diaria y media mensual'!$A$3:$F$29</definedName>
    <definedName name="_xlnm.Print_Area" localSheetId="7">'Empresas R.Carbón'!$A$1:$H$160</definedName>
    <definedName name="_xlnm.Print_Area" localSheetId="5">'Empresas R.General'!$A$1:$H$161</definedName>
    <definedName name="_xlnm.Print_Area" localSheetId="6">'Empresas R.Mar'!$A$1:$H$160</definedName>
    <definedName name="_xlnm.Print_Area" localSheetId="8">'Empresas Total Sistema'!$A$1:$F$161</definedName>
    <definedName name="_xlnm.Print_Area" localSheetId="26">'ERTE por Provincias y CCAA'!$B$1:$K$68</definedName>
    <definedName name="_xlnm.Print_Area" localSheetId="27">'ERTE por Sectores de Actividad'!$B$1:$K$6</definedName>
    <definedName name="_xlnm.Print_Area" localSheetId="10">'Evolución por Género'!$A$3:$I$189</definedName>
    <definedName name="_xlnm.Print_Area" localSheetId="11">'Evolución por regímenes'!$A$1:$H$42</definedName>
    <definedName name="_xlnm.Print_Area" localSheetId="17">'Evolución R.Autónomos'!$A$1:$F$271</definedName>
    <definedName name="_xlnm.Print_Area" localSheetId="20">'Evolución R.Carbón'!$A$3:$F$271</definedName>
    <definedName name="_xlnm.Print_Area" localSheetId="14">'Evolución R.General'!$A$1:$F$271</definedName>
    <definedName name="_xlnm.Print_Area" localSheetId="19">'Evolución R.Mar'!$A$1:$F$271</definedName>
    <definedName name="_xlnm.Print_Area" localSheetId="13">'Evolución total sistema'!$A$1:$F$271</definedName>
    <definedName name="_xlnm.Print_Area" localSheetId="12">'Evolución trab. Extranjeros'!$A$3:$H$190</definedName>
    <definedName name="_xlnm.Print_Area" localSheetId="2">'Medias mensuales'!$A$1:$I$283</definedName>
    <definedName name="_xlnm.Print_Area" localSheetId="21">'Por regímenes'!$A$2:$F$49</definedName>
    <definedName name="_xlnm.Print_Area" localSheetId="0">Portada!$A$1:$G$39</definedName>
    <definedName name="_xlnm.Print_Area" localSheetId="28">'Prestación Autónomos'!$C$1:$C$58</definedName>
    <definedName name="_xlnm.Print_Area" localSheetId="24">'Prov y CCAA -R.General'!$A$2:$E$68</definedName>
    <definedName name="_xlnm.Print_Area" localSheetId="25">'Prov y CCAA -Variación'!$A$1:$F$67</definedName>
    <definedName name="_xlnm.Print_Area" localSheetId="23">'Provincias y CCAA'!$A$2:$F$70</definedName>
    <definedName name="_xlnm.Print_Area" localSheetId="1">Resumen!$A$1:$N$56</definedName>
    <definedName name="_xlnm.Print_Area" localSheetId="18">'Sectores R.Autónomos'!$A$4:$F$30</definedName>
    <definedName name="_xlnm.Print_Area" localSheetId="15">'Sectores R.General'!$A$1:$F$34</definedName>
    <definedName name="_xlnm.Print_Area" localSheetId="3">'Series desestacionalizadas'!$A$1:$H$279</definedName>
    <definedName name="_xlnm.Print_Area" localSheetId="29">'Último día mes Provincias-CCAA'!$B$1:$C$60</definedName>
    <definedName name="_xlnm.Auto_Open">#REF!</definedName>
    <definedName name="Auto_Open" localSheetId="30">#REF!</definedName>
    <definedName name="Auto_Open" localSheetId="7">#REF!</definedName>
    <definedName name="Auto_Open" localSheetId="6">#REF!</definedName>
    <definedName name="Auto_Open" localSheetId="8">#REF!</definedName>
    <definedName name="Auto_Open" localSheetId="27">#REF!</definedName>
    <definedName name="Auto_Open" localSheetId="21">#REF!</definedName>
    <definedName name="Auto_Open" localSheetId="28">#REF!</definedName>
    <definedName name="Auto_Open" localSheetId="24">#REF!</definedName>
    <definedName name="Auto_Open" localSheetId="1">#REF!</definedName>
    <definedName name="Auto_Open" localSheetId="29">#REF!</definedName>
    <definedName name="Auto_Open">#REF!</definedName>
    <definedName name="CCAA" localSheetId="1">[1]CC.AA!$H$3:$H$3000</definedName>
    <definedName name="CCAA">[2]CC.AA!$H$3:$H$3000</definedName>
    <definedName name="CCCCCCCCCCCCC">#REF!</definedName>
    <definedName name="D" localSheetId="30">#REF!</definedName>
    <definedName name="D" localSheetId="28">#REF!</definedName>
    <definedName name="D">#REF!</definedName>
    <definedName name="Datos" localSheetId="30">#REF!</definedName>
    <definedName name="Datos" localSheetId="27">#REF!</definedName>
    <definedName name="Datos" localSheetId="21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29">#REF!</definedName>
    <definedName name="Datos">#REF!</definedName>
    <definedName name="FREEFORM97">#REF!</definedName>
    <definedName name="I" localSheetId="30">#REF!</definedName>
    <definedName name="I" localSheetId="28">#REF!</definedName>
    <definedName name="I">#REF!</definedName>
    <definedName name="Macro1" localSheetId="30">#REF!</definedName>
    <definedName name="Macro1" localSheetId="7">#REF!</definedName>
    <definedName name="Macro1" localSheetId="6">#REF!</definedName>
    <definedName name="Macro1" localSheetId="8">#REF!</definedName>
    <definedName name="Macro1" localSheetId="27">#REF!</definedName>
    <definedName name="Macro1" localSheetId="21">#REF!</definedName>
    <definedName name="Macro1" localSheetId="28">#REF!</definedName>
    <definedName name="Macro1" localSheetId="1">#REF!</definedName>
    <definedName name="Macro1" localSheetId="29">#REF!</definedName>
    <definedName name="Macro1">#REF!</definedName>
    <definedName name="Macro10" localSheetId="30">#REF!</definedName>
    <definedName name="Macro10" localSheetId="7">#REF!</definedName>
    <definedName name="Macro10" localSheetId="6">#REF!</definedName>
    <definedName name="Macro10" localSheetId="8">#REF!</definedName>
    <definedName name="Macro10" localSheetId="27">#REF!</definedName>
    <definedName name="Macro10" localSheetId="21">#REF!</definedName>
    <definedName name="Macro10" localSheetId="28">#REF!</definedName>
    <definedName name="Macro10" localSheetId="1">#REF!</definedName>
    <definedName name="Macro10" localSheetId="29">#REF!</definedName>
    <definedName name="Macro10">#REF!</definedName>
    <definedName name="Macro2" localSheetId="30">#REF!</definedName>
    <definedName name="Macro2" localSheetId="7">#REF!</definedName>
    <definedName name="Macro2" localSheetId="6">#REF!</definedName>
    <definedName name="Macro2" localSheetId="8">#REF!</definedName>
    <definedName name="Macro2" localSheetId="27">#REF!</definedName>
    <definedName name="Macro2" localSheetId="21">#REF!</definedName>
    <definedName name="Macro2" localSheetId="28">#REF!</definedName>
    <definedName name="Macro2" localSheetId="1">#REF!</definedName>
    <definedName name="Macro2" localSheetId="29">#REF!</definedName>
    <definedName name="Macro2">#REF!</definedName>
    <definedName name="Macro3" localSheetId="30">#REF!</definedName>
    <definedName name="Macro3" localSheetId="7">#REF!</definedName>
    <definedName name="Macro3" localSheetId="6">#REF!</definedName>
    <definedName name="Macro3" localSheetId="8">#REF!</definedName>
    <definedName name="Macro3" localSheetId="27">#REF!</definedName>
    <definedName name="Macro3" localSheetId="21">#REF!</definedName>
    <definedName name="Macro3" localSheetId="28">#REF!</definedName>
    <definedName name="Macro3" localSheetId="1">#REF!</definedName>
    <definedName name="Macro3" localSheetId="29">#REF!</definedName>
    <definedName name="Macro3">#REF!</definedName>
    <definedName name="Macro4" localSheetId="30">#REF!</definedName>
    <definedName name="Macro4" localSheetId="7">#REF!</definedName>
    <definedName name="Macro4" localSheetId="6">#REF!</definedName>
    <definedName name="Macro4" localSheetId="8">#REF!</definedName>
    <definedName name="Macro4" localSheetId="27">#REF!</definedName>
    <definedName name="Macro4" localSheetId="21">#REF!</definedName>
    <definedName name="Macro4" localSheetId="28">#REF!</definedName>
    <definedName name="Macro4" localSheetId="1">#REF!</definedName>
    <definedName name="Macro4" localSheetId="29">#REF!</definedName>
    <definedName name="Macro4">#REF!</definedName>
    <definedName name="Macro5" localSheetId="30">#REF!</definedName>
    <definedName name="Macro5" localSheetId="7">#REF!</definedName>
    <definedName name="Macro5" localSheetId="6">#REF!</definedName>
    <definedName name="Macro5" localSheetId="8">#REF!</definedName>
    <definedName name="Macro5" localSheetId="27">#REF!</definedName>
    <definedName name="Macro5" localSheetId="21">#REF!</definedName>
    <definedName name="Macro5" localSheetId="28">#REF!</definedName>
    <definedName name="Macro5" localSheetId="1">#REF!</definedName>
    <definedName name="Macro5" localSheetId="29">#REF!</definedName>
    <definedName name="Macro5">#REF!</definedName>
    <definedName name="Macro6" localSheetId="30">#REF!</definedName>
    <definedName name="Macro6" localSheetId="7">#REF!</definedName>
    <definedName name="Macro6" localSheetId="6">#REF!</definedName>
    <definedName name="Macro6" localSheetId="8">#REF!</definedName>
    <definedName name="Macro6" localSheetId="27">#REF!</definedName>
    <definedName name="Macro6" localSheetId="21">#REF!</definedName>
    <definedName name="Macro6" localSheetId="28">#REF!</definedName>
    <definedName name="Macro6" localSheetId="1">#REF!</definedName>
    <definedName name="Macro6" localSheetId="29">#REF!</definedName>
    <definedName name="Macro6">#REF!</definedName>
    <definedName name="Macro7" localSheetId="30">#REF!</definedName>
    <definedName name="Macro7" localSheetId="7">#REF!</definedName>
    <definedName name="Macro7" localSheetId="6">#REF!</definedName>
    <definedName name="Macro7" localSheetId="8">#REF!</definedName>
    <definedName name="Macro7" localSheetId="27">#REF!</definedName>
    <definedName name="Macro7" localSheetId="21">#REF!</definedName>
    <definedName name="Macro7" localSheetId="28">#REF!</definedName>
    <definedName name="Macro7" localSheetId="1">#REF!</definedName>
    <definedName name="Macro7" localSheetId="29">#REF!</definedName>
    <definedName name="Macro7">#REF!</definedName>
    <definedName name="Macro8" localSheetId="30">#REF!</definedName>
    <definedName name="Macro8" localSheetId="7">#REF!</definedName>
    <definedName name="Macro8" localSheetId="6">#REF!</definedName>
    <definedName name="Macro8" localSheetId="8">#REF!</definedName>
    <definedName name="Macro8" localSheetId="27">#REF!</definedName>
    <definedName name="Macro8" localSheetId="21">#REF!</definedName>
    <definedName name="Macro8" localSheetId="28">#REF!</definedName>
    <definedName name="Macro8" localSheetId="1">#REF!</definedName>
    <definedName name="Macro8" localSheetId="29">#REF!</definedName>
    <definedName name="Macro8">#REF!</definedName>
    <definedName name="Macro9" localSheetId="30">#REF!</definedName>
    <definedName name="Macro9" localSheetId="7">#REF!</definedName>
    <definedName name="Macro9" localSheetId="6">#REF!</definedName>
    <definedName name="Macro9" localSheetId="8">#REF!</definedName>
    <definedName name="Macro9" localSheetId="27">#REF!</definedName>
    <definedName name="Macro9" localSheetId="21">#REF!</definedName>
    <definedName name="Macro9" localSheetId="28">#REF!</definedName>
    <definedName name="Macro9" localSheetId="1">#REF!</definedName>
    <definedName name="Macro9" localSheetId="29">#REF!</definedName>
    <definedName name="Macro9">#REF!</definedName>
    <definedName name="NombreTabla">"Dummy"</definedName>
    <definedName name="OLE_LINK1" localSheetId="11">'Evolución por regímenes'!#REF!</definedName>
    <definedName name="Print_Area" localSheetId="16">'Adm. Públicas'!$A$2:$F$41</definedName>
    <definedName name="Print_Area" localSheetId="4">'Convenios Especiales'!$B$3:$D$40</definedName>
    <definedName name="Print_Area" localSheetId="22">'Cotizantes-pensionistas'!$A$3:$F$125</definedName>
    <definedName name="Print_Area" localSheetId="9">'Diaria y media mensual'!$A$2:$F$34</definedName>
    <definedName name="Print_Area" localSheetId="7">'Empresas R.Carbón'!$A$1:$H$108</definedName>
    <definedName name="Print_Area" localSheetId="5">'Empresas R.General'!$A$1:$H$161</definedName>
    <definedName name="Print_Area" localSheetId="6">'Empresas R.Mar'!$A$1:$H$108</definedName>
    <definedName name="Print_Area" localSheetId="8">'Empresas Total Sistema'!$A$1:$F$161</definedName>
    <definedName name="Print_Area" localSheetId="10">'Evolución por Género'!$A$3:$I$137</definedName>
    <definedName name="Print_Area" localSheetId="11">'Evolución por regímenes'!$A$1:$H$42</definedName>
    <definedName name="Print_Area" localSheetId="17">'Evolución R.Autónomos'!$A$1:$F$232</definedName>
    <definedName name="Print_Area" localSheetId="20">'Evolución R.Carbón'!$A$1:$F$232</definedName>
    <definedName name="Print_Area" localSheetId="14">'Evolución R.General'!$A$1:$F$232</definedName>
    <definedName name="Print_Area" localSheetId="19">'Evolución R.Mar'!$A$1:$F$232</definedName>
    <definedName name="Print_Area" localSheetId="13">'Evolución total sistema'!$A$1:$F$232</definedName>
    <definedName name="Print_Area" localSheetId="12">'Evolución trab. Extranjeros'!$A$3:$H$138</definedName>
    <definedName name="Print_Area" localSheetId="2">'Medias mensuales'!$A$1:$I$266</definedName>
    <definedName name="Print_Area" localSheetId="21">'Por regímenes'!$A$3:$F$51</definedName>
    <definedName name="Print_Area" localSheetId="24">'Prov y CCAA -R.General'!$A$1:$E$68</definedName>
    <definedName name="Print_Area" localSheetId="25">'Prov y CCAA -Variación'!$A$1:$F$67</definedName>
    <definedName name="Print_Area" localSheetId="23">'Provincias y CCAA'!$A$2:$F$70</definedName>
    <definedName name="Print_Area" localSheetId="18">'Sectores R.Autónomos'!$A$1:$F$30</definedName>
    <definedName name="Print_Area" localSheetId="15">'Sectores R.General'!$A$1:$F$34</definedName>
    <definedName name="Print_Area" localSheetId="3">'Series desestacionalizadas'!$A$1:$H$227</definedName>
    <definedName name="PROVINCIA" localSheetId="1">[1]PROVINCIAS!$R$3:$R$3000</definedName>
    <definedName name="PROVINCIA">[2]PROVINCIAS!$R$3:$R$3000</definedName>
    <definedName name="Recover" localSheetId="30">#REF!</definedName>
    <definedName name="Recover" localSheetId="7">#REF!</definedName>
    <definedName name="Recover" localSheetId="6">#REF!</definedName>
    <definedName name="Recover" localSheetId="8">#REF!</definedName>
    <definedName name="Recover" localSheetId="27">#REF!</definedName>
    <definedName name="Recover" localSheetId="21">#REF!</definedName>
    <definedName name="Recover" localSheetId="28">#REF!</definedName>
    <definedName name="Recover" localSheetId="1">#REF!</definedName>
    <definedName name="Recover" localSheetId="29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S" localSheetId="30">#REF!</definedName>
    <definedName name="S" localSheetId="28">#REF!</definedName>
    <definedName name="S">#REF!</definedName>
    <definedName name="serie1" localSheetId="7">#REF!</definedName>
    <definedName name="serie1" localSheetId="6">#REF!</definedName>
    <definedName name="serie1" localSheetId="8">#REF!</definedName>
    <definedName name="serie2" localSheetId="7">#REF!</definedName>
    <definedName name="serie2" localSheetId="6">#REF!</definedName>
    <definedName name="serie2" localSheetId="8">#REF!</definedName>
    <definedName name="seriea" localSheetId="7">#REF!</definedName>
    <definedName name="seriea" localSheetId="6">#REF!</definedName>
    <definedName name="seriea" localSheetId="8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30">#REF!</definedName>
    <definedName name="U" localSheetId="28">#REF!</definedName>
    <definedName name="U">#REF!</definedName>
  </definedNames>
  <calcPr calcId="145621" calcMode="manual"/>
</workbook>
</file>

<file path=xl/calcChain.xml><?xml version="1.0" encoding="utf-8"?>
<calcChain xmlns="http://schemas.openxmlformats.org/spreadsheetml/2006/main">
  <c r="D107" i="31" l="1"/>
  <c r="C107" i="31"/>
  <c r="D106" i="31"/>
  <c r="C106" i="31"/>
  <c r="D105" i="31"/>
  <c r="C105" i="31"/>
  <c r="D104" i="31"/>
  <c r="C104" i="31"/>
  <c r="D103" i="31"/>
  <c r="C103" i="31"/>
  <c r="D102" i="31"/>
  <c r="C102" i="31"/>
  <c r="D101" i="31"/>
  <c r="C101" i="31"/>
  <c r="D100" i="31"/>
  <c r="C100" i="31"/>
  <c r="D99" i="31"/>
  <c r="C99" i="31"/>
  <c r="D98" i="31"/>
  <c r="C98" i="31"/>
  <c r="D97" i="31"/>
  <c r="C97" i="31"/>
  <c r="D96" i="31"/>
  <c r="C96" i="31"/>
  <c r="D95" i="31"/>
  <c r="C95" i="31"/>
  <c r="D94" i="31"/>
  <c r="C94" i="31"/>
  <c r="D93" i="31"/>
  <c r="C93" i="31"/>
  <c r="D92" i="31"/>
  <c r="C92" i="31"/>
  <c r="D91" i="31"/>
  <c r="C91" i="31"/>
  <c r="D90" i="31"/>
  <c r="C90" i="31"/>
  <c r="D89" i="31"/>
  <c r="C89" i="31"/>
  <c r="D88" i="31"/>
  <c r="C88" i="31"/>
  <c r="D87" i="31"/>
  <c r="C87" i="31"/>
  <c r="D86" i="31"/>
  <c r="C86" i="31"/>
  <c r="D85" i="31"/>
  <c r="C85" i="31"/>
  <c r="D84" i="31"/>
  <c r="C84" i="31"/>
  <c r="D83" i="31"/>
  <c r="C83" i="31"/>
  <c r="D82" i="31"/>
  <c r="C82" i="31"/>
  <c r="D81" i="31"/>
  <c r="C81" i="31"/>
  <c r="D80" i="31"/>
  <c r="C80" i="31"/>
  <c r="D79" i="31"/>
  <c r="C79" i="31"/>
  <c r="D78" i="31"/>
  <c r="C78" i="31"/>
  <c r="D77" i="31"/>
  <c r="C77" i="31"/>
  <c r="D76" i="31"/>
  <c r="C76" i="31"/>
  <c r="D75" i="31"/>
  <c r="C75" i="31"/>
  <c r="D74" i="31"/>
  <c r="C74" i="31"/>
  <c r="D73" i="31"/>
  <c r="C73" i="31"/>
  <c r="D72" i="31"/>
  <c r="C72" i="31"/>
  <c r="D71" i="31"/>
  <c r="C71" i="31"/>
  <c r="D70" i="31"/>
  <c r="C70" i="31"/>
  <c r="D69" i="31"/>
  <c r="C69" i="31"/>
  <c r="D68" i="31"/>
  <c r="C68" i="31"/>
  <c r="D67" i="31"/>
  <c r="C67" i="31"/>
  <c r="D66" i="31"/>
  <c r="C66" i="31"/>
  <c r="D65" i="31"/>
  <c r="C65" i="31"/>
  <c r="D64" i="31"/>
  <c r="C64" i="31"/>
  <c r="D63" i="31"/>
  <c r="C63" i="31"/>
  <c r="D62" i="31"/>
  <c r="C62" i="31"/>
  <c r="D61" i="31"/>
  <c r="C61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1" i="31"/>
  <c r="C51" i="31"/>
  <c r="D50" i="31"/>
  <c r="C50" i="31"/>
  <c r="D49" i="31"/>
  <c r="C49" i="31"/>
  <c r="D48" i="31"/>
  <c r="C48" i="31"/>
  <c r="D47" i="31"/>
  <c r="C47" i="31"/>
  <c r="D46" i="31"/>
  <c r="C46" i="31"/>
  <c r="D45" i="31"/>
  <c r="C45" i="31"/>
  <c r="D44" i="31"/>
  <c r="C44" i="31"/>
  <c r="D43" i="31"/>
  <c r="C43" i="31"/>
  <c r="D42" i="31"/>
  <c r="C42" i="31"/>
  <c r="D41" i="31"/>
  <c r="C41" i="31"/>
  <c r="D40" i="31"/>
  <c r="C40" i="31"/>
  <c r="D39" i="31"/>
  <c r="C39" i="31"/>
  <c r="D38" i="31"/>
  <c r="C38" i="31"/>
  <c r="D37" i="31"/>
  <c r="C37" i="31"/>
  <c r="D36" i="31"/>
  <c r="C36" i="31"/>
  <c r="D35" i="31"/>
  <c r="C35" i="31"/>
  <c r="D34" i="31"/>
  <c r="C34" i="31"/>
  <c r="D33" i="31"/>
  <c r="C33" i="31"/>
  <c r="D32" i="31"/>
  <c r="C32" i="31"/>
  <c r="D31" i="31"/>
  <c r="C31" i="31"/>
  <c r="D30" i="31"/>
  <c r="C30" i="31"/>
  <c r="D29" i="31"/>
  <c r="C29" i="31"/>
  <c r="D28" i="31"/>
  <c r="C28" i="31"/>
  <c r="D27" i="31"/>
  <c r="C27" i="31"/>
  <c r="D26" i="31"/>
  <c r="C26" i="31"/>
  <c r="D25" i="31"/>
  <c r="C25" i="31"/>
  <c r="D24" i="31"/>
  <c r="C24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7" i="31"/>
  <c r="C17" i="31"/>
  <c r="D16" i="31"/>
  <c r="C16" i="31"/>
  <c r="D15" i="31"/>
  <c r="C15" i="31"/>
  <c r="D14" i="31"/>
  <c r="C14" i="31"/>
  <c r="D13" i="31"/>
  <c r="C13" i="31"/>
  <c r="D12" i="31"/>
  <c r="C12" i="31"/>
  <c r="D11" i="31"/>
  <c r="C11" i="31"/>
  <c r="D10" i="31"/>
  <c r="C10" i="31"/>
  <c r="D9" i="31"/>
  <c r="C9" i="31"/>
  <c r="D8" i="31"/>
  <c r="C8" i="31"/>
  <c r="D7" i="31"/>
  <c r="C7" i="31"/>
  <c r="D6" i="31"/>
  <c r="C6" i="31"/>
  <c r="G66" i="30"/>
  <c r="F66" i="30"/>
  <c r="E66" i="30"/>
  <c r="D66" i="30"/>
  <c r="C66" i="30"/>
  <c r="G4" i="30"/>
  <c r="F4" i="30"/>
  <c r="E4" i="30"/>
  <c r="D4" i="30"/>
  <c r="C4" i="30"/>
  <c r="O95" i="29"/>
  <c r="N95" i="29"/>
  <c r="M95" i="29"/>
  <c r="L95" i="29"/>
  <c r="K95" i="29"/>
  <c r="J95" i="29"/>
  <c r="H95" i="29"/>
  <c r="G95" i="29"/>
  <c r="F95" i="29"/>
  <c r="E95" i="29"/>
  <c r="D95" i="29"/>
  <c r="C95" i="29"/>
  <c r="V93" i="29"/>
  <c r="U93" i="29"/>
  <c r="T93" i="29"/>
  <c r="S93" i="29"/>
  <c r="R93" i="29"/>
  <c r="Q93" i="29"/>
  <c r="V92" i="29"/>
  <c r="U92" i="29"/>
  <c r="T92" i="29"/>
  <c r="S92" i="29"/>
  <c r="R92" i="29"/>
  <c r="Q92" i="29"/>
  <c r="V91" i="29"/>
  <c r="U91" i="29"/>
  <c r="T91" i="29"/>
  <c r="S91" i="29"/>
  <c r="R91" i="29"/>
  <c r="Q91" i="29"/>
  <c r="V90" i="29"/>
  <c r="U90" i="29"/>
  <c r="T90" i="29"/>
  <c r="S90" i="29"/>
  <c r="R90" i="29"/>
  <c r="Q90" i="29"/>
  <c r="V89" i="29"/>
  <c r="U89" i="29"/>
  <c r="T89" i="29"/>
  <c r="S89" i="29"/>
  <c r="R89" i="29"/>
  <c r="Q89" i="29"/>
  <c r="V88" i="29"/>
  <c r="U88" i="29"/>
  <c r="T88" i="29"/>
  <c r="S88" i="29"/>
  <c r="R88" i="29"/>
  <c r="Q88" i="29"/>
  <c r="V87" i="29"/>
  <c r="U87" i="29"/>
  <c r="T87" i="29"/>
  <c r="S87" i="29"/>
  <c r="R87" i="29"/>
  <c r="Q87" i="29"/>
  <c r="V86" i="29"/>
  <c r="U86" i="29"/>
  <c r="T86" i="29"/>
  <c r="S86" i="29"/>
  <c r="R86" i="29"/>
  <c r="Q86" i="29"/>
  <c r="V85" i="29"/>
  <c r="U85" i="29"/>
  <c r="T85" i="29"/>
  <c r="S85" i="29"/>
  <c r="R85" i="29"/>
  <c r="Q85" i="29"/>
  <c r="V84" i="29"/>
  <c r="U84" i="29"/>
  <c r="T84" i="29"/>
  <c r="S84" i="29"/>
  <c r="R84" i="29"/>
  <c r="Q84" i="29"/>
  <c r="V83" i="29"/>
  <c r="U83" i="29"/>
  <c r="T83" i="29"/>
  <c r="S83" i="29"/>
  <c r="R83" i="29"/>
  <c r="Q83" i="29"/>
  <c r="V82" i="29"/>
  <c r="U82" i="29"/>
  <c r="T82" i="29"/>
  <c r="S82" i="29"/>
  <c r="R82" i="29"/>
  <c r="Q82" i="29"/>
  <c r="V81" i="29"/>
  <c r="U81" i="29"/>
  <c r="T81" i="29"/>
  <c r="S81" i="29"/>
  <c r="R81" i="29"/>
  <c r="Q81" i="29"/>
  <c r="V80" i="29"/>
  <c r="U80" i="29"/>
  <c r="T80" i="29"/>
  <c r="S80" i="29"/>
  <c r="R80" i="29"/>
  <c r="Q80" i="29"/>
  <c r="V79" i="29"/>
  <c r="U79" i="29"/>
  <c r="T79" i="29"/>
  <c r="S79" i="29"/>
  <c r="R79" i="29"/>
  <c r="Q79" i="29"/>
  <c r="V78" i="29"/>
  <c r="U78" i="29"/>
  <c r="T78" i="29"/>
  <c r="S78" i="29"/>
  <c r="R78" i="29"/>
  <c r="Q78" i="29"/>
  <c r="V77" i="29"/>
  <c r="U77" i="29"/>
  <c r="T77" i="29"/>
  <c r="S77" i="29"/>
  <c r="R77" i="29"/>
  <c r="Q77" i="29"/>
  <c r="V76" i="29"/>
  <c r="U76" i="29"/>
  <c r="T76" i="29"/>
  <c r="S76" i="29"/>
  <c r="R76" i="29"/>
  <c r="Q76" i="29"/>
  <c r="V75" i="29"/>
  <c r="U75" i="29"/>
  <c r="T75" i="29"/>
  <c r="S75" i="29"/>
  <c r="R75" i="29"/>
  <c r="Q75" i="29"/>
  <c r="V74" i="29"/>
  <c r="U74" i="29"/>
  <c r="T74" i="29"/>
  <c r="S74" i="29"/>
  <c r="R74" i="29"/>
  <c r="Q74" i="29"/>
  <c r="V73" i="29"/>
  <c r="U73" i="29"/>
  <c r="T73" i="29"/>
  <c r="S73" i="29"/>
  <c r="R73" i="29"/>
  <c r="Q73" i="29"/>
  <c r="V72" i="29"/>
  <c r="U72" i="29"/>
  <c r="T72" i="29"/>
  <c r="S72" i="29"/>
  <c r="R72" i="29"/>
  <c r="Q72" i="29"/>
  <c r="V71" i="29"/>
  <c r="U71" i="29"/>
  <c r="T71" i="29"/>
  <c r="S71" i="29"/>
  <c r="R71" i="29"/>
  <c r="Q71" i="29"/>
  <c r="V70" i="29"/>
  <c r="U70" i="29"/>
  <c r="T70" i="29"/>
  <c r="S70" i="29"/>
  <c r="R70" i="29"/>
  <c r="Q70" i="29"/>
  <c r="V69" i="29"/>
  <c r="U69" i="29"/>
  <c r="T69" i="29"/>
  <c r="S69" i="29"/>
  <c r="R69" i="29"/>
  <c r="Q69" i="29"/>
  <c r="V68" i="29"/>
  <c r="U68" i="29"/>
  <c r="T68" i="29"/>
  <c r="S68" i="29"/>
  <c r="R68" i="29"/>
  <c r="Q68" i="29"/>
  <c r="V67" i="29"/>
  <c r="U67" i="29"/>
  <c r="T67" i="29"/>
  <c r="S67" i="29"/>
  <c r="R67" i="29"/>
  <c r="Q67" i="29"/>
  <c r="V66" i="29"/>
  <c r="U66" i="29"/>
  <c r="T66" i="29"/>
  <c r="S66" i="29"/>
  <c r="R66" i="29"/>
  <c r="Q66" i="29"/>
  <c r="V65" i="29"/>
  <c r="U65" i="29"/>
  <c r="T65" i="29"/>
  <c r="S65" i="29"/>
  <c r="R65" i="29"/>
  <c r="Q65" i="29"/>
  <c r="V64" i="29"/>
  <c r="U64" i="29"/>
  <c r="T64" i="29"/>
  <c r="S64" i="29"/>
  <c r="R64" i="29"/>
  <c r="Q64" i="29"/>
  <c r="V63" i="29"/>
  <c r="U63" i="29"/>
  <c r="T63" i="29"/>
  <c r="S63" i="29"/>
  <c r="R63" i="29"/>
  <c r="Q63" i="29"/>
  <c r="V62" i="29"/>
  <c r="U62" i="29"/>
  <c r="T62" i="29"/>
  <c r="S62" i="29"/>
  <c r="R62" i="29"/>
  <c r="Q62" i="29"/>
  <c r="V61" i="29"/>
  <c r="U61" i="29"/>
  <c r="T61" i="29"/>
  <c r="S61" i="29"/>
  <c r="R61" i="29"/>
  <c r="Q61" i="29"/>
  <c r="V60" i="29"/>
  <c r="U60" i="29"/>
  <c r="T60" i="29"/>
  <c r="S60" i="29"/>
  <c r="R60" i="29"/>
  <c r="Q60" i="29"/>
  <c r="V59" i="29"/>
  <c r="U59" i="29"/>
  <c r="T59" i="29"/>
  <c r="S59" i="29"/>
  <c r="R59" i="29"/>
  <c r="Q59" i="29"/>
  <c r="V58" i="29"/>
  <c r="U58" i="29"/>
  <c r="T58" i="29"/>
  <c r="S58" i="29"/>
  <c r="R58" i="29"/>
  <c r="Q58" i="29"/>
  <c r="V57" i="29"/>
  <c r="U57" i="29"/>
  <c r="T57" i="29"/>
  <c r="S57" i="29"/>
  <c r="R57" i="29"/>
  <c r="Q57" i="29"/>
  <c r="V56" i="29"/>
  <c r="U56" i="29"/>
  <c r="T56" i="29"/>
  <c r="S56" i="29"/>
  <c r="R56" i="29"/>
  <c r="Q56" i="29"/>
  <c r="V55" i="29"/>
  <c r="U55" i="29"/>
  <c r="T55" i="29"/>
  <c r="S55" i="29"/>
  <c r="R55" i="29"/>
  <c r="Q55" i="29"/>
  <c r="V54" i="29"/>
  <c r="U54" i="29"/>
  <c r="T54" i="29"/>
  <c r="S54" i="29"/>
  <c r="R54" i="29"/>
  <c r="Q54" i="29"/>
  <c r="V53" i="29"/>
  <c r="U53" i="29"/>
  <c r="T53" i="29"/>
  <c r="S53" i="29"/>
  <c r="R53" i="29"/>
  <c r="Q53" i="29"/>
  <c r="V52" i="29"/>
  <c r="U52" i="29"/>
  <c r="T52" i="29"/>
  <c r="S52" i="29"/>
  <c r="R52" i="29"/>
  <c r="Q52" i="29"/>
  <c r="V51" i="29"/>
  <c r="U51" i="29"/>
  <c r="T51" i="29"/>
  <c r="S51" i="29"/>
  <c r="R51" i="29"/>
  <c r="Q51" i="29"/>
  <c r="V50" i="29"/>
  <c r="U50" i="29"/>
  <c r="T50" i="29"/>
  <c r="S50" i="29"/>
  <c r="R50" i="29"/>
  <c r="Q50" i="29"/>
  <c r="V49" i="29"/>
  <c r="U49" i="29"/>
  <c r="T49" i="29"/>
  <c r="S49" i="29"/>
  <c r="R49" i="29"/>
  <c r="Q49" i="29"/>
  <c r="V48" i="29"/>
  <c r="U48" i="29"/>
  <c r="T48" i="29"/>
  <c r="S48" i="29"/>
  <c r="R48" i="29"/>
  <c r="Q48" i="29"/>
  <c r="V47" i="29"/>
  <c r="U47" i="29"/>
  <c r="T47" i="29"/>
  <c r="S47" i="29"/>
  <c r="R47" i="29"/>
  <c r="Q47" i="29"/>
  <c r="V46" i="29"/>
  <c r="U46" i="29"/>
  <c r="T46" i="29"/>
  <c r="S46" i="29"/>
  <c r="R46" i="29"/>
  <c r="Q46" i="29"/>
  <c r="V45" i="29"/>
  <c r="U45" i="29"/>
  <c r="T45" i="29"/>
  <c r="S45" i="29"/>
  <c r="R45" i="29"/>
  <c r="Q45" i="29"/>
  <c r="V44" i="29"/>
  <c r="U44" i="29"/>
  <c r="T44" i="29"/>
  <c r="S44" i="29"/>
  <c r="R44" i="29"/>
  <c r="Q44" i="29"/>
  <c r="V43" i="29"/>
  <c r="U43" i="29"/>
  <c r="T43" i="29"/>
  <c r="S43" i="29"/>
  <c r="R43" i="29"/>
  <c r="Q43" i="29"/>
  <c r="V42" i="29"/>
  <c r="U42" i="29"/>
  <c r="T42" i="29"/>
  <c r="S42" i="29"/>
  <c r="R42" i="29"/>
  <c r="Q42" i="29"/>
  <c r="V41" i="29"/>
  <c r="U41" i="29"/>
  <c r="T41" i="29"/>
  <c r="S41" i="29"/>
  <c r="R41" i="29"/>
  <c r="Q41" i="29"/>
  <c r="V40" i="29"/>
  <c r="U40" i="29"/>
  <c r="T40" i="29"/>
  <c r="S40" i="29"/>
  <c r="R40" i="29"/>
  <c r="Q40" i="29"/>
  <c r="V39" i="29"/>
  <c r="U39" i="29"/>
  <c r="T39" i="29"/>
  <c r="S39" i="29"/>
  <c r="R39" i="29"/>
  <c r="Q39" i="29"/>
  <c r="V38" i="29"/>
  <c r="U38" i="29"/>
  <c r="T38" i="29"/>
  <c r="S38" i="29"/>
  <c r="R38" i="29"/>
  <c r="Q38" i="29"/>
  <c r="V37" i="29"/>
  <c r="U37" i="29"/>
  <c r="T37" i="29"/>
  <c r="S37" i="29"/>
  <c r="R37" i="29"/>
  <c r="Q37" i="29"/>
  <c r="V36" i="29"/>
  <c r="U36" i="29"/>
  <c r="T36" i="29"/>
  <c r="S36" i="29"/>
  <c r="R36" i="29"/>
  <c r="Q36" i="29"/>
  <c r="V35" i="29"/>
  <c r="U35" i="29"/>
  <c r="T35" i="29"/>
  <c r="S35" i="29"/>
  <c r="R35" i="29"/>
  <c r="Q35" i="29"/>
  <c r="V34" i="29"/>
  <c r="U34" i="29"/>
  <c r="T34" i="29"/>
  <c r="S34" i="29"/>
  <c r="R34" i="29"/>
  <c r="Q34" i="29"/>
  <c r="V33" i="29"/>
  <c r="U33" i="29"/>
  <c r="T33" i="29"/>
  <c r="S33" i="29"/>
  <c r="R33" i="29"/>
  <c r="Q33" i="29"/>
  <c r="V32" i="29"/>
  <c r="U32" i="29"/>
  <c r="T32" i="29"/>
  <c r="S32" i="29"/>
  <c r="R32" i="29"/>
  <c r="Q32" i="29"/>
  <c r="V31" i="29"/>
  <c r="U31" i="29"/>
  <c r="T31" i="29"/>
  <c r="S31" i="29"/>
  <c r="R31" i="29"/>
  <c r="Q31" i="29"/>
  <c r="V30" i="29"/>
  <c r="U30" i="29"/>
  <c r="T30" i="29"/>
  <c r="S30" i="29"/>
  <c r="R30" i="29"/>
  <c r="Q30" i="29"/>
  <c r="V29" i="29"/>
  <c r="U29" i="29"/>
  <c r="T29" i="29"/>
  <c r="S29" i="29"/>
  <c r="R29" i="29"/>
  <c r="Q29" i="29"/>
  <c r="V28" i="29"/>
  <c r="U28" i="29"/>
  <c r="T28" i="29"/>
  <c r="S28" i="29"/>
  <c r="R28" i="29"/>
  <c r="Q28" i="29"/>
  <c r="V27" i="29"/>
  <c r="U27" i="29"/>
  <c r="T27" i="29"/>
  <c r="S27" i="29"/>
  <c r="R27" i="29"/>
  <c r="Q27" i="29"/>
  <c r="V26" i="29"/>
  <c r="U26" i="29"/>
  <c r="T26" i="29"/>
  <c r="S26" i="29"/>
  <c r="R26" i="29"/>
  <c r="Q26" i="29"/>
  <c r="V25" i="29"/>
  <c r="U25" i="29"/>
  <c r="T25" i="29"/>
  <c r="S25" i="29"/>
  <c r="R25" i="29"/>
  <c r="Q25" i="29"/>
  <c r="V24" i="29"/>
  <c r="U24" i="29"/>
  <c r="T24" i="29"/>
  <c r="S24" i="29"/>
  <c r="R24" i="29"/>
  <c r="Q24" i="29"/>
  <c r="V23" i="29"/>
  <c r="U23" i="29"/>
  <c r="T23" i="29"/>
  <c r="S23" i="29"/>
  <c r="R23" i="29"/>
  <c r="Q23" i="29"/>
  <c r="V22" i="29"/>
  <c r="U22" i="29"/>
  <c r="T22" i="29"/>
  <c r="S22" i="29"/>
  <c r="R22" i="29"/>
  <c r="Q22" i="29"/>
  <c r="V21" i="29"/>
  <c r="U21" i="29"/>
  <c r="T21" i="29"/>
  <c r="S21" i="29"/>
  <c r="R21" i="29"/>
  <c r="Q21" i="29"/>
  <c r="V20" i="29"/>
  <c r="U20" i="29"/>
  <c r="T20" i="29"/>
  <c r="S20" i="29"/>
  <c r="R20" i="29"/>
  <c r="Q20" i="29"/>
  <c r="V19" i="29"/>
  <c r="U19" i="29"/>
  <c r="T19" i="29"/>
  <c r="S19" i="29"/>
  <c r="R19" i="29"/>
  <c r="Q19" i="29"/>
  <c r="V18" i="29"/>
  <c r="U18" i="29"/>
  <c r="T18" i="29"/>
  <c r="S18" i="29"/>
  <c r="R18" i="29"/>
  <c r="Q18" i="29"/>
  <c r="V17" i="29"/>
  <c r="U17" i="29"/>
  <c r="T17" i="29"/>
  <c r="S17" i="29"/>
  <c r="R17" i="29"/>
  <c r="Q17" i="29"/>
  <c r="V16" i="29"/>
  <c r="U16" i="29"/>
  <c r="T16" i="29"/>
  <c r="S16" i="29"/>
  <c r="R16" i="29"/>
  <c r="Q16" i="29"/>
  <c r="V15" i="29"/>
  <c r="U15" i="29"/>
  <c r="T15" i="29"/>
  <c r="S15" i="29"/>
  <c r="R15" i="29"/>
  <c r="Q15" i="29"/>
  <c r="V14" i="29"/>
  <c r="U14" i="29"/>
  <c r="T14" i="29"/>
  <c r="S14" i="29"/>
  <c r="R14" i="29"/>
  <c r="Q14" i="29"/>
  <c r="V13" i="29"/>
  <c r="U13" i="29"/>
  <c r="T13" i="29"/>
  <c r="S13" i="29"/>
  <c r="R13" i="29"/>
  <c r="Q13" i="29"/>
  <c r="V12" i="29"/>
  <c r="U12" i="29"/>
  <c r="T12" i="29"/>
  <c r="S12" i="29"/>
  <c r="R12" i="29"/>
  <c r="Q12" i="29"/>
  <c r="V11" i="29"/>
  <c r="U11" i="29"/>
  <c r="T11" i="29"/>
  <c r="S11" i="29"/>
  <c r="R11" i="29"/>
  <c r="Q11" i="29"/>
  <c r="V10" i="29"/>
  <c r="U10" i="29"/>
  <c r="T10" i="29"/>
  <c r="S10" i="29"/>
  <c r="R10" i="29"/>
  <c r="Q10" i="29"/>
  <c r="V9" i="29"/>
  <c r="U9" i="29"/>
  <c r="T9" i="29"/>
  <c r="S9" i="29"/>
  <c r="R9" i="29"/>
  <c r="Q9" i="29"/>
  <c r="V8" i="29"/>
  <c r="U8" i="29"/>
  <c r="T8" i="29"/>
  <c r="S8" i="29"/>
  <c r="R8" i="29"/>
  <c r="Q8" i="29"/>
  <c r="V7" i="29"/>
  <c r="U7" i="29"/>
  <c r="T7" i="29"/>
  <c r="S7" i="29"/>
  <c r="R7" i="29"/>
  <c r="Q7" i="29"/>
  <c r="V6" i="29"/>
  <c r="V95" i="29" s="1"/>
  <c r="U6" i="29"/>
  <c r="U95" i="29" s="1"/>
  <c r="T6" i="29"/>
  <c r="T95" i="29" s="1"/>
  <c r="S6" i="29"/>
  <c r="S95" i="29" s="1"/>
  <c r="R6" i="29"/>
  <c r="R95" i="29" s="1"/>
  <c r="Q6" i="29"/>
  <c r="Q95" i="29" s="1"/>
  <c r="V75" i="28"/>
  <c r="P75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C75" i="28"/>
  <c r="V74" i="28"/>
  <c r="U74" i="28"/>
  <c r="T74" i="28"/>
  <c r="T75" i="28" s="1"/>
  <c r="S74" i="28"/>
  <c r="S75" i="28" s="1"/>
  <c r="R74" i="28"/>
  <c r="R75" i="28" s="1"/>
  <c r="Q74" i="28"/>
  <c r="Q75" i="28" s="1"/>
  <c r="V73" i="28"/>
  <c r="U73" i="28"/>
  <c r="T73" i="28"/>
  <c r="S73" i="28"/>
  <c r="R73" i="28"/>
  <c r="Q73" i="28"/>
  <c r="V72" i="28"/>
  <c r="U72" i="28"/>
  <c r="T72" i="28"/>
  <c r="S72" i="28"/>
  <c r="R72" i="28"/>
  <c r="Q72" i="28"/>
  <c r="V71" i="28"/>
  <c r="U71" i="28"/>
  <c r="T71" i="28"/>
  <c r="S71" i="28"/>
  <c r="R71" i="28"/>
  <c r="Q71" i="28"/>
  <c r="V70" i="28"/>
  <c r="U70" i="28"/>
  <c r="T70" i="28"/>
  <c r="S70" i="28"/>
  <c r="R70" i="28"/>
  <c r="Q70" i="28"/>
  <c r="V69" i="28"/>
  <c r="U69" i="28"/>
  <c r="T69" i="28"/>
  <c r="S69" i="28"/>
  <c r="R69" i="28"/>
  <c r="Q69" i="28"/>
  <c r="V68" i="28"/>
  <c r="U68" i="28"/>
  <c r="T68" i="28"/>
  <c r="S68" i="28"/>
  <c r="R68" i="28"/>
  <c r="Q68" i="28"/>
  <c r="V67" i="28"/>
  <c r="U67" i="28"/>
  <c r="T67" i="28"/>
  <c r="S67" i="28"/>
  <c r="R67" i="28"/>
  <c r="Q67" i="28"/>
  <c r="V66" i="28"/>
  <c r="U66" i="28"/>
  <c r="T66" i="28"/>
  <c r="S66" i="28"/>
  <c r="R66" i="28"/>
  <c r="Q66" i="28"/>
  <c r="V65" i="28"/>
  <c r="U65" i="28"/>
  <c r="T65" i="28"/>
  <c r="S65" i="28"/>
  <c r="R65" i="28"/>
  <c r="Q65" i="28"/>
  <c r="V64" i="28"/>
  <c r="U64" i="28"/>
  <c r="T64" i="28"/>
  <c r="S64" i="28"/>
  <c r="R64" i="28"/>
  <c r="Q64" i="28"/>
  <c r="V63" i="28"/>
  <c r="U63" i="28"/>
  <c r="T63" i="28"/>
  <c r="S63" i="28"/>
  <c r="R63" i="28"/>
  <c r="Q63" i="28"/>
  <c r="V62" i="28"/>
  <c r="U62" i="28"/>
  <c r="T62" i="28"/>
  <c r="S62" i="28"/>
  <c r="R62" i="28"/>
  <c r="Q62" i="28"/>
  <c r="V61" i="28"/>
  <c r="U61" i="28"/>
  <c r="T61" i="28"/>
  <c r="S61" i="28"/>
  <c r="R61" i="28"/>
  <c r="Q61" i="28"/>
  <c r="V60" i="28"/>
  <c r="U60" i="28"/>
  <c r="T60" i="28"/>
  <c r="S60" i="28"/>
  <c r="R60" i="28"/>
  <c r="Q60" i="28"/>
  <c r="V59" i="28"/>
  <c r="U59" i="28"/>
  <c r="T59" i="28"/>
  <c r="S59" i="28"/>
  <c r="R59" i="28"/>
  <c r="Q59" i="28"/>
  <c r="V58" i="28"/>
  <c r="U58" i="28"/>
  <c r="T58" i="28"/>
  <c r="S58" i="28"/>
  <c r="R58" i="28"/>
  <c r="Q58" i="28"/>
  <c r="V57" i="28"/>
  <c r="U57" i="28"/>
  <c r="T57" i="28"/>
  <c r="S57" i="28"/>
  <c r="R57" i="28"/>
  <c r="Q57" i="28"/>
  <c r="V56" i="28"/>
  <c r="U56" i="28"/>
  <c r="T56" i="28"/>
  <c r="S56" i="28"/>
  <c r="R56" i="28"/>
  <c r="Q56" i="28"/>
  <c r="V55" i="28"/>
  <c r="U55" i="28"/>
  <c r="T55" i="28"/>
  <c r="S55" i="28"/>
  <c r="R55" i="28"/>
  <c r="Q55" i="28"/>
  <c r="V54" i="28"/>
  <c r="U54" i="28"/>
  <c r="T54" i="28"/>
  <c r="S54" i="28"/>
  <c r="R54" i="28"/>
  <c r="Q54" i="28"/>
  <c r="V53" i="28"/>
  <c r="U53" i="28"/>
  <c r="T53" i="28"/>
  <c r="S53" i="28"/>
  <c r="R53" i="28"/>
  <c r="Q53" i="28"/>
  <c r="V52" i="28"/>
  <c r="U52" i="28"/>
  <c r="T52" i="28"/>
  <c r="S52" i="28"/>
  <c r="R52" i="28"/>
  <c r="Q52" i="28"/>
  <c r="V51" i="28"/>
  <c r="U51" i="28"/>
  <c r="T51" i="28"/>
  <c r="S51" i="28"/>
  <c r="R51" i="28"/>
  <c r="Q51" i="28"/>
  <c r="V50" i="28"/>
  <c r="U50" i="28"/>
  <c r="T50" i="28"/>
  <c r="S50" i="28"/>
  <c r="R50" i="28"/>
  <c r="Q50" i="28"/>
  <c r="V49" i="28"/>
  <c r="U49" i="28"/>
  <c r="T49" i="28"/>
  <c r="S49" i="28"/>
  <c r="R49" i="28"/>
  <c r="Q49" i="28"/>
  <c r="V48" i="28"/>
  <c r="U48" i="28"/>
  <c r="T48" i="28"/>
  <c r="S48" i="28"/>
  <c r="R48" i="28"/>
  <c r="Q48" i="28"/>
  <c r="V47" i="28"/>
  <c r="U47" i="28"/>
  <c r="T47" i="28"/>
  <c r="S47" i="28"/>
  <c r="R47" i="28"/>
  <c r="Q47" i="28"/>
  <c r="V46" i="28"/>
  <c r="U46" i="28"/>
  <c r="T46" i="28"/>
  <c r="S46" i="28"/>
  <c r="R46" i="28"/>
  <c r="Q46" i="28"/>
  <c r="V45" i="28"/>
  <c r="U45" i="28"/>
  <c r="T45" i="28"/>
  <c r="S45" i="28"/>
  <c r="R45" i="28"/>
  <c r="Q45" i="28"/>
  <c r="V44" i="28"/>
  <c r="U44" i="28"/>
  <c r="T44" i="28"/>
  <c r="S44" i="28"/>
  <c r="R44" i="28"/>
  <c r="Q44" i="28"/>
  <c r="V43" i="28"/>
  <c r="U43" i="28"/>
  <c r="T43" i="28"/>
  <c r="S43" i="28"/>
  <c r="R43" i="28"/>
  <c r="Q43" i="28"/>
  <c r="V42" i="28"/>
  <c r="U42" i="28"/>
  <c r="T42" i="28"/>
  <c r="S42" i="28"/>
  <c r="R42" i="28"/>
  <c r="Q42" i="28"/>
  <c r="V41" i="28"/>
  <c r="U41" i="28"/>
  <c r="T41" i="28"/>
  <c r="S41" i="28"/>
  <c r="R41" i="28"/>
  <c r="Q41" i="28"/>
  <c r="V40" i="28"/>
  <c r="U40" i="28"/>
  <c r="T40" i="28"/>
  <c r="S40" i="28"/>
  <c r="R40" i="28"/>
  <c r="Q40" i="28"/>
  <c r="V39" i="28"/>
  <c r="U39" i="28"/>
  <c r="T39" i="28"/>
  <c r="S39" i="28"/>
  <c r="R39" i="28"/>
  <c r="Q39" i="28"/>
  <c r="V38" i="28"/>
  <c r="U38" i="28"/>
  <c r="T38" i="28"/>
  <c r="S38" i="28"/>
  <c r="R38" i="28"/>
  <c r="Q38" i="28"/>
  <c r="V37" i="28"/>
  <c r="U37" i="28"/>
  <c r="T37" i="28"/>
  <c r="S37" i="28"/>
  <c r="R37" i="28"/>
  <c r="Q37" i="28"/>
  <c r="V36" i="28"/>
  <c r="U36" i="28"/>
  <c r="T36" i="28"/>
  <c r="S36" i="28"/>
  <c r="R36" i="28"/>
  <c r="Q36" i="28"/>
  <c r="V35" i="28"/>
  <c r="U35" i="28"/>
  <c r="T35" i="28"/>
  <c r="S35" i="28"/>
  <c r="R35" i="28"/>
  <c r="Q35" i="28"/>
  <c r="V34" i="28"/>
  <c r="U34" i="28"/>
  <c r="T34" i="28"/>
  <c r="S34" i="28"/>
  <c r="R34" i="28"/>
  <c r="Q34" i="28"/>
  <c r="V33" i="28"/>
  <c r="U33" i="28"/>
  <c r="T33" i="28"/>
  <c r="S33" i="28"/>
  <c r="R33" i="28"/>
  <c r="Q33" i="28"/>
  <c r="V32" i="28"/>
  <c r="U32" i="28"/>
  <c r="T32" i="28"/>
  <c r="S32" i="28"/>
  <c r="R32" i="28"/>
  <c r="Q32" i="28"/>
  <c r="V31" i="28"/>
  <c r="U31" i="28"/>
  <c r="T31" i="28"/>
  <c r="S31" i="28"/>
  <c r="R31" i="28"/>
  <c r="Q31" i="28"/>
  <c r="V30" i="28"/>
  <c r="U30" i="28"/>
  <c r="T30" i="28"/>
  <c r="S30" i="28"/>
  <c r="R30" i="28"/>
  <c r="Q30" i="28"/>
  <c r="V29" i="28"/>
  <c r="U29" i="28"/>
  <c r="T29" i="28"/>
  <c r="S29" i="28"/>
  <c r="R29" i="28"/>
  <c r="Q29" i="28"/>
  <c r="V28" i="28"/>
  <c r="U28" i="28"/>
  <c r="U75" i="28" s="1"/>
  <c r="T28" i="28"/>
  <c r="S28" i="28"/>
  <c r="R28" i="28"/>
  <c r="Q28" i="28"/>
  <c r="V27" i="28"/>
  <c r="U27" i="28"/>
  <c r="T27" i="28"/>
  <c r="S27" i="28"/>
  <c r="R27" i="28"/>
  <c r="Q27" i="28"/>
  <c r="V26" i="28"/>
  <c r="U26" i="28"/>
  <c r="T26" i="28"/>
  <c r="S26" i="28"/>
  <c r="R26" i="28"/>
  <c r="Q26" i="28"/>
  <c r="V25" i="28"/>
  <c r="U25" i="28"/>
  <c r="T25" i="28"/>
  <c r="S25" i="28"/>
  <c r="R25" i="28"/>
  <c r="Q25" i="28"/>
  <c r="V24" i="28"/>
  <c r="U24" i="28"/>
  <c r="T24" i="28"/>
  <c r="S24" i="28"/>
  <c r="R24" i="28"/>
  <c r="Q24" i="28"/>
  <c r="V23" i="28"/>
  <c r="U23" i="28"/>
  <c r="T23" i="28"/>
  <c r="S23" i="28"/>
  <c r="R23" i="28"/>
  <c r="Q23" i="28"/>
  <c r="V22" i="28"/>
  <c r="U22" i="28"/>
  <c r="T22" i="28"/>
  <c r="S22" i="28"/>
  <c r="R22" i="28"/>
  <c r="Q22" i="28"/>
  <c r="V21" i="28"/>
  <c r="U21" i="28"/>
  <c r="T21" i="28"/>
  <c r="S21" i="28"/>
  <c r="R21" i="28"/>
  <c r="Q21" i="28"/>
  <c r="V20" i="28"/>
  <c r="U20" i="28"/>
  <c r="T20" i="28"/>
  <c r="S20" i="28"/>
  <c r="R20" i="28"/>
  <c r="Q20" i="28"/>
  <c r="V19" i="28"/>
  <c r="U19" i="28"/>
  <c r="T19" i="28"/>
  <c r="S19" i="28"/>
  <c r="R19" i="28"/>
  <c r="Q19" i="28"/>
  <c r="V18" i="28"/>
  <c r="U18" i="28"/>
  <c r="T18" i="28"/>
  <c r="S18" i="28"/>
  <c r="R18" i="28"/>
  <c r="Q18" i="28"/>
  <c r="V17" i="28"/>
  <c r="U17" i="28"/>
  <c r="T17" i="28"/>
  <c r="S17" i="28"/>
  <c r="R17" i="28"/>
  <c r="Q17" i="28"/>
  <c r="V16" i="28"/>
  <c r="U16" i="28"/>
  <c r="T16" i="28"/>
  <c r="S16" i="28"/>
  <c r="R16" i="28"/>
  <c r="Q16" i="28"/>
  <c r="V15" i="28"/>
  <c r="U15" i="28"/>
  <c r="T15" i="28"/>
  <c r="S15" i="28"/>
  <c r="R15" i="28"/>
  <c r="Q15" i="28"/>
  <c r="V14" i="28"/>
  <c r="U14" i="28"/>
  <c r="T14" i="28"/>
  <c r="S14" i="28"/>
  <c r="R14" i="28"/>
  <c r="Q14" i="28"/>
  <c r="V13" i="28"/>
  <c r="U13" i="28"/>
  <c r="T13" i="28"/>
  <c r="S13" i="28"/>
  <c r="R13" i="28"/>
  <c r="Q13" i="28"/>
  <c r="V12" i="28"/>
  <c r="U12" i="28"/>
  <c r="T12" i="28"/>
  <c r="S12" i="28"/>
  <c r="R12" i="28"/>
  <c r="Q12" i="28"/>
  <c r="V11" i="28"/>
  <c r="U11" i="28"/>
  <c r="T11" i="28"/>
  <c r="S11" i="28"/>
  <c r="R11" i="28"/>
  <c r="Q11" i="28"/>
  <c r="V10" i="28"/>
  <c r="U10" i="28"/>
  <c r="T10" i="28"/>
  <c r="S10" i="28"/>
  <c r="R10" i="28"/>
  <c r="Q10" i="28"/>
  <c r="V9" i="28"/>
  <c r="U9" i="28"/>
  <c r="T9" i="28"/>
  <c r="S9" i="28"/>
  <c r="R9" i="28"/>
  <c r="Q9" i="28"/>
  <c r="V8" i="28"/>
  <c r="U8" i="28"/>
  <c r="T8" i="28"/>
  <c r="S8" i="28"/>
  <c r="R8" i="28"/>
  <c r="Q8" i="28"/>
  <c r="V7" i="28"/>
  <c r="U7" i="28"/>
  <c r="T7" i="28"/>
  <c r="S7" i="28"/>
  <c r="R7" i="28"/>
  <c r="Q7" i="28"/>
  <c r="V6" i="28"/>
  <c r="U6" i="28"/>
  <c r="T6" i="28"/>
  <c r="S6" i="28"/>
  <c r="R6" i="28"/>
  <c r="Q6" i="28"/>
  <c r="L7" i="24" l="1"/>
  <c r="L9" i="24"/>
  <c r="L10" i="24"/>
  <c r="L11" i="24"/>
  <c r="L12" i="24"/>
  <c r="L13" i="24"/>
  <c r="L14" i="24"/>
  <c r="L15" i="24"/>
  <c r="L16" i="24"/>
  <c r="L17" i="24"/>
  <c r="L18" i="24"/>
  <c r="G112" i="24"/>
  <c r="H124" i="24"/>
  <c r="D7" i="24" l="1"/>
  <c r="F7" i="24" s="1"/>
  <c r="D8" i="24"/>
  <c r="F8" i="24" s="1"/>
  <c r="D9" i="24"/>
  <c r="F9" i="24"/>
  <c r="J9" i="24" s="1"/>
  <c r="D10" i="24"/>
  <c r="F10" i="24"/>
  <c r="J10" i="24" s="1"/>
  <c r="D11" i="24"/>
  <c r="F11" i="24"/>
  <c r="J11" i="24" s="1"/>
  <c r="D12" i="24"/>
  <c r="F12" i="24"/>
  <c r="J12" i="24" s="1"/>
  <c r="D13" i="24"/>
  <c r="F13" i="24"/>
  <c r="J13" i="24" s="1"/>
  <c r="D14" i="24"/>
  <c r="F14" i="24"/>
  <c r="J14" i="24" s="1"/>
  <c r="D15" i="24"/>
  <c r="F15" i="24"/>
  <c r="D16" i="24"/>
  <c r="F16" i="24" s="1"/>
  <c r="D17" i="24"/>
  <c r="F17" i="24" s="1"/>
  <c r="D18" i="24"/>
  <c r="F18" i="24" s="1"/>
  <c r="I7" i="5"/>
  <c r="I8" i="5"/>
  <c r="I9" i="5"/>
  <c r="J17" i="24" l="1"/>
  <c r="K17" i="24"/>
  <c r="J16" i="24"/>
  <c r="K16" i="24"/>
  <c r="K15" i="24"/>
  <c r="J15" i="24"/>
  <c r="J18" i="24"/>
  <c r="K18" i="24"/>
</calcChain>
</file>

<file path=xl/sharedStrings.xml><?xml version="1.0" encoding="utf-8"?>
<sst xmlns="http://schemas.openxmlformats.org/spreadsheetml/2006/main" count="1832" uniqueCount="583">
  <si>
    <t>VARIACIÓN 
ANUAL</t>
  </si>
  <si>
    <t>VARIACIÓN
MENSUAL</t>
  </si>
  <si>
    <t>Afiliados</t>
  </si>
  <si>
    <t>Mayo 2020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</si>
  <si>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</si>
  <si>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</si>
  <si>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</si>
  <si>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</si>
  <si>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</si>
  <si>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</si>
  <si>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</si>
  <si>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</si>
  <si>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</si>
  <si>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</si>
  <si>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</si>
  <si>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</si>
  <si>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</si>
  <si>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CLASIFICACIÓN SEGÚN CNAE-2009</t>
  </si>
  <si>
    <t>SERIE HISTÓRICA DE LOS MESES DE ABRIL</t>
  </si>
  <si>
    <t>SERIE HISTÓRICA DE LOS MESES DE MARZO</t>
  </si>
  <si>
    <t>No asalariados</t>
  </si>
  <si>
    <t>Asalariados</t>
  </si>
  <si>
    <t>No consta</t>
  </si>
  <si>
    <t>Servicios</t>
  </si>
  <si>
    <t>Construcción</t>
  </si>
  <si>
    <t>Industria</t>
  </si>
  <si>
    <t>Agricultura, Ganadería y Pesca.</t>
  </si>
  <si>
    <t>SERIE HISTÓRICA DE LOS MESES DE MAYO</t>
  </si>
  <si>
    <t>Tipo relación laboral</t>
  </si>
  <si>
    <t>Total</t>
  </si>
  <si>
    <t>Actividad Económica</t>
  </si>
  <si>
    <t>SERIE HISTÓRICA DE AFILIACIÓN MEDIA POR ACTIVIDAD ECONÓMICA Y RELACIÓN LABORAL (*)</t>
  </si>
  <si>
    <t>AÑO</t>
  </si>
  <si>
    <t>MES</t>
  </si>
  <si>
    <t>CLASIFICACIÓN SEGÚN CNAE-2009. Revisión de Enero 2020</t>
  </si>
  <si>
    <t>SERIE HISTÓRICA DE LOS MESES DE FEBRERO</t>
  </si>
  <si>
    <t>Revisión diciembre de 2014</t>
  </si>
  <si>
    <t>Anual</t>
  </si>
  <si>
    <t>Mensual</t>
  </si>
  <si>
    <t>Agricultura, Ganadería y Pesca</t>
  </si>
  <si>
    <t>Variación</t>
  </si>
  <si>
    <t xml:space="preserve">SERIE HISTÓRICA DE AFILIACIÓN MEDIA POR ACTIVIDAD ECONÓMICA Y RELACIÓN LABORAL CON AJUSTE ESTACIONAL </t>
  </si>
  <si>
    <t>C.E.DISC.DIF.INS.LAB</t>
  </si>
  <si>
    <t>C.E. PROG.FORMACION</t>
  </si>
  <si>
    <t>C.E. ADUANAS</t>
  </si>
  <si>
    <t>C.E. 76/2000-25/2001</t>
  </si>
  <si>
    <t>C.E.ADIC.CU.NO.P.52A</t>
  </si>
  <si>
    <t>C.E.ADIC.CUID.NO PRO</t>
  </si>
  <si>
    <t>C.E.OB.CU.NO PR.52 A</t>
  </si>
  <si>
    <t>C.E.OBL.CUID.NO PROF</t>
  </si>
  <si>
    <t>C.E.CLAUS. ADIC.ERE</t>
  </si>
  <si>
    <t>C.E. CESE ACTIV.</t>
  </si>
  <si>
    <t>C.E. ALTA S/RETRIBUC</t>
  </si>
  <si>
    <t>E R E SUB DES 61 AÑO</t>
  </si>
  <si>
    <t>E R E SUB DES 55 AÑO</t>
  </si>
  <si>
    <t>EXP REG EMP 61 AÑOS</t>
  </si>
  <si>
    <t>EXP REG EMP 55 AÑOS</t>
  </si>
  <si>
    <t>C.E. AS EMIG C/PROP</t>
  </si>
  <si>
    <t>C.E. AS F ORG INTER</t>
  </si>
  <si>
    <t>C.E. F ORG. INTER</t>
  </si>
  <si>
    <t>C.E. EMIGR. (MENS)</t>
  </si>
  <si>
    <t>C.E. FUNC/AGENTES CE</t>
  </si>
  <si>
    <t>C.E. EMIGR.RET.TEMP</t>
  </si>
  <si>
    <t>C.E. R.E.M. ANT.95</t>
  </si>
  <si>
    <t>C.E. FIJOS DISCONT</t>
  </si>
  <si>
    <t>C.E. DEPORTISTAS</t>
  </si>
  <si>
    <t>C.E. TEMPORADA OM/96</t>
  </si>
  <si>
    <t>C.E. AS PENS SUIZOS</t>
  </si>
  <si>
    <t>C.E. AS EMIGR RETORN</t>
  </si>
  <si>
    <t>C.E. RG MUTUALISMO L</t>
  </si>
  <si>
    <t>C.E.TEMP.PER.INAC</t>
  </si>
  <si>
    <t>C.E.ORG. INTERGUBERN</t>
  </si>
  <si>
    <t>C.E.EMIGR.RETORNADOS</t>
  </si>
  <si>
    <t>C.E. EMIGRANTES EXTR</t>
  </si>
  <si>
    <t>C.E. REDUCCI.JORNADA</t>
  </si>
  <si>
    <t>C.E. TIEMPO PARCIAL</t>
  </si>
  <si>
    <t>C.E. MAYORES 52 AÑOS</t>
  </si>
  <si>
    <t>C.E. ORDINARIO</t>
  </si>
  <si>
    <t>ASISTENCIA SANITARIA</t>
  </si>
  <si>
    <t>TOTAL REGÍMENES</t>
  </si>
  <si>
    <t>TIPO CONVENIO</t>
  </si>
  <si>
    <t>NÚMERO MEDIO DE CONVENIOS ESPECIALES. MAYO 2020</t>
  </si>
  <si>
    <t>(1) Excluidos el Sistema Especial Agrario y el Sistema Especial de Empleados de Hogar.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</si>
  <si>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</si>
  <si>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</si>
  <si>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</si>
  <si>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</si>
  <si>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</si>
  <si>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</si>
  <si>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</si>
  <si>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</si>
  <si>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</si>
  <si>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</si>
  <si>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</si>
  <si>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</si>
  <si>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TOTAL</t>
  </si>
  <si>
    <t>MAS DE 500 TRAB.</t>
  </si>
  <si>
    <t>DE 101 A 500 TRAB.</t>
  </si>
  <si>
    <t>DE 51 A 100 TRAB.</t>
  </si>
  <si>
    <t>DE 6 A 50 TRAB.</t>
  </si>
  <si>
    <t>DE 2 A 5 TRAB.</t>
  </si>
  <si>
    <t>1 TRABAJADOR</t>
  </si>
  <si>
    <t>Código de Cuenta de Cotización</t>
  </si>
  <si>
    <t>NÚMERO DE EMPRESAS EN EL RÉGIMEN GENERAL CON TRABAJADORES A FIN DE MES (1)</t>
  </si>
  <si>
    <t xml:space="preserve">NÚMERO DE EMPRESAS EN EL RÉGIMEN ESPECIAL DEL MAR CON TRABAJADORES A FIN DE MES </t>
  </si>
  <si>
    <t xml:space="preserve">NÚMERO DE EMPRESAS EN EL RÉG. ESP. DEL CARBÓN CON TRABAJADORES A FIN DE MES </t>
  </si>
  <si>
    <t>(1) No incluye los Sistemas Especiales de  Agrario y de Empleados de Hogar.</t>
  </si>
  <si>
    <t>Relativa</t>
  </si>
  <si>
    <t>Absoluta</t>
  </si>
  <si>
    <t>VARIACIÓN ANUAL</t>
  </si>
  <si>
    <t>VARIACIÓN MENSUAL</t>
  </si>
  <si>
    <t>NÚMERO DE EMPRESAS TOTAL SISTEMA (1)</t>
  </si>
  <si>
    <t>Nota: La diferencia de altas y bajas no coincide con la variación en el saldo. En altas y bajas se cuentan relaciones laborales y en saldo personas fisicas (para los sistemas especiales de Agrario y Hogar)</t>
  </si>
  <si>
    <t>MEDIA ABRIL</t>
  </si>
  <si>
    <t>21</t>
  </si>
  <si>
    <t>16</t>
  </si>
  <si>
    <t>15</t>
  </si>
  <si>
    <t>13</t>
  </si>
  <si>
    <t>12</t>
  </si>
  <si>
    <t>DÍA</t>
  </si>
  <si>
    <t>VARIACIÓN NETA EN EL MES</t>
  </si>
  <si>
    <t>VARIACIÓN NETA EN EL DÍA</t>
  </si>
  <si>
    <t xml:space="preserve">BAJAS DIARIAS </t>
  </si>
  <si>
    <t>ALTAS DIARIAS</t>
  </si>
  <si>
    <t>TOTAL AFILIADOS</t>
  </si>
  <si>
    <t>AFILIACIÓN  DIARIA EN EL MES DE MAYO Y MEDIA MENSUAL</t>
  </si>
  <si>
    <t>Mujeres</t>
  </si>
  <si>
    <t>Hombres</t>
  </si>
  <si>
    <t>% s/total</t>
  </si>
  <si>
    <t>Número</t>
  </si>
  <si>
    <t>Variación Interanual en %</t>
  </si>
  <si>
    <t>MUJERES</t>
  </si>
  <si>
    <t>HOMBRES</t>
  </si>
  <si>
    <t>EVOLUCIÓN DE LA AFILIACIÓN MEDIA POR GÉNERO</t>
  </si>
  <si>
    <t>-------</t>
  </si>
  <si>
    <t>Media 2020</t>
  </si>
  <si>
    <t>Medias mensuales 2020</t>
  </si>
  <si>
    <t>Medias Anuales</t>
  </si>
  <si>
    <t xml:space="preserve">Total </t>
  </si>
  <si>
    <t xml:space="preserve"> Hogar</t>
  </si>
  <si>
    <t>Carbón</t>
  </si>
  <si>
    <t xml:space="preserve"> Mar</t>
  </si>
  <si>
    <t>Agrario</t>
  </si>
  <si>
    <t>Autónomos</t>
  </si>
  <si>
    <t>General</t>
  </si>
  <si>
    <t>EVOLUCIÓN DE LA AFILIACIÓN MEDIA POR REGÍMENES</t>
  </si>
  <si>
    <t>----</t>
  </si>
  <si>
    <t xml:space="preserve">EVOLUCIÓN DE LA AFILIACIÓN  MEDIA DE TRABAJADORES  EXTRANJEROS </t>
  </si>
  <si>
    <t>a</t>
  </si>
  <si>
    <t>Medios 2012</t>
  </si>
  <si>
    <t>Medios 2011</t>
  </si>
  <si>
    <t>Medios 2010</t>
  </si>
  <si>
    <t>Medios 2009</t>
  </si>
  <si>
    <t>Medios 2008</t>
  </si>
  <si>
    <t>Medios 2007</t>
  </si>
  <si>
    <t>Medios 2006</t>
  </si>
  <si>
    <t>Medios 2005</t>
  </si>
  <si>
    <t>Medios 2004</t>
  </si>
  <si>
    <t>Medios 2003</t>
  </si>
  <si>
    <t>Medios 2002</t>
  </si>
  <si>
    <t>Medios 2001</t>
  </si>
  <si>
    <t>RELATIVA</t>
  </si>
  <si>
    <t>ABSOLUTA</t>
  </si>
  <si>
    <t>TRABAJADORES EN ALTA</t>
  </si>
  <si>
    <t>TOTAL SISTEMA</t>
  </si>
  <si>
    <t>EVOLUCIÓN  DE LA AFILIACIÓN  MEDIA</t>
  </si>
  <si>
    <t>(1) En 2012 Integración de Hogar y Agrario</t>
  </si>
  <si>
    <t xml:space="preserve">     2012 (1)</t>
  </si>
  <si>
    <t xml:space="preserve">INTEGRACIÓN DE REGÍMENES AGRARIO Y HOGAR </t>
  </si>
  <si>
    <t>RÉGIMEN GENERAL</t>
  </si>
  <si>
    <t>TOTAL (sin S.E. Agrario ni S.E. Hogar)</t>
  </si>
  <si>
    <t>Actividades Sanitarias y Servicios Sociales</t>
  </si>
  <si>
    <t>Agricultura, Ganadería, Caza, Selvicultura y  Pesca</t>
  </si>
  <si>
    <t>Actividades de los Hogares como Empleadores de Personal Doméstico y Productores de Bienes y Servicios para uso Propio</t>
  </si>
  <si>
    <t>Suministro de Agua, Actividades de Saneamiento, Gestión de Residuos y Descontaminación</t>
  </si>
  <si>
    <t>Suministro de Energía Eléctrica, Gas, Vapor y Aire Acondicionado</t>
  </si>
  <si>
    <t>Actividades de Organizaciones y Organismo Extraterritoriales</t>
  </si>
  <si>
    <t>Industrias Extractivas</t>
  </si>
  <si>
    <t>Actividades Financieras y de Seguros</t>
  </si>
  <si>
    <t>Actividades Inmobiliarias</t>
  </si>
  <si>
    <t>Información y Comunicaciones</t>
  </si>
  <si>
    <t>Administración Pública y Defensa; Seguridad Social Obligatoria</t>
  </si>
  <si>
    <t>Otros Servicios</t>
  </si>
  <si>
    <t>Actividades Profesionales Científicas y Técnicas</t>
  </si>
  <si>
    <t>Transporte y Almacenamiento</t>
  </si>
  <si>
    <t>Actividades Artísticas, Recreativas y de Entretenimiento</t>
  </si>
  <si>
    <t>Educación</t>
  </si>
  <si>
    <t>Industria Manufacturera</t>
  </si>
  <si>
    <t>Comercio; Reparación de Vehículos de Motor y Motocicletas</t>
  </si>
  <si>
    <t>Actividades Administrativas y Servicios Auxiliares</t>
  </si>
  <si>
    <t>Hostelería</t>
  </si>
  <si>
    <t>TOTAL RÉGIMEN GENERAL</t>
  </si>
  <si>
    <t>S.E. HOGAR</t>
  </si>
  <si>
    <t>S.E. AGRARIO</t>
  </si>
  <si>
    <t>%</t>
  </si>
  <si>
    <t>Variación mensual</t>
  </si>
  <si>
    <t>SECTOR ACTIVIDAD</t>
  </si>
  <si>
    <t>Variación anual</t>
  </si>
  <si>
    <t>AFILIACIÓN POR SECTORES DE ACTIVIDAD</t>
  </si>
  <si>
    <t xml:space="preserve">RÉGIMEN GENERAL </t>
  </si>
  <si>
    <t xml:space="preserve">Total Administración </t>
  </si>
  <si>
    <t>Administración Local</t>
  </si>
  <si>
    <t>Administración Autónomica</t>
  </si>
  <si>
    <t>Administración Estatal</t>
  </si>
  <si>
    <t>en %</t>
  </si>
  <si>
    <t>Diferencia</t>
  </si>
  <si>
    <t xml:space="preserve">NÚMERO MEDIO DE AFILIADOS EN ALTA EN INVENTARIOS DE ENTES DE ADMINISTRACIONES PÚBLICAS POR ACTIVIDAD ECONÓMICA (CNAE 2009)
</t>
  </si>
  <si>
    <t>VARIACION ANUAL</t>
  </si>
  <si>
    <t>RÉGIMEN ESPECIAL DE  TRABAJADORES  AUTÓNOMOS</t>
  </si>
  <si>
    <t>Variación interanual</t>
  </si>
  <si>
    <t>Variación intermensual</t>
  </si>
  <si>
    <t xml:space="preserve">RÉGIMEN ESPECIAL DE TRABAJADORES AUTÓNOMOS </t>
  </si>
  <si>
    <t>RÉGIMEN ESPECIAL DE TRABAJADORES DEL MAR</t>
  </si>
  <si>
    <t>RÉGIMEN ESPECIAL DE LA  MINERÍA DEL CARBÓN</t>
  </si>
  <si>
    <t>Incrementos</t>
  </si>
  <si>
    <t>Variación Mensual</t>
  </si>
  <si>
    <t>(1) No incluye el S. E. Agrario ni el S. E. Hogar</t>
  </si>
  <si>
    <t xml:space="preserve"> CARBÓN</t>
  </si>
  <si>
    <t>- C. PROPIA</t>
  </si>
  <si>
    <t>- C. AJENA</t>
  </si>
  <si>
    <t xml:space="preserve"> MAR</t>
  </si>
  <si>
    <t>- S.E.T.A.</t>
  </si>
  <si>
    <t>- Sistema no S.E.T.A</t>
  </si>
  <si>
    <t>AUTÓNOMOS</t>
  </si>
  <si>
    <t>- S.E. Hogar</t>
  </si>
  <si>
    <t xml:space="preserve">- S.E.  Agrario </t>
  </si>
  <si>
    <t>-  R. General (1)</t>
  </si>
  <si>
    <t>GENERAL</t>
  </si>
  <si>
    <t>REGÍMENES</t>
  </si>
  <si>
    <t xml:space="preserve"> MAYO
2020</t>
  </si>
  <si>
    <t>AFILIACIÓN MEDIA POR REGÍMENES</t>
  </si>
  <si>
    <t>Los datos de afiliados ocupados corresponden al último día de cada mes (no son medios como en las estadísticas anteriores), debido a la antigüedad de la serie cuando no se disponía de datos medios y a fin de que se puedan realizar comparaciones homogéneas</t>
  </si>
  <si>
    <t>23</t>
  </si>
  <si>
    <t>22</t>
  </si>
  <si>
    <t>20</t>
  </si>
  <si>
    <t>19</t>
  </si>
  <si>
    <t>17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</si>
  <si>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</si>
  <si>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</si>
  <si>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</si>
  <si>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</si>
  <si>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</si>
  <si>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</si>
  <si>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</si>
  <si>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</si>
  <si>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</si>
  <si>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</si>
  <si>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</si>
  <si>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desempleo febrero sin resta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</si>
  <si>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</si>
  <si>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</si>
  <si>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</si>
  <si>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</si>
  <si>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</si>
  <si>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</si>
  <si>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</si>
  <si>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</si>
  <si>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</si>
  <si>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</si>
  <si>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</si>
  <si>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14</t>
  </si>
  <si>
    <t>24</t>
  </si>
  <si>
    <t>18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</si>
  <si>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</si>
  <si>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</si>
  <si>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</si>
  <si>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</si>
  <si>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</si>
  <si>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</si>
  <si>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</si>
  <si>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</si>
  <si>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</si>
  <si>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</si>
  <si>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</si>
  <si>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00</t>
  </si>
  <si>
    <t>aaa</t>
  </si>
  <si>
    <t>AFIL./PENS</t>
  </si>
  <si>
    <t>AFILIADOS</t>
  </si>
  <si>
    <t>EN DESEMPLEO</t>
  </si>
  <si>
    <t>OCUPADOS</t>
  </si>
  <si>
    <t>RELACION</t>
  </si>
  <si>
    <t>PENSIONISTAS</t>
  </si>
  <si>
    <t>EVOLUCIÓN  COTIZANTES/PENSIONISTAS</t>
  </si>
  <si>
    <t>MELILLA</t>
  </si>
  <si>
    <t>CEUTA</t>
  </si>
  <si>
    <t>LA RIOJA</t>
  </si>
  <si>
    <t>PAÍS VASCO</t>
  </si>
  <si>
    <t>Bizkaia</t>
  </si>
  <si>
    <t>Gipuzkoa</t>
  </si>
  <si>
    <t>Araba/Álava</t>
  </si>
  <si>
    <t>NAVARRA</t>
  </si>
  <si>
    <t>R. DE MURCIA</t>
  </si>
  <si>
    <t>C. DE MADRID</t>
  </si>
  <si>
    <t>GALICIA</t>
  </si>
  <si>
    <t>Pontevedra</t>
  </si>
  <si>
    <t>Ourense</t>
  </si>
  <si>
    <t>Lugo</t>
  </si>
  <si>
    <t>A Coruña</t>
  </si>
  <si>
    <t>EXTREMADURA</t>
  </si>
  <si>
    <t>Cáceres</t>
  </si>
  <si>
    <t>Badajoz</t>
  </si>
  <si>
    <t>C. VALENCIANA</t>
  </si>
  <si>
    <t>Valencia</t>
  </si>
  <si>
    <t>Castellón</t>
  </si>
  <si>
    <t>Alicante</t>
  </si>
  <si>
    <t>CATALUÑA</t>
  </si>
  <si>
    <t>Tarragona</t>
  </si>
  <si>
    <t>Lleida</t>
  </si>
  <si>
    <t>Girona</t>
  </si>
  <si>
    <t>Barcelona</t>
  </si>
  <si>
    <t>CAST.-LA MANCHA</t>
  </si>
  <si>
    <t>Toledo</t>
  </si>
  <si>
    <t>Guadalajara</t>
  </si>
  <si>
    <t>Cuenca</t>
  </si>
  <si>
    <t>Ciudad Real</t>
  </si>
  <si>
    <t>Albacete</t>
  </si>
  <si>
    <t>CASTILLA-LEÓN</t>
  </si>
  <si>
    <t>Zamora</t>
  </si>
  <si>
    <t>Valladolid</t>
  </si>
  <si>
    <t>Soria</t>
  </si>
  <si>
    <t>Segovia</t>
  </si>
  <si>
    <t>Salamanca</t>
  </si>
  <si>
    <t>Palencia</t>
  </si>
  <si>
    <t>León</t>
  </si>
  <si>
    <t>Burgos</t>
  </si>
  <si>
    <t>Ávila</t>
  </si>
  <si>
    <t>CANTABRIA</t>
  </si>
  <si>
    <t>CANARIAS</t>
  </si>
  <si>
    <t>S.C.Tenerife</t>
  </si>
  <si>
    <t>Las Palmas</t>
  </si>
  <si>
    <t>ILLES BALEARS</t>
  </si>
  <si>
    <t>ASTURIAS</t>
  </si>
  <si>
    <t>ARAGÓN</t>
  </si>
  <si>
    <t>Zaragoza</t>
  </si>
  <si>
    <t>Teruel</t>
  </si>
  <si>
    <t>Huesca</t>
  </si>
  <si>
    <t>ANDALUCÍA</t>
  </si>
  <si>
    <t>Sevilla</t>
  </si>
  <si>
    <t>Málaga</t>
  </si>
  <si>
    <t>Jaén</t>
  </si>
  <si>
    <t>Huelva</t>
  </si>
  <si>
    <t>Granada</t>
  </si>
  <si>
    <t>Córdoba</t>
  </si>
  <si>
    <t>Cádiz</t>
  </si>
  <si>
    <t>Almería</t>
  </si>
  <si>
    <t>CARBÓN</t>
  </si>
  <si>
    <t xml:space="preserve">GENERAL (1) </t>
  </si>
  <si>
    <t>(1) El desglose figura en la siguiente página</t>
  </si>
  <si>
    <t>AFILIACIÓN POR PROVINCIAS Y CC.AA. MAYO 2020</t>
  </si>
  <si>
    <t>S.E.HOGAR</t>
  </si>
  <si>
    <t>AFILIACIÓN POR PROVINCIAS Y CC.AA. RÉGIMEN GENERAL. MAYO 2020</t>
  </si>
  <si>
    <t>w</t>
  </si>
  <si>
    <t>Variación  mensual</t>
  </si>
  <si>
    <t>VARIACIÓN MENSUAL Y ANUAL</t>
  </si>
  <si>
    <t xml:space="preserve"> EMPRESAS Y TRABAJADORES EN SITUACIÓN DE ERTE</t>
  </si>
  <si>
    <t>CC.AA/
PROVINCIA</t>
  </si>
  <si>
    <t>NO FUERZA MAYOR</t>
  </si>
  <si>
    <t xml:space="preserve"> FUERZA MAYOR</t>
  </si>
  <si>
    <t>TOTALES</t>
  </si>
  <si>
    <t>CCC</t>
  </si>
  <si>
    <t>AFECTADOS</t>
  </si>
  <si>
    <t>AFECTADOS TOTALES POR GENERO</t>
  </si>
  <si>
    <t>ANDALUCIA</t>
  </si>
  <si>
    <t>Asturias</t>
  </si>
  <si>
    <t>ISLAS BALEARES</t>
  </si>
  <si>
    <t>Islas Baleares</t>
  </si>
  <si>
    <t>Santa Cruz Tenerife</t>
  </si>
  <si>
    <t>Cantabria</t>
  </si>
  <si>
    <t>CASTILLA-LA MANCHA</t>
  </si>
  <si>
    <t>CASTILLA Y LEÓN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</si>
  <si>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</si>
  <si>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</si>
  <si>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</si>
  <si>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</si>
  <si>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</si>
  <si>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</si>
  <si>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</si>
  <si>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</si>
  <si>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</si>
  <si>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</si>
  <si>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</si>
  <si>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</si>
  <si>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</si>
  <si>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</si>
  <si>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</si>
  <si>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</si>
  <si>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</si>
  <si>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</si>
  <si>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</si>
  <si>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</si>
  <si>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</si>
  <si>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</si>
  <si>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</si>
  <si>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</si>
  <si>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</si>
  <si>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</si>
  <si>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</si>
  <si>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</si>
  <si>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</si>
  <si>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</si>
  <si>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</si>
  <si>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</si>
  <si>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</si>
  <si>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</si>
  <si>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</si>
  <si>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</si>
  <si>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</si>
  <si>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</si>
  <si>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</si>
  <si>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</si>
  <si>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</si>
  <si>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</si>
  <si>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</si>
  <si>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</si>
  <si>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</si>
  <si>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</si>
  <si>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</si>
  <si>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</si>
  <si>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</si>
  <si>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</si>
  <si>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</si>
  <si>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</si>
  <si>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</si>
  <si>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</si>
  <si>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</si>
  <si>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</si>
  <si>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</si>
  <si>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</si>
  <si>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</si>
  <si>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</si>
  <si>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</si>
  <si>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</si>
  <si>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</si>
  <si>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</si>
  <si>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</si>
  <si>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</si>
  <si>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</si>
  <si>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</si>
  <si>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</si>
  <si>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</si>
  <si>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</si>
  <si>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</si>
  <si>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</si>
  <si>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</si>
  <si>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</si>
  <si>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</si>
  <si>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</si>
  <si>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</si>
  <si>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</si>
  <si>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</si>
  <si>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</si>
  <si>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</si>
  <si>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</si>
  <si>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</si>
  <si>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</si>
  <si>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</si>
  <si>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</si>
  <si>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</si>
  <si>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</si>
  <si>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</si>
  <si>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</si>
  <si>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</si>
  <si>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</si>
  <si>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</si>
  <si>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</si>
  <si>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</si>
  <si>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</si>
  <si>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</si>
  <si>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</si>
  <si>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</si>
  <si>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</si>
  <si>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</si>
  <si>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</si>
  <si>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</si>
  <si>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</si>
  <si>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</si>
  <si>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</si>
  <si>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</si>
  <si>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</si>
  <si>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</si>
  <si>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</si>
  <si>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</si>
  <si>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</si>
  <si>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</si>
  <si>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</si>
  <si>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</si>
  <si>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</si>
  <si>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</si>
  <si>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</si>
  <si>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</si>
  <si>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</si>
  <si>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</si>
  <si>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</si>
  <si>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</si>
  <si>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</si>
  <si>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</si>
  <si>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</si>
  <si>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</si>
  <si>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</si>
  <si>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</si>
  <si>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</si>
  <si>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</si>
  <si>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</si>
  <si>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</si>
  <si>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</si>
  <si>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</si>
  <si>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</si>
  <si>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</si>
  <si>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</si>
  <si>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</si>
  <si>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</si>
  <si>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</si>
  <si>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</si>
  <si>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98</t>
  </si>
  <si>
    <t>Actividades de los hogares como productores de bienes y servicios para uso propio</t>
  </si>
  <si>
    <t>99</t>
  </si>
  <si>
    <t>Actividades de organizaciones y organismos extraterritoriales</t>
  </si>
  <si>
    <t>AFILIADOS ÚLTIMO DÍA DEL MES</t>
  </si>
  <si>
    <t>7 ISLAS BALEARES</t>
  </si>
  <si>
    <t>Badajóz</t>
  </si>
  <si>
    <t>28 COMUNIDAD DE MADRID</t>
  </si>
  <si>
    <t>26 LA RIOJA</t>
  </si>
  <si>
    <t>AFILIACIÓN DIARIA</t>
  </si>
  <si>
    <t>ENERO -MAYO 2020</t>
  </si>
  <si>
    <t>Variación diaria</t>
  </si>
  <si>
    <t>Periodo</t>
  </si>
  <si>
    <t>PRESTACIONES DE AUTÓNOMOS</t>
  </si>
  <si>
    <t>DATOS A 31 DE MAYO</t>
  </si>
  <si>
    <t>ÁMBITO GEOGRÁFICO</t>
  </si>
  <si>
    <t>Solicitudes presentadas</t>
  </si>
  <si>
    <t>Solicitudes resueltas favorablemente</t>
  </si>
  <si>
    <t>Solicitudes resueltas desfavorablemente</t>
  </si>
  <si>
    <t>Solicitudes pendientes de resolver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</si>
  <si>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</si>
  <si>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</si>
  <si>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</si>
  <si>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</si>
  <si>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</si>
  <si>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</si>
  <si>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</si>
  <si>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</si>
  <si>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</si>
  <si>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</si>
  <si>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</si>
  <si>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 (LAS)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</si>
  <si>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</si>
  <si>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</si>
  <si>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</si>
  <si>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</si>
  <si>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</si>
  <si>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</si>
  <si>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</si>
  <si>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</si>
  <si>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</si>
  <si>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</si>
  <si>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</si>
  <si>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</si>
  <si>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</si>
  <si>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</si>
  <si>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</si>
  <si>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</si>
  <si>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</si>
  <si>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</si>
  <si>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</si>
  <si>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</si>
  <si>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CÁCERES</t>
  </si>
  <si>
    <t>CORUÑA (A)</t>
  </si>
  <si>
    <t>LUGO</t>
  </si>
  <si>
    <t>OURENSE</t>
  </si>
  <si>
    <t>PONTEVEDRA</t>
  </si>
  <si>
    <t>MADRID</t>
  </si>
  <si>
    <t>MURCIA</t>
  </si>
  <si>
    <t>ALICANTE/ALACANT</t>
  </si>
  <si>
    <t>CASTELLÓN/CASTELLÓ</t>
  </si>
  <si>
    <t>VALENCIA/VALÈNCIA</t>
  </si>
  <si>
    <t>COMUNITAT VALENCIANA</t>
  </si>
  <si>
    <t>ARABA/ÁLAVA</t>
  </si>
  <si>
    <t>GIPUZKOA</t>
  </si>
  <si>
    <t>BIZKAIA</t>
  </si>
  <si>
    <t>TOTAL NACIONAL</t>
  </si>
  <si>
    <t>MAYO 2020</t>
  </si>
  <si>
    <t>TOTALES 
MAYO</t>
  </si>
  <si>
    <t>MEDIOS 
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</si>
</sst>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P_t_s_-;\-* #,##0\ _P_t_s_-;_-* &quot;-&quot;\ _P_t_s_-;_-@_-"/>
    <numFmt numFmtId="165" formatCode="[$-C0A]mmm\-yy;@"/>
    <numFmt numFmtId="166" formatCode="#,##0_ ;[Red]\-#,##0\ "/>
    <numFmt numFmtId="167" formatCode="#,##0_ ;\-#,##0\ "/>
    <numFmt numFmtId="168" formatCode="#,##0\ \ "/>
    <numFmt numFmtId="169" formatCode="#,##0_ ;[Red]\-#,##0\ \ \ \ "/>
    <numFmt numFmtId="170" formatCode="d\-mmm"/>
    <numFmt numFmtId="171" formatCode="[$-C0A]d\-mmm;@"/>
    <numFmt numFmtId="172" formatCode="[$-C0A]d\-mmm\-yy;@"/>
    <numFmt numFmtId="173" formatCode="mmmm\-yy"/>
    <numFmt numFmtId="174" formatCode="#,##0.00_ ;[Red]\-#,##0.00\ "/>
    <numFmt numFmtId="175" formatCode="0.00_ ;\-0.00\ "/>
    <numFmt numFmtId="176" formatCode="0.00_ ;[Red]\-0.00\ "/>
    <numFmt numFmtId="177" formatCode="0.00_ ;[Red]\-0.00\ \ "/>
    <numFmt numFmtId="178" formatCode="#,##0\ "/>
    <numFmt numFmtId="179" formatCode="d\-mmm\-yyyy"/>
    <numFmt numFmtId="180" formatCode="#,##0_ ;[Red]\-#,##0\ \ "/>
    <numFmt numFmtId="181" formatCode="#,##0.00_ ;\-#,##0.00\ "/>
    <numFmt numFmtId="182" formatCode="d\-m\-yy"/>
    <numFmt numFmtId="183" formatCode="_-* #,##0\ _€_-;\-* #,##0\ _€_-;_-* &quot;-&quot;??\ _€_-;_-@_-"/>
    <numFmt numFmtId="184" formatCode="[$-C0A]d\ &quot;de&quot;\ mmmm\ &quot;de&quot;\ yyyy;@"/>
  </numFmts>
  <fonts count="1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rgb="FF000000"/>
      <name val="Arial"/>
      <family val="2"/>
    </font>
    <font>
      <sz val="10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6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28"/>
      <name val="Arial"/>
      <family val="2"/>
    </font>
    <font>
      <sz val="26"/>
      <name val="Arial"/>
      <family val="2"/>
    </font>
    <font>
      <b/>
      <sz val="22"/>
      <name val="Calibri"/>
      <family val="2"/>
      <scheme val="minor"/>
    </font>
    <font>
      <sz val="10"/>
      <name val="Cambria"/>
      <family val="1"/>
      <scheme val="major"/>
    </font>
    <font>
      <b/>
      <sz val="14"/>
      <color theme="5" tint="-0.249977111117893"/>
      <name val="Cambria"/>
      <family val="1"/>
      <scheme val="major"/>
    </font>
    <font>
      <b/>
      <sz val="10"/>
      <name val="Cambria"/>
      <family val="1"/>
      <scheme val="major"/>
    </font>
    <font>
      <b/>
      <i/>
      <sz val="11"/>
      <name val="Calibri"/>
      <family val="2"/>
    </font>
    <font>
      <b/>
      <sz val="10"/>
      <color theme="5" tint="-0.499984740745262"/>
      <name val="Cambria"/>
      <family val="1"/>
      <scheme val="major"/>
    </font>
    <font>
      <sz val="9"/>
      <name val="Cambria"/>
      <family val="1"/>
      <scheme val="major"/>
    </font>
    <font>
      <sz val="10"/>
      <color theme="5" tint="-0.499984740745262"/>
      <name val="Cambria"/>
      <family val="1"/>
      <scheme val="major"/>
    </font>
    <font>
      <sz val="9"/>
      <name val="Gill Sans"/>
      <family val="2"/>
    </font>
    <font>
      <b/>
      <sz val="9"/>
      <name val="Gill Sans"/>
      <family val="2"/>
    </font>
    <font>
      <b/>
      <sz val="9"/>
      <name val="Cambria"/>
      <family val="1"/>
      <scheme val="major"/>
    </font>
    <font>
      <b/>
      <sz val="9"/>
      <color indexed="8"/>
      <name val="Cambria"/>
      <family val="1"/>
      <scheme val="major"/>
    </font>
    <font>
      <b/>
      <sz val="12"/>
      <color theme="5" tint="-0.499984740745262"/>
      <name val="Cambria"/>
      <family val="1"/>
      <scheme val="major"/>
    </font>
    <font>
      <sz val="10"/>
      <color indexed="16" tint="-0.499984740745262"/>
      <name val="Cambria"/>
      <family val="1"/>
      <scheme val="major"/>
    </font>
    <font>
      <b/>
      <sz val="9"/>
      <color theme="1" tint="4.9989318521683403E-2"/>
      <name val="Cambria"/>
      <family val="1"/>
      <scheme val="major"/>
    </font>
    <font>
      <b/>
      <sz val="10"/>
      <color indexed="16" tint="-0.499984740745262"/>
      <name val="Cambria"/>
      <family val="1"/>
      <scheme val="major"/>
    </font>
    <font>
      <sz val="16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color theme="5" tint="-0.499984740745262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2"/>
      <color rgb="FF943634"/>
      <name val="Cambria"/>
      <family val="1"/>
      <scheme val="major"/>
    </font>
    <font>
      <b/>
      <sz val="10"/>
      <color rgb="FF943634"/>
      <name val="Cambria"/>
      <family val="1"/>
      <scheme val="maj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1"/>
      <color theme="5" tint="-0.249977111117893"/>
      <name val="Cambria"/>
      <family val="1"/>
      <scheme val="major"/>
    </font>
    <font>
      <b/>
      <sz val="12"/>
      <color theme="5" tint="-0.249977111117893"/>
      <name val="Cambria"/>
      <family val="1"/>
      <scheme val="major"/>
    </font>
    <font>
      <b/>
      <sz val="10"/>
      <color theme="5" tint="-0.249977111117893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0"/>
      <color indexed="10"/>
      <name val="Cambria"/>
      <family val="1"/>
      <scheme val="major"/>
    </font>
    <font>
      <sz val="9"/>
      <name val="Arial"/>
      <family val="2"/>
    </font>
    <font>
      <b/>
      <sz val="10"/>
      <name val="Arial"/>
      <family val="2"/>
    </font>
    <font>
      <b/>
      <sz val="14"/>
      <name val="Cambria"/>
      <family val="1"/>
      <scheme val="major"/>
    </font>
    <font>
      <sz val="10"/>
      <color indexed="11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rgb="FF943634"/>
      <name val="Cambria"/>
      <family val="1"/>
      <scheme val="major"/>
    </font>
    <font>
      <b/>
      <sz val="10"/>
      <color indexed="11"/>
      <name val="Arial"/>
      <family val="2"/>
    </font>
    <font>
      <sz val="14"/>
      <name val="Calibri"/>
      <family val="2"/>
      <scheme val="minor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color indexed="8"/>
      <name val="Cambria"/>
      <family val="1"/>
      <scheme val="major"/>
    </font>
    <font>
      <b/>
      <sz val="14"/>
      <color indexed="12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0"/>
      <color indexed="10"/>
      <name val="Cambria"/>
      <family val="1"/>
      <scheme val="major"/>
    </font>
    <font>
      <sz val="18"/>
      <color rgb="FFFFFFFF"/>
      <name val="Calibri"/>
      <family val="2"/>
    </font>
    <font>
      <b/>
      <sz val="9"/>
      <color theme="5" tint="-0.499984740745262"/>
      <name val="Cambria"/>
      <family val="1"/>
      <scheme val="major"/>
    </font>
    <font>
      <b/>
      <i/>
      <sz val="10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b/>
      <sz val="14"/>
      <color indexed="8"/>
      <name val="Cambria"/>
      <family val="1"/>
      <scheme val="major"/>
    </font>
    <font>
      <sz val="12"/>
      <color theme="5" tint="-0.249977111117893"/>
      <name val="Cambria"/>
      <family val="1"/>
      <scheme val="major"/>
    </font>
    <font>
      <b/>
      <sz val="11"/>
      <name val="Gill Sans"/>
      <family val="2"/>
    </font>
    <font>
      <sz val="11"/>
      <name val="Gill Sans"/>
      <family val="2"/>
    </font>
    <font>
      <b/>
      <i/>
      <sz val="10"/>
      <color theme="5" tint="-0.249977111117893"/>
      <name val="Cambria"/>
      <family val="1"/>
      <scheme val="major"/>
    </font>
    <font>
      <b/>
      <sz val="11"/>
      <name val="Cambria"/>
      <family val="1"/>
      <scheme val="major"/>
    </font>
    <font>
      <sz val="10"/>
      <color indexed="8"/>
      <name val="Calibri"/>
      <family val="2"/>
      <scheme val="minor"/>
    </font>
    <font>
      <i/>
      <sz val="10"/>
      <name val="Arial"/>
      <family val="2"/>
    </font>
    <font>
      <sz val="10"/>
      <color indexed="8"/>
      <name val="Gill Sans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Gill Sans"/>
      <family val="2"/>
    </font>
    <font>
      <sz val="9"/>
      <color indexed="8"/>
      <name val="Arial"/>
      <family val="2"/>
    </font>
    <font>
      <sz val="15"/>
      <name val="SWISS"/>
    </font>
    <font>
      <b/>
      <sz val="12"/>
      <color theme="4"/>
      <name val="Cambria"/>
      <family val="1"/>
      <scheme val="major"/>
    </font>
    <font>
      <u/>
      <sz val="10"/>
      <color theme="10"/>
      <name val="Arial"/>
      <family val="2"/>
    </font>
    <font>
      <b/>
      <sz val="9"/>
      <color indexed="11"/>
      <name val="Arial"/>
      <family val="2"/>
    </font>
    <font>
      <b/>
      <sz val="10"/>
      <color theme="1" tint="4.9989318521683403E-2"/>
      <name val="Cambria"/>
      <family val="1"/>
      <scheme val="major"/>
    </font>
    <font>
      <b/>
      <sz val="10"/>
      <color indexed="12"/>
      <name val="Cambria"/>
      <family val="1"/>
      <scheme val="major"/>
    </font>
    <font>
      <b/>
      <sz val="12"/>
      <color indexed="12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0"/>
      <name val="Cambria"/>
      <family val="1"/>
      <scheme val="major"/>
    </font>
    <font>
      <sz val="10"/>
      <color rgb="FF800000"/>
      <name val="Cambria"/>
      <family val="1"/>
      <scheme val="major"/>
    </font>
    <font>
      <b/>
      <sz val="12"/>
      <color rgb="FF800000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Cambria"/>
      <family val="1"/>
      <scheme val="major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theme="0"/>
      <name val="Calibri"/>
      <family val="2"/>
    </font>
    <font>
      <b/>
      <sz val="10"/>
      <color theme="0"/>
      <name val="Gill Sans"/>
      <family val="2"/>
    </font>
    <font>
      <sz val="9"/>
      <color theme="0"/>
      <name val="Arial"/>
      <family val="2"/>
    </font>
    <font>
      <b/>
      <sz val="20"/>
      <color theme="5" tint="-0.249977111117893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7F7649"/>
        <bgColor indexed="64"/>
      </patternFill>
    </fill>
    <fill>
      <patternFill patternType="solid">
        <fgColor rgb="FF9B393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mediumGray">
        <fgColor indexed="9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theme="7" tint="0.59999389629810485"/>
      </patternFill>
    </fill>
    <fill>
      <patternFill patternType="solid">
        <fgColor indexed="22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5">
    <xf numFmtId="0" fontId="0" fillId="0" borderId="0" applyBorder="0"/>
    <xf numFmtId="9" fontId="45" fillId="0" borderId="0" applyFont="0" applyFill="0" applyBorder="0" applyAlignment="0" applyProtection="0"/>
    <xf numFmtId="0" fontId="7" fillId="0" borderId="0" applyBorder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1" applyNumberFormat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3" applyNumberFormat="0" applyFill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" applyNumberForma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7" borderId="1" applyNumberFormat="0" applyAlignment="0" applyProtection="0"/>
    <xf numFmtId="0" fontId="28" fillId="0" borderId="3" applyNumberFormat="0" applyFill="0" applyAlignment="0" applyProtection="0"/>
    <xf numFmtId="164" fontId="7" fillId="0" borderId="0" applyFont="0" applyFill="0" applyBorder="0" applyAlignment="0" applyProtection="0"/>
    <xf numFmtId="41" fontId="29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3" fillId="0" borderId="0"/>
    <xf numFmtId="0" fontId="4" fillId="0" borderId="0"/>
    <xf numFmtId="0" fontId="4" fillId="0" borderId="0"/>
    <xf numFmtId="0" fontId="7" fillId="0" borderId="0" applyBorder="0"/>
    <xf numFmtId="0" fontId="3" fillId="0" borderId="0"/>
    <xf numFmtId="0" fontId="4" fillId="0" borderId="0"/>
    <xf numFmtId="0" fontId="7" fillId="0" borderId="0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31" fillId="0" borderId="0"/>
    <xf numFmtId="0" fontId="32" fillId="0" borderId="0"/>
    <xf numFmtId="0" fontId="7" fillId="0" borderId="0"/>
    <xf numFmtId="0" fontId="31" fillId="0" borderId="0"/>
    <xf numFmtId="0" fontId="32" fillId="0" borderId="0"/>
    <xf numFmtId="0" fontId="4" fillId="0" borderId="0"/>
    <xf numFmtId="0" fontId="4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33" fillId="0" borderId="0" applyBorder="0"/>
    <xf numFmtId="0" fontId="7" fillId="0" borderId="0"/>
    <xf numFmtId="0" fontId="30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34" fillId="20" borderId="8" applyNumberFormat="0" applyAlignment="0" applyProtection="0"/>
    <xf numFmtId="9" fontId="7" fillId="0" borderId="0" applyFont="0" applyFill="0" applyBorder="0" applyAlignment="0" applyProtection="0"/>
    <xf numFmtId="0" fontId="35" fillId="20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19" fillId="0" borderId="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7" fillId="0" borderId="0" applyBorder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152">
    <xf numFmtId="0" fontId="0" fillId="0" borderId="0" xfId="0"/>
    <xf numFmtId="0" fontId="7" fillId="0" borderId="0" xfId="2"/>
    <xf numFmtId="0" fontId="7" fillId="0" borderId="0" xfId="116"/>
    <xf numFmtId="0" fontId="42" fillId="0" borderId="0" xfId="116" applyFont="1"/>
    <xf numFmtId="0" fontId="7" fillId="0" borderId="0" xfId="116" applyAlignment="1"/>
    <xf numFmtId="0" fontId="7" fillId="0" borderId="9" xfId="116" applyBorder="1"/>
    <xf numFmtId="10" fontId="7" fillId="0" borderId="0" xfId="1" applyNumberFormat="1" applyFont="1"/>
    <xf numFmtId="10" fontId="7" fillId="0" borderId="0" xfId="116" applyNumberFormat="1"/>
    <xf numFmtId="3" fontId="7" fillId="0" borderId="0" xfId="116" applyNumberFormat="1"/>
    <xf numFmtId="0" fontId="46" fillId="0" borderId="0" xfId="116" applyFont="1" applyFill="1" applyAlignment="1">
      <alignment vertical="center" wrapText="1"/>
    </xf>
    <xf numFmtId="0" fontId="7" fillId="0" borderId="0" xfId="116" applyFill="1"/>
    <xf numFmtId="3" fontId="49" fillId="0" borderId="0" xfId="116" applyNumberFormat="1" applyFont="1" applyAlignment="1">
      <alignment vertical="center"/>
    </xf>
    <xf numFmtId="0" fontId="50" fillId="0" borderId="0" xfId="116" applyFont="1"/>
    <xf numFmtId="0" fontId="30" fillId="26" borderId="0" xfId="136" applyFill="1" applyAlignment="1">
      <alignment horizontal="center"/>
    </xf>
    <xf numFmtId="0" fontId="52" fillId="26" borderId="0" xfId="136" applyFont="1" applyFill="1" applyAlignment="1">
      <alignment horizontal="center"/>
    </xf>
    <xf numFmtId="43" fontId="54" fillId="26" borderId="0" xfId="88" applyFont="1" applyFill="1" applyBorder="1" applyAlignment="1" applyProtection="1">
      <alignment horizontal="center"/>
    </xf>
    <xf numFmtId="43" fontId="52" fillId="26" borderId="0" xfId="88" applyFont="1" applyFill="1" applyBorder="1" applyAlignment="1" applyProtection="1">
      <alignment horizontal="center"/>
    </xf>
    <xf numFmtId="1" fontId="56" fillId="27" borderId="0" xfId="2" applyNumberFormat="1" applyFont="1" applyFill="1" applyBorder="1" applyAlignment="1" applyProtection="1"/>
    <xf numFmtId="3" fontId="57" fillId="0" borderId="10" xfId="136" applyNumberFormat="1" applyFont="1" applyFill="1" applyBorder="1" applyAlignment="1">
      <alignment horizontal="right" indent="1"/>
    </xf>
    <xf numFmtId="3" fontId="57" fillId="0" borderId="11" xfId="136" applyNumberFormat="1" applyFont="1" applyFill="1" applyBorder="1" applyAlignment="1">
      <alignment horizontal="right" indent="1"/>
    </xf>
    <xf numFmtId="3" fontId="57" fillId="0" borderId="12" xfId="136" applyNumberFormat="1" applyFont="1" applyFill="1" applyBorder="1" applyAlignment="1">
      <alignment horizontal="right" indent="1"/>
    </xf>
    <xf numFmtId="3" fontId="57" fillId="0" borderId="13" xfId="136" applyNumberFormat="1" applyFont="1" applyFill="1" applyBorder="1" applyAlignment="1">
      <alignment horizontal="right" indent="1"/>
    </xf>
    <xf numFmtId="1" fontId="58" fillId="0" borderId="14" xfId="2" applyNumberFormat="1" applyFont="1" applyFill="1" applyBorder="1" applyAlignment="1" applyProtection="1">
      <alignment horizontal="center"/>
    </xf>
    <xf numFmtId="3" fontId="59" fillId="0" borderId="16" xfId="136" applyNumberFormat="1" applyFont="1" applyBorder="1" applyAlignment="1">
      <alignment horizontal="right" indent="1"/>
    </xf>
    <xf numFmtId="3" fontId="59" fillId="0" borderId="15" xfId="136" applyNumberFormat="1" applyFont="1" applyBorder="1" applyAlignment="1">
      <alignment horizontal="right" indent="1"/>
    </xf>
    <xf numFmtId="3" fontId="59" fillId="0" borderId="0" xfId="136" applyNumberFormat="1" applyFont="1" applyBorder="1" applyAlignment="1">
      <alignment horizontal="right" indent="1"/>
    </xf>
    <xf numFmtId="3" fontId="60" fillId="0" borderId="16" xfId="136" applyNumberFormat="1" applyFont="1" applyBorder="1" applyAlignment="1">
      <alignment horizontal="right" indent="1"/>
    </xf>
    <xf numFmtId="3" fontId="60" fillId="0" borderId="15" xfId="136" applyNumberFormat="1" applyFont="1" applyBorder="1" applyAlignment="1">
      <alignment horizontal="right" indent="1"/>
    </xf>
    <xf numFmtId="3" fontId="60" fillId="0" borderId="0" xfId="136" applyNumberFormat="1" applyFont="1" applyBorder="1" applyAlignment="1">
      <alignment horizontal="right" indent="1"/>
    </xf>
    <xf numFmtId="1" fontId="56" fillId="28" borderId="14" xfId="2" applyNumberFormat="1" applyFont="1" applyFill="1" applyBorder="1" applyAlignment="1" applyProtection="1">
      <alignment horizontal="center"/>
    </xf>
    <xf numFmtId="3" fontId="30" fillId="26" borderId="0" xfId="136" applyNumberFormat="1" applyFill="1" applyAlignment="1">
      <alignment horizontal="center"/>
    </xf>
    <xf numFmtId="3" fontId="57" fillId="0" borderId="17" xfId="136" applyNumberFormat="1" applyFont="1" applyFill="1" applyBorder="1" applyAlignment="1">
      <alignment horizontal="right" indent="1"/>
    </xf>
    <xf numFmtId="3" fontId="57" fillId="0" borderId="18" xfId="136" applyNumberFormat="1" applyFont="1" applyFill="1" applyBorder="1" applyAlignment="1">
      <alignment horizontal="right" indent="1"/>
    </xf>
    <xf numFmtId="3" fontId="57" fillId="0" borderId="19" xfId="136" applyNumberFormat="1" applyFont="1" applyFill="1" applyBorder="1" applyAlignment="1">
      <alignment horizontal="right" indent="1"/>
    </xf>
    <xf numFmtId="3" fontId="57" fillId="0" borderId="20" xfId="136" applyNumberFormat="1" applyFont="1" applyFill="1" applyBorder="1" applyAlignment="1">
      <alignment horizontal="right" indent="1"/>
    </xf>
    <xf numFmtId="1" fontId="56" fillId="28" borderId="12" xfId="2" applyNumberFormat="1" applyFont="1" applyFill="1" applyBorder="1" applyAlignment="1" applyProtection="1">
      <alignment horizontal="center"/>
    </xf>
    <xf numFmtId="1" fontId="61" fillId="25" borderId="13" xfId="136" applyNumberFormat="1" applyFont="1" applyFill="1" applyBorder="1" applyAlignment="1">
      <alignment horizontal="center"/>
    </xf>
    <xf numFmtId="3" fontId="61" fillId="28" borderId="10" xfId="136" applyNumberFormat="1" applyFont="1" applyFill="1" applyBorder="1" applyAlignment="1">
      <alignment horizontal="right" indent="1"/>
    </xf>
    <xf numFmtId="3" fontId="61" fillId="28" borderId="11" xfId="136" applyNumberFormat="1" applyFont="1" applyFill="1" applyBorder="1" applyAlignment="1">
      <alignment horizontal="right" indent="1"/>
    </xf>
    <xf numFmtId="3" fontId="61" fillId="28" borderId="12" xfId="136" applyNumberFormat="1" applyFont="1" applyFill="1" applyBorder="1" applyAlignment="1">
      <alignment horizontal="right" indent="1"/>
    </xf>
    <xf numFmtId="3" fontId="61" fillId="28" borderId="13" xfId="136" applyNumberFormat="1" applyFont="1" applyFill="1" applyBorder="1" applyAlignment="1">
      <alignment horizontal="right" indent="1"/>
    </xf>
    <xf numFmtId="3" fontId="57" fillId="29" borderId="17" xfId="136" applyNumberFormat="1" applyFont="1" applyFill="1" applyBorder="1" applyAlignment="1">
      <alignment horizontal="right" indent="1"/>
    </xf>
    <xf numFmtId="3" fontId="57" fillId="29" borderId="18" xfId="136" applyNumberFormat="1" applyFont="1" applyFill="1" applyBorder="1" applyAlignment="1">
      <alignment horizontal="right" indent="1"/>
    </xf>
    <xf numFmtId="3" fontId="61" fillId="29" borderId="19" xfId="136" applyNumberFormat="1" applyFont="1" applyFill="1" applyBorder="1" applyAlignment="1">
      <alignment horizontal="right" indent="1"/>
    </xf>
    <xf numFmtId="3" fontId="57" fillId="29" borderId="20" xfId="136" applyNumberFormat="1" applyFont="1" applyFill="1" applyBorder="1" applyAlignment="1">
      <alignment horizontal="right" indent="1"/>
    </xf>
    <xf numFmtId="1" fontId="56" fillId="30" borderId="14" xfId="2" applyNumberFormat="1" applyFont="1" applyFill="1" applyBorder="1" applyAlignment="1" applyProtection="1">
      <alignment horizontal="center"/>
    </xf>
    <xf numFmtId="3" fontId="57" fillId="31" borderId="10" xfId="136" applyNumberFormat="1" applyFont="1" applyFill="1" applyBorder="1" applyAlignment="1">
      <alignment horizontal="right" indent="1"/>
    </xf>
    <xf numFmtId="3" fontId="57" fillId="31" borderId="11" xfId="136" applyNumberFormat="1" applyFont="1" applyFill="1" applyBorder="1" applyAlignment="1">
      <alignment horizontal="right" indent="1"/>
    </xf>
    <xf numFmtId="3" fontId="61" fillId="31" borderId="12" xfId="136" applyNumberFormat="1" applyFont="1" applyFill="1" applyBorder="1" applyAlignment="1">
      <alignment horizontal="right" indent="1"/>
    </xf>
    <xf numFmtId="3" fontId="57" fillId="31" borderId="13" xfId="136" applyNumberFormat="1" applyFont="1" applyFill="1" applyBorder="1" applyAlignment="1">
      <alignment horizontal="right" indent="1"/>
    </xf>
    <xf numFmtId="3" fontId="57" fillId="31" borderId="21" xfId="136" applyNumberFormat="1" applyFont="1" applyFill="1" applyBorder="1" applyAlignment="1">
      <alignment horizontal="right" indent="1"/>
    </xf>
    <xf numFmtId="3" fontId="57" fillId="31" borderId="22" xfId="136" applyNumberFormat="1" applyFont="1" applyFill="1" applyBorder="1" applyAlignment="1">
      <alignment horizontal="right" indent="1"/>
    </xf>
    <xf numFmtId="3" fontId="61" fillId="31" borderId="14" xfId="136" applyNumberFormat="1" applyFont="1" applyFill="1" applyBorder="1" applyAlignment="1">
      <alignment horizontal="right" indent="1"/>
    </xf>
    <xf numFmtId="3" fontId="57" fillId="31" borderId="23" xfId="136" applyNumberFormat="1" applyFont="1" applyFill="1" applyBorder="1" applyAlignment="1">
      <alignment horizontal="right" indent="1"/>
    </xf>
    <xf numFmtId="3" fontId="61" fillId="31" borderId="10" xfId="136" applyNumberFormat="1" applyFont="1" applyFill="1" applyBorder="1" applyAlignment="1">
      <alignment horizontal="right" indent="1"/>
    </xf>
    <xf numFmtId="3" fontId="61" fillId="31" borderId="11" xfId="136" applyNumberFormat="1" applyFont="1" applyFill="1" applyBorder="1" applyAlignment="1">
      <alignment horizontal="right" indent="1"/>
    </xf>
    <xf numFmtId="3" fontId="61" fillId="31" borderId="13" xfId="136" applyNumberFormat="1" applyFont="1" applyFill="1" applyBorder="1" applyAlignment="1">
      <alignment horizontal="right" indent="1"/>
    </xf>
    <xf numFmtId="3" fontId="57" fillId="29" borderId="10" xfId="136" applyNumberFormat="1" applyFont="1" applyFill="1" applyBorder="1" applyAlignment="1">
      <alignment horizontal="right" indent="1"/>
    </xf>
    <xf numFmtId="3" fontId="57" fillId="29" borderId="11" xfId="136" applyNumberFormat="1" applyFont="1" applyFill="1" applyBorder="1" applyAlignment="1">
      <alignment horizontal="right" indent="1"/>
    </xf>
    <xf numFmtId="3" fontId="61" fillId="29" borderId="12" xfId="136" applyNumberFormat="1" applyFont="1" applyFill="1" applyBorder="1" applyAlignment="1">
      <alignment horizontal="right" indent="1"/>
    </xf>
    <xf numFmtId="3" fontId="57" fillId="29" borderId="13" xfId="136" applyNumberFormat="1" applyFont="1" applyFill="1" applyBorder="1" applyAlignment="1">
      <alignment horizontal="right" indent="1"/>
    </xf>
    <xf numFmtId="3" fontId="61" fillId="0" borderId="19" xfId="136" applyNumberFormat="1" applyFont="1" applyFill="1" applyBorder="1" applyAlignment="1">
      <alignment horizontal="right" indent="1"/>
    </xf>
    <xf numFmtId="0" fontId="56" fillId="30" borderId="24" xfId="2" applyFont="1" applyFill="1" applyBorder="1" applyAlignment="1">
      <alignment horizontal="center"/>
    </xf>
    <xf numFmtId="3" fontId="57" fillId="31" borderId="16" xfId="136" applyNumberFormat="1" applyFont="1" applyFill="1" applyBorder="1" applyAlignment="1">
      <alignment horizontal="right" indent="1"/>
    </xf>
    <xf numFmtId="3" fontId="57" fillId="31" borderId="0" xfId="136" applyNumberFormat="1" applyFont="1" applyFill="1" applyBorder="1" applyAlignment="1">
      <alignment horizontal="right" indent="1"/>
    </xf>
    <xf numFmtId="3" fontId="61" fillId="31" borderId="24" xfId="136" applyNumberFormat="1" applyFont="1" applyFill="1" applyBorder="1" applyAlignment="1">
      <alignment horizontal="right" indent="1"/>
    </xf>
    <xf numFmtId="3" fontId="57" fillId="31" borderId="15" xfId="136" applyNumberFormat="1" applyFont="1" applyFill="1" applyBorder="1" applyAlignment="1">
      <alignment horizontal="right" indent="1"/>
    </xf>
    <xf numFmtId="0" fontId="30" fillId="26" borderId="0" xfId="136" applyFill="1" applyAlignment="1">
      <alignment horizontal="center" vertical="center"/>
    </xf>
    <xf numFmtId="1" fontId="56" fillId="30" borderId="12" xfId="2" applyNumberFormat="1" applyFont="1" applyFill="1" applyBorder="1" applyAlignment="1" applyProtection="1">
      <alignment horizontal="center"/>
    </xf>
    <xf numFmtId="3" fontId="57" fillId="29" borderId="12" xfId="136" applyNumberFormat="1" applyFont="1" applyFill="1" applyBorder="1" applyAlignment="1">
      <alignment horizontal="right" indent="1"/>
    </xf>
    <xf numFmtId="3" fontId="61" fillId="29" borderId="11" xfId="136" applyNumberFormat="1" applyFont="1" applyFill="1" applyBorder="1" applyAlignment="1">
      <alignment horizontal="right" indent="1"/>
    </xf>
    <xf numFmtId="165" fontId="62" fillId="27" borderId="14" xfId="0" applyNumberFormat="1" applyFont="1" applyFill="1" applyBorder="1" applyAlignment="1" applyProtection="1">
      <alignment horizontal="center" wrapText="1"/>
    </xf>
    <xf numFmtId="0" fontId="61" fillId="32" borderId="10" xfId="88" applyNumberFormat="1" applyFont="1" applyFill="1" applyBorder="1" applyAlignment="1" applyProtection="1">
      <alignment horizontal="center" vertical="center" wrapText="1"/>
    </xf>
    <xf numFmtId="0" fontId="61" fillId="32" borderId="11" xfId="136" applyNumberFormat="1" applyFont="1" applyFill="1" applyBorder="1" applyAlignment="1">
      <alignment horizontal="center" vertical="center"/>
    </xf>
    <xf numFmtId="0" fontId="54" fillId="33" borderId="14" xfId="136" applyFont="1" applyFill="1" applyBorder="1" applyAlignment="1">
      <alignment horizontal="center" vertical="center" wrapText="1"/>
    </xf>
    <xf numFmtId="0" fontId="61" fillId="32" borderId="13" xfId="136" applyFont="1" applyFill="1" applyBorder="1" applyAlignment="1">
      <alignment horizontal="center" vertical="center" wrapText="1"/>
    </xf>
    <xf numFmtId="0" fontId="61" fillId="32" borderId="11" xfId="136" applyFont="1" applyFill="1" applyBorder="1" applyAlignment="1">
      <alignment horizontal="center" vertical="center" wrapText="1"/>
    </xf>
    <xf numFmtId="0" fontId="61" fillId="32" borderId="23" xfId="88" applyNumberFormat="1" applyFont="1" applyFill="1" applyBorder="1" applyAlignment="1" applyProtection="1">
      <alignment vertical="top"/>
    </xf>
    <xf numFmtId="0" fontId="54" fillId="32" borderId="12" xfId="88" applyNumberFormat="1" applyFont="1" applyFill="1" applyBorder="1" applyAlignment="1" applyProtection="1">
      <alignment horizontal="center" vertical="center" wrapText="1"/>
    </xf>
    <xf numFmtId="0" fontId="54" fillId="32" borderId="10" xfId="136" applyNumberFormat="1" applyFont="1" applyFill="1" applyBorder="1" applyAlignment="1">
      <alignment horizontal="center" vertical="center"/>
    </xf>
    <xf numFmtId="0" fontId="54" fillId="32" borderId="13" xfId="136" applyFont="1" applyFill="1" applyBorder="1" applyAlignment="1">
      <alignment horizontal="center" vertical="center" wrapText="1"/>
    </xf>
    <xf numFmtId="0" fontId="54" fillId="32" borderId="12" xfId="136" applyFont="1" applyFill="1" applyBorder="1" applyAlignment="1">
      <alignment horizontal="center" vertical="center" wrapText="1"/>
    </xf>
    <xf numFmtId="165" fontId="62" fillId="34" borderId="14" xfId="0" applyNumberFormat="1" applyFont="1" applyFill="1" applyBorder="1" applyAlignment="1" applyProtection="1">
      <alignment horizontal="center" wrapText="1"/>
    </xf>
    <xf numFmtId="0" fontId="57" fillId="32" borderId="19" xfId="136" applyNumberFormat="1" applyFont="1" applyFill="1" applyBorder="1" applyAlignment="1"/>
    <xf numFmtId="166" fontId="52" fillId="26" borderId="0" xfId="136" applyNumberFormat="1" applyFont="1" applyFill="1" applyAlignment="1">
      <alignment horizontal="center"/>
    </xf>
    <xf numFmtId="167" fontId="52" fillId="26" borderId="0" xfId="88" applyNumberFormat="1" applyFont="1" applyFill="1" applyBorder="1" applyAlignment="1" applyProtection="1">
      <alignment horizontal="center"/>
    </xf>
    <xf numFmtId="166" fontId="57" fillId="0" borderId="12" xfId="136" applyNumberFormat="1" applyFont="1" applyFill="1" applyBorder="1" applyAlignment="1">
      <alignment horizontal="right"/>
    </xf>
    <xf numFmtId="166" fontId="57" fillId="0" borderId="13" xfId="136" applyNumberFormat="1" applyFont="1" applyFill="1" applyBorder="1" applyAlignment="1">
      <alignment horizontal="right"/>
    </xf>
    <xf numFmtId="1" fontId="64" fillId="0" borderId="14" xfId="2" applyNumberFormat="1" applyFont="1" applyFill="1" applyBorder="1" applyAlignment="1" applyProtection="1">
      <alignment horizontal="center"/>
    </xf>
    <xf numFmtId="166" fontId="61" fillId="31" borderId="12" xfId="136" applyNumberFormat="1" applyFont="1" applyFill="1" applyBorder="1" applyAlignment="1">
      <alignment horizontal="right"/>
    </xf>
    <xf numFmtId="166" fontId="57" fillId="29" borderId="12" xfId="136" applyNumberFormat="1" applyFont="1" applyFill="1" applyBorder="1" applyAlignment="1">
      <alignment horizontal="right"/>
    </xf>
    <xf numFmtId="166" fontId="65" fillId="31" borderId="12" xfId="136" applyNumberFormat="1" applyFont="1" applyFill="1" applyBorder="1" applyAlignment="1">
      <alignment horizontal="right"/>
    </xf>
    <xf numFmtId="1" fontId="66" fillId="28" borderId="14" xfId="2" applyNumberFormat="1" applyFont="1" applyFill="1" applyBorder="1" applyAlignment="1" applyProtection="1">
      <alignment horizontal="center"/>
    </xf>
    <xf numFmtId="3" fontId="57" fillId="0" borderId="21" xfId="136" applyNumberFormat="1" applyFont="1" applyFill="1" applyBorder="1" applyAlignment="1">
      <alignment horizontal="right" indent="1"/>
    </xf>
    <xf numFmtId="3" fontId="57" fillId="0" borderId="22" xfId="136" applyNumberFormat="1" applyFont="1" applyFill="1" applyBorder="1" applyAlignment="1">
      <alignment horizontal="right" indent="1"/>
    </xf>
    <xf numFmtId="3" fontId="57" fillId="0" borderId="14" xfId="136" applyNumberFormat="1" applyFont="1" applyFill="1" applyBorder="1" applyAlignment="1">
      <alignment horizontal="right" indent="1"/>
    </xf>
    <xf numFmtId="3" fontId="57" fillId="0" borderId="23" xfId="136" applyNumberFormat="1" applyFont="1" applyFill="1" applyBorder="1" applyAlignment="1">
      <alignment horizontal="right" indent="1"/>
    </xf>
    <xf numFmtId="10" fontId="30" fillId="26" borderId="0" xfId="136" applyNumberFormat="1" applyFill="1" applyAlignment="1">
      <alignment horizontal="center"/>
    </xf>
    <xf numFmtId="166" fontId="57" fillId="0" borderId="19" xfId="136" applyNumberFormat="1" applyFont="1" applyFill="1" applyBorder="1" applyAlignment="1">
      <alignment horizontal="right"/>
    </xf>
    <xf numFmtId="3" fontId="57" fillId="0" borderId="20" xfId="136" applyNumberFormat="1" applyFont="1" applyFill="1" applyBorder="1" applyAlignment="1">
      <alignment horizontal="right"/>
    </xf>
    <xf numFmtId="1" fontId="54" fillId="28" borderId="12" xfId="2" applyNumberFormat="1" applyFont="1" applyFill="1" applyBorder="1" applyAlignment="1" applyProtection="1">
      <alignment horizontal="center"/>
    </xf>
    <xf numFmtId="166" fontId="61" fillId="28" borderId="12" xfId="136" applyNumberFormat="1" applyFont="1" applyFill="1" applyBorder="1" applyAlignment="1">
      <alignment horizontal="right"/>
    </xf>
    <xf numFmtId="166" fontId="61" fillId="28" borderId="13" xfId="136" applyNumberFormat="1" applyFont="1" applyFill="1" applyBorder="1" applyAlignment="1">
      <alignment horizontal="right"/>
    </xf>
    <xf numFmtId="166" fontId="57" fillId="0" borderId="14" xfId="136" applyNumberFormat="1" applyFont="1" applyFill="1" applyBorder="1" applyAlignment="1">
      <alignment horizontal="right"/>
    </xf>
    <xf numFmtId="166" fontId="52" fillId="35" borderId="19" xfId="136" applyNumberFormat="1" applyFont="1" applyFill="1" applyBorder="1" applyAlignment="1">
      <alignment horizontal="right"/>
    </xf>
    <xf numFmtId="166" fontId="52" fillId="35" borderId="15" xfId="136" applyNumberFormat="1" applyFont="1" applyFill="1" applyBorder="1" applyAlignment="1">
      <alignment horizontal="right"/>
    </xf>
    <xf numFmtId="3" fontId="57" fillId="35" borderId="17" xfId="136" applyNumberFormat="1" applyFont="1" applyFill="1" applyBorder="1" applyAlignment="1">
      <alignment horizontal="right" indent="1"/>
    </xf>
    <xf numFmtId="3" fontId="57" fillId="35" borderId="18" xfId="136" applyNumberFormat="1" applyFont="1" applyFill="1" applyBorder="1" applyAlignment="1">
      <alignment horizontal="right" indent="1"/>
    </xf>
    <xf numFmtId="3" fontId="57" fillId="35" borderId="19" xfId="136" applyNumberFormat="1" applyFont="1" applyFill="1" applyBorder="1" applyAlignment="1">
      <alignment horizontal="right" indent="1"/>
    </xf>
    <xf numFmtId="3" fontId="57" fillId="35" borderId="20" xfId="136" applyNumberFormat="1" applyFont="1" applyFill="1" applyBorder="1" applyAlignment="1">
      <alignment horizontal="right" indent="1"/>
    </xf>
    <xf numFmtId="1" fontId="54" fillId="35" borderId="12" xfId="2" applyNumberFormat="1" applyFont="1" applyFill="1" applyBorder="1" applyAlignment="1" applyProtection="1">
      <alignment horizontal="center"/>
    </xf>
    <xf numFmtId="166" fontId="57" fillId="31" borderId="10" xfId="136" applyNumberFormat="1" applyFont="1" applyFill="1" applyBorder="1" applyAlignment="1">
      <alignment horizontal="right"/>
    </xf>
    <xf numFmtId="166" fontId="57" fillId="31" borderId="12" xfId="136" applyNumberFormat="1" applyFont="1" applyFill="1" applyBorder="1" applyAlignment="1">
      <alignment horizontal="right"/>
    </xf>
    <xf numFmtId="166" fontId="57" fillId="31" borderId="21" xfId="136" applyNumberFormat="1" applyFont="1" applyFill="1" applyBorder="1" applyAlignment="1">
      <alignment horizontal="right"/>
    </xf>
    <xf numFmtId="166" fontId="57" fillId="31" borderId="14" xfId="136" applyNumberFormat="1" applyFont="1" applyFill="1" applyBorder="1" applyAlignment="1">
      <alignment horizontal="right"/>
    </xf>
    <xf numFmtId="166" fontId="57" fillId="0" borderId="24" xfId="136" applyNumberFormat="1" applyFont="1" applyFill="1" applyBorder="1" applyAlignment="1">
      <alignment horizontal="right"/>
    </xf>
    <xf numFmtId="3" fontId="57" fillId="29" borderId="20" xfId="136" applyNumberFormat="1" applyFont="1" applyFill="1" applyBorder="1" applyAlignment="1">
      <alignment horizontal="right"/>
    </xf>
    <xf numFmtId="166" fontId="61" fillId="31" borderId="14" xfId="136" applyNumberFormat="1" applyFont="1" applyFill="1" applyBorder="1" applyAlignment="1">
      <alignment horizontal="right"/>
    </xf>
    <xf numFmtId="3" fontId="61" fillId="31" borderId="21" xfId="136" applyNumberFormat="1" applyFont="1" applyFill="1" applyBorder="1" applyAlignment="1">
      <alignment horizontal="right" indent="1"/>
    </xf>
    <xf numFmtId="3" fontId="61" fillId="31" borderId="22" xfId="136" applyNumberFormat="1" applyFont="1" applyFill="1" applyBorder="1" applyAlignment="1">
      <alignment horizontal="right" indent="1"/>
    </xf>
    <xf numFmtId="3" fontId="61" fillId="31" borderId="23" xfId="136" applyNumberFormat="1" applyFont="1" applyFill="1" applyBorder="1" applyAlignment="1">
      <alignment horizontal="right" indent="1"/>
    </xf>
    <xf numFmtId="166" fontId="52" fillId="26" borderId="19" xfId="136" applyNumberFormat="1" applyFont="1" applyFill="1" applyBorder="1" applyAlignment="1">
      <alignment horizontal="right"/>
    </xf>
    <xf numFmtId="166" fontId="52" fillId="26" borderId="15" xfId="136" applyNumberFormat="1" applyFont="1" applyFill="1" applyBorder="1" applyAlignment="1">
      <alignment horizontal="right"/>
    </xf>
    <xf numFmtId="3" fontId="57" fillId="31" borderId="10" xfId="136" applyNumberFormat="1" applyFont="1" applyFill="1" applyBorder="1" applyAlignment="1">
      <alignment horizontal="right"/>
    </xf>
    <xf numFmtId="3" fontId="57" fillId="31" borderId="13" xfId="136" applyNumberFormat="1" applyFont="1" applyFill="1" applyBorder="1" applyAlignment="1">
      <alignment horizontal="right"/>
    </xf>
    <xf numFmtId="3" fontId="57" fillId="29" borderId="13" xfId="136" applyNumberFormat="1" applyFont="1" applyFill="1" applyBorder="1" applyAlignment="1">
      <alignment horizontal="right"/>
    </xf>
    <xf numFmtId="166" fontId="30" fillId="26" borderId="0" xfId="136" applyNumberFormat="1" applyFill="1" applyAlignment="1">
      <alignment horizontal="center"/>
    </xf>
    <xf numFmtId="0" fontId="56" fillId="27" borderId="24" xfId="2" applyFont="1" applyFill="1" applyBorder="1" applyAlignment="1">
      <alignment horizontal="center"/>
    </xf>
    <xf numFmtId="166" fontId="52" fillId="35" borderId="16" xfId="136" applyNumberFormat="1" applyFont="1" applyFill="1" applyBorder="1" applyAlignment="1">
      <alignment horizontal="right" indent="1"/>
    </xf>
    <xf numFmtId="166" fontId="52" fillId="35" borderId="15" xfId="136" applyNumberFormat="1" applyFont="1" applyFill="1" applyBorder="1" applyAlignment="1">
      <alignment horizontal="right" indent="1"/>
    </xf>
    <xf numFmtId="3" fontId="57" fillId="25" borderId="10" xfId="136" applyNumberFormat="1" applyFont="1" applyFill="1" applyBorder="1" applyAlignment="1">
      <alignment horizontal="right" indent="1"/>
    </xf>
    <xf numFmtId="3" fontId="57" fillId="25" borderId="11" xfId="136" applyNumberFormat="1" applyFont="1" applyFill="1" applyBorder="1" applyAlignment="1">
      <alignment horizontal="right" indent="1"/>
    </xf>
    <xf numFmtId="3" fontId="61" fillId="25" borderId="12" xfId="136" applyNumberFormat="1" applyFont="1" applyFill="1" applyBorder="1" applyAlignment="1">
      <alignment horizontal="right" indent="1"/>
    </xf>
    <xf numFmtId="3" fontId="57" fillId="25" borderId="13" xfId="136" applyNumberFormat="1" applyFont="1" applyFill="1" applyBorder="1" applyAlignment="1">
      <alignment horizontal="right" indent="1"/>
    </xf>
    <xf numFmtId="166" fontId="52" fillId="35" borderId="13" xfId="136" applyNumberFormat="1" applyFont="1" applyFill="1" applyBorder="1" applyAlignment="1">
      <alignment horizontal="right" indent="1"/>
    </xf>
    <xf numFmtId="0" fontId="30" fillId="26" borderId="0" xfId="136" applyFill="1" applyBorder="1" applyAlignment="1">
      <alignment horizontal="center"/>
    </xf>
    <xf numFmtId="166" fontId="52" fillId="26" borderId="10" xfId="136" applyNumberFormat="1" applyFont="1" applyFill="1" applyBorder="1" applyAlignment="1">
      <alignment horizontal="center"/>
    </xf>
    <xf numFmtId="166" fontId="52" fillId="26" borderId="13" xfId="136" applyNumberFormat="1" applyFont="1" applyFill="1" applyBorder="1" applyAlignment="1">
      <alignment horizontal="center"/>
    </xf>
    <xf numFmtId="3" fontId="61" fillId="0" borderId="12" xfId="136" applyNumberFormat="1" applyFont="1" applyFill="1" applyBorder="1" applyAlignment="1">
      <alignment horizontal="right" indent="1"/>
    </xf>
    <xf numFmtId="166" fontId="52" fillId="35" borderId="21" xfId="136" applyNumberFormat="1" applyFont="1" applyFill="1" applyBorder="1" applyAlignment="1">
      <alignment horizontal="center"/>
    </xf>
    <xf numFmtId="166" fontId="52" fillId="35" borderId="14" xfId="136" applyNumberFormat="1" applyFont="1" applyFill="1" applyBorder="1" applyAlignment="1">
      <alignment horizontal="center"/>
    </xf>
    <xf numFmtId="166" fontId="57" fillId="36" borderId="17" xfId="136" applyNumberFormat="1" applyFont="1" applyFill="1" applyBorder="1" applyAlignment="1">
      <alignment horizontal="center" vertical="center"/>
    </xf>
    <xf numFmtId="0" fontId="61" fillId="36" borderId="12" xfId="88" applyNumberFormat="1" applyFont="1" applyFill="1" applyBorder="1" applyAlignment="1" applyProtection="1">
      <alignment horizontal="center" vertical="center" wrapText="1"/>
    </xf>
    <xf numFmtId="0" fontId="61" fillId="36" borderId="10" xfId="136" applyNumberFormat="1" applyFont="1" applyFill="1" applyBorder="1" applyAlignment="1">
      <alignment horizontal="center" vertical="center"/>
    </xf>
    <xf numFmtId="0" fontId="61" fillId="36" borderId="13" xfId="136" applyFont="1" applyFill="1" applyBorder="1" applyAlignment="1">
      <alignment horizontal="center" vertical="center" wrapText="1"/>
    </xf>
    <xf numFmtId="0" fontId="61" fillId="36" borderId="12" xfId="136" applyFont="1" applyFill="1" applyBorder="1" applyAlignment="1">
      <alignment horizontal="center" vertical="center" wrapText="1"/>
    </xf>
    <xf numFmtId="165" fontId="62" fillId="37" borderId="14" xfId="0" applyNumberFormat="1" applyFont="1" applyFill="1" applyBorder="1" applyAlignment="1" applyProtection="1">
      <alignment horizontal="center" wrapText="1"/>
    </xf>
    <xf numFmtId="0" fontId="57" fillId="36" borderId="19" xfId="136" applyNumberFormat="1" applyFont="1" applyFill="1" applyBorder="1" applyAlignment="1"/>
    <xf numFmtId="166" fontId="67" fillId="26" borderId="0" xfId="136" applyNumberFormat="1" applyFont="1" applyFill="1" applyAlignment="1">
      <alignment horizontal="center"/>
    </xf>
    <xf numFmtId="0" fontId="52" fillId="0" borderId="0" xfId="0" applyFont="1"/>
    <xf numFmtId="4" fontId="5" fillId="0" borderId="0" xfId="0" applyNumberFormat="1" applyFont="1"/>
    <xf numFmtId="3" fontId="69" fillId="0" borderId="12" xfId="0" applyNumberFormat="1" applyFont="1" applyBorder="1" applyAlignment="1">
      <alignment horizontal="right" vertical="center" indent="1"/>
    </xf>
    <xf numFmtId="3" fontId="69" fillId="0" borderId="13" xfId="0" applyNumberFormat="1" applyFont="1" applyBorder="1" applyAlignment="1">
      <alignment horizontal="right" vertical="center" indent="1"/>
    </xf>
    <xf numFmtId="0" fontId="69" fillId="0" borderId="12" xfId="0" applyFont="1" applyBorder="1" applyAlignment="1">
      <alignment horizontal="center" vertical="center"/>
    </xf>
    <xf numFmtId="4" fontId="0" fillId="0" borderId="0" xfId="0" applyNumberFormat="1"/>
    <xf numFmtId="3" fontId="70" fillId="0" borderId="24" xfId="0" applyNumberFormat="1" applyFont="1" applyBorder="1" applyAlignment="1">
      <alignment horizontal="right" vertical="center" indent="1"/>
    </xf>
    <xf numFmtId="3" fontId="70" fillId="0" borderId="15" xfId="0" applyNumberFormat="1" applyFont="1" applyBorder="1" applyAlignment="1">
      <alignment horizontal="right" vertical="center" indent="1"/>
    </xf>
    <xf numFmtId="0" fontId="70" fillId="0" borderId="24" xfId="0" applyFont="1" applyBorder="1" applyAlignment="1">
      <alignment horizontal="left" vertical="center" indent="1"/>
    </xf>
    <xf numFmtId="0" fontId="71" fillId="0" borderId="0" xfId="0" applyFont="1"/>
    <xf numFmtId="3" fontId="71" fillId="0" borderId="0" xfId="0" applyNumberFormat="1" applyFont="1"/>
    <xf numFmtId="3" fontId="70" fillId="0" borderId="19" xfId="0" applyNumberFormat="1" applyFont="1" applyBorder="1" applyAlignment="1">
      <alignment horizontal="right" vertical="center" indent="1"/>
    </xf>
    <xf numFmtId="3" fontId="70" fillId="0" borderId="20" xfId="0" applyNumberFormat="1" applyFont="1" applyBorder="1" applyAlignment="1">
      <alignment horizontal="right" vertical="center" indent="1"/>
    </xf>
    <xf numFmtId="0" fontId="70" fillId="0" borderId="19" xfId="0" applyFont="1" applyBorder="1" applyAlignment="1">
      <alignment horizontal="left" vertical="center" indent="1"/>
    </xf>
    <xf numFmtId="0" fontId="69" fillId="38" borderId="12" xfId="0" applyFont="1" applyFill="1" applyBorder="1" applyAlignment="1">
      <alignment horizontal="center" vertical="center" wrapText="1"/>
    </xf>
    <xf numFmtId="0" fontId="69" fillId="38" borderId="13" xfId="0" applyFont="1" applyFill="1" applyBorder="1" applyAlignment="1">
      <alignment horizontal="center" vertical="center" wrapText="1"/>
    </xf>
    <xf numFmtId="0" fontId="69" fillId="38" borderId="12" xfId="0" applyFont="1" applyFill="1" applyBorder="1" applyAlignment="1">
      <alignment horizontal="center" vertical="center"/>
    </xf>
    <xf numFmtId="0" fontId="63" fillId="0" borderId="0" xfId="0" applyFont="1" applyAlignment="1">
      <alignment horizontal="centerContinuous" vertical="center"/>
    </xf>
    <xf numFmtId="0" fontId="3" fillId="0" borderId="0" xfId="108"/>
    <xf numFmtId="0" fontId="72" fillId="0" borderId="0" xfId="108" applyFont="1"/>
    <xf numFmtId="3" fontId="73" fillId="0" borderId="0" xfId="108" applyNumberFormat="1" applyFont="1"/>
    <xf numFmtId="3" fontId="72" fillId="0" borderId="0" xfId="108" applyNumberFormat="1" applyFont="1"/>
    <xf numFmtId="0" fontId="74" fillId="0" borderId="0" xfId="108" applyFont="1"/>
    <xf numFmtId="0" fontId="75" fillId="0" borderId="0" xfId="108" applyFont="1"/>
    <xf numFmtId="168" fontId="52" fillId="0" borderId="12" xfId="79" applyNumberFormat="1" applyFont="1" applyFill="1" applyBorder="1"/>
    <xf numFmtId="17" fontId="74" fillId="0" borderId="12" xfId="108" applyNumberFormat="1" applyFont="1" applyFill="1" applyBorder="1" applyAlignment="1">
      <alignment horizontal="left" indent="1"/>
    </xf>
    <xf numFmtId="0" fontId="5" fillId="0" borderId="0" xfId="108" applyFont="1"/>
    <xf numFmtId="168" fontId="54" fillId="28" borderId="12" xfId="79" applyNumberFormat="1" applyFont="1" applyFill="1" applyBorder="1"/>
    <xf numFmtId="17" fontId="76" fillId="28" borderId="12" xfId="108" applyNumberFormat="1" applyFont="1" applyFill="1" applyBorder="1" applyAlignment="1">
      <alignment horizontal="left" indent="1"/>
    </xf>
    <xf numFmtId="168" fontId="52" fillId="0" borderId="14" xfId="79" applyNumberFormat="1" applyFont="1" applyFill="1" applyBorder="1"/>
    <xf numFmtId="17" fontId="74" fillId="0" borderId="14" xfId="108" applyNumberFormat="1" applyFont="1" applyFill="1" applyBorder="1" applyAlignment="1">
      <alignment horizontal="left" indent="1"/>
    </xf>
    <xf numFmtId="0" fontId="3" fillId="29" borderId="0" xfId="108" applyFill="1"/>
    <xf numFmtId="168" fontId="74" fillId="0" borderId="24" xfId="108" applyNumberFormat="1" applyFont="1" applyFill="1" applyBorder="1" applyAlignment="1">
      <alignment horizontal="center" vertical="center" wrapText="1"/>
    </xf>
    <xf numFmtId="0" fontId="56" fillId="28" borderId="24" xfId="108" applyFont="1" applyFill="1" applyBorder="1" applyAlignment="1">
      <alignment horizontal="center"/>
    </xf>
    <xf numFmtId="168" fontId="76" fillId="40" borderId="24" xfId="108" applyNumberFormat="1" applyFont="1" applyFill="1" applyBorder="1" applyAlignment="1">
      <alignment horizontal="center" vertical="center" wrapText="1"/>
    </xf>
    <xf numFmtId="168" fontId="74" fillId="40" borderId="24" xfId="108" applyNumberFormat="1" applyFont="1" applyFill="1" applyBorder="1" applyAlignment="1">
      <alignment horizontal="center" vertical="center" wrapText="1"/>
    </xf>
    <xf numFmtId="0" fontId="56" fillId="41" borderId="24" xfId="108" applyFont="1" applyFill="1" applyBorder="1" applyAlignment="1">
      <alignment horizontal="center"/>
    </xf>
    <xf numFmtId="168" fontId="54" fillId="39" borderId="12" xfId="79" applyNumberFormat="1" applyFont="1" applyFill="1" applyBorder="1"/>
    <xf numFmtId="168" fontId="52" fillId="39" borderId="12" xfId="79" applyNumberFormat="1" applyFont="1" applyFill="1" applyBorder="1"/>
    <xf numFmtId="168" fontId="54" fillId="41" borderId="12" xfId="79" applyNumberFormat="1" applyFont="1" applyFill="1" applyBorder="1"/>
    <xf numFmtId="168" fontId="52" fillId="41" borderId="12" xfId="79" applyNumberFormat="1" applyFont="1" applyFill="1" applyBorder="1"/>
    <xf numFmtId="0" fontId="56" fillId="40" borderId="24" xfId="108" applyFont="1" applyFill="1" applyBorder="1" applyAlignment="1">
      <alignment horizontal="center"/>
    </xf>
    <xf numFmtId="168" fontId="76" fillId="41" borderId="12" xfId="108" applyNumberFormat="1" applyFont="1" applyFill="1" applyBorder="1" applyAlignment="1">
      <alignment horizontal="center" vertical="center" wrapText="1"/>
    </xf>
    <xf numFmtId="168" fontId="74" fillId="41" borderId="12" xfId="108" applyNumberFormat="1" applyFont="1" applyFill="1" applyBorder="1" applyAlignment="1">
      <alignment horizontal="center" vertical="center" wrapText="1"/>
    </xf>
    <xf numFmtId="10" fontId="52" fillId="39" borderId="12" xfId="79" applyNumberFormat="1" applyFont="1" applyFill="1" applyBorder="1" applyAlignment="1">
      <alignment horizontal="right" indent="1"/>
    </xf>
    <xf numFmtId="3" fontId="52" fillId="39" borderId="12" xfId="79" applyNumberFormat="1" applyFont="1" applyFill="1" applyBorder="1" applyAlignment="1">
      <alignment horizontal="right" indent="1"/>
    </xf>
    <xf numFmtId="168" fontId="54" fillId="41" borderId="19" xfId="79" applyNumberFormat="1" applyFont="1" applyFill="1" applyBorder="1"/>
    <xf numFmtId="168" fontId="52" fillId="41" borderId="19" xfId="79" applyNumberFormat="1" applyFont="1" applyFill="1" applyBorder="1"/>
    <xf numFmtId="3" fontId="76" fillId="40" borderId="24" xfId="108" applyNumberFormat="1" applyFont="1" applyFill="1" applyBorder="1" applyAlignment="1">
      <alignment horizontal="center" vertical="center" wrapText="1"/>
    </xf>
    <xf numFmtId="3" fontId="74" fillId="40" borderId="24" xfId="108" applyNumberFormat="1" applyFont="1" applyFill="1" applyBorder="1" applyAlignment="1">
      <alignment horizontal="center" vertical="center" wrapText="1"/>
    </xf>
    <xf numFmtId="0" fontId="76" fillId="40" borderId="14" xfId="108" applyFont="1" applyFill="1" applyBorder="1" applyAlignment="1">
      <alignment horizontal="center"/>
    </xf>
    <xf numFmtId="3" fontId="76" fillId="42" borderId="12" xfId="108" applyNumberFormat="1" applyFont="1" applyFill="1" applyBorder="1" applyAlignment="1">
      <alignment horizontal="center" vertical="center" wrapText="1"/>
    </xf>
    <xf numFmtId="165" fontId="77" fillId="33" borderId="12" xfId="2" applyNumberFormat="1" applyFont="1" applyFill="1" applyBorder="1" applyAlignment="1" applyProtection="1">
      <alignment horizontal="center" wrapText="1"/>
    </xf>
    <xf numFmtId="0" fontId="3" fillId="0" borderId="0" xfId="108" applyBorder="1"/>
    <xf numFmtId="3" fontId="73" fillId="43" borderId="0" xfId="108" applyNumberFormat="1" applyFont="1" applyFill="1" applyBorder="1" applyAlignment="1">
      <alignment horizontal="centerContinuous" wrapText="1"/>
    </xf>
    <xf numFmtId="0" fontId="78" fillId="43" borderId="0" xfId="108" applyFont="1" applyFill="1" applyBorder="1" applyAlignment="1">
      <alignment horizontal="centerContinuous" wrapText="1" readingOrder="1"/>
    </xf>
    <xf numFmtId="3" fontId="73" fillId="0" borderId="0" xfId="108" applyNumberFormat="1" applyFont="1" applyBorder="1" applyAlignment="1">
      <alignment horizontal="centerContinuous" wrapText="1"/>
    </xf>
    <xf numFmtId="0" fontId="78" fillId="0" borderId="0" xfId="108" applyFont="1" applyBorder="1" applyAlignment="1">
      <alignment horizontal="centerContinuous" wrapText="1" readingOrder="1"/>
    </xf>
    <xf numFmtId="3" fontId="76" fillId="0" borderId="0" xfId="108" applyNumberFormat="1" applyFont="1"/>
    <xf numFmtId="3" fontId="74" fillId="0" borderId="0" xfId="108" applyNumberFormat="1" applyFont="1"/>
    <xf numFmtId="0" fontId="3" fillId="0" borderId="0" xfId="108" applyFont="1"/>
    <xf numFmtId="3" fontId="76" fillId="0" borderId="12" xfId="108" applyNumberFormat="1" applyFont="1" applyFill="1" applyBorder="1" applyAlignment="1">
      <alignment horizontal="center" vertical="center" wrapText="1"/>
    </xf>
    <xf numFmtId="165" fontId="62" fillId="33" borderId="12" xfId="2" applyNumberFormat="1" applyFont="1" applyFill="1" applyBorder="1" applyAlignment="1" applyProtection="1">
      <alignment horizontal="center" wrapText="1"/>
    </xf>
    <xf numFmtId="0" fontId="81" fillId="0" borderId="0" xfId="108" applyFont="1" applyBorder="1"/>
    <xf numFmtId="3" fontId="83" fillId="43" borderId="0" xfId="108" applyNumberFormat="1" applyFont="1" applyFill="1" applyBorder="1" applyAlignment="1">
      <alignment horizontal="centerContinuous" wrapText="1"/>
    </xf>
    <xf numFmtId="0" fontId="84" fillId="43" borderId="0" xfId="108" applyFont="1" applyFill="1" applyBorder="1" applyAlignment="1">
      <alignment horizontal="centerContinuous" wrapText="1" readingOrder="1"/>
    </xf>
    <xf numFmtId="3" fontId="83" fillId="0" borderId="0" xfId="108" applyNumberFormat="1" applyFont="1" applyBorder="1" applyAlignment="1">
      <alignment horizontal="centerContinuous" wrapText="1"/>
    </xf>
    <xf numFmtId="0" fontId="84" fillId="0" borderId="0" xfId="108" applyFont="1" applyBorder="1" applyAlignment="1">
      <alignment horizontal="centerContinuous" wrapText="1" readingOrder="1"/>
    </xf>
    <xf numFmtId="0" fontId="73" fillId="0" borderId="0" xfId="108" applyFont="1"/>
    <xf numFmtId="168" fontId="72" fillId="0" borderId="24" xfId="108" applyNumberFormat="1" applyFont="1" applyFill="1" applyBorder="1" applyAlignment="1">
      <alignment horizontal="center" vertical="center" wrapText="1"/>
    </xf>
    <xf numFmtId="168" fontId="73" fillId="40" borderId="24" xfId="108" applyNumberFormat="1" applyFont="1" applyFill="1" applyBorder="1" applyAlignment="1">
      <alignment horizontal="center" vertical="center" wrapText="1"/>
    </xf>
    <xf numFmtId="168" fontId="72" fillId="40" borderId="24" xfId="108" applyNumberFormat="1" applyFont="1" applyFill="1" applyBorder="1" applyAlignment="1">
      <alignment horizontal="center" vertical="center" wrapText="1"/>
    </xf>
    <xf numFmtId="168" fontId="73" fillId="41" borderId="12" xfId="108" applyNumberFormat="1" applyFont="1" applyFill="1" applyBorder="1" applyAlignment="1">
      <alignment horizontal="center" vertical="center" wrapText="1"/>
    </xf>
    <xf numFmtId="168" fontId="72" fillId="41" borderId="12" xfId="108" applyNumberFormat="1" applyFont="1" applyFill="1" applyBorder="1" applyAlignment="1">
      <alignment horizontal="center" vertical="center" wrapText="1"/>
    </xf>
    <xf numFmtId="10" fontId="52" fillId="41" borderId="12" xfId="79" applyNumberFormat="1" applyFont="1" applyFill="1" applyBorder="1" applyAlignment="1">
      <alignment horizontal="right" indent="1"/>
    </xf>
    <xf numFmtId="3" fontId="52" fillId="41" borderId="12" xfId="79" applyNumberFormat="1" applyFont="1" applyFill="1" applyBorder="1" applyAlignment="1">
      <alignment horizontal="right" indent="1"/>
    </xf>
    <xf numFmtId="3" fontId="73" fillId="40" borderId="24" xfId="108" applyNumberFormat="1" applyFont="1" applyFill="1" applyBorder="1" applyAlignment="1">
      <alignment horizontal="center" vertical="center" wrapText="1"/>
    </xf>
    <xf numFmtId="3" fontId="72" fillId="40" borderId="24" xfId="108" applyNumberFormat="1" applyFont="1" applyFill="1" applyBorder="1" applyAlignment="1">
      <alignment horizontal="center" vertical="center" wrapText="1"/>
    </xf>
    <xf numFmtId="0" fontId="73" fillId="40" borderId="14" xfId="108" applyFont="1" applyFill="1" applyBorder="1" applyAlignment="1">
      <alignment horizontal="center"/>
    </xf>
    <xf numFmtId="0" fontId="86" fillId="0" borderId="0" xfId="108" applyFont="1" applyBorder="1" applyAlignment="1">
      <alignment horizontal="centerContinuous"/>
    </xf>
    <xf numFmtId="0" fontId="82" fillId="0" borderId="0" xfId="108" applyFont="1" applyBorder="1" applyAlignment="1">
      <alignment horizontal="centerContinuous"/>
    </xf>
    <xf numFmtId="0" fontId="86" fillId="0" borderId="0" xfId="108" applyFont="1" applyBorder="1" applyAlignment="1">
      <alignment horizontal="centerContinuous" readingOrder="1"/>
    </xf>
    <xf numFmtId="0" fontId="82" fillId="0" borderId="0" xfId="108" applyFont="1" applyBorder="1" applyAlignment="1">
      <alignment horizontal="centerContinuous" readingOrder="1"/>
    </xf>
    <xf numFmtId="3" fontId="83" fillId="0" borderId="0" xfId="108" applyNumberFormat="1" applyFont="1" applyBorder="1" applyAlignment="1">
      <alignment horizontal="centerContinuous" wrapText="1" readingOrder="1"/>
    </xf>
    <xf numFmtId="10" fontId="52" fillId="0" borderId="12" xfId="79" applyNumberFormat="1" applyFont="1" applyFill="1" applyBorder="1" applyAlignment="1">
      <alignment horizontal="right" indent="1"/>
    </xf>
    <xf numFmtId="3" fontId="52" fillId="0" borderId="12" xfId="79" applyNumberFormat="1" applyFont="1" applyFill="1" applyBorder="1" applyAlignment="1">
      <alignment horizontal="right" indent="1"/>
    </xf>
    <xf numFmtId="10" fontId="54" fillId="28" borderId="12" xfId="79" applyNumberFormat="1" applyFont="1" applyFill="1" applyBorder="1" applyAlignment="1">
      <alignment horizontal="right" indent="1"/>
    </xf>
    <xf numFmtId="3" fontId="54" fillId="28" borderId="12" xfId="79" applyNumberFormat="1" applyFont="1" applyFill="1" applyBorder="1" applyAlignment="1">
      <alignment horizontal="right" indent="1"/>
    </xf>
    <xf numFmtId="10" fontId="52" fillId="0" borderId="14" xfId="79" applyNumberFormat="1" applyFont="1" applyFill="1" applyBorder="1" applyAlignment="1">
      <alignment horizontal="right" indent="1"/>
    </xf>
    <xf numFmtId="3" fontId="52" fillId="0" borderId="14" xfId="79" applyNumberFormat="1" applyFont="1" applyFill="1" applyBorder="1" applyAlignment="1">
      <alignment horizontal="right" indent="1"/>
    </xf>
    <xf numFmtId="0" fontId="3" fillId="0" borderId="0" xfId="108" applyFill="1" applyBorder="1"/>
    <xf numFmtId="168" fontId="72" fillId="0" borderId="24" xfId="108" applyNumberFormat="1" applyFont="1" applyFill="1" applyBorder="1" applyAlignment="1">
      <alignment horizontal="right" vertical="center" wrapText="1" indent="1"/>
    </xf>
    <xf numFmtId="3" fontId="72" fillId="0" borderId="24" xfId="108" applyNumberFormat="1" applyFont="1" applyFill="1" applyBorder="1" applyAlignment="1">
      <alignment horizontal="right" vertical="center" wrapText="1" indent="1"/>
    </xf>
    <xf numFmtId="168" fontId="52" fillId="0" borderId="24" xfId="79" applyNumberFormat="1" applyFont="1" applyFill="1" applyBorder="1"/>
    <xf numFmtId="168" fontId="54" fillId="0" borderId="0" xfId="79" applyNumberFormat="1" applyFont="1" applyFill="1" applyBorder="1"/>
    <xf numFmtId="168" fontId="3" fillId="0" borderId="0" xfId="108" applyNumberFormat="1" applyFill="1" applyBorder="1"/>
    <xf numFmtId="168" fontId="72" fillId="40" borderId="24" xfId="108" applyNumberFormat="1" applyFont="1" applyFill="1" applyBorder="1" applyAlignment="1">
      <alignment horizontal="right" vertical="center" wrapText="1" indent="1"/>
    </xf>
    <xf numFmtId="3" fontId="72" fillId="40" borderId="24" xfId="108" applyNumberFormat="1" applyFont="1" applyFill="1" applyBorder="1" applyAlignment="1">
      <alignment horizontal="right" vertical="center" wrapText="1" indent="1"/>
    </xf>
    <xf numFmtId="168" fontId="52" fillId="39" borderId="24" xfId="79" applyNumberFormat="1" applyFont="1" applyFill="1" applyBorder="1"/>
    <xf numFmtId="10" fontId="52" fillId="41" borderId="14" xfId="79" applyNumberFormat="1" applyFont="1" applyFill="1" applyBorder="1" applyAlignment="1">
      <alignment horizontal="right" indent="1"/>
    </xf>
    <xf numFmtId="3" fontId="52" fillId="41" borderId="14" xfId="79" applyNumberFormat="1" applyFont="1" applyFill="1" applyBorder="1" applyAlignment="1">
      <alignment horizontal="right" indent="1"/>
    </xf>
    <xf numFmtId="168" fontId="52" fillId="41" borderId="14" xfId="79" applyNumberFormat="1" applyFont="1" applyFill="1" applyBorder="1"/>
    <xf numFmtId="168" fontId="72" fillId="41" borderId="12" xfId="108" applyNumberFormat="1" applyFont="1" applyFill="1" applyBorder="1" applyAlignment="1">
      <alignment horizontal="right" vertical="center" wrapText="1" indent="1"/>
    </xf>
    <xf numFmtId="3" fontId="72" fillId="41" borderId="12" xfId="108" applyNumberFormat="1" applyFont="1" applyFill="1" applyBorder="1" applyAlignment="1">
      <alignment horizontal="right" vertical="center" wrapText="1" indent="1"/>
    </xf>
    <xf numFmtId="3" fontId="76" fillId="42" borderId="14" xfId="108" applyNumberFormat="1" applyFont="1" applyFill="1" applyBorder="1" applyAlignment="1">
      <alignment horizontal="center" vertical="center" wrapText="1"/>
    </xf>
    <xf numFmtId="0" fontId="52" fillId="0" borderId="14" xfId="2" applyFont="1" applyBorder="1" applyAlignment="1">
      <alignment horizontal="center" vertical="center" wrapText="1"/>
    </xf>
    <xf numFmtId="3" fontId="76" fillId="42" borderId="12" xfId="108" applyNumberFormat="1" applyFont="1" applyFill="1" applyBorder="1" applyAlignment="1">
      <alignment horizontal="centerContinuous" vertical="center" wrapText="1"/>
    </xf>
    <xf numFmtId="3" fontId="7" fillId="0" borderId="0" xfId="2" applyNumberFormat="1"/>
    <xf numFmtId="0" fontId="52" fillId="0" borderId="0" xfId="2" applyFont="1"/>
    <xf numFmtId="0" fontId="87" fillId="0" borderId="0" xfId="2" applyFont="1"/>
    <xf numFmtId="0" fontId="54" fillId="0" borderId="0" xfId="2" applyFont="1"/>
    <xf numFmtId="0" fontId="88" fillId="0" borderId="0" xfId="2" applyFont="1"/>
    <xf numFmtId="0" fontId="89" fillId="0" borderId="0" xfId="2" applyFont="1"/>
    <xf numFmtId="0" fontId="89" fillId="0" borderId="0" xfId="2" applyFont="1" applyBorder="1"/>
    <xf numFmtId="0" fontId="7" fillId="0" borderId="0" xfId="2" applyBorder="1"/>
    <xf numFmtId="0" fontId="91" fillId="0" borderId="0" xfId="2" applyFont="1"/>
    <xf numFmtId="3" fontId="7" fillId="0" borderId="0" xfId="2" applyNumberFormat="1" applyBorder="1"/>
    <xf numFmtId="0" fontId="89" fillId="0" borderId="0" xfId="2" applyFont="1" applyAlignment="1">
      <alignment horizontal="center" vertical="center"/>
    </xf>
    <xf numFmtId="3" fontId="89" fillId="0" borderId="0" xfId="2" applyNumberFormat="1" applyFont="1" applyAlignment="1">
      <alignment horizontal="center" vertical="center"/>
    </xf>
    <xf numFmtId="3" fontId="92" fillId="0" borderId="26" xfId="2" applyNumberFormat="1" applyFont="1" applyBorder="1" applyAlignment="1">
      <alignment horizontal="right" indent="1"/>
    </xf>
    <xf numFmtId="3" fontId="92" fillId="0" borderId="27" xfId="2" applyNumberFormat="1" applyFont="1" applyBorder="1" applyAlignment="1">
      <alignment horizontal="right" indent="1"/>
    </xf>
    <xf numFmtId="169" fontId="93" fillId="0" borderId="27" xfId="2" applyNumberFormat="1" applyFont="1" applyBorder="1" applyAlignment="1">
      <alignment vertical="center"/>
    </xf>
    <xf numFmtId="169" fontId="94" fillId="26" borderId="27" xfId="2" applyNumberFormat="1" applyFont="1" applyFill="1" applyBorder="1" applyAlignment="1">
      <alignment horizontal="right" vertical="center" indent="1"/>
    </xf>
    <xf numFmtId="16" fontId="56" fillId="26" borderId="28" xfId="2" applyNumberFormat="1" applyFont="1" applyFill="1" applyBorder="1" applyAlignment="1">
      <alignment horizontal="center" vertical="center" wrapText="1"/>
    </xf>
    <xf numFmtId="169" fontId="95" fillId="0" borderId="0" xfId="2" applyNumberFormat="1" applyFont="1"/>
    <xf numFmtId="16" fontId="89" fillId="0" borderId="0" xfId="2" applyNumberFormat="1" applyFont="1" applyAlignment="1">
      <alignment horizontal="center"/>
    </xf>
    <xf numFmtId="0" fontId="96" fillId="0" borderId="0" xfId="0" applyNumberFormat="1" applyFont="1" applyFill="1" applyBorder="1" applyAlignment="1">
      <alignment horizontal="center"/>
    </xf>
    <xf numFmtId="3" fontId="92" fillId="0" borderId="29" xfId="2" applyNumberFormat="1" applyFont="1" applyBorder="1" applyAlignment="1">
      <alignment horizontal="right" indent="1"/>
    </xf>
    <xf numFmtId="3" fontId="92" fillId="0" borderId="0" xfId="2" applyNumberFormat="1" applyFont="1" applyBorder="1" applyAlignment="1">
      <alignment horizontal="right" indent="1"/>
    </xf>
    <xf numFmtId="171" fontId="92" fillId="0" borderId="30" xfId="2" applyNumberFormat="1" applyFont="1" applyBorder="1" applyAlignment="1">
      <alignment horizontal="center"/>
    </xf>
    <xf numFmtId="3" fontId="96" fillId="0" borderId="0" xfId="0" applyNumberFormat="1" applyFont="1" applyFill="1" applyAlignment="1">
      <alignment horizontal="center"/>
    </xf>
    <xf numFmtId="0" fontId="96" fillId="0" borderId="0" xfId="0" applyNumberFormat="1" applyFont="1" applyBorder="1" applyAlignment="1">
      <alignment horizontal="center"/>
    </xf>
    <xf numFmtId="0" fontId="96" fillId="0" borderId="0" xfId="0" applyNumberFormat="1" applyFont="1" applyAlignment="1">
      <alignment horizontal="center"/>
    </xf>
    <xf numFmtId="3" fontId="54" fillId="0" borderId="29" xfId="2" applyNumberFormat="1" applyFont="1" applyBorder="1" applyAlignment="1">
      <alignment horizontal="right" indent="1"/>
    </xf>
    <xf numFmtId="3" fontId="54" fillId="0" borderId="0" xfId="2" applyNumberFormat="1" applyFont="1" applyBorder="1" applyAlignment="1">
      <alignment horizontal="right" indent="1"/>
    </xf>
    <xf numFmtId="3" fontId="52" fillId="0" borderId="0" xfId="2" applyNumberFormat="1" applyFont="1" applyBorder="1"/>
    <xf numFmtId="0" fontId="98" fillId="0" borderId="0" xfId="2" applyFont="1"/>
    <xf numFmtId="169" fontId="52" fillId="0" borderId="29" xfId="2" applyNumberFormat="1" applyFont="1" applyBorder="1"/>
    <xf numFmtId="169" fontId="52" fillId="0" borderId="31" xfId="2" applyNumberFormat="1" applyFont="1" applyBorder="1"/>
    <xf numFmtId="169" fontId="87" fillId="0" borderId="0" xfId="2" applyNumberFormat="1" applyFont="1" applyBorder="1"/>
    <xf numFmtId="169" fontId="52" fillId="0" borderId="0" xfId="2" applyNumberFormat="1" applyFont="1" applyBorder="1"/>
    <xf numFmtId="169" fontId="54" fillId="0" borderId="0" xfId="2" applyNumberFormat="1" applyFont="1" applyBorder="1"/>
    <xf numFmtId="0" fontId="52" fillId="0" borderId="30" xfId="2" applyFont="1" applyBorder="1"/>
    <xf numFmtId="3" fontId="89" fillId="0" borderId="0" xfId="2" applyNumberFormat="1" applyFont="1"/>
    <xf numFmtId="0" fontId="54" fillId="25" borderId="32" xfId="2" applyFont="1" applyFill="1" applyBorder="1" applyAlignment="1">
      <alignment horizontal="center" vertical="center" wrapText="1"/>
    </xf>
    <xf numFmtId="0" fontId="54" fillId="25" borderId="33" xfId="2" applyFont="1" applyFill="1" applyBorder="1" applyAlignment="1">
      <alignment horizontal="center" vertical="center" wrapText="1"/>
    </xf>
    <xf numFmtId="0" fontId="99" fillId="25" borderId="33" xfId="2" applyFont="1" applyFill="1" applyBorder="1" applyAlignment="1">
      <alignment horizontal="center" vertical="center" wrapText="1"/>
    </xf>
    <xf numFmtId="0" fontId="54" fillId="25" borderId="34" xfId="2" applyFont="1" applyFill="1" applyBorder="1" applyAlignment="1">
      <alignment horizontal="center" vertical="center"/>
    </xf>
    <xf numFmtId="0" fontId="7" fillId="0" borderId="0" xfId="2" applyAlignment="1">
      <alignment vertical="top"/>
    </xf>
    <xf numFmtId="3" fontId="7" fillId="0" borderId="0" xfId="2" applyNumberFormat="1" applyAlignment="1">
      <alignment vertical="top"/>
    </xf>
    <xf numFmtId="0" fontId="100" fillId="0" borderId="0" xfId="2" applyFont="1" applyAlignment="1">
      <alignment horizontal="centerContinuous" vertical="top"/>
    </xf>
    <xf numFmtId="0" fontId="83" fillId="26" borderId="0" xfId="2" applyFont="1" applyFill="1" applyBorder="1" applyAlignment="1">
      <alignment horizontal="centerContinuous" vertical="center" wrapText="1"/>
    </xf>
    <xf numFmtId="0" fontId="84" fillId="26" borderId="0" xfId="2" applyFont="1" applyFill="1" applyBorder="1" applyAlignment="1">
      <alignment horizontal="centerContinuous" vertical="center" wrapText="1"/>
    </xf>
    <xf numFmtId="0" fontId="7" fillId="0" borderId="0" xfId="0" applyFont="1"/>
    <xf numFmtId="0" fontId="92" fillId="0" borderId="0" xfId="0" applyFont="1"/>
    <xf numFmtId="0" fontId="99" fillId="0" borderId="0" xfId="0" applyFont="1"/>
    <xf numFmtId="0" fontId="0" fillId="0" borderId="0" xfId="0" applyAlignment="1">
      <alignment horizontal="center" vertical="center"/>
    </xf>
    <xf numFmtId="3" fontId="92" fillId="0" borderId="0" xfId="0" applyNumberFormat="1" applyFont="1"/>
    <xf numFmtId="10" fontId="99" fillId="31" borderId="21" xfId="0" applyNumberFormat="1" applyFont="1" applyFill="1" applyBorder="1" applyAlignment="1">
      <alignment horizontal="center"/>
    </xf>
    <xf numFmtId="0" fontId="7" fillId="0" borderId="0" xfId="0" applyFont="1" applyAlignment="1"/>
    <xf numFmtId="3" fontId="103" fillId="0" borderId="0" xfId="0" applyNumberFormat="1" applyFont="1" applyAlignment="1"/>
    <xf numFmtId="2" fontId="92" fillId="0" borderId="21" xfId="0" applyNumberFormat="1" applyFont="1" applyFill="1" applyBorder="1" applyAlignment="1">
      <alignment horizontal="right"/>
    </xf>
    <xf numFmtId="2" fontId="92" fillId="0" borderId="22" xfId="0" applyNumberFormat="1" applyFont="1" applyFill="1" applyBorder="1" applyAlignment="1">
      <alignment horizontal="right"/>
    </xf>
    <xf numFmtId="168" fontId="92" fillId="0" borderId="14" xfId="0" applyNumberFormat="1" applyFont="1" applyFill="1" applyBorder="1" applyAlignment="1"/>
    <xf numFmtId="10" fontId="92" fillId="0" borderId="21" xfId="0" applyNumberFormat="1" applyFont="1" applyFill="1" applyBorder="1" applyAlignment="1">
      <alignment horizontal="center"/>
    </xf>
    <xf numFmtId="168" fontId="92" fillId="0" borderId="23" xfId="0" applyNumberFormat="1" applyFont="1" applyFill="1" applyBorder="1" applyAlignment="1"/>
    <xf numFmtId="170" fontId="92" fillId="0" borderId="23" xfId="0" applyNumberFormat="1" applyFont="1" applyFill="1" applyBorder="1" applyAlignment="1" applyProtection="1">
      <alignment horizontal="center"/>
    </xf>
    <xf numFmtId="0" fontId="89" fillId="0" borderId="0" xfId="0" applyFont="1" applyAlignment="1"/>
    <xf numFmtId="168" fontId="89" fillId="0" borderId="0" xfId="0" applyNumberFormat="1" applyFont="1" applyAlignment="1"/>
    <xf numFmtId="2" fontId="99" fillId="31" borderId="10" xfId="0" applyNumberFormat="1" applyFont="1" applyFill="1" applyBorder="1" applyAlignment="1">
      <alignment horizontal="right"/>
    </xf>
    <xf numFmtId="2" fontId="99" fillId="31" borderId="11" xfId="0" applyNumberFormat="1" applyFont="1" applyFill="1" applyBorder="1" applyAlignment="1">
      <alignment horizontal="right"/>
    </xf>
    <xf numFmtId="168" fontId="99" fillId="31" borderId="12" xfId="0" applyNumberFormat="1" applyFont="1" applyFill="1" applyBorder="1" applyAlignment="1"/>
    <xf numFmtId="3" fontId="99" fillId="31" borderId="13" xfId="0" applyNumberFormat="1" applyFont="1" applyFill="1" applyBorder="1"/>
    <xf numFmtId="170" fontId="99" fillId="31" borderId="12" xfId="0" applyNumberFormat="1" applyFont="1" applyFill="1" applyBorder="1" applyAlignment="1" applyProtection="1">
      <alignment horizontal="center"/>
    </xf>
    <xf numFmtId="2" fontId="92" fillId="0" borderId="10" xfId="0" applyNumberFormat="1" applyFont="1" applyFill="1" applyBorder="1" applyAlignment="1">
      <alignment horizontal="right"/>
    </xf>
    <xf numFmtId="2" fontId="92" fillId="0" borderId="11" xfId="0" applyNumberFormat="1" applyFont="1" applyFill="1" applyBorder="1" applyAlignment="1">
      <alignment horizontal="right"/>
    </xf>
    <xf numFmtId="168" fontId="92" fillId="0" borderId="12" xfId="0" applyNumberFormat="1" applyFont="1" applyFill="1" applyBorder="1" applyAlignment="1"/>
    <xf numFmtId="10" fontId="92" fillId="0" borderId="10" xfId="0" applyNumberFormat="1" applyFont="1" applyFill="1" applyBorder="1" applyAlignment="1">
      <alignment horizontal="center"/>
    </xf>
    <xf numFmtId="168" fontId="92" fillId="0" borderId="13" xfId="0" applyNumberFormat="1" applyFont="1" applyFill="1" applyBorder="1" applyAlignment="1"/>
    <xf numFmtId="3" fontId="52" fillId="0" borderId="13" xfId="0" applyNumberFormat="1" applyFont="1" applyFill="1" applyBorder="1" applyAlignment="1">
      <alignment horizontal="center" wrapText="1"/>
    </xf>
    <xf numFmtId="0" fontId="7" fillId="0" borderId="0" xfId="0" applyFont="1" applyBorder="1" applyAlignment="1"/>
    <xf numFmtId="2" fontId="92" fillId="0" borderId="17" xfId="0" applyNumberFormat="1" applyFont="1" applyFill="1" applyBorder="1" applyAlignment="1">
      <alignment horizontal="right"/>
    </xf>
    <xf numFmtId="2" fontId="92" fillId="0" borderId="18" xfId="0" applyNumberFormat="1" applyFont="1" applyFill="1" applyBorder="1" applyAlignment="1">
      <alignment horizontal="right"/>
    </xf>
    <xf numFmtId="168" fontId="92" fillId="0" borderId="19" xfId="0" applyNumberFormat="1" applyFont="1" applyFill="1" applyBorder="1" applyAlignment="1"/>
    <xf numFmtId="10" fontId="92" fillId="0" borderId="17" xfId="0" applyNumberFormat="1" applyFont="1" applyFill="1" applyBorder="1" applyAlignment="1">
      <alignment horizontal="center"/>
    </xf>
    <xf numFmtId="168" fontId="92" fillId="0" borderId="20" xfId="0" applyNumberFormat="1" applyFont="1" applyFill="1" applyBorder="1" applyAlignment="1"/>
    <xf numFmtId="3" fontId="58" fillId="0" borderId="20" xfId="0" applyNumberFormat="1" applyFont="1" applyFill="1" applyBorder="1" applyAlignment="1">
      <alignment horizontal="center" wrapText="1"/>
    </xf>
    <xf numFmtId="3" fontId="52" fillId="0" borderId="23" xfId="0" applyNumberFormat="1" applyFont="1" applyFill="1" applyBorder="1" applyAlignment="1">
      <alignment horizontal="center" wrapText="1"/>
    </xf>
    <xf numFmtId="2" fontId="99" fillId="28" borderId="21" xfId="0" applyNumberFormat="1" applyFont="1" applyFill="1" applyBorder="1" applyAlignment="1">
      <alignment horizontal="right"/>
    </xf>
    <xf numFmtId="2" fontId="99" fillId="28" borderId="22" xfId="0" applyNumberFormat="1" applyFont="1" applyFill="1" applyBorder="1" applyAlignment="1">
      <alignment horizontal="right"/>
    </xf>
    <xf numFmtId="168" fontId="99" fillId="28" borderId="14" xfId="0" applyNumberFormat="1" applyFont="1" applyFill="1" applyBorder="1" applyAlignment="1"/>
    <xf numFmtId="10" fontId="99" fillId="28" borderId="21" xfId="0" applyNumberFormat="1" applyFont="1" applyFill="1" applyBorder="1" applyAlignment="1">
      <alignment horizontal="center"/>
    </xf>
    <xf numFmtId="168" fontId="99" fillId="28" borderId="23" xfId="0" applyNumberFormat="1" applyFont="1" applyFill="1" applyBorder="1" applyAlignment="1"/>
    <xf numFmtId="3" fontId="54" fillId="28" borderId="23" xfId="0" applyNumberFormat="1" applyFont="1" applyFill="1" applyBorder="1" applyAlignment="1">
      <alignment horizontal="center" wrapText="1"/>
    </xf>
    <xf numFmtId="3" fontId="56" fillId="28" borderId="20" xfId="0" applyNumberFormat="1" applyFont="1" applyFill="1" applyBorder="1" applyAlignment="1">
      <alignment horizontal="center" wrapText="1"/>
    </xf>
    <xf numFmtId="2" fontId="92" fillId="0" borderId="17" xfId="0" applyNumberFormat="1" applyFont="1" applyBorder="1" applyAlignment="1">
      <alignment horizontal="right"/>
    </xf>
    <xf numFmtId="2" fontId="92" fillId="0" borderId="18" xfId="0" applyNumberFormat="1" applyFont="1" applyBorder="1" applyAlignment="1">
      <alignment horizontal="right"/>
    </xf>
    <xf numFmtId="168" fontId="99" fillId="0" borderId="19" xfId="0" applyNumberFormat="1" applyFont="1" applyBorder="1" applyAlignment="1"/>
    <xf numFmtId="10" fontId="92" fillId="0" borderId="17" xfId="0" applyNumberFormat="1" applyFont="1" applyBorder="1" applyAlignment="1">
      <alignment horizontal="center"/>
    </xf>
    <xf numFmtId="168" fontId="92" fillId="0" borderId="20" xfId="0" applyNumberFormat="1" applyFont="1" applyBorder="1" applyAlignment="1"/>
    <xf numFmtId="3" fontId="56" fillId="31" borderId="13" xfId="0" applyNumberFormat="1" applyFont="1" applyFill="1" applyBorder="1" applyAlignment="1">
      <alignment horizontal="center" wrapText="1"/>
    </xf>
    <xf numFmtId="10" fontId="92" fillId="31" borderId="21" xfId="0" applyNumberFormat="1" applyFont="1" applyFill="1" applyBorder="1" applyAlignment="1">
      <alignment horizontal="center"/>
    </xf>
    <xf numFmtId="168" fontId="92" fillId="31" borderId="23" xfId="0" applyNumberFormat="1" applyFont="1" applyFill="1" applyBorder="1" applyAlignment="1"/>
    <xf numFmtId="2" fontId="92" fillId="31" borderId="10" xfId="0" applyNumberFormat="1" applyFont="1" applyFill="1" applyBorder="1" applyAlignment="1">
      <alignment horizontal="right"/>
    </xf>
    <xf numFmtId="2" fontId="92" fillId="31" borderId="11" xfId="0" applyNumberFormat="1" applyFont="1" applyFill="1" applyBorder="1" applyAlignment="1">
      <alignment horizontal="right"/>
    </xf>
    <xf numFmtId="10" fontId="92" fillId="31" borderId="10" xfId="0" applyNumberFormat="1" applyFont="1" applyFill="1" applyBorder="1" applyAlignment="1">
      <alignment horizontal="center"/>
    </xf>
    <xf numFmtId="168" fontId="92" fillId="31" borderId="13" xfId="0" applyNumberFormat="1" applyFont="1" applyFill="1" applyBorder="1" applyAlignment="1"/>
    <xf numFmtId="2" fontId="92" fillId="31" borderId="22" xfId="0" applyNumberFormat="1" applyFont="1" applyFill="1" applyBorder="1" applyAlignment="1">
      <alignment horizontal="right"/>
    </xf>
    <xf numFmtId="10" fontId="99" fillId="31" borderId="10" xfId="0" applyNumberFormat="1" applyFont="1" applyFill="1" applyBorder="1" applyAlignment="1">
      <alignment horizontal="center"/>
    </xf>
    <xf numFmtId="168" fontId="99" fillId="31" borderId="13" xfId="0" applyNumberFormat="1" applyFont="1" applyFill="1" applyBorder="1" applyAlignment="1"/>
    <xf numFmtId="2" fontId="99" fillId="0" borderId="16" xfId="0" applyNumberFormat="1" applyFont="1" applyBorder="1" applyAlignment="1">
      <alignment horizontal="right"/>
    </xf>
    <xf numFmtId="2" fontId="99" fillId="0" borderId="0" xfId="0" applyNumberFormat="1" applyFont="1" applyBorder="1" applyAlignment="1">
      <alignment horizontal="right"/>
    </xf>
    <xf numFmtId="168" fontId="99" fillId="0" borderId="24" xfId="0" applyNumberFormat="1" applyFont="1" applyBorder="1" applyAlignment="1"/>
    <xf numFmtId="10" fontId="99" fillId="0" borderId="16" xfId="0" applyNumberFormat="1" applyFont="1" applyBorder="1" applyAlignment="1">
      <alignment horizontal="center"/>
    </xf>
    <xf numFmtId="168" fontId="99" fillId="0" borderId="15" xfId="0" applyNumberFormat="1" applyFont="1" applyBorder="1" applyAlignment="1"/>
    <xf numFmtId="3" fontId="56" fillId="0" borderId="20" xfId="0" applyNumberFormat="1" applyFont="1" applyBorder="1" applyAlignment="1">
      <alignment horizontal="center" wrapText="1"/>
    </xf>
    <xf numFmtId="2" fontId="99" fillId="31" borderId="22" xfId="0" applyNumberFormat="1" applyFont="1" applyFill="1" applyBorder="1" applyAlignment="1">
      <alignment horizontal="right"/>
    </xf>
    <xf numFmtId="2" fontId="99" fillId="0" borderId="17" xfId="0" applyNumberFormat="1" applyFont="1" applyBorder="1" applyAlignment="1">
      <alignment horizontal="right"/>
    </xf>
    <xf numFmtId="2" fontId="99" fillId="0" borderId="18" xfId="0" applyNumberFormat="1" applyFont="1" applyBorder="1" applyAlignment="1">
      <alignment horizontal="right"/>
    </xf>
    <xf numFmtId="10" fontId="99" fillId="0" borderId="17" xfId="0" applyNumberFormat="1" applyFont="1" applyBorder="1" applyAlignment="1">
      <alignment horizontal="center"/>
    </xf>
    <xf numFmtId="168" fontId="99" fillId="0" borderId="20" xfId="0" applyNumberFormat="1" applyFont="1" applyBorder="1" applyAlignment="1"/>
    <xf numFmtId="168" fontId="99" fillId="31" borderId="23" xfId="0" applyNumberFormat="1" applyFont="1" applyFill="1" applyBorder="1" applyAlignment="1"/>
    <xf numFmtId="2" fontId="99" fillId="31" borderId="21" xfId="0" applyNumberFormat="1" applyFont="1" applyFill="1" applyBorder="1" applyAlignment="1">
      <alignment horizontal="right"/>
    </xf>
    <xf numFmtId="168" fontId="99" fillId="31" borderId="14" xfId="0" applyNumberFormat="1" applyFont="1" applyFill="1" applyBorder="1" applyAlignment="1"/>
    <xf numFmtId="10" fontId="99" fillId="31" borderId="10" xfId="0" applyNumberFormat="1" applyFont="1" applyFill="1" applyBorder="1" applyAlignment="1"/>
    <xf numFmtId="0" fontId="89" fillId="0" borderId="0" xfId="0" applyFont="1" applyBorder="1" applyAlignment="1"/>
    <xf numFmtId="2" fontId="99" fillId="31" borderId="10" xfId="0" applyNumberFormat="1" applyFont="1" applyFill="1" applyBorder="1" applyAlignment="1"/>
    <xf numFmtId="2" fontId="99" fillId="31" borderId="11" xfId="0" applyNumberFormat="1" applyFont="1" applyFill="1" applyBorder="1" applyAlignment="1"/>
    <xf numFmtId="168" fontId="99" fillId="31" borderId="12" xfId="0" applyNumberFormat="1" applyFont="1" applyFill="1" applyBorder="1"/>
    <xf numFmtId="168" fontId="99" fillId="31" borderId="13" xfId="0" applyNumberFormat="1" applyFont="1" applyFill="1" applyBorder="1"/>
    <xf numFmtId="2" fontId="99" fillId="31" borderId="22" xfId="0" applyNumberFormat="1" applyFont="1" applyFill="1" applyBorder="1" applyAlignment="1"/>
    <xf numFmtId="2" fontId="92" fillId="31" borderId="10" xfId="0" applyNumberFormat="1" applyFont="1" applyFill="1" applyBorder="1" applyAlignment="1"/>
    <xf numFmtId="2" fontId="92" fillId="31" borderId="11" xfId="0" applyNumberFormat="1" applyFont="1" applyFill="1" applyBorder="1" applyAlignment="1"/>
    <xf numFmtId="168" fontId="92" fillId="31" borderId="13" xfId="0" applyNumberFormat="1" applyFont="1" applyFill="1" applyBorder="1"/>
    <xf numFmtId="2" fontId="92" fillId="31" borderId="10" xfId="0" applyNumberFormat="1" applyFont="1" applyFill="1" applyBorder="1" applyAlignment="1">
      <alignment horizontal="right" indent="1"/>
    </xf>
    <xf numFmtId="2" fontId="92" fillId="31" borderId="11" xfId="0" applyNumberFormat="1" applyFont="1" applyFill="1" applyBorder="1" applyAlignment="1">
      <alignment horizontal="right" indent="1"/>
    </xf>
    <xf numFmtId="0" fontId="92" fillId="0" borderId="16" xfId="0" applyFont="1" applyBorder="1"/>
    <xf numFmtId="2" fontId="92" fillId="0" borderId="22" xfId="0" applyNumberFormat="1" applyFont="1" applyBorder="1" applyAlignment="1">
      <alignment horizontal="center"/>
    </xf>
    <xf numFmtId="2" fontId="92" fillId="0" borderId="0" xfId="0" applyNumberFormat="1" applyFont="1" applyBorder="1" applyAlignment="1">
      <alignment horizontal="center"/>
    </xf>
    <xf numFmtId="168" fontId="99" fillId="0" borderId="24" xfId="0" applyNumberFormat="1" applyFont="1" applyBorder="1"/>
    <xf numFmtId="10" fontId="92" fillId="0" borderId="16" xfId="0" applyNumberFormat="1" applyFont="1" applyBorder="1"/>
    <xf numFmtId="168" fontId="92" fillId="0" borderId="15" xfId="0" applyNumberFormat="1" applyFont="1" applyBorder="1"/>
    <xf numFmtId="3" fontId="56" fillId="0" borderId="15" xfId="0" applyNumberFormat="1" applyFont="1" applyBorder="1" applyAlignment="1">
      <alignment horizontal="center" wrapText="1"/>
    </xf>
    <xf numFmtId="0" fontId="99" fillId="25" borderId="21" xfId="0" applyFont="1" applyFill="1" applyBorder="1" applyAlignment="1">
      <alignment horizontal="center" vertical="center"/>
    </xf>
    <xf numFmtId="0" fontId="99" fillId="25" borderId="22" xfId="0" applyFont="1" applyFill="1" applyBorder="1" applyAlignment="1">
      <alignment horizontal="center" vertical="center"/>
    </xf>
    <xf numFmtId="0" fontId="99" fillId="25" borderId="23" xfId="0" applyFont="1" applyFill="1" applyBorder="1" applyAlignment="1">
      <alignment horizontal="center" vertical="center"/>
    </xf>
    <xf numFmtId="0" fontId="93" fillId="25" borderId="17" xfId="0" applyFont="1" applyFill="1" applyBorder="1" applyAlignment="1">
      <alignment horizontal="centerContinuous" wrapText="1"/>
    </xf>
    <xf numFmtId="0" fontId="101" fillId="25" borderId="18" xfId="0" applyFont="1" applyFill="1" applyBorder="1" applyAlignment="1">
      <alignment horizontal="centerContinuous" wrapText="1"/>
    </xf>
    <xf numFmtId="0" fontId="101" fillId="25" borderId="17" xfId="0" applyFont="1" applyFill="1" applyBorder="1" applyAlignment="1">
      <alignment horizontal="centerContinuous" vertical="center"/>
    </xf>
    <xf numFmtId="0" fontId="101" fillId="25" borderId="20" xfId="0" applyFont="1" applyFill="1" applyBorder="1" applyAlignment="1">
      <alignment horizontal="centerContinuous" vertical="center"/>
    </xf>
    <xf numFmtId="0" fontId="105" fillId="0" borderId="0" xfId="0" applyFont="1"/>
    <xf numFmtId="0" fontId="106" fillId="26" borderId="0" xfId="0" applyFont="1" applyFill="1" applyBorder="1" applyAlignment="1">
      <alignment horizontal="center" vertical="center" wrapText="1"/>
    </xf>
    <xf numFmtId="0" fontId="107" fillId="26" borderId="0" xfId="0" applyFont="1" applyFill="1" applyBorder="1" applyAlignment="1">
      <alignment horizontal="center" vertical="center" wrapText="1"/>
    </xf>
    <xf numFmtId="0" fontId="7" fillId="0" borderId="0" xfId="2" applyFont="1" applyAlignment="1"/>
    <xf numFmtId="0" fontId="89" fillId="0" borderId="0" xfId="2" applyFont="1" applyAlignment="1"/>
    <xf numFmtId="0" fontId="89" fillId="0" borderId="0" xfId="2" applyFont="1" applyBorder="1" applyAlignment="1"/>
    <xf numFmtId="0" fontId="7" fillId="0" borderId="0" xfId="2" applyFont="1" applyBorder="1" applyAlignment="1"/>
    <xf numFmtId="0" fontId="89" fillId="0" borderId="0" xfId="2" applyFont="1" applyAlignment="1">
      <alignment vertical="center"/>
    </xf>
    <xf numFmtId="3" fontId="79" fillId="46" borderId="11" xfId="2" applyNumberFormat="1" applyFont="1" applyFill="1" applyBorder="1" applyAlignment="1">
      <alignment horizontal="right" vertical="center"/>
    </xf>
    <xf numFmtId="3" fontId="79" fillId="46" borderId="11" xfId="2" applyNumberFormat="1" applyFont="1" applyFill="1" applyBorder="1" applyAlignment="1">
      <alignment horizontal="center" vertical="center"/>
    </xf>
    <xf numFmtId="3" fontId="79" fillId="46" borderId="11" xfId="2" applyNumberFormat="1" applyFont="1" applyFill="1" applyBorder="1" applyAlignment="1">
      <alignment horizontal="center" vertical="center" wrapText="1"/>
    </xf>
    <xf numFmtId="3" fontId="54" fillId="45" borderId="22" xfId="2" applyNumberFormat="1" applyFont="1" applyFill="1" applyBorder="1" applyAlignment="1">
      <alignment horizontal="right" indent="1"/>
    </xf>
    <xf numFmtId="168" fontId="54" fillId="0" borderId="22" xfId="2" applyNumberFormat="1" applyFont="1" applyBorder="1" applyAlignment="1">
      <alignment horizontal="right"/>
    </xf>
    <xf numFmtId="168" fontId="54" fillId="26" borderId="22" xfId="2" applyNumberFormat="1" applyFont="1" applyFill="1" applyBorder="1" applyAlignment="1">
      <alignment horizontal="right"/>
    </xf>
    <xf numFmtId="16" fontId="52" fillId="0" borderId="22" xfId="2" applyNumberFormat="1" applyFont="1" applyBorder="1" applyAlignment="1">
      <alignment horizontal="center" wrapText="1"/>
    </xf>
    <xf numFmtId="3" fontId="54" fillId="45" borderId="18" xfId="2" applyNumberFormat="1" applyFont="1" applyFill="1" applyBorder="1" applyAlignment="1">
      <alignment horizontal="right" indent="1"/>
    </xf>
    <xf numFmtId="168" fontId="54" fillId="26" borderId="18" xfId="2" applyNumberFormat="1" applyFont="1" applyFill="1" applyBorder="1" applyAlignment="1">
      <alignment horizontal="right"/>
    </xf>
    <xf numFmtId="16" fontId="52" fillId="0" borderId="0" xfId="2" applyNumberFormat="1" applyFont="1" applyBorder="1" applyAlignment="1">
      <alignment horizontal="center" wrapText="1"/>
    </xf>
    <xf numFmtId="168" fontId="54" fillId="26" borderId="36" xfId="2" applyNumberFormat="1" applyFont="1" applyFill="1" applyBorder="1" applyAlignment="1">
      <alignment horizontal="center"/>
    </xf>
    <xf numFmtId="168" fontId="52" fillId="26" borderId="36" xfId="2" applyNumberFormat="1" applyFont="1" applyFill="1" applyBorder="1" applyAlignment="1">
      <alignment horizontal="center"/>
    </xf>
    <xf numFmtId="168" fontId="52" fillId="0" borderId="22" xfId="2" applyNumberFormat="1" applyFont="1" applyBorder="1" applyAlignment="1">
      <alignment horizontal="right"/>
    </xf>
    <xf numFmtId="16" fontId="54" fillId="0" borderId="22" xfId="2" applyNumberFormat="1" applyFont="1" applyBorder="1" applyAlignment="1">
      <alignment horizontal="center" wrapText="1"/>
    </xf>
    <xf numFmtId="3" fontId="52" fillId="45" borderId="22" xfId="2" applyNumberFormat="1" applyFont="1" applyFill="1" applyBorder="1" applyAlignment="1">
      <alignment horizontal="right" indent="1"/>
    </xf>
    <xf numFmtId="0" fontId="54" fillId="0" borderId="37" xfId="2" applyFont="1" applyBorder="1" applyAlignment="1">
      <alignment horizontal="right" indent="1"/>
    </xf>
    <xf numFmtId="0" fontId="52" fillId="0" borderId="37" xfId="2" applyFont="1" applyBorder="1" applyAlignment="1">
      <alignment horizontal="right"/>
    </xf>
    <xf numFmtId="0" fontId="52" fillId="0" borderId="0" xfId="2" applyFont="1" applyBorder="1" applyAlignment="1">
      <alignment horizontal="right"/>
    </xf>
    <xf numFmtId="0" fontId="85" fillId="0" borderId="0" xfId="2" applyFont="1" applyBorder="1" applyAlignment="1">
      <alignment horizontal="center" wrapText="1"/>
    </xf>
    <xf numFmtId="0" fontId="89" fillId="0" borderId="35" xfId="2" applyFont="1" applyBorder="1" applyAlignment="1"/>
    <xf numFmtId="3" fontId="54" fillId="45" borderId="35" xfId="2" applyNumberFormat="1" applyFont="1" applyFill="1" applyBorder="1" applyAlignment="1">
      <alignment horizontal="right" indent="1"/>
    </xf>
    <xf numFmtId="168" fontId="52" fillId="0" borderId="35" xfId="2" applyNumberFormat="1" applyFont="1" applyBorder="1" applyAlignment="1">
      <alignment horizontal="center"/>
    </xf>
    <xf numFmtId="168" fontId="52" fillId="0" borderId="35" xfId="2" applyNumberFormat="1" applyFont="1" applyBorder="1" applyAlignment="1">
      <alignment horizontal="right"/>
    </xf>
    <xf numFmtId="168" fontId="52" fillId="26" borderId="35" xfId="2" applyNumberFormat="1" applyFont="1" applyFill="1" applyBorder="1" applyAlignment="1">
      <alignment horizontal="center"/>
    </xf>
    <xf numFmtId="0" fontId="52" fillId="0" borderId="36" xfId="2" applyNumberFormat="1" applyFont="1" applyBorder="1" applyAlignment="1">
      <alignment horizontal="center"/>
    </xf>
    <xf numFmtId="168" fontId="52" fillId="26" borderId="35" xfId="2" applyNumberFormat="1" applyFont="1" applyFill="1" applyBorder="1" applyAlignment="1">
      <alignment horizontal="right"/>
    </xf>
    <xf numFmtId="168" fontId="52" fillId="0" borderId="36" xfId="2" applyNumberFormat="1" applyFont="1" applyBorder="1" applyAlignment="1">
      <alignment horizontal="right"/>
    </xf>
    <xf numFmtId="3" fontId="54" fillId="45" borderId="36" xfId="2" applyNumberFormat="1" applyFont="1" applyFill="1" applyBorder="1" applyAlignment="1">
      <alignment horizontal="right" indent="1"/>
    </xf>
    <xf numFmtId="3" fontId="54" fillId="0" borderId="18" xfId="2" applyNumberFormat="1" applyFont="1" applyBorder="1" applyAlignment="1">
      <alignment horizontal="center" vertical="center"/>
    </xf>
    <xf numFmtId="3" fontId="111" fillId="0" borderId="0" xfId="2" applyNumberFormat="1" applyFont="1" applyBorder="1" applyAlignment="1">
      <alignment horizontal="center" vertical="center" wrapText="1"/>
    </xf>
    <xf numFmtId="3" fontId="54" fillId="25" borderId="11" xfId="2" applyNumberFormat="1" applyFont="1" applyFill="1" applyBorder="1" applyAlignment="1">
      <alignment horizontal="center" vertical="center"/>
    </xf>
    <xf numFmtId="3" fontId="52" fillId="25" borderId="11" xfId="2" applyNumberFormat="1" applyFont="1" applyFill="1" applyBorder="1" applyAlignment="1">
      <alignment horizontal="center" vertical="center"/>
    </xf>
    <xf numFmtId="0" fontId="89" fillId="0" borderId="0" xfId="2" applyFont="1" applyBorder="1" applyAlignment="1">
      <alignment horizontal="center" vertical="center"/>
    </xf>
    <xf numFmtId="0" fontId="7" fillId="0" borderId="0" xfId="2" applyFont="1"/>
    <xf numFmtId="173" fontId="84" fillId="26" borderId="0" xfId="2" applyNumberFormat="1" applyFont="1" applyFill="1" applyBorder="1" applyAlignment="1">
      <alignment horizontal="centerContinuous" vertical="center"/>
    </xf>
    <xf numFmtId="0" fontId="84" fillId="26" borderId="0" xfId="2" applyFont="1" applyFill="1" applyBorder="1" applyAlignment="1">
      <alignment horizontal="centerContinuous" vertical="center"/>
    </xf>
    <xf numFmtId="0" fontId="54" fillId="0" borderId="0" xfId="0" applyFont="1" applyAlignment="1">
      <alignment horizontal="center"/>
    </xf>
    <xf numFmtId="0" fontId="54" fillId="0" borderId="0" xfId="0" applyFont="1"/>
    <xf numFmtId="168" fontId="54" fillId="0" borderId="0" xfId="0" applyNumberFormat="1" applyFont="1"/>
    <xf numFmtId="3" fontId="54" fillId="0" borderId="0" xfId="0" applyNumberFormat="1" applyFont="1"/>
    <xf numFmtId="3" fontId="54" fillId="0" borderId="0" xfId="0" applyNumberFormat="1" applyFont="1" applyAlignment="1">
      <alignment horizontal="center"/>
    </xf>
    <xf numFmtId="3" fontId="90" fillId="0" borderId="0" xfId="0" applyNumberFormat="1" applyFont="1" applyAlignment="1">
      <alignment horizontal="center"/>
    </xf>
    <xf numFmtId="0" fontId="89" fillId="0" borderId="0" xfId="95" applyFont="1" applyAlignment="1">
      <alignment horizontal="right"/>
    </xf>
    <xf numFmtId="0" fontId="3" fillId="0" borderId="0" xfId="95"/>
    <xf numFmtId="10" fontId="54" fillId="0" borderId="0" xfId="0" applyNumberFormat="1" applyFont="1"/>
    <xf numFmtId="168" fontId="61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89" fillId="0" borderId="0" xfId="0" applyFont="1" applyAlignment="1">
      <alignment horizontal="center"/>
    </xf>
    <xf numFmtId="49" fontId="52" fillId="0" borderId="22" xfId="0" applyNumberFormat="1" applyFont="1" applyFill="1" applyBorder="1" applyAlignment="1">
      <alignment horizontal="center"/>
    </xf>
    <xf numFmtId="168" fontId="52" fillId="0" borderId="22" xfId="0" applyNumberFormat="1" applyFont="1" applyFill="1" applyBorder="1" applyAlignment="1">
      <alignment horizontal="right"/>
    </xf>
    <xf numFmtId="170" fontId="113" fillId="0" borderId="23" xfId="0" applyNumberFormat="1" applyFont="1" applyFill="1" applyBorder="1" applyAlignment="1" applyProtection="1">
      <alignment horizontal="center"/>
    </xf>
    <xf numFmtId="49" fontId="54" fillId="28" borderId="22" xfId="0" applyNumberFormat="1" applyFont="1" applyFill="1" applyBorder="1" applyAlignment="1">
      <alignment horizontal="center"/>
    </xf>
    <xf numFmtId="3" fontId="54" fillId="28" borderId="22" xfId="0" applyNumberFormat="1" applyFont="1" applyFill="1" applyBorder="1" applyAlignment="1">
      <alignment horizontal="right"/>
    </xf>
    <xf numFmtId="168" fontId="54" fillId="28" borderId="22" xfId="0" applyNumberFormat="1" applyFont="1" applyFill="1" applyBorder="1" applyAlignment="1">
      <alignment horizontal="right"/>
    </xf>
    <xf numFmtId="170" fontId="99" fillId="28" borderId="23" xfId="0" applyNumberFormat="1" applyFont="1" applyFill="1" applyBorder="1" applyAlignment="1" applyProtection="1">
      <alignment horizontal="center"/>
    </xf>
    <xf numFmtId="168" fontId="52" fillId="0" borderId="11" xfId="0" quotePrefix="1" applyNumberFormat="1" applyFont="1" applyFill="1" applyBorder="1" applyAlignment="1">
      <alignment horizontal="center"/>
    </xf>
    <xf numFmtId="168" fontId="52" fillId="0" borderId="11" xfId="0" applyNumberFormat="1" applyFont="1" applyFill="1" applyBorder="1" applyAlignment="1">
      <alignment horizontal="right"/>
    </xf>
    <xf numFmtId="168" fontId="52" fillId="0" borderId="11" xfId="0" applyNumberFormat="1" applyFont="1" applyFill="1" applyBorder="1" applyAlignment="1">
      <alignment horizontal="center"/>
    </xf>
    <xf numFmtId="49" fontId="52" fillId="0" borderId="11" xfId="0" applyNumberFormat="1" applyFont="1" applyFill="1" applyBorder="1" applyAlignment="1">
      <alignment horizontal="center"/>
    </xf>
    <xf numFmtId="170" fontId="113" fillId="0" borderId="13" xfId="0" applyNumberFormat="1" applyFont="1" applyFill="1" applyBorder="1" applyAlignment="1" applyProtection="1">
      <alignment horizontal="center"/>
    </xf>
    <xf numFmtId="49" fontId="52" fillId="0" borderId="18" xfId="0" applyNumberFormat="1" applyFont="1" applyFill="1" applyBorder="1" applyAlignment="1">
      <alignment horizontal="center"/>
    </xf>
    <xf numFmtId="168" fontId="52" fillId="0" borderId="18" xfId="0" applyNumberFormat="1" applyFont="1" applyFill="1" applyBorder="1" applyAlignment="1">
      <alignment horizontal="right"/>
    </xf>
    <xf numFmtId="3" fontId="56" fillId="28" borderId="13" xfId="0" applyNumberFormat="1" applyFont="1" applyFill="1" applyBorder="1" applyAlignment="1">
      <alignment horizontal="center" wrapText="1"/>
    </xf>
    <xf numFmtId="49" fontId="52" fillId="26" borderId="18" xfId="0" applyNumberFormat="1" applyFont="1" applyFill="1" applyBorder="1" applyAlignment="1">
      <alignment horizontal="center"/>
    </xf>
    <xf numFmtId="168" fontId="52" fillId="0" borderId="18" xfId="0" applyNumberFormat="1" applyFont="1" applyBorder="1" applyAlignment="1">
      <alignment horizontal="right"/>
    </xf>
    <xf numFmtId="49" fontId="54" fillId="31" borderId="11" xfId="0" applyNumberFormat="1" applyFont="1" applyFill="1" applyBorder="1" applyAlignment="1">
      <alignment horizontal="center"/>
    </xf>
    <xf numFmtId="168" fontId="54" fillId="31" borderId="11" xfId="0" applyNumberFormat="1" applyFont="1" applyFill="1" applyBorder="1" applyAlignment="1">
      <alignment horizontal="right"/>
    </xf>
    <xf numFmtId="168" fontId="52" fillId="31" borderId="11" xfId="0" applyNumberFormat="1" applyFont="1" applyFill="1" applyBorder="1" applyAlignment="1">
      <alignment horizontal="center"/>
    </xf>
    <xf numFmtId="168" fontId="52" fillId="31" borderId="11" xfId="0" applyNumberFormat="1" applyFont="1" applyFill="1" applyBorder="1" applyAlignment="1">
      <alignment horizontal="right"/>
    </xf>
    <xf numFmtId="49" fontId="52" fillId="26" borderId="0" xfId="0" applyNumberFormat="1" applyFont="1" applyFill="1" applyBorder="1" applyAlignment="1">
      <alignment horizontal="center"/>
    </xf>
    <xf numFmtId="168" fontId="52" fillId="0" borderId="0" xfId="0" applyNumberFormat="1" applyFont="1" applyBorder="1" applyAlignment="1">
      <alignment horizontal="right"/>
    </xf>
    <xf numFmtId="168" fontId="52" fillId="26" borderId="18" xfId="0" applyNumberFormat="1" applyFont="1" applyFill="1" applyBorder="1" applyAlignment="1">
      <alignment horizontal="center"/>
    </xf>
    <xf numFmtId="49" fontId="52" fillId="31" borderId="11" xfId="0" applyNumberFormat="1" applyFont="1" applyFill="1" applyBorder="1" applyAlignment="1">
      <alignment horizontal="center"/>
    </xf>
    <xf numFmtId="168" fontId="52" fillId="31" borderId="18" xfId="0" applyNumberFormat="1" applyFont="1" applyFill="1" applyBorder="1" applyAlignment="1">
      <alignment horizontal="center"/>
    </xf>
    <xf numFmtId="168" fontId="52" fillId="31" borderId="18" xfId="0" applyNumberFormat="1" applyFont="1" applyFill="1" applyBorder="1" applyAlignment="1">
      <alignment horizontal="right"/>
    </xf>
    <xf numFmtId="3" fontId="52" fillId="31" borderId="1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7" fillId="0" borderId="0" xfId="0" applyFont="1" applyBorder="1" applyAlignment="1"/>
    <xf numFmtId="0" fontId="114" fillId="0" borderId="0" xfId="0" applyFont="1" applyBorder="1" applyAlignment="1"/>
    <xf numFmtId="0" fontId="89" fillId="0" borderId="0" xfId="0" applyFont="1" applyBorder="1" applyAlignment="1">
      <alignment horizontal="center"/>
    </xf>
    <xf numFmtId="0" fontId="89" fillId="0" borderId="35" xfId="0" applyFont="1" applyBorder="1" applyAlignment="1"/>
    <xf numFmtId="168" fontId="57" fillId="31" borderId="11" xfId="0" applyNumberFormat="1" applyFont="1" applyFill="1" applyBorder="1" applyAlignment="1">
      <alignment horizontal="right"/>
    </xf>
    <xf numFmtId="168" fontId="57" fillId="31" borderId="18" xfId="0" applyNumberFormat="1" applyFont="1" applyFill="1" applyBorder="1" applyAlignment="1">
      <alignment horizontal="right"/>
    </xf>
    <xf numFmtId="3" fontId="104" fillId="31" borderId="20" xfId="0" applyNumberFormat="1" applyFont="1" applyFill="1" applyBorder="1" applyAlignment="1">
      <alignment horizontal="center" wrapText="1"/>
    </xf>
    <xf numFmtId="3" fontId="61" fillId="0" borderId="0" xfId="0" applyNumberFormat="1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 wrapText="1"/>
    </xf>
    <xf numFmtId="3" fontId="61" fillId="0" borderId="11" xfId="0" applyNumberFormat="1" applyFont="1" applyBorder="1" applyAlignment="1">
      <alignment horizontal="center" vertical="center"/>
    </xf>
    <xf numFmtId="3" fontId="104" fillId="0" borderId="13" xfId="0" applyNumberFormat="1" applyFont="1" applyBorder="1" applyAlignment="1">
      <alignment horizontal="center" wrapText="1"/>
    </xf>
    <xf numFmtId="0" fontId="89" fillId="0" borderId="0" xfId="0" applyFont="1" applyAlignment="1">
      <alignment horizontal="center" vertical="center"/>
    </xf>
    <xf numFmtId="3" fontId="54" fillId="25" borderId="11" xfId="0" applyNumberFormat="1" applyFont="1" applyFill="1" applyBorder="1" applyAlignment="1">
      <alignment horizontal="center" vertical="center"/>
    </xf>
    <xf numFmtId="3" fontId="52" fillId="25" borderId="13" xfId="0" applyNumberFormat="1" applyFont="1" applyFill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89" fillId="0" borderId="0" xfId="0" applyFont="1" applyBorder="1" applyAlignment="1">
      <alignment vertical="center"/>
    </xf>
    <xf numFmtId="173" fontId="53" fillId="26" borderId="0" xfId="0" applyNumberFormat="1" applyFont="1" applyFill="1" applyBorder="1" applyAlignment="1">
      <alignment horizontal="center" vertical="top"/>
    </xf>
    <xf numFmtId="0" fontId="53" fillId="26" borderId="0" xfId="0" applyFont="1" applyFill="1" applyBorder="1" applyAlignment="1">
      <alignment horizontal="centerContinuous" vertical="top"/>
    </xf>
    <xf numFmtId="0" fontId="84" fillId="26" borderId="0" xfId="0" applyFont="1" applyFill="1" applyBorder="1" applyAlignment="1">
      <alignment horizontal="centerContinuous" vertical="top"/>
    </xf>
    <xf numFmtId="0" fontId="115" fillId="0" borderId="0" xfId="0" applyFont="1"/>
    <xf numFmtId="49" fontId="92" fillId="0" borderId="0" xfId="0" applyNumberFormat="1" applyFont="1"/>
    <xf numFmtId="0" fontId="89" fillId="0" borderId="0" xfId="0" applyFont="1"/>
    <xf numFmtId="175" fontId="92" fillId="44" borderId="21" xfId="0" applyNumberFormat="1" applyFont="1" applyFill="1" applyBorder="1" applyAlignment="1">
      <alignment horizontal="right" indent="1"/>
    </xf>
    <xf numFmtId="167" fontId="92" fillId="44" borderId="23" xfId="0" applyNumberFormat="1" applyFont="1" applyFill="1" applyBorder="1"/>
    <xf numFmtId="3" fontId="98" fillId="0" borderId="0" xfId="0" applyNumberFormat="1" applyFont="1" applyAlignment="1">
      <alignment horizontal="right"/>
    </xf>
    <xf numFmtId="175" fontId="92" fillId="0" borderId="21" xfId="0" applyNumberFormat="1" applyFont="1" applyFill="1" applyBorder="1" applyAlignment="1">
      <alignment horizontal="right" indent="1"/>
    </xf>
    <xf numFmtId="167" fontId="92" fillId="0" borderId="23" xfId="0" applyNumberFormat="1" applyFont="1" applyFill="1" applyBorder="1"/>
    <xf numFmtId="3" fontId="92" fillId="0" borderId="14" xfId="71" applyNumberFormat="1" applyFont="1" applyFill="1" applyBorder="1" applyAlignment="1">
      <alignment horizontal="right" indent="1"/>
    </xf>
    <xf numFmtId="170" fontId="92" fillId="0" borderId="12" xfId="0" applyNumberFormat="1" applyFont="1" applyFill="1" applyBorder="1" applyAlignment="1" applyProtection="1">
      <alignment horizontal="center"/>
    </xf>
    <xf numFmtId="0" fontId="89" fillId="0" borderId="0" xfId="0" applyFont="1" applyBorder="1"/>
    <xf numFmtId="0" fontId="98" fillId="0" borderId="0" xfId="0" applyFont="1"/>
    <xf numFmtId="0" fontId="88" fillId="0" borderId="0" xfId="0" applyFont="1"/>
    <xf numFmtId="175" fontId="99" fillId="28" borderId="21" xfId="0" applyNumberFormat="1" applyFont="1" applyFill="1" applyBorder="1" applyAlignment="1">
      <alignment horizontal="right" indent="1"/>
    </xf>
    <xf numFmtId="167" fontId="99" fillId="28" borderId="23" xfId="0" applyNumberFormat="1" applyFont="1" applyFill="1" applyBorder="1"/>
    <xf numFmtId="3" fontId="99" fillId="28" borderId="14" xfId="71" applyNumberFormat="1" applyFont="1" applyFill="1" applyBorder="1" applyAlignment="1">
      <alignment horizontal="right" indent="1"/>
    </xf>
    <xf numFmtId="170" fontId="99" fillId="28" borderId="12" xfId="0" applyNumberFormat="1" applyFont="1" applyFill="1" applyBorder="1" applyAlignment="1" applyProtection="1">
      <alignment horizontal="center"/>
    </xf>
    <xf numFmtId="1" fontId="58" fillId="0" borderId="14" xfId="0" applyNumberFormat="1" applyFont="1" applyFill="1" applyBorder="1" applyAlignment="1" applyProtection="1">
      <alignment horizontal="center"/>
    </xf>
    <xf numFmtId="1" fontId="52" fillId="0" borderId="14" xfId="0" applyNumberFormat="1" applyFont="1" applyFill="1" applyBorder="1" applyAlignment="1" applyProtection="1">
      <alignment horizontal="center"/>
    </xf>
    <xf numFmtId="175" fontId="92" fillId="0" borderId="10" xfId="0" applyNumberFormat="1" applyFont="1" applyFill="1" applyBorder="1" applyAlignment="1">
      <alignment horizontal="right" indent="1"/>
    </xf>
    <xf numFmtId="167" fontId="92" fillId="0" borderId="13" xfId="0" applyNumberFormat="1" applyFont="1" applyFill="1" applyBorder="1"/>
    <xf numFmtId="3" fontId="92" fillId="0" borderId="12" xfId="71" applyNumberFormat="1" applyFont="1" applyFill="1" applyBorder="1" applyAlignment="1">
      <alignment horizontal="right" indent="1"/>
    </xf>
    <xf numFmtId="0" fontId="116" fillId="0" borderId="0" xfId="0" applyFont="1" applyBorder="1"/>
    <xf numFmtId="0" fontId="116" fillId="0" borderId="0" xfId="0" applyFont="1"/>
    <xf numFmtId="175" fontId="92" fillId="0" borderId="16" xfId="0" applyNumberFormat="1" applyFont="1" applyFill="1" applyBorder="1" applyAlignment="1">
      <alignment horizontal="right" indent="1"/>
    </xf>
    <xf numFmtId="167" fontId="92" fillId="0" borderId="15" xfId="0" applyNumberFormat="1" applyFont="1" applyFill="1" applyBorder="1"/>
    <xf numFmtId="3" fontId="92" fillId="0" borderId="24" xfId="71" applyNumberFormat="1" applyFont="1" applyFill="1" applyBorder="1" applyAlignment="1">
      <alignment horizontal="right" indent="1"/>
    </xf>
    <xf numFmtId="0" fontId="56" fillId="28" borderId="24" xfId="0" applyFont="1" applyFill="1" applyBorder="1" applyAlignment="1">
      <alignment horizontal="center"/>
    </xf>
    <xf numFmtId="175" fontId="92" fillId="27" borderId="16" xfId="0" applyNumberFormat="1" applyFont="1" applyFill="1" applyBorder="1" applyAlignment="1">
      <alignment horizontal="right" indent="1"/>
    </xf>
    <xf numFmtId="167" fontId="92" fillId="27" borderId="15" xfId="0" applyNumberFormat="1" applyFont="1" applyFill="1" applyBorder="1"/>
    <xf numFmtId="3" fontId="99" fillId="27" borderId="24" xfId="71" applyNumberFormat="1" applyFont="1" applyFill="1" applyBorder="1" applyAlignment="1">
      <alignment horizontal="right" indent="1"/>
    </xf>
    <xf numFmtId="0" fontId="56" fillId="30" borderId="12" xfId="0" applyFont="1" applyFill="1" applyBorder="1" applyAlignment="1">
      <alignment horizontal="center"/>
    </xf>
    <xf numFmtId="175" fontId="99" fillId="30" borderId="21" xfId="0" applyNumberFormat="1" applyFont="1" applyFill="1" applyBorder="1" applyAlignment="1">
      <alignment horizontal="right" indent="1"/>
    </xf>
    <xf numFmtId="167" fontId="99" fillId="30" borderId="23" xfId="0" applyNumberFormat="1" applyFont="1" applyFill="1" applyBorder="1"/>
    <xf numFmtId="3" fontId="99" fillId="30" borderId="14" xfId="71" applyNumberFormat="1" applyFont="1" applyFill="1" applyBorder="1" applyAlignment="1">
      <alignment horizontal="right" indent="1"/>
    </xf>
    <xf numFmtId="3" fontId="92" fillId="44" borderId="14" xfId="71" applyNumberFormat="1" applyFont="1" applyFill="1" applyBorder="1" applyAlignment="1">
      <alignment horizontal="right" indent="1"/>
    </xf>
    <xf numFmtId="175" fontId="92" fillId="30" borderId="21" xfId="0" applyNumberFormat="1" applyFont="1" applyFill="1" applyBorder="1" applyAlignment="1">
      <alignment horizontal="right" indent="1"/>
    </xf>
    <xf numFmtId="167" fontId="92" fillId="30" borderId="23" xfId="0" applyNumberFormat="1" applyFont="1" applyFill="1" applyBorder="1"/>
    <xf numFmtId="3" fontId="92" fillId="30" borderId="14" xfId="71" applyNumberFormat="1" applyFont="1" applyFill="1" applyBorder="1" applyAlignment="1">
      <alignment horizontal="right" indent="1"/>
    </xf>
    <xf numFmtId="1" fontId="56" fillId="30" borderId="12" xfId="0" applyNumberFormat="1" applyFont="1" applyFill="1" applyBorder="1" applyAlignment="1" applyProtection="1">
      <alignment horizontal="center"/>
    </xf>
    <xf numFmtId="0" fontId="56" fillId="44" borderId="12" xfId="0" applyFont="1" applyFill="1" applyBorder="1" applyAlignment="1">
      <alignment horizontal="center"/>
    </xf>
    <xf numFmtId="0" fontId="56" fillId="30" borderId="24" xfId="0" applyFont="1" applyFill="1" applyBorder="1" applyAlignment="1">
      <alignment horizontal="center"/>
    </xf>
    <xf numFmtId="1" fontId="56" fillId="30" borderId="14" xfId="0" applyNumberFormat="1" applyFont="1" applyFill="1" applyBorder="1" applyAlignment="1" applyProtection="1">
      <alignment horizontal="center"/>
    </xf>
    <xf numFmtId="175" fontId="92" fillId="30" borderId="16" xfId="0" applyNumberFormat="1" applyFont="1" applyFill="1" applyBorder="1" applyAlignment="1">
      <alignment horizontal="right" indent="1"/>
    </xf>
    <xf numFmtId="167" fontId="92" fillId="30" borderId="15" xfId="0" applyNumberFormat="1" applyFont="1" applyFill="1" applyBorder="1"/>
    <xf numFmtId="3" fontId="99" fillId="30" borderId="24" xfId="71" applyNumberFormat="1" applyFont="1" applyFill="1" applyBorder="1" applyAlignment="1">
      <alignment horizontal="right" indent="1"/>
    </xf>
    <xf numFmtId="0" fontId="56" fillId="44" borderId="24" xfId="0" applyFont="1" applyFill="1" applyBorder="1" applyAlignment="1">
      <alignment horizontal="center"/>
    </xf>
    <xf numFmtId="176" fontId="92" fillId="30" borderId="16" xfId="0" applyNumberFormat="1" applyFont="1" applyFill="1" applyBorder="1"/>
    <xf numFmtId="166" fontId="92" fillId="30" borderId="15" xfId="0" applyNumberFormat="1" applyFont="1" applyFill="1" applyBorder="1"/>
    <xf numFmtId="3" fontId="92" fillId="30" borderId="12" xfId="71" applyNumberFormat="1" applyFont="1" applyFill="1" applyBorder="1" applyAlignment="1">
      <alignment horizontal="right" indent="1"/>
    </xf>
    <xf numFmtId="0" fontId="7" fillId="0" borderId="0" xfId="0" applyFont="1" applyBorder="1"/>
    <xf numFmtId="0" fontId="88" fillId="0" borderId="0" xfId="0" applyFont="1" applyBorder="1"/>
    <xf numFmtId="3" fontId="92" fillId="30" borderId="24" xfId="71" applyNumberFormat="1" applyFont="1" applyFill="1" applyBorder="1"/>
    <xf numFmtId="1" fontId="85" fillId="30" borderId="14" xfId="0" applyNumberFormat="1" applyFont="1" applyFill="1" applyBorder="1" applyAlignment="1" applyProtection="1">
      <alignment horizontal="center"/>
    </xf>
    <xf numFmtId="0" fontId="85" fillId="30" borderId="24" xfId="0" applyFont="1" applyFill="1" applyBorder="1" applyAlignment="1">
      <alignment horizontal="center"/>
    </xf>
    <xf numFmtId="165" fontId="92" fillId="30" borderId="14" xfId="0" applyNumberFormat="1" applyFont="1" applyFill="1" applyBorder="1" applyAlignment="1" applyProtection="1">
      <alignment horizontal="center"/>
    </xf>
    <xf numFmtId="167" fontId="92" fillId="30" borderId="23" xfId="0" applyNumberFormat="1" applyFont="1" applyFill="1" applyBorder="1" applyAlignment="1">
      <alignment horizontal="center" vertical="center" wrapText="1"/>
    </xf>
    <xf numFmtId="165" fontId="62" fillId="30" borderId="14" xfId="0" applyNumberFormat="1" applyFont="1" applyFill="1" applyBorder="1" applyAlignment="1" applyProtection="1">
      <alignment horizontal="center" vertical="center" wrapText="1"/>
    </xf>
    <xf numFmtId="0" fontId="99" fillId="48" borderId="38" xfId="0" applyFont="1" applyFill="1" applyBorder="1" applyAlignment="1">
      <alignment horizontal="center" vertical="center"/>
    </xf>
    <xf numFmtId="0" fontId="99" fillId="48" borderId="39" xfId="0" applyFont="1" applyFill="1" applyBorder="1" applyAlignment="1">
      <alignment horizontal="center" vertical="center"/>
    </xf>
    <xf numFmtId="0" fontId="99" fillId="48" borderId="10" xfId="0" applyFont="1" applyFill="1" applyBorder="1" applyAlignment="1">
      <alignment horizontal="center" vertical="center"/>
    </xf>
    <xf numFmtId="0" fontId="99" fillId="48" borderId="13" xfId="0" applyFont="1" applyFill="1" applyBorder="1" applyAlignment="1">
      <alignment horizontal="center" vertical="center"/>
    </xf>
    <xf numFmtId="0" fontId="99" fillId="48" borderId="14" xfId="0" applyFont="1" applyFill="1" applyBorder="1" applyAlignment="1">
      <alignment horizontal="center"/>
    </xf>
    <xf numFmtId="0" fontId="99" fillId="48" borderId="17" xfId="0" applyFont="1" applyFill="1" applyBorder="1" applyAlignment="1">
      <alignment horizontal="centerContinuous" vertical="center" wrapText="1"/>
    </xf>
    <xf numFmtId="0" fontId="99" fillId="48" borderId="20" xfId="0" applyFont="1" applyFill="1" applyBorder="1" applyAlignment="1">
      <alignment horizontal="centerContinuous" vertical="center" wrapText="1"/>
    </xf>
    <xf numFmtId="0" fontId="99" fillId="48" borderId="19" xfId="0" applyFont="1" applyFill="1" applyBorder="1" applyAlignment="1" applyProtection="1">
      <alignment horizontal="center"/>
    </xf>
    <xf numFmtId="0" fontId="0" fillId="0" borderId="0" xfId="0" applyBorder="1"/>
    <xf numFmtId="0" fontId="119" fillId="44" borderId="0" xfId="0" applyFont="1" applyFill="1" applyBorder="1" applyAlignment="1">
      <alignment horizontal="centerContinuous"/>
    </xf>
    <xf numFmtId="0" fontId="99" fillId="44" borderId="0" xfId="0" applyFont="1" applyFill="1" applyBorder="1" applyAlignment="1">
      <alignment horizontal="centerContinuous"/>
    </xf>
    <xf numFmtId="49" fontId="99" fillId="44" borderId="0" xfId="0" applyNumberFormat="1" applyFont="1" applyFill="1" applyBorder="1"/>
    <xf numFmtId="0" fontId="99" fillId="44" borderId="0" xfId="0" applyFont="1" applyFill="1" applyBorder="1" applyAlignment="1">
      <alignment horizontal="center"/>
    </xf>
    <xf numFmtId="0" fontId="0" fillId="29" borderId="0" xfId="0" applyFill="1"/>
    <xf numFmtId="170" fontId="52" fillId="0" borderId="12" xfId="0" applyNumberFormat="1" applyFont="1" applyFill="1" applyBorder="1" applyAlignment="1" applyProtection="1">
      <alignment horizontal="center"/>
    </xf>
    <xf numFmtId="175" fontId="99" fillId="31" borderId="21" xfId="0" applyNumberFormat="1" applyFont="1" applyFill="1" applyBorder="1" applyAlignment="1">
      <alignment horizontal="right" indent="1"/>
    </xf>
    <xf numFmtId="167" fontId="99" fillId="31" borderId="23" xfId="0" applyNumberFormat="1" applyFont="1" applyFill="1" applyBorder="1"/>
    <xf numFmtId="170" fontId="54" fillId="28" borderId="12" xfId="0" applyNumberFormat="1" applyFont="1" applyFill="1" applyBorder="1" applyAlignment="1" applyProtection="1">
      <alignment horizontal="center"/>
    </xf>
    <xf numFmtId="3" fontId="99" fillId="44" borderId="24" xfId="71" applyNumberFormat="1" applyFont="1" applyFill="1" applyBorder="1" applyAlignment="1">
      <alignment horizontal="right" indent="1"/>
    </xf>
    <xf numFmtId="175" fontId="92" fillId="30" borderId="10" xfId="0" applyNumberFormat="1" applyFont="1" applyFill="1" applyBorder="1" applyAlignment="1">
      <alignment horizontal="right" indent="1"/>
    </xf>
    <xf numFmtId="167" fontId="92" fillId="30" borderId="13" xfId="0" applyNumberFormat="1" applyFont="1" applyFill="1" applyBorder="1" applyAlignment="1">
      <alignment horizontal="centerContinuous"/>
    </xf>
    <xf numFmtId="175" fontId="92" fillId="30" borderId="10" xfId="0" applyNumberFormat="1" applyFont="1" applyFill="1" applyBorder="1" applyAlignment="1">
      <alignment horizontal="centerContinuous"/>
    </xf>
    <xf numFmtId="3" fontId="99" fillId="30" borderId="12" xfId="71" applyNumberFormat="1" applyFont="1" applyFill="1" applyBorder="1" applyAlignment="1">
      <alignment horizontal="centerContinuous"/>
    </xf>
    <xf numFmtId="2" fontId="116" fillId="0" borderId="0" xfId="0" applyNumberFormat="1" applyFont="1"/>
    <xf numFmtId="3" fontId="120" fillId="0" borderId="0" xfId="0" applyNumberFormat="1" applyFont="1"/>
    <xf numFmtId="2" fontId="116" fillId="0" borderId="0" xfId="0" applyNumberFormat="1" applyFont="1" applyBorder="1"/>
    <xf numFmtId="3" fontId="120" fillId="0" borderId="0" xfId="0" applyNumberFormat="1" applyFont="1" applyBorder="1"/>
    <xf numFmtId="177" fontId="92" fillId="30" borderId="16" xfId="0" applyNumberFormat="1" applyFont="1" applyFill="1" applyBorder="1"/>
    <xf numFmtId="164" fontId="92" fillId="30" borderId="24" xfId="71" applyFont="1" applyFill="1" applyBorder="1"/>
    <xf numFmtId="164" fontId="88" fillId="0" borderId="0" xfId="0" applyNumberFormat="1" applyFont="1"/>
    <xf numFmtId="0" fontId="52" fillId="26" borderId="22" xfId="0" applyFont="1" applyFill="1" applyBorder="1" applyAlignment="1">
      <alignment horizontal="centerContinuous" vertical="center" wrapText="1"/>
    </xf>
    <xf numFmtId="0" fontId="33" fillId="0" borderId="0" xfId="134"/>
    <xf numFmtId="0" fontId="52" fillId="26" borderId="0" xfId="134" applyFont="1" applyFill="1" applyBorder="1"/>
    <xf numFmtId="0" fontId="52" fillId="0" borderId="0" xfId="134" applyFont="1"/>
    <xf numFmtId="0" fontId="54" fillId="0" borderId="0" xfId="134" applyFont="1"/>
    <xf numFmtId="0" fontId="54" fillId="26" borderId="0" xfId="134" applyFont="1" applyFill="1" applyBorder="1"/>
    <xf numFmtId="10" fontId="54" fillId="0" borderId="40" xfId="0" applyNumberFormat="1" applyFont="1" applyBorder="1" applyAlignment="1">
      <alignment horizontal="right" vertical="center" indent="1"/>
    </xf>
    <xf numFmtId="3" fontId="54" fillId="0" borderId="34" xfId="0" applyNumberFormat="1" applyFont="1" applyBorder="1" applyAlignment="1">
      <alignment horizontal="right" vertical="center" indent="1"/>
    </xf>
    <xf numFmtId="3" fontId="54" fillId="0" borderId="40" xfId="0" applyNumberFormat="1" applyFont="1" applyBorder="1" applyAlignment="1">
      <alignment horizontal="right" vertical="center" indent="1"/>
    </xf>
    <xf numFmtId="0" fontId="54" fillId="0" borderId="34" xfId="0" applyNumberFormat="1" applyFont="1" applyBorder="1" applyAlignment="1">
      <alignment horizontal="center" vertical="center"/>
    </xf>
    <xf numFmtId="10" fontId="52" fillId="0" borderId="40" xfId="0" applyNumberFormat="1" applyFont="1" applyBorder="1" applyAlignment="1">
      <alignment horizontal="right" vertical="center" indent="1"/>
    </xf>
    <xf numFmtId="3" fontId="52" fillId="0" borderId="34" xfId="0" applyNumberFormat="1" applyFont="1" applyBorder="1" applyAlignment="1">
      <alignment horizontal="right" vertical="center" indent="1"/>
    </xf>
    <xf numFmtId="3" fontId="52" fillId="0" borderId="40" xfId="0" applyNumberFormat="1" applyFont="1" applyBorder="1" applyAlignment="1">
      <alignment horizontal="right" vertical="center" indent="1"/>
    </xf>
    <xf numFmtId="0" fontId="52" fillId="0" borderId="34" xfId="0" applyNumberFormat="1" applyFont="1" applyBorder="1" applyAlignment="1">
      <alignment horizontal="left" vertical="center" wrapText="1" indent="1"/>
    </xf>
    <xf numFmtId="4" fontId="52" fillId="0" borderId="40" xfId="0" applyNumberFormat="1" applyFont="1" applyBorder="1" applyAlignment="1">
      <alignment horizontal="right" vertical="center" indent="1"/>
    </xf>
    <xf numFmtId="0" fontId="109" fillId="0" borderId="0" xfId="0" applyNumberFormat="1" applyFont="1" applyAlignment="1">
      <alignment vertical="center"/>
    </xf>
    <xf numFmtId="0" fontId="110" fillId="0" borderId="0" xfId="0" applyNumberFormat="1" applyFont="1" applyAlignment="1"/>
    <xf numFmtId="0" fontId="52" fillId="0" borderId="34" xfId="0" applyNumberFormat="1" applyFont="1" applyBorder="1" applyAlignment="1">
      <alignment horizontal="center" vertical="center" wrapText="1"/>
    </xf>
    <xf numFmtId="0" fontId="52" fillId="33" borderId="0" xfId="134" applyFont="1" applyFill="1" applyBorder="1"/>
    <xf numFmtId="0" fontId="52" fillId="33" borderId="0" xfId="134" applyFont="1" applyFill="1"/>
    <xf numFmtId="0" fontId="54" fillId="33" borderId="0" xfId="134" applyFont="1" applyFill="1"/>
    <xf numFmtId="0" fontId="31" fillId="0" borderId="0" xfId="0" applyNumberFormat="1" applyFont="1" applyAlignment="1"/>
    <xf numFmtId="0" fontId="121" fillId="0" borderId="0" xfId="0" applyNumberFormat="1" applyFont="1" applyAlignment="1"/>
    <xf numFmtId="0" fontId="54" fillId="25" borderId="40" xfId="0" applyNumberFormat="1" applyFont="1" applyFill="1" applyBorder="1" applyAlignment="1">
      <alignment horizontal="center" vertical="center"/>
    </xf>
    <xf numFmtId="0" fontId="54" fillId="25" borderId="34" xfId="0" applyNumberFormat="1" applyFont="1" applyFill="1" applyBorder="1" applyAlignment="1">
      <alignment horizontal="center" vertical="center"/>
    </xf>
    <xf numFmtId="0" fontId="3" fillId="0" borderId="0" xfId="90"/>
    <xf numFmtId="0" fontId="72" fillId="0" borderId="0" xfId="90" applyFont="1"/>
    <xf numFmtId="3" fontId="72" fillId="0" borderId="0" xfId="90" applyNumberFormat="1" applyFont="1"/>
    <xf numFmtId="0" fontId="72" fillId="0" borderId="0" xfId="90" applyFont="1" applyAlignment="1">
      <alignment horizontal="right"/>
    </xf>
    <xf numFmtId="0" fontId="73" fillId="0" borderId="0" xfId="90" applyFont="1"/>
    <xf numFmtId="3" fontId="73" fillId="0" borderId="0" xfId="90" applyNumberFormat="1" applyFont="1"/>
    <xf numFmtId="0" fontId="73" fillId="0" borderId="0" xfId="90" applyFont="1" applyAlignment="1">
      <alignment horizontal="right"/>
    </xf>
    <xf numFmtId="0" fontId="75" fillId="0" borderId="0" xfId="90" applyFont="1"/>
    <xf numFmtId="10" fontId="73" fillId="35" borderId="12" xfId="90" applyNumberFormat="1" applyFont="1" applyFill="1" applyBorder="1" applyAlignment="1">
      <alignment horizontal="right" vertical="center" indent="1"/>
    </xf>
    <xf numFmtId="3" fontId="73" fillId="35" borderId="12" xfId="90" applyNumberFormat="1" applyFont="1" applyFill="1" applyBorder="1" applyAlignment="1">
      <alignment horizontal="right" vertical="center" indent="1"/>
    </xf>
    <xf numFmtId="0" fontId="73" fillId="35" borderId="11" xfId="90" applyFont="1" applyFill="1" applyBorder="1" applyAlignment="1">
      <alignment vertical="center"/>
    </xf>
    <xf numFmtId="0" fontId="73" fillId="35" borderId="13" xfId="90" applyFont="1" applyFill="1" applyBorder="1" applyAlignment="1">
      <alignment horizontal="right" vertical="center"/>
    </xf>
    <xf numFmtId="10" fontId="72" fillId="0" borderId="24" xfId="90" applyNumberFormat="1" applyFont="1" applyBorder="1" applyAlignment="1">
      <alignment horizontal="right" vertical="center" indent="1"/>
    </xf>
    <xf numFmtId="3" fontId="72" fillId="0" borderId="24" xfId="90" applyNumberFormat="1" applyFont="1" applyBorder="1" applyAlignment="1">
      <alignment horizontal="right" vertical="center" indent="1"/>
    </xf>
    <xf numFmtId="0" fontId="72" fillId="0" borderId="0" xfId="90" applyFont="1" applyBorder="1" applyAlignment="1">
      <alignment vertical="center"/>
    </xf>
    <xf numFmtId="0" fontId="72" fillId="0" borderId="15" xfId="90" applyFont="1" applyBorder="1" applyAlignment="1">
      <alignment horizontal="right" vertical="center"/>
    </xf>
    <xf numFmtId="0" fontId="73" fillId="35" borderId="12" xfId="90" applyFont="1" applyFill="1" applyBorder="1" applyAlignment="1">
      <alignment horizontal="center"/>
    </xf>
    <xf numFmtId="0" fontId="72" fillId="0" borderId="0" xfId="90" applyFont="1" applyAlignment="1">
      <alignment wrapText="1"/>
    </xf>
    <xf numFmtId="0" fontId="122" fillId="0" borderId="0" xfId="90" applyFont="1" applyAlignment="1">
      <alignment horizontal="center" wrapText="1"/>
    </xf>
    <xf numFmtId="0" fontId="92" fillId="0" borderId="0" xfId="2" applyFont="1"/>
    <xf numFmtId="0" fontId="99" fillId="0" borderId="0" xfId="2" applyFont="1"/>
    <xf numFmtId="0" fontId="7" fillId="29" borderId="0" xfId="2" applyFill="1"/>
    <xf numFmtId="175" fontId="92" fillId="0" borderId="18" xfId="2" applyNumberFormat="1" applyFont="1" applyFill="1" applyBorder="1" applyAlignment="1">
      <alignment horizontal="right" indent="1"/>
    </xf>
    <xf numFmtId="167" fontId="92" fillId="0" borderId="18" xfId="2" applyNumberFormat="1" applyFont="1" applyFill="1" applyBorder="1"/>
    <xf numFmtId="49" fontId="92" fillId="0" borderId="0" xfId="2" applyNumberFormat="1" applyFont="1"/>
    <xf numFmtId="175" fontId="92" fillId="0" borderId="21" xfId="2" applyNumberFormat="1" applyFont="1" applyFill="1" applyBorder="1" applyAlignment="1">
      <alignment horizontal="right" indent="1"/>
    </xf>
    <xf numFmtId="167" fontId="92" fillId="0" borderId="23" xfId="2" applyNumberFormat="1" applyFont="1" applyFill="1" applyBorder="1"/>
    <xf numFmtId="1" fontId="52" fillId="0" borderId="14" xfId="2" applyNumberFormat="1" applyFont="1" applyFill="1" applyBorder="1" applyAlignment="1" applyProtection="1">
      <alignment horizontal="center"/>
    </xf>
    <xf numFmtId="1" fontId="52" fillId="0" borderId="12" xfId="2" applyNumberFormat="1" applyFont="1" applyFill="1" applyBorder="1" applyAlignment="1" applyProtection="1">
      <alignment horizontal="center"/>
    </xf>
    <xf numFmtId="175" fontId="92" fillId="0" borderId="10" xfId="2" applyNumberFormat="1" applyFont="1" applyFill="1" applyBorder="1" applyAlignment="1">
      <alignment horizontal="right" indent="1"/>
    </xf>
    <xf numFmtId="167" fontId="92" fillId="0" borderId="13" xfId="2" applyNumberFormat="1" applyFont="1" applyFill="1" applyBorder="1"/>
    <xf numFmtId="175" fontId="92" fillId="0" borderId="16" xfId="2" applyNumberFormat="1" applyFont="1" applyFill="1" applyBorder="1" applyAlignment="1">
      <alignment horizontal="right" indent="1"/>
    </xf>
    <xf numFmtId="167" fontId="92" fillId="0" borderId="15" xfId="2" applyNumberFormat="1" applyFont="1" applyFill="1" applyBorder="1"/>
    <xf numFmtId="175" fontId="99" fillId="28" borderId="21" xfId="2" applyNumberFormat="1" applyFont="1" applyFill="1" applyBorder="1" applyAlignment="1">
      <alignment horizontal="right" indent="1"/>
    </xf>
    <xf numFmtId="167" fontId="99" fillId="28" borderId="23" xfId="2" applyNumberFormat="1" applyFont="1" applyFill="1" applyBorder="1"/>
    <xf numFmtId="175" fontId="92" fillId="27" borderId="16" xfId="2" applyNumberFormat="1" applyFont="1" applyFill="1" applyBorder="1" applyAlignment="1">
      <alignment horizontal="right" indent="1"/>
    </xf>
    <xf numFmtId="167" fontId="92" fillId="27" borderId="15" xfId="2" applyNumberFormat="1" applyFont="1" applyFill="1" applyBorder="1"/>
    <xf numFmtId="175" fontId="99" fillId="30" borderId="21" xfId="2" applyNumberFormat="1" applyFont="1" applyFill="1" applyBorder="1" applyAlignment="1">
      <alignment horizontal="right" indent="1"/>
    </xf>
    <xf numFmtId="167" fontId="99" fillId="30" borderId="23" xfId="2" applyNumberFormat="1" applyFont="1" applyFill="1" applyBorder="1"/>
    <xf numFmtId="0" fontId="56" fillId="30" borderId="12" xfId="2" applyFont="1" applyFill="1" applyBorder="1" applyAlignment="1">
      <alignment horizontal="center"/>
    </xf>
    <xf numFmtId="175" fontId="92" fillId="31" borderId="21" xfId="2" applyNumberFormat="1" applyFont="1" applyFill="1" applyBorder="1" applyAlignment="1">
      <alignment horizontal="right" indent="1"/>
    </xf>
    <xf numFmtId="167" fontId="92" fillId="31" borderId="23" xfId="2" applyNumberFormat="1" applyFont="1" applyFill="1" applyBorder="1"/>
    <xf numFmtId="3" fontId="92" fillId="31" borderId="14" xfId="71" applyNumberFormat="1" applyFont="1" applyFill="1" applyBorder="1" applyAlignment="1">
      <alignment horizontal="right" indent="1"/>
    </xf>
    <xf numFmtId="175" fontId="92" fillId="30" borderId="21" xfId="2" applyNumberFormat="1" applyFont="1" applyFill="1" applyBorder="1" applyAlignment="1">
      <alignment horizontal="right" indent="1"/>
    </xf>
    <xf numFmtId="167" fontId="92" fillId="30" borderId="23" xfId="2" applyNumberFormat="1" applyFont="1" applyFill="1" applyBorder="1"/>
    <xf numFmtId="0" fontId="56" fillId="44" borderId="12" xfId="2" applyFont="1" applyFill="1" applyBorder="1" applyAlignment="1">
      <alignment horizontal="center"/>
    </xf>
    <xf numFmtId="175" fontId="92" fillId="30" borderId="16" xfId="2" applyNumberFormat="1" applyFont="1" applyFill="1" applyBorder="1" applyAlignment="1">
      <alignment horizontal="right" indent="1"/>
    </xf>
    <xf numFmtId="167" fontId="92" fillId="30" borderId="15" xfId="2" applyNumberFormat="1" applyFont="1" applyFill="1" applyBorder="1"/>
    <xf numFmtId="0" fontId="56" fillId="44" borderId="24" xfId="2" applyFont="1" applyFill="1" applyBorder="1" applyAlignment="1">
      <alignment horizontal="center"/>
    </xf>
    <xf numFmtId="3" fontId="98" fillId="0" borderId="0" xfId="2" applyNumberFormat="1" applyFont="1"/>
    <xf numFmtId="176" fontId="124" fillId="44" borderId="0" xfId="2" applyNumberFormat="1" applyFont="1" applyFill="1" applyBorder="1"/>
    <xf numFmtId="3" fontId="98" fillId="0" borderId="0" xfId="2" applyNumberFormat="1" applyFont="1" applyAlignment="1">
      <alignment horizontal="right"/>
    </xf>
    <xf numFmtId="2" fontId="117" fillId="0" borderId="0" xfId="2" applyNumberFormat="1" applyFont="1"/>
    <xf numFmtId="3" fontId="118" fillId="0" borderId="0" xfId="2" applyNumberFormat="1" applyFont="1"/>
    <xf numFmtId="2" fontId="116" fillId="0" borderId="0" xfId="2" applyNumberFormat="1" applyFont="1"/>
    <xf numFmtId="0" fontId="116" fillId="0" borderId="0" xfId="2" applyFont="1" applyBorder="1"/>
    <xf numFmtId="2" fontId="116" fillId="0" borderId="0" xfId="2" applyNumberFormat="1" applyFont="1" applyBorder="1"/>
    <xf numFmtId="0" fontId="116" fillId="0" borderId="0" xfId="2" applyFont="1"/>
    <xf numFmtId="176" fontId="92" fillId="30" borderId="16" xfId="2" applyNumberFormat="1" applyFont="1" applyFill="1" applyBorder="1"/>
    <xf numFmtId="166" fontId="92" fillId="30" borderId="15" xfId="2" applyNumberFormat="1" applyFont="1" applyFill="1" applyBorder="1"/>
    <xf numFmtId="0" fontId="88" fillId="0" borderId="0" xfId="2" applyFont="1" applyBorder="1"/>
    <xf numFmtId="177" fontId="92" fillId="30" borderId="16" xfId="2" applyNumberFormat="1" applyFont="1" applyFill="1" applyBorder="1"/>
    <xf numFmtId="0" fontId="7" fillId="0" borderId="0" xfId="2" applyFont="1" applyBorder="1"/>
    <xf numFmtId="0" fontId="85" fillId="30" borderId="24" xfId="2" applyFont="1" applyFill="1" applyBorder="1" applyAlignment="1">
      <alignment horizontal="center"/>
    </xf>
    <xf numFmtId="165" fontId="92" fillId="30" borderId="14" xfId="2" applyNumberFormat="1" applyFont="1" applyFill="1" applyBorder="1" applyAlignment="1" applyProtection="1">
      <alignment horizontal="center"/>
    </xf>
    <xf numFmtId="165" fontId="62" fillId="30" borderId="14" xfId="2" applyNumberFormat="1" applyFont="1" applyFill="1" applyBorder="1" applyAlignment="1" applyProtection="1">
      <alignment horizontal="center" vertical="center" wrapText="1"/>
    </xf>
    <xf numFmtId="0" fontId="99" fillId="48" borderId="38" xfId="2" applyFont="1" applyFill="1" applyBorder="1" applyAlignment="1">
      <alignment horizontal="center" vertical="center"/>
    </xf>
    <xf numFmtId="0" fontId="99" fillId="48" borderId="39" xfId="2" applyFont="1" applyFill="1" applyBorder="1" applyAlignment="1">
      <alignment horizontal="center" vertical="center"/>
    </xf>
    <xf numFmtId="0" fontId="99" fillId="48" borderId="10" xfId="2" applyFont="1" applyFill="1" applyBorder="1" applyAlignment="1">
      <alignment horizontal="center" vertical="center"/>
    </xf>
    <xf numFmtId="0" fontId="99" fillId="48" borderId="13" xfId="2" applyFont="1" applyFill="1" applyBorder="1" applyAlignment="1">
      <alignment horizontal="center" vertical="center"/>
    </xf>
    <xf numFmtId="0" fontId="99" fillId="48" borderId="14" xfId="2" applyFont="1" applyFill="1" applyBorder="1" applyAlignment="1">
      <alignment horizontal="center"/>
    </xf>
    <xf numFmtId="0" fontId="99" fillId="48" borderId="17" xfId="2" applyFont="1" applyFill="1" applyBorder="1" applyAlignment="1">
      <alignment horizontal="centerContinuous" vertical="center" wrapText="1"/>
    </xf>
    <xf numFmtId="0" fontId="99" fillId="48" borderId="20" xfId="2" applyFont="1" applyFill="1" applyBorder="1" applyAlignment="1">
      <alignment horizontal="centerContinuous" vertical="center" wrapText="1"/>
    </xf>
    <xf numFmtId="0" fontId="99" fillId="48" borderId="19" xfId="2" applyFont="1" applyFill="1" applyBorder="1" applyAlignment="1" applyProtection="1">
      <alignment horizontal="center"/>
    </xf>
    <xf numFmtId="0" fontId="99" fillId="44" borderId="0" xfId="2" applyFont="1" applyFill="1" applyBorder="1" applyAlignment="1">
      <alignment horizontal="centerContinuous"/>
    </xf>
    <xf numFmtId="3" fontId="99" fillId="44" borderId="0" xfId="2" applyNumberFormat="1" applyFont="1" applyFill="1" applyBorder="1"/>
    <xf numFmtId="0" fontId="99" fillId="44" borderId="0" xfId="2" applyFont="1" applyFill="1" applyBorder="1" applyAlignment="1">
      <alignment horizontal="center"/>
    </xf>
    <xf numFmtId="174" fontId="7" fillId="0" borderId="0" xfId="2" applyNumberFormat="1"/>
    <xf numFmtId="3" fontId="99" fillId="31" borderId="14" xfId="71" applyNumberFormat="1" applyFont="1" applyFill="1" applyBorder="1" applyAlignment="1">
      <alignment horizontal="right" indent="1"/>
    </xf>
    <xf numFmtId="3" fontId="98" fillId="0" borderId="0" xfId="0" applyNumberFormat="1" applyFont="1"/>
    <xf numFmtId="176" fontId="124" fillId="44" borderId="0" xfId="0" applyNumberFormat="1" applyFont="1" applyFill="1" applyBorder="1"/>
    <xf numFmtId="3" fontId="89" fillId="0" borderId="0" xfId="0" applyNumberFormat="1" applyFont="1"/>
    <xf numFmtId="2" fontId="117" fillId="0" borderId="0" xfId="0" applyNumberFormat="1" applyFont="1"/>
    <xf numFmtId="3" fontId="118" fillId="0" borderId="0" xfId="0" applyNumberFormat="1" applyFont="1"/>
    <xf numFmtId="3" fontId="88" fillId="0" borderId="0" xfId="0" applyNumberFormat="1" applyFont="1" applyAlignment="1">
      <alignment horizontal="right"/>
    </xf>
    <xf numFmtId="3" fontId="88" fillId="0" borderId="0" xfId="0" applyNumberFormat="1" applyFont="1"/>
    <xf numFmtId="164" fontId="116" fillId="0" borderId="0" xfId="0" applyNumberFormat="1" applyFont="1"/>
    <xf numFmtId="164" fontId="117" fillId="0" borderId="0" xfId="0" applyNumberFormat="1" applyFont="1"/>
    <xf numFmtId="17" fontId="116" fillId="0" borderId="0" xfId="0" applyNumberFormat="1" applyFont="1"/>
    <xf numFmtId="17" fontId="7" fillId="0" borderId="0" xfId="0" applyNumberFormat="1" applyFont="1"/>
    <xf numFmtId="2" fontId="7" fillId="0" borderId="0" xfId="0" applyNumberFormat="1" applyFont="1" applyBorder="1"/>
    <xf numFmtId="164" fontId="7" fillId="0" borderId="0" xfId="0" applyNumberFormat="1" applyFont="1" applyBorder="1"/>
    <xf numFmtId="164" fontId="98" fillId="0" borderId="0" xfId="0" applyNumberFormat="1" applyFont="1"/>
    <xf numFmtId="3" fontId="99" fillId="44" borderId="0" xfId="0" applyNumberFormat="1" applyFont="1" applyFill="1" applyBorder="1"/>
    <xf numFmtId="175" fontId="99" fillId="31" borderId="10" xfId="0" applyNumberFormat="1" applyFont="1" applyFill="1" applyBorder="1" applyAlignment="1">
      <alignment horizontal="right" indent="1"/>
    </xf>
    <xf numFmtId="167" fontId="99" fillId="31" borderId="13" xfId="0" applyNumberFormat="1" applyFont="1" applyFill="1" applyBorder="1"/>
    <xf numFmtId="3" fontId="125" fillId="31" borderId="14" xfId="71" applyNumberFormat="1" applyFont="1" applyFill="1" applyBorder="1" applyAlignment="1">
      <alignment horizontal="right" indent="1"/>
    </xf>
    <xf numFmtId="4" fontId="68" fillId="0" borderId="0" xfId="2" applyNumberFormat="1" applyFont="1"/>
    <xf numFmtId="178" fontId="52" fillId="0" borderId="0" xfId="2" applyNumberFormat="1" applyFont="1"/>
    <xf numFmtId="176" fontId="52" fillId="0" borderId="0" xfId="2" applyNumberFormat="1" applyFont="1"/>
    <xf numFmtId="0" fontId="61" fillId="0" borderId="0" xfId="2" applyFont="1" applyAlignment="1"/>
    <xf numFmtId="10" fontId="126" fillId="0" borderId="10" xfId="2" applyNumberFormat="1" applyFont="1" applyBorder="1" applyAlignment="1"/>
    <xf numFmtId="0" fontId="126" fillId="26" borderId="12" xfId="2" applyFont="1" applyFill="1" applyBorder="1" applyAlignment="1"/>
    <xf numFmtId="0" fontId="52" fillId="0" borderId="0" xfId="2" applyFont="1" applyAlignment="1">
      <alignment horizontal="center"/>
    </xf>
    <xf numFmtId="10" fontId="54" fillId="33" borderId="45" xfId="2" applyNumberFormat="1" applyFont="1" applyFill="1" applyBorder="1"/>
    <xf numFmtId="178" fontId="54" fillId="33" borderId="46" xfId="2" applyNumberFormat="1" applyFont="1" applyFill="1" applyBorder="1"/>
    <xf numFmtId="0" fontId="54" fillId="33" borderId="13" xfId="2" applyFont="1" applyFill="1" applyBorder="1" applyAlignment="1">
      <alignment horizontal="center"/>
    </xf>
    <xf numFmtId="10" fontId="52" fillId="0" borderId="45" xfId="2" applyNumberFormat="1" applyFont="1" applyBorder="1"/>
    <xf numFmtId="178" fontId="52" fillId="0" borderId="47" xfId="2" applyNumberFormat="1" applyFont="1" applyBorder="1"/>
    <xf numFmtId="10" fontId="52" fillId="0" borderId="47" xfId="2" applyNumberFormat="1" applyFont="1" applyBorder="1"/>
    <xf numFmtId="178" fontId="52" fillId="0" borderId="46" xfId="2" applyNumberFormat="1" applyFont="1" applyBorder="1"/>
    <xf numFmtId="178" fontId="52" fillId="0" borderId="14" xfId="2" applyNumberFormat="1" applyFont="1" applyBorder="1" applyAlignment="1"/>
    <xf numFmtId="49" fontId="52" fillId="26" borderId="23" xfId="2" applyNumberFormat="1" applyFont="1" applyFill="1" applyBorder="1" applyAlignment="1">
      <alignment horizontal="left" indent="1"/>
    </xf>
    <xf numFmtId="10" fontId="52" fillId="0" borderId="16" xfId="2" applyNumberFormat="1" applyFont="1" applyBorder="1"/>
    <xf numFmtId="178" fontId="52" fillId="0" borderId="0" xfId="2" applyNumberFormat="1" applyFont="1" applyBorder="1"/>
    <xf numFmtId="178" fontId="52" fillId="0" borderId="15" xfId="2" applyNumberFormat="1" applyFont="1" applyBorder="1"/>
    <xf numFmtId="178" fontId="52" fillId="0" borderId="24" xfId="2" applyNumberFormat="1" applyFont="1" applyBorder="1" applyAlignment="1"/>
    <xf numFmtId="49" fontId="52" fillId="26" borderId="24" xfId="2" applyNumberFormat="1" applyFont="1" applyFill="1" applyBorder="1" applyAlignment="1">
      <alignment horizontal="left" indent="1"/>
    </xf>
    <xf numFmtId="10" fontId="54" fillId="0" borderId="48" xfId="2" applyNumberFormat="1" applyFont="1" applyBorder="1"/>
    <xf numFmtId="178" fontId="54" fillId="0" borderId="49" xfId="2" applyNumberFormat="1" applyFont="1" applyBorder="1"/>
    <xf numFmtId="10" fontId="54" fillId="0" borderId="50" xfId="2" applyNumberFormat="1" applyFont="1" applyBorder="1"/>
    <xf numFmtId="178" fontId="54" fillId="0" borderId="51" xfId="2" applyNumberFormat="1" applyFont="1" applyBorder="1"/>
    <xf numFmtId="178" fontId="54" fillId="0" borderId="19" xfId="2" applyNumberFormat="1" applyFont="1" applyBorder="1" applyAlignment="1"/>
    <xf numFmtId="49" fontId="54" fillId="26" borderId="19" xfId="2" applyNumberFormat="1" applyFont="1" applyFill="1" applyBorder="1" applyAlignment="1">
      <alignment horizontal="left" indent="1"/>
    </xf>
    <xf numFmtId="10" fontId="54" fillId="0" borderId="45" xfId="2" applyNumberFormat="1" applyFont="1" applyBorder="1"/>
    <xf numFmtId="178" fontId="54" fillId="0" borderId="46" xfId="2" applyNumberFormat="1" applyFont="1" applyBorder="1"/>
    <xf numFmtId="178" fontId="54" fillId="0" borderId="52" xfId="2" applyNumberFormat="1" applyFont="1" applyBorder="1" applyAlignment="1"/>
    <xf numFmtId="49" fontId="54" fillId="26" borderId="52" xfId="2" applyNumberFormat="1" applyFont="1" applyFill="1" applyBorder="1" applyAlignment="1">
      <alignment horizontal="left" indent="1"/>
    </xf>
    <xf numFmtId="178" fontId="52" fillId="0" borderId="53" xfId="2" applyNumberFormat="1" applyFont="1" applyBorder="1" applyAlignment="1"/>
    <xf numFmtId="49" fontId="52" fillId="26" borderId="53" xfId="2" applyNumberFormat="1" applyFont="1" applyFill="1" applyBorder="1" applyAlignment="1">
      <alignment horizontal="left" indent="1"/>
    </xf>
    <xf numFmtId="178" fontId="54" fillId="0" borderId="54" xfId="2" applyNumberFormat="1" applyFont="1" applyBorder="1" applyAlignment="1"/>
    <xf numFmtId="49" fontId="54" fillId="26" borderId="54" xfId="2" applyNumberFormat="1" applyFont="1" applyFill="1" applyBorder="1" applyAlignment="1">
      <alignment horizontal="left" indent="1"/>
    </xf>
    <xf numFmtId="10" fontId="54" fillId="0" borderId="16" xfId="2" applyNumberFormat="1" applyFont="1" applyBorder="1"/>
    <xf numFmtId="178" fontId="54" fillId="0" borderId="20" xfId="2" applyNumberFormat="1" applyFont="1" applyBorder="1"/>
    <xf numFmtId="10" fontId="54" fillId="0" borderId="17" xfId="2" applyNumberFormat="1" applyFont="1" applyBorder="1"/>
    <xf numFmtId="10" fontId="52" fillId="0" borderId="21" xfId="2" applyNumberFormat="1" applyFont="1" applyBorder="1"/>
    <xf numFmtId="49" fontId="52" fillId="26" borderId="14" xfId="2" applyNumberFormat="1" applyFont="1" applyFill="1" applyBorder="1" applyAlignment="1">
      <alignment horizontal="left" indent="1"/>
    </xf>
    <xf numFmtId="178" fontId="54" fillId="0" borderId="15" xfId="2" applyNumberFormat="1" applyFont="1" applyBorder="1"/>
    <xf numFmtId="179" fontId="54" fillId="25" borderId="10" xfId="2" applyNumberFormat="1" applyFont="1" applyFill="1" applyBorder="1" applyAlignment="1">
      <alignment horizontal="center" vertical="center" wrapText="1"/>
    </xf>
    <xf numFmtId="179" fontId="54" fillId="25" borderId="13" xfId="2" applyNumberFormat="1" applyFont="1" applyFill="1" applyBorder="1" applyAlignment="1">
      <alignment horizontal="center" vertical="center" wrapText="1"/>
    </xf>
    <xf numFmtId="180" fontId="54" fillId="25" borderId="13" xfId="2" applyNumberFormat="1" applyFont="1" applyFill="1" applyBorder="1" applyAlignment="1">
      <alignment horizontal="center" vertical="center" wrapText="1"/>
    </xf>
    <xf numFmtId="0" fontId="54" fillId="25" borderId="12" xfId="2" applyFont="1" applyFill="1" applyBorder="1" applyAlignment="1">
      <alignment horizontal="centerContinuous" vertical="center" wrapText="1"/>
    </xf>
    <xf numFmtId="180" fontId="54" fillId="25" borderId="12" xfId="2" applyNumberFormat="1" applyFont="1" applyFill="1" applyBorder="1" applyAlignment="1">
      <alignment horizontal="centerContinuous" vertical="center" wrapText="1"/>
    </xf>
    <xf numFmtId="0" fontId="127" fillId="0" borderId="0" xfId="2" applyFont="1"/>
    <xf numFmtId="0" fontId="61" fillId="0" borderId="0" xfId="2" applyFont="1" applyAlignment="1">
      <alignment horizontal="centerContinuous" vertical="center" wrapText="1"/>
    </xf>
    <xf numFmtId="0" fontId="54" fillId="0" borderId="0" xfId="2" applyFont="1" applyAlignment="1">
      <alignment horizontal="centerContinuous" wrapText="1"/>
    </xf>
    <xf numFmtId="0" fontId="108" fillId="0" borderId="0" xfId="2" applyFont="1" applyBorder="1" applyAlignment="1">
      <alignment horizontal="centerContinuous"/>
    </xf>
    <xf numFmtId="0" fontId="108" fillId="26" borderId="0" xfId="2" applyFont="1" applyFill="1" applyBorder="1" applyAlignment="1">
      <alignment horizontal="centerContinuous" vertical="center"/>
    </xf>
    <xf numFmtId="0" fontId="52" fillId="0" borderId="0" xfId="2" applyFont="1" applyAlignment="1">
      <alignment vertical="center"/>
    </xf>
    <xf numFmtId="0" fontId="7" fillId="0" borderId="0" xfId="135"/>
    <xf numFmtId="0" fontId="52" fillId="0" borderId="0" xfId="135" applyFont="1"/>
    <xf numFmtId="3" fontId="54" fillId="0" borderId="0" xfId="135" applyNumberFormat="1" applyFont="1"/>
    <xf numFmtId="3" fontId="52" fillId="0" borderId="0" xfId="135" applyNumberFormat="1" applyFont="1"/>
    <xf numFmtId="0" fontId="52" fillId="0" borderId="0" xfId="135" applyFont="1" applyBorder="1"/>
    <xf numFmtId="3" fontId="52" fillId="0" borderId="0" xfId="135" applyNumberFormat="1" applyFont="1" applyBorder="1"/>
    <xf numFmtId="0" fontId="54" fillId="0" borderId="0" xfId="135" applyFont="1"/>
    <xf numFmtId="2" fontId="54" fillId="0" borderId="0" xfId="135" applyNumberFormat="1" applyFont="1" applyAlignment="1">
      <alignment horizontal="left"/>
    </xf>
    <xf numFmtId="17" fontId="128" fillId="0" borderId="0" xfId="135" applyNumberFormat="1" applyFont="1" applyAlignment="1"/>
    <xf numFmtId="181" fontId="128" fillId="0" borderId="0" xfId="135" applyNumberFormat="1" applyFont="1" applyBorder="1" applyAlignment="1">
      <alignment horizontal="center" vertical="top" wrapText="1"/>
    </xf>
    <xf numFmtId="2" fontId="128" fillId="0" borderId="0" xfId="135" applyNumberFormat="1" applyFont="1" applyBorder="1" applyAlignment="1">
      <alignment horizontal="center" vertical="top" wrapText="1"/>
    </xf>
    <xf numFmtId="3" fontId="56" fillId="0" borderId="0" xfId="135" applyNumberFormat="1" applyFont="1"/>
    <xf numFmtId="0" fontId="129" fillId="0" borderId="0" xfId="135" applyFont="1"/>
    <xf numFmtId="181" fontId="54" fillId="0" borderId="0" xfId="135" applyNumberFormat="1" applyFont="1" applyBorder="1" applyAlignment="1">
      <alignment horizontal="center"/>
    </xf>
    <xf numFmtId="3" fontId="76" fillId="0" borderId="0" xfId="73" applyNumberFormat="1" applyFont="1" applyBorder="1" applyAlignment="1">
      <alignment horizontal="right" indent="1"/>
    </xf>
    <xf numFmtId="181" fontId="54" fillId="0" borderId="29" xfId="135" applyNumberFormat="1" applyFont="1" applyBorder="1" applyAlignment="1">
      <alignment horizontal="center"/>
    </xf>
    <xf numFmtId="3" fontId="54" fillId="0" borderId="0" xfId="135" applyNumberFormat="1" applyFont="1" applyBorder="1" applyAlignment="1">
      <alignment horizontal="right" indent="1"/>
    </xf>
    <xf numFmtId="3" fontId="54" fillId="0" borderId="0" xfId="73" applyNumberFormat="1" applyFont="1" applyBorder="1" applyAlignment="1">
      <alignment horizontal="right" indent="1"/>
    </xf>
    <xf numFmtId="3" fontId="74" fillId="0" borderId="0" xfId="73" applyNumberFormat="1" applyFont="1" applyBorder="1" applyAlignment="1">
      <alignment horizontal="right" indent="1"/>
    </xf>
    <xf numFmtId="17" fontId="76" fillId="0" borderId="30" xfId="135" applyNumberFormat="1" applyFont="1" applyBorder="1" applyAlignment="1">
      <alignment horizontal="center"/>
    </xf>
    <xf numFmtId="3" fontId="52" fillId="0" borderId="0" xfId="73" applyNumberFormat="1" applyFont="1" applyBorder="1" applyAlignment="1">
      <alignment horizontal="right" indent="1"/>
    </xf>
    <xf numFmtId="17" fontId="54" fillId="0" borderId="30" xfId="135" applyNumberFormat="1" applyFont="1" applyBorder="1" applyAlignment="1">
      <alignment horizontal="center"/>
    </xf>
    <xf numFmtId="0" fontId="54" fillId="25" borderId="26" xfId="135" applyFont="1" applyFill="1" applyBorder="1" applyAlignment="1">
      <alignment horizontal="center"/>
    </xf>
    <xf numFmtId="0" fontId="54" fillId="25" borderId="27" xfId="135" applyFont="1" applyFill="1" applyBorder="1" applyAlignment="1">
      <alignment horizontal="center"/>
    </xf>
    <xf numFmtId="3" fontId="54" fillId="25" borderId="27" xfId="135" applyNumberFormat="1" applyFont="1" applyFill="1" applyBorder="1" applyAlignment="1">
      <alignment horizontal="center"/>
    </xf>
    <xf numFmtId="0" fontId="52" fillId="25" borderId="28" xfId="135" applyFont="1" applyFill="1" applyBorder="1"/>
    <xf numFmtId="0" fontId="54" fillId="25" borderId="43" xfId="135" applyFont="1" applyFill="1" applyBorder="1" applyAlignment="1">
      <alignment horizontal="center"/>
    </xf>
    <xf numFmtId="0" fontId="54" fillId="25" borderId="25" xfId="135" applyFont="1" applyFill="1" applyBorder="1" applyAlignment="1">
      <alignment horizontal="center"/>
    </xf>
    <xf numFmtId="3" fontId="54" fillId="25" borderId="25" xfId="135" applyNumberFormat="1" applyFont="1" applyFill="1" applyBorder="1" applyAlignment="1">
      <alignment horizontal="center"/>
    </xf>
    <xf numFmtId="0" fontId="52" fillId="25" borderId="31" xfId="135" applyFont="1" applyFill="1" applyBorder="1"/>
    <xf numFmtId="3" fontId="52" fillId="0" borderId="0" xfId="0" applyNumberFormat="1" applyFont="1"/>
    <xf numFmtId="3" fontId="54" fillId="25" borderId="11" xfId="0" applyNumberFormat="1" applyFont="1" applyFill="1" applyBorder="1"/>
    <xf numFmtId="3" fontId="54" fillId="25" borderId="13" xfId="0" applyNumberFormat="1" applyFont="1" applyFill="1" applyBorder="1"/>
    <xf numFmtId="3" fontId="52" fillId="0" borderId="16" xfId="0" applyNumberFormat="1" applyFont="1" applyBorder="1"/>
    <xf numFmtId="3" fontId="52" fillId="0" borderId="0" xfId="0" applyNumberFormat="1" applyFont="1" applyBorder="1"/>
    <xf numFmtId="3" fontId="52" fillId="0" borderId="15" xfId="0" applyNumberFormat="1" applyFont="1" applyBorder="1"/>
    <xf numFmtId="3" fontId="54" fillId="0" borderId="21" xfId="0" applyNumberFormat="1" applyFont="1" applyBorder="1"/>
    <xf numFmtId="3" fontId="54" fillId="0" borderId="22" xfId="0" applyNumberFormat="1" applyFont="1" applyBorder="1"/>
    <xf numFmtId="3" fontId="54" fillId="44" borderId="23" xfId="0" applyNumberFormat="1" applyFont="1" applyFill="1" applyBorder="1"/>
    <xf numFmtId="3" fontId="54" fillId="0" borderId="10" xfId="0" applyNumberFormat="1" applyFont="1" applyBorder="1"/>
    <xf numFmtId="3" fontId="54" fillId="0" borderId="11" xfId="0" applyNumberFormat="1" applyFont="1" applyBorder="1"/>
    <xf numFmtId="3" fontId="54" fillId="44" borderId="13" xfId="0" applyNumberFormat="1" applyFont="1" applyFill="1" applyBorder="1"/>
    <xf numFmtId="3" fontId="52" fillId="0" borderId="17" xfId="0" applyNumberFormat="1" applyFont="1" applyBorder="1"/>
    <xf numFmtId="0" fontId="112" fillId="25" borderId="23" xfId="0" applyFont="1" applyFill="1" applyBorder="1" applyAlignment="1">
      <alignment horizontal="center" vertical="top"/>
    </xf>
    <xf numFmtId="0" fontId="112" fillId="25" borderId="20" xfId="0" applyFont="1" applyFill="1" applyBorder="1"/>
    <xf numFmtId="3" fontId="54" fillId="0" borderId="0" xfId="0" applyNumberFormat="1" applyFont="1" applyBorder="1"/>
    <xf numFmtId="3" fontId="54" fillId="25" borderId="10" xfId="0" applyNumberFormat="1" applyFont="1" applyFill="1" applyBorder="1"/>
    <xf numFmtId="172" fontId="102" fillId="26" borderId="0" xfId="0" applyNumberFormat="1" applyFont="1" applyFill="1" applyBorder="1" applyAlignment="1">
      <alignment horizontal="centerContinuous" vertical="center"/>
    </xf>
    <xf numFmtId="173" fontId="54" fillId="26" borderId="0" xfId="0" applyNumberFormat="1" applyFont="1" applyFill="1" applyBorder="1" applyAlignment="1">
      <alignment horizontal="centerContinuous" vertical="center"/>
    </xf>
    <xf numFmtId="3" fontId="52" fillId="0" borderId="0" xfId="0" applyNumberFormat="1" applyFont="1" applyAlignment="1">
      <alignment horizontal="centerContinuous"/>
    </xf>
    <xf numFmtId="0" fontId="54" fillId="26" borderId="0" xfId="0" applyFont="1" applyFill="1" applyBorder="1" applyAlignment="1">
      <alignment horizontal="centerContinuous" vertical="center"/>
    </xf>
    <xf numFmtId="0" fontId="128" fillId="26" borderId="0" xfId="0" applyFont="1" applyFill="1" applyBorder="1" applyAlignment="1">
      <alignment horizontal="centerContinuous" vertical="center"/>
    </xf>
    <xf numFmtId="10" fontId="54" fillId="25" borderId="10" xfId="0" applyNumberFormat="1" applyFont="1" applyFill="1" applyBorder="1" applyAlignment="1">
      <alignment horizontal="right" indent="1"/>
    </xf>
    <xf numFmtId="3" fontId="54" fillId="25" borderId="13" xfId="0" applyNumberFormat="1" applyFont="1" applyFill="1" applyBorder="1" applyAlignment="1">
      <alignment horizontal="right" indent="1"/>
    </xf>
    <xf numFmtId="3" fontId="54" fillId="25" borderId="12" xfId="0" applyNumberFormat="1" applyFont="1" applyFill="1" applyBorder="1" applyAlignment="1">
      <alignment horizontal="right" indent="1"/>
    </xf>
    <xf numFmtId="3" fontId="54" fillId="25" borderId="13" xfId="0" applyNumberFormat="1" applyFont="1" applyFill="1" applyBorder="1" applyAlignment="1"/>
    <xf numFmtId="10" fontId="52" fillId="0" borderId="16" xfId="0" applyNumberFormat="1" applyFont="1" applyBorder="1" applyAlignment="1">
      <alignment horizontal="right" indent="1"/>
    </xf>
    <xf numFmtId="3" fontId="52" fillId="0" borderId="15" xfId="0" applyNumberFormat="1" applyFont="1" applyBorder="1" applyAlignment="1">
      <alignment horizontal="right" indent="1"/>
    </xf>
    <xf numFmtId="3" fontId="52" fillId="0" borderId="24" xfId="0" applyNumberFormat="1" applyFont="1" applyBorder="1" applyAlignment="1">
      <alignment horizontal="right" indent="1"/>
    </xf>
    <xf numFmtId="3" fontId="52" fillId="0" borderId="15" xfId="0" applyNumberFormat="1" applyFont="1" applyBorder="1" applyAlignment="1"/>
    <xf numFmtId="10" fontId="54" fillId="0" borderId="21" xfId="0" applyNumberFormat="1" applyFont="1" applyBorder="1" applyAlignment="1">
      <alignment horizontal="right" indent="1"/>
    </xf>
    <xf numFmtId="3" fontId="54" fillId="0" borderId="23" xfId="0" applyNumberFormat="1" applyFont="1" applyBorder="1" applyAlignment="1">
      <alignment horizontal="right" indent="1"/>
    </xf>
    <xf numFmtId="3" fontId="54" fillId="0" borderId="14" xfId="0" applyNumberFormat="1" applyFont="1" applyBorder="1" applyAlignment="1">
      <alignment horizontal="right" indent="1"/>
    </xf>
    <xf numFmtId="3" fontId="54" fillId="44" borderId="23" xfId="0" applyNumberFormat="1" applyFont="1" applyFill="1" applyBorder="1" applyAlignment="1"/>
    <xf numFmtId="0" fontId="54" fillId="25" borderId="10" xfId="0" applyFont="1" applyFill="1" applyBorder="1" applyAlignment="1">
      <alignment horizontal="center" vertical="center"/>
    </xf>
    <xf numFmtId="0" fontId="54" fillId="25" borderId="13" xfId="0" applyFont="1" applyFill="1" applyBorder="1" applyAlignment="1">
      <alignment horizontal="center" vertical="center"/>
    </xf>
    <xf numFmtId="0" fontId="54" fillId="25" borderId="23" xfId="0" applyFont="1" applyFill="1" applyBorder="1" applyAlignment="1">
      <alignment vertical="top"/>
    </xf>
    <xf numFmtId="0" fontId="54" fillId="25" borderId="20" xfId="0" applyFont="1" applyFill="1" applyBorder="1"/>
    <xf numFmtId="0" fontId="54" fillId="0" borderId="0" xfId="0" applyFont="1" applyBorder="1" applyAlignment="1">
      <alignment horizontal="centerContinuous"/>
    </xf>
    <xf numFmtId="3" fontId="54" fillId="0" borderId="0" xfId="0" applyNumberFormat="1" applyFont="1" applyBorder="1" applyAlignment="1">
      <alignment horizontal="centerContinuous"/>
    </xf>
    <xf numFmtId="0" fontId="6" fillId="0" borderId="0" xfId="90" applyFont="1"/>
    <xf numFmtId="3" fontId="6" fillId="0" borderId="0" xfId="90" applyNumberFormat="1" applyFont="1"/>
    <xf numFmtId="0" fontId="6" fillId="29" borderId="0" xfId="90" applyFont="1" applyFill="1" applyBorder="1"/>
    <xf numFmtId="0" fontId="3" fillId="29" borderId="0" xfId="90" applyFill="1" applyBorder="1"/>
    <xf numFmtId="0" fontId="123" fillId="29" borderId="0" xfId="150" applyFill="1" applyBorder="1"/>
    <xf numFmtId="17" fontId="6" fillId="29" borderId="0" xfId="90" applyNumberFormat="1" applyFont="1" applyFill="1" applyBorder="1" applyAlignment="1">
      <alignment horizontal="center" wrapText="1"/>
    </xf>
    <xf numFmtId="10" fontId="6" fillId="29" borderId="0" xfId="90" applyNumberFormat="1" applyFont="1" applyFill="1" applyBorder="1" applyAlignment="1">
      <alignment horizontal="right" indent="1"/>
    </xf>
    <xf numFmtId="3" fontId="6" fillId="29" borderId="0" xfId="90" applyNumberFormat="1" applyFont="1" applyFill="1" applyBorder="1"/>
    <xf numFmtId="3" fontId="3" fillId="29" borderId="0" xfId="90" applyNumberFormat="1" applyFill="1" applyBorder="1"/>
    <xf numFmtId="10" fontId="6" fillId="29" borderId="0" xfId="90" applyNumberFormat="1" applyFont="1" applyFill="1" applyBorder="1"/>
    <xf numFmtId="0" fontId="30" fillId="29" borderId="0" xfId="136" applyFill="1" applyAlignment="1">
      <alignment horizontal="center"/>
    </xf>
    <xf numFmtId="0" fontId="30" fillId="29" borderId="0" xfId="136" applyFill="1" applyBorder="1" applyAlignment="1">
      <alignment horizontal="center"/>
    </xf>
    <xf numFmtId="3" fontId="30" fillId="29" borderId="0" xfId="136" applyNumberFormat="1" applyFill="1" applyAlignment="1">
      <alignment horizontal="center"/>
    </xf>
    <xf numFmtId="0" fontId="71" fillId="29" borderId="0" xfId="0" applyFont="1" applyFill="1"/>
    <xf numFmtId="0" fontId="81" fillId="29" borderId="0" xfId="108" applyFont="1" applyFill="1" applyBorder="1"/>
    <xf numFmtId="0" fontId="89" fillId="0" borderId="0" xfId="2" applyFont="1" applyBorder="1" applyAlignment="1">
      <alignment vertical="center"/>
    </xf>
    <xf numFmtId="3" fontId="61" fillId="0" borderId="18" xfId="0" applyNumberFormat="1" applyFont="1" applyBorder="1" applyAlignment="1">
      <alignment horizontal="center" vertical="center"/>
    </xf>
    <xf numFmtId="3" fontId="61" fillId="0" borderId="22" xfId="0" applyNumberFormat="1" applyFont="1" applyBorder="1" applyAlignment="1">
      <alignment horizontal="center" vertical="center"/>
    </xf>
    <xf numFmtId="168" fontId="61" fillId="31" borderId="11" xfId="0" applyNumberFormat="1" applyFont="1" applyFill="1" applyBorder="1" applyAlignment="1">
      <alignment horizontal="center"/>
    </xf>
    <xf numFmtId="168" fontId="54" fillId="31" borderId="11" xfId="0" applyNumberFormat="1" applyFont="1" applyFill="1" applyBorder="1" applyAlignment="1">
      <alignment horizontal="center"/>
    </xf>
    <xf numFmtId="3" fontId="54" fillId="31" borderId="11" xfId="0" applyNumberFormat="1" applyFont="1" applyFill="1" applyBorder="1" applyAlignment="1">
      <alignment horizontal="center"/>
    </xf>
    <xf numFmtId="168" fontId="54" fillId="31" borderId="18" xfId="0" applyNumberFormat="1" applyFont="1" applyFill="1" applyBorder="1" applyAlignment="1">
      <alignment horizontal="center"/>
    </xf>
    <xf numFmtId="3" fontId="54" fillId="45" borderId="18" xfId="0" applyNumberFormat="1" applyFont="1" applyFill="1" applyBorder="1" applyAlignment="1">
      <alignment horizontal="center"/>
    </xf>
    <xf numFmtId="3" fontId="54" fillId="47" borderId="11" xfId="0" applyNumberFormat="1" applyFont="1" applyFill="1" applyBorder="1" applyAlignment="1">
      <alignment horizontal="center"/>
    </xf>
    <xf numFmtId="3" fontId="54" fillId="45" borderId="0" xfId="0" applyNumberFormat="1" applyFont="1" applyFill="1" applyBorder="1" applyAlignment="1">
      <alignment horizontal="center"/>
    </xf>
    <xf numFmtId="168" fontId="54" fillId="28" borderId="22" xfId="0" applyNumberFormat="1" applyFont="1" applyFill="1" applyBorder="1" applyAlignment="1">
      <alignment horizontal="center"/>
    </xf>
    <xf numFmtId="168" fontId="52" fillId="0" borderId="22" xfId="0" applyNumberFormat="1" applyFont="1" applyFill="1" applyBorder="1" applyAlignment="1">
      <alignment horizontal="center"/>
    </xf>
    <xf numFmtId="3" fontId="52" fillId="0" borderId="18" xfId="0" applyNumberFormat="1" applyFont="1" applyFill="1" applyBorder="1" applyAlignment="1">
      <alignment horizontal="center"/>
    </xf>
    <xf numFmtId="0" fontId="7" fillId="29" borderId="0" xfId="2" applyFill="1" applyBorder="1"/>
    <xf numFmtId="174" fontId="7" fillId="29" borderId="0" xfId="2" applyNumberFormat="1" applyFill="1" applyBorder="1"/>
    <xf numFmtId="176" fontId="116" fillId="27" borderId="0" xfId="2" applyNumberFormat="1" applyFont="1" applyFill="1" applyBorder="1"/>
    <xf numFmtId="2" fontId="116" fillId="29" borderId="0" xfId="2" applyNumberFormat="1" applyFont="1" applyFill="1"/>
    <xf numFmtId="0" fontId="88" fillId="29" borderId="0" xfId="2" applyFont="1" applyFill="1"/>
    <xf numFmtId="164" fontId="116" fillId="29" borderId="0" xfId="2" applyNumberFormat="1" applyFont="1" applyFill="1"/>
    <xf numFmtId="164" fontId="88" fillId="29" borderId="0" xfId="2" applyNumberFormat="1" applyFont="1" applyFill="1"/>
    <xf numFmtId="164" fontId="117" fillId="29" borderId="0" xfId="2" applyNumberFormat="1" applyFont="1" applyFill="1"/>
    <xf numFmtId="164" fontId="98" fillId="29" borderId="0" xfId="2" applyNumberFormat="1" applyFont="1" applyFill="1"/>
    <xf numFmtId="0" fontId="98" fillId="29" borderId="0" xfId="2" applyFont="1" applyFill="1"/>
    <xf numFmtId="2" fontId="7" fillId="29" borderId="0" xfId="2" applyNumberFormat="1" applyFont="1" applyFill="1" applyBorder="1"/>
    <xf numFmtId="0" fontId="7" fillId="29" borderId="0" xfId="2" applyFont="1" applyFill="1" applyBorder="1"/>
    <xf numFmtId="17" fontId="116" fillId="29" borderId="0" xfId="2" applyNumberFormat="1" applyFont="1" applyFill="1"/>
    <xf numFmtId="0" fontId="7" fillId="29" borderId="0" xfId="2" applyFont="1" applyFill="1"/>
    <xf numFmtId="3" fontId="88" fillId="29" borderId="0" xfId="2" applyNumberFormat="1" applyFont="1" applyFill="1"/>
    <xf numFmtId="3" fontId="120" fillId="29" borderId="0" xfId="2" applyNumberFormat="1" applyFont="1" applyFill="1"/>
    <xf numFmtId="0" fontId="116" fillId="29" borderId="0" xfId="2" applyFont="1" applyFill="1"/>
    <xf numFmtId="3" fontId="98" fillId="29" borderId="0" xfId="2" applyNumberFormat="1" applyFont="1" applyFill="1"/>
    <xf numFmtId="2" fontId="117" fillId="29" borderId="0" xfId="2" applyNumberFormat="1" applyFont="1" applyFill="1"/>
    <xf numFmtId="3" fontId="118" fillId="29" borderId="0" xfId="2" applyNumberFormat="1" applyFont="1" applyFill="1"/>
    <xf numFmtId="3" fontId="88" fillId="29" borderId="0" xfId="2" applyNumberFormat="1" applyFont="1" applyFill="1" applyBorder="1"/>
    <xf numFmtId="2" fontId="116" fillId="29" borderId="0" xfId="2" applyNumberFormat="1" applyFont="1" applyFill="1" applyBorder="1"/>
    <xf numFmtId="3" fontId="120" fillId="29" borderId="0" xfId="2" applyNumberFormat="1" applyFont="1" applyFill="1" applyBorder="1"/>
    <xf numFmtId="0" fontId="88" fillId="29" borderId="0" xfId="2" applyFont="1" applyFill="1" applyBorder="1"/>
    <xf numFmtId="0" fontId="89" fillId="29" borderId="0" xfId="2" applyFont="1" applyFill="1"/>
    <xf numFmtId="3" fontId="98" fillId="29" borderId="0" xfId="2" applyNumberFormat="1" applyFont="1" applyFill="1" applyAlignment="1">
      <alignment horizontal="right"/>
    </xf>
    <xf numFmtId="0" fontId="116" fillId="29" borderId="0" xfId="2" applyFont="1" applyFill="1" applyBorder="1"/>
    <xf numFmtId="3" fontId="88" fillId="29" borderId="0" xfId="2" applyNumberFormat="1" applyFont="1" applyFill="1" applyAlignment="1">
      <alignment horizontal="right"/>
    </xf>
    <xf numFmtId="0" fontId="132" fillId="0" borderId="0" xfId="2" applyFont="1"/>
    <xf numFmtId="10" fontId="132" fillId="0" borderId="0" xfId="2" applyNumberFormat="1" applyFont="1"/>
    <xf numFmtId="0" fontId="132" fillId="29" borderId="0" xfId="135" applyFont="1" applyFill="1"/>
    <xf numFmtId="0" fontId="133" fillId="29" borderId="0" xfId="135" applyFont="1" applyFill="1"/>
    <xf numFmtId="0" fontId="134" fillId="29" borderId="0" xfId="135" applyFont="1" applyFill="1" applyAlignment="1">
      <alignment horizontal="center"/>
    </xf>
    <xf numFmtId="181" fontId="133" fillId="29" borderId="0" xfId="135" applyNumberFormat="1" applyFont="1" applyFill="1"/>
    <xf numFmtId="3" fontId="133" fillId="29" borderId="0" xfId="135" applyNumberFormat="1" applyFont="1" applyFill="1"/>
    <xf numFmtId="2" fontId="133" fillId="29" borderId="0" xfId="135" applyNumberFormat="1" applyFont="1" applyFill="1"/>
    <xf numFmtId="49" fontId="134" fillId="29" borderId="0" xfId="135" applyNumberFormat="1" applyFont="1" applyFill="1" applyAlignment="1">
      <alignment horizontal="center"/>
    </xf>
    <xf numFmtId="17" fontId="134" fillId="29" borderId="0" xfId="135" applyNumberFormat="1" applyFont="1" applyFill="1" applyAlignment="1">
      <alignment horizontal="center"/>
    </xf>
    <xf numFmtId="0" fontId="135" fillId="29" borderId="0" xfId="135" applyFont="1" applyFill="1" applyAlignment="1">
      <alignment horizontal="center"/>
    </xf>
    <xf numFmtId="0" fontId="136" fillId="29" borderId="0" xfId="135" applyFont="1" applyFill="1" applyAlignment="1">
      <alignment horizontal="center"/>
    </xf>
    <xf numFmtId="3" fontId="137" fillId="29" borderId="0" xfId="0" applyNumberFormat="1" applyFont="1" applyFill="1"/>
    <xf numFmtId="3" fontId="138" fillId="29" borderId="0" xfId="0" applyNumberFormat="1" applyFont="1" applyFill="1"/>
    <xf numFmtId="3" fontId="136" fillId="29" borderId="0" xfId="135" applyNumberFormat="1" applyFont="1" applyFill="1" applyAlignment="1">
      <alignment horizontal="center"/>
    </xf>
    <xf numFmtId="3" fontId="135" fillId="29" borderId="0" xfId="135" applyNumberFormat="1" applyFont="1" applyFill="1" applyAlignment="1">
      <alignment horizontal="center"/>
    </xf>
    <xf numFmtId="4" fontId="136" fillId="29" borderId="0" xfId="135" applyNumberFormat="1" applyFont="1" applyFill="1" applyAlignment="1">
      <alignment horizontal="center"/>
    </xf>
    <xf numFmtId="3" fontId="139" fillId="29" borderId="0" xfId="0" applyNumberFormat="1" applyFont="1" applyFill="1"/>
    <xf numFmtId="3" fontId="140" fillId="29" borderId="0" xfId="0" applyNumberFormat="1" applyFont="1" applyFill="1"/>
    <xf numFmtId="17" fontId="138" fillId="29" borderId="30" xfId="135" applyNumberFormat="1" applyFont="1" applyFill="1" applyBorder="1" applyAlignment="1">
      <alignment horizontal="center"/>
    </xf>
    <xf numFmtId="3" fontId="134" fillId="29" borderId="0" xfId="0" applyNumberFormat="1" applyFont="1" applyFill="1"/>
    <xf numFmtId="165" fontId="134" fillId="29" borderId="0" xfId="135" applyNumberFormat="1" applyFont="1" applyFill="1" applyAlignment="1">
      <alignment horizontal="center"/>
    </xf>
    <xf numFmtId="10" fontId="138" fillId="29" borderId="29" xfId="135" applyNumberFormat="1" applyFont="1" applyFill="1" applyBorder="1" applyAlignment="1">
      <alignment horizontal="center"/>
    </xf>
    <xf numFmtId="181" fontId="141" fillId="29" borderId="29" xfId="135" applyNumberFormat="1" applyFont="1" applyFill="1" applyBorder="1" applyAlignment="1">
      <alignment horizontal="center"/>
    </xf>
    <xf numFmtId="2" fontId="135" fillId="29" borderId="0" xfId="135" applyNumberFormat="1" applyFont="1" applyFill="1" applyAlignment="1">
      <alignment horizontal="center"/>
    </xf>
    <xf numFmtId="3" fontId="135" fillId="29" borderId="0" xfId="135" applyNumberFormat="1" applyFont="1" applyFill="1"/>
    <xf numFmtId="0" fontId="136" fillId="29" borderId="0" xfId="135" applyFont="1" applyFill="1"/>
    <xf numFmtId="3" fontId="132" fillId="29" borderId="0" xfId="135" applyNumberFormat="1" applyFont="1" applyFill="1"/>
    <xf numFmtId="0" fontId="133" fillId="29" borderId="0" xfId="135" applyFont="1" applyFill="1" applyBorder="1"/>
    <xf numFmtId="3" fontId="142" fillId="29" borderId="0" xfId="0" applyNumberFormat="1" applyFont="1" applyFill="1" applyBorder="1" applyAlignment="1">
      <alignment horizontal="center" vertical="center" wrapText="1"/>
    </xf>
    <xf numFmtId="0" fontId="6" fillId="0" borderId="0" xfId="152" applyFont="1" applyFill="1"/>
    <xf numFmtId="0" fontId="145" fillId="0" borderId="24" xfId="119" applyFont="1" applyFill="1" applyBorder="1" applyAlignment="1">
      <alignment horizontal="center" vertical="center" wrapText="1"/>
    </xf>
    <xf numFmtId="0" fontId="147" fillId="0" borderId="24" xfId="119" applyFont="1" applyFill="1" applyBorder="1" applyAlignment="1">
      <alignment horizontal="center" vertical="center" wrapText="1"/>
    </xf>
    <xf numFmtId="0" fontId="146" fillId="33" borderId="12" xfId="119" applyFont="1" applyFill="1" applyBorder="1" applyAlignment="1">
      <alignment horizontal="center" vertical="center" wrapText="1"/>
    </xf>
    <xf numFmtId="0" fontId="146" fillId="33" borderId="13" xfId="119" applyFont="1" applyFill="1" applyBorder="1" applyAlignment="1">
      <alignment horizontal="center" vertical="center" wrapText="1"/>
    </xf>
    <xf numFmtId="0" fontId="146" fillId="0" borderId="24" xfId="119" applyFont="1" applyFill="1" applyBorder="1" applyAlignment="1">
      <alignment horizontal="center" vertical="center" wrapText="1"/>
    </xf>
    <xf numFmtId="183" fontId="147" fillId="33" borderId="55" xfId="153" applyNumberFormat="1" applyFont="1" applyFill="1" applyBorder="1" applyAlignment="1">
      <alignment vertical="center"/>
    </xf>
    <xf numFmtId="183" fontId="147" fillId="33" borderId="56" xfId="153" applyNumberFormat="1" applyFont="1" applyFill="1" applyBorder="1" applyAlignment="1">
      <alignment vertical="center"/>
    </xf>
    <xf numFmtId="183" fontId="81" fillId="0" borderId="24" xfId="153" applyNumberFormat="1" applyFont="1" applyFill="1" applyBorder="1" applyAlignment="1">
      <alignment vertical="center"/>
    </xf>
    <xf numFmtId="0" fontId="80" fillId="0" borderId="57" xfId="151" applyFont="1" applyBorder="1" applyAlignment="1">
      <alignment vertical="center"/>
    </xf>
    <xf numFmtId="0" fontId="80" fillId="0" borderId="58" xfId="151" applyFont="1" applyBorder="1" applyAlignment="1">
      <alignment vertical="center"/>
    </xf>
    <xf numFmtId="183" fontId="148" fillId="0" borderId="59" xfId="153" applyNumberFormat="1" applyFont="1" applyBorder="1" applyAlignment="1">
      <alignment vertical="center"/>
    </xf>
    <xf numFmtId="183" fontId="147" fillId="29" borderId="56" xfId="153" applyNumberFormat="1" applyFont="1" applyFill="1" applyBorder="1" applyAlignment="1">
      <alignment vertical="center"/>
    </xf>
    <xf numFmtId="183" fontId="148" fillId="0" borderId="60" xfId="153" applyNumberFormat="1" applyFont="1" applyBorder="1" applyAlignment="1">
      <alignment vertical="center"/>
    </xf>
    <xf numFmtId="0" fontId="80" fillId="0" borderId="61" xfId="151" applyFont="1" applyBorder="1" applyAlignment="1">
      <alignment vertical="center"/>
    </xf>
    <xf numFmtId="0" fontId="80" fillId="0" borderId="62" xfId="151" applyFont="1" applyBorder="1" applyAlignment="1">
      <alignment vertical="center"/>
    </xf>
    <xf numFmtId="183" fontId="148" fillId="0" borderId="63" xfId="153" applyNumberFormat="1" applyFont="1" applyBorder="1" applyAlignment="1">
      <alignment vertical="center"/>
    </xf>
    <xf numFmtId="0" fontId="80" fillId="0" borderId="64" xfId="151" applyFont="1" applyBorder="1" applyAlignment="1">
      <alignment vertical="center"/>
    </xf>
    <xf numFmtId="0" fontId="80" fillId="0" borderId="65" xfId="151" applyFont="1" applyBorder="1" applyAlignment="1">
      <alignment vertical="center"/>
    </xf>
    <xf numFmtId="0" fontId="6" fillId="0" borderId="0" xfId="152" applyFont="1" applyFill="1" applyBorder="1"/>
    <xf numFmtId="0" fontId="80" fillId="0" borderId="66" xfId="151" applyFont="1" applyBorder="1" applyAlignment="1">
      <alignment vertical="center"/>
    </xf>
    <xf numFmtId="0" fontId="80" fillId="0" borderId="55" xfId="151" applyFont="1" applyBorder="1" applyAlignment="1">
      <alignment vertical="center"/>
    </xf>
    <xf numFmtId="183" fontId="149" fillId="0" borderId="24" xfId="153" applyNumberFormat="1" applyFont="1" applyFill="1" applyBorder="1" applyAlignment="1">
      <alignment vertical="center"/>
    </xf>
    <xf numFmtId="0" fontId="2" fillId="0" borderId="0" xfId="152" applyFont="1" applyFill="1" applyBorder="1"/>
    <xf numFmtId="0" fontId="6" fillId="29" borderId="0" xfId="152" applyFont="1" applyFill="1"/>
    <xf numFmtId="0" fontId="2" fillId="0" borderId="0" xfId="152" applyFont="1"/>
    <xf numFmtId="183" fontId="147" fillId="33" borderId="65" xfId="153" applyNumberFormat="1" applyFont="1" applyFill="1" applyBorder="1" applyAlignment="1">
      <alignment vertical="center"/>
    </xf>
    <xf numFmtId="183" fontId="147" fillId="33" borderId="59" xfId="153" applyNumberFormat="1" applyFont="1" applyFill="1" applyBorder="1" applyAlignment="1">
      <alignment vertical="center"/>
    </xf>
    <xf numFmtId="183" fontId="149" fillId="49" borderId="67" xfId="152" applyNumberFormat="1" applyFont="1" applyFill="1" applyBorder="1" applyAlignment="1">
      <alignment vertical="center"/>
    </xf>
    <xf numFmtId="183" fontId="149" fillId="0" borderId="0" xfId="152" applyNumberFormat="1" applyFont="1" applyAlignment="1">
      <alignment vertical="center"/>
    </xf>
    <xf numFmtId="0" fontId="151" fillId="0" borderId="0" xfId="152" applyFont="1" applyFill="1" applyAlignment="1">
      <alignment vertical="center"/>
    </xf>
    <xf numFmtId="0" fontId="149" fillId="0" borderId="0" xfId="152" applyFont="1" applyAlignment="1">
      <alignment vertical="center"/>
    </xf>
    <xf numFmtId="183" fontId="2" fillId="0" borderId="0" xfId="152" applyNumberFormat="1" applyFont="1"/>
    <xf numFmtId="0" fontId="6" fillId="0" borderId="0" xfId="152" applyFont="1" applyFill="1" applyAlignment="1">
      <alignment horizontal="center" vertical="center"/>
    </xf>
    <xf numFmtId="0" fontId="146" fillId="33" borderId="19" xfId="119" applyFont="1" applyFill="1" applyBorder="1" applyAlignment="1">
      <alignment horizontal="center" vertical="center" wrapText="1"/>
    </xf>
    <xf numFmtId="0" fontId="146" fillId="33" borderId="20" xfId="119" applyFont="1" applyFill="1" applyBorder="1" applyAlignment="1">
      <alignment horizontal="center" vertical="center" wrapText="1"/>
    </xf>
    <xf numFmtId="0" fontId="153" fillId="0" borderId="12" xfId="152" applyFont="1" applyFill="1" applyBorder="1" applyAlignment="1">
      <alignment horizontal="center" vertical="center"/>
    </xf>
    <xf numFmtId="0" fontId="153" fillId="0" borderId="12" xfId="151" applyNumberFormat="1" applyFont="1" applyBorder="1" applyAlignment="1">
      <alignment horizontal="left" vertical="center" wrapText="1" indent="1"/>
    </xf>
    <xf numFmtId="3" fontId="154" fillId="0" borderId="12" xfId="153" applyNumberFormat="1" applyFont="1" applyBorder="1" applyAlignment="1">
      <alignment vertical="center"/>
    </xf>
    <xf numFmtId="3" fontId="154" fillId="0" borderId="0" xfId="153" applyNumberFormat="1" applyFont="1" applyFill="1" applyBorder="1" applyAlignment="1">
      <alignment vertical="center"/>
    </xf>
    <xf numFmtId="3" fontId="154" fillId="0" borderId="16" xfId="153" applyNumberFormat="1" applyFont="1" applyFill="1" applyBorder="1" applyAlignment="1">
      <alignment vertical="center"/>
    </xf>
    <xf numFmtId="0" fontId="153" fillId="0" borderId="0" xfId="152" applyFont="1" applyFill="1"/>
    <xf numFmtId="0" fontId="2" fillId="0" borderId="12" xfId="152" applyFont="1" applyBorder="1" applyAlignment="1">
      <alignment horizontal="center" vertical="center"/>
    </xf>
    <xf numFmtId="0" fontId="2" fillId="0" borderId="12" xfId="152" applyFont="1" applyBorder="1"/>
    <xf numFmtId="3" fontId="2" fillId="0" borderId="12" xfId="152" applyNumberFormat="1" applyFont="1" applyBorder="1"/>
    <xf numFmtId="3" fontId="2" fillId="0" borderId="0" xfId="152" applyNumberFormat="1" applyFont="1" applyFill="1" applyBorder="1"/>
    <xf numFmtId="0" fontId="2" fillId="0" borderId="0" xfId="152" applyFont="1" applyAlignment="1">
      <alignment horizontal="center" vertical="center"/>
    </xf>
    <xf numFmtId="3" fontId="2" fillId="0" borderId="0" xfId="152" applyNumberFormat="1" applyFont="1"/>
    <xf numFmtId="3" fontId="155" fillId="49" borderId="67" xfId="152" applyNumberFormat="1" applyFont="1" applyFill="1" applyBorder="1"/>
    <xf numFmtId="3" fontId="155" fillId="29" borderId="0" xfId="152" applyNumberFormat="1" applyFont="1" applyFill="1"/>
    <xf numFmtId="49" fontId="156" fillId="26" borderId="22" xfId="151" applyNumberFormat="1" applyFont="1" applyFill="1" applyBorder="1" applyAlignment="1">
      <alignment vertical="center"/>
    </xf>
    <xf numFmtId="49" fontId="156" fillId="26" borderId="0" xfId="151" applyNumberFormat="1" applyFont="1" applyFill="1" applyBorder="1" applyAlignment="1">
      <alignment horizontal="center" vertical="center"/>
    </xf>
    <xf numFmtId="17" fontId="157" fillId="51" borderId="18" xfId="119" applyNumberFormat="1" applyFont="1" applyFill="1" applyBorder="1" applyAlignment="1">
      <alignment horizontal="center" vertical="center" wrapText="1"/>
    </xf>
    <xf numFmtId="0" fontId="80" fillId="0" borderId="18" xfId="151" applyFont="1" applyBorder="1" applyAlignment="1">
      <alignment vertical="center"/>
    </xf>
    <xf numFmtId="0" fontId="80" fillId="51" borderId="61" xfId="151" applyFont="1" applyFill="1" applyBorder="1" applyAlignment="1">
      <alignment vertical="center"/>
    </xf>
    <xf numFmtId="183" fontId="147" fillId="51" borderId="55" xfId="153" applyNumberFormat="1" applyFont="1" applyFill="1" applyBorder="1" applyAlignment="1">
      <alignment vertical="center"/>
    </xf>
    <xf numFmtId="0" fontId="158" fillId="0" borderId="0" xfId="152" applyFont="1" applyFill="1"/>
    <xf numFmtId="0" fontId="158" fillId="0" borderId="0" xfId="152" applyFont="1"/>
    <xf numFmtId="0" fontId="2" fillId="0" borderId="0" xfId="152" applyFont="1" applyFill="1"/>
    <xf numFmtId="0" fontId="157" fillId="51" borderId="12" xfId="122" applyFont="1" applyFill="1" applyBorder="1" applyAlignment="1">
      <alignment horizontal="center" vertical="center" wrapText="1"/>
    </xf>
    <xf numFmtId="0" fontId="157" fillId="51" borderId="12" xfId="119" applyFont="1" applyFill="1" applyBorder="1" applyAlignment="1">
      <alignment horizontal="center" vertical="center" wrapText="1"/>
    </xf>
    <xf numFmtId="14" fontId="158" fillId="0" borderId="0" xfId="152" applyNumberFormat="1" applyFont="1" applyAlignment="1" applyProtection="1">
      <alignment horizontal="center"/>
      <protection locked="0"/>
    </xf>
    <xf numFmtId="3" fontId="158" fillId="0" borderId="0" xfId="152" applyNumberFormat="1" applyFont="1" applyFill="1" applyProtection="1">
      <protection locked="0"/>
    </xf>
    <xf numFmtId="0" fontId="2" fillId="0" borderId="0" xfId="152"/>
    <xf numFmtId="3" fontId="2" fillId="0" borderId="0" xfId="152" applyNumberFormat="1"/>
    <xf numFmtId="10" fontId="2" fillId="0" borderId="0" xfId="152" applyNumberFormat="1"/>
    <xf numFmtId="14" fontId="158" fillId="0" borderId="0" xfId="125" applyNumberFormat="1" applyFont="1" applyFill="1" applyBorder="1" applyAlignment="1">
      <alignment horizontal="center"/>
    </xf>
    <xf numFmtId="184" fontId="147" fillId="0" borderId="0" xfId="153" applyNumberFormat="1" applyFont="1" applyFill="1" applyBorder="1" applyAlignment="1">
      <alignment vertical="center"/>
    </xf>
    <xf numFmtId="171" fontId="2" fillId="0" borderId="0" xfId="152" applyNumberFormat="1" applyFont="1" applyFill="1" applyBorder="1"/>
    <xf numFmtId="171" fontId="2" fillId="0" borderId="0" xfId="152" applyNumberFormat="1" applyFont="1" applyBorder="1"/>
    <xf numFmtId="171" fontId="2" fillId="0" borderId="0" xfId="152" applyNumberFormat="1" applyFont="1"/>
    <xf numFmtId="0" fontId="146" fillId="33" borderId="10" xfId="119" applyFont="1" applyFill="1" applyBorder="1" applyAlignment="1">
      <alignment horizontal="center" vertical="center" wrapText="1"/>
    </xf>
    <xf numFmtId="3" fontId="54" fillId="0" borderId="0" xfId="2" applyNumberFormat="1" applyFont="1"/>
    <xf numFmtId="0" fontId="6" fillId="0" borderId="0" xfId="154" applyFont="1" applyFill="1"/>
    <xf numFmtId="0" fontId="160" fillId="35" borderId="12" xfId="154" applyFont="1" applyFill="1" applyBorder="1" applyAlignment="1">
      <alignment horizontal="center" vertical="center" wrapText="1"/>
    </xf>
    <xf numFmtId="0" fontId="160" fillId="0" borderId="0" xfId="154" applyFont="1"/>
    <xf numFmtId="0" fontId="158" fillId="0" borderId="15" xfId="154" applyFont="1" applyFill="1" applyBorder="1"/>
    <xf numFmtId="0" fontId="161" fillId="0" borderId="17" xfId="154" applyFont="1" applyBorder="1"/>
    <xf numFmtId="3" fontId="1" fillId="0" borderId="12" xfId="154" applyNumberFormat="1" applyBorder="1"/>
    <xf numFmtId="0" fontId="161" fillId="0" borderId="16" xfId="154" applyFont="1" applyFill="1" applyBorder="1"/>
    <xf numFmtId="0" fontId="161" fillId="0" borderId="16" xfId="154" applyFont="1" applyBorder="1"/>
    <xf numFmtId="0" fontId="162" fillId="0" borderId="16" xfId="154" applyFont="1" applyBorder="1"/>
    <xf numFmtId="0" fontId="158" fillId="0" borderId="15" xfId="154" applyFont="1" applyBorder="1"/>
    <xf numFmtId="0" fontId="1" fillId="0" borderId="0" xfId="154" applyFont="1"/>
    <xf numFmtId="0" fontId="158" fillId="0" borderId="0" xfId="154" applyFont="1"/>
    <xf numFmtId="0" fontId="158" fillId="0" borderId="23" xfId="154" applyFont="1" applyBorder="1"/>
    <xf numFmtId="0" fontId="162" fillId="35" borderId="21" xfId="154" applyFont="1" applyFill="1" applyBorder="1"/>
    <xf numFmtId="3" fontId="5" fillId="35" borderId="12" xfId="154" applyNumberFormat="1" applyFont="1" applyFill="1" applyBorder="1"/>
    <xf numFmtId="0" fontId="42" fillId="0" borderId="0" xfId="116" applyFont="1" applyAlignment="1">
      <alignment horizontal="center"/>
    </xf>
    <xf numFmtId="0" fontId="48" fillId="24" borderId="0" xfId="116" applyFont="1" applyFill="1" applyAlignment="1">
      <alignment horizontal="center" vertical="center" wrapText="1"/>
    </xf>
    <xf numFmtId="3" fontId="43" fillId="23" borderId="0" xfId="116" applyNumberFormat="1" applyFont="1" applyFill="1" applyAlignment="1">
      <alignment horizontal="center"/>
    </xf>
    <xf numFmtId="0" fontId="44" fillId="23" borderId="0" xfId="116" applyFont="1" applyFill="1" applyAlignment="1">
      <alignment horizontal="center" vertical="center" wrapText="1"/>
    </xf>
    <xf numFmtId="10" fontId="43" fillId="23" borderId="0" xfId="116" applyNumberFormat="1" applyFont="1" applyFill="1" applyAlignment="1">
      <alignment horizontal="center" vertical="top"/>
    </xf>
    <xf numFmtId="49" fontId="51" fillId="0" borderId="0" xfId="116" applyNumberFormat="1" applyFont="1" applyAlignment="1">
      <alignment horizontal="center" vertical="center"/>
    </xf>
    <xf numFmtId="3" fontId="47" fillId="24" borderId="0" xfId="116" applyNumberFormat="1" applyFont="1" applyFill="1" applyAlignment="1">
      <alignment horizontal="center" vertical="center"/>
    </xf>
    <xf numFmtId="0" fontId="42" fillId="0" borderId="0" xfId="116" applyFont="1" applyAlignment="1">
      <alignment horizontal="left" vertical="center" textRotation="90"/>
    </xf>
    <xf numFmtId="0" fontId="42" fillId="0" borderId="0" xfId="116" applyFont="1" applyAlignment="1">
      <alignment horizontal="right"/>
    </xf>
    <xf numFmtId="0" fontId="55" fillId="0" borderId="0" xfId="0" applyFont="1" applyBorder="1" applyAlignment="1">
      <alignment horizontal="left" wrapText="1"/>
    </xf>
    <xf numFmtId="0" fontId="52" fillId="0" borderId="0" xfId="0" applyFont="1" applyBorder="1" applyAlignment="1">
      <alignment horizontal="left" vertical="center" wrapText="1"/>
    </xf>
    <xf numFmtId="0" fontId="63" fillId="0" borderId="0" xfId="136" applyFont="1" applyBorder="1" applyAlignment="1">
      <alignment horizontal="center" wrapText="1"/>
    </xf>
    <xf numFmtId="0" fontId="54" fillId="32" borderId="20" xfId="88" applyNumberFormat="1" applyFont="1" applyFill="1" applyBorder="1" applyAlignment="1" applyProtection="1">
      <alignment horizontal="center" vertical="center" wrapText="1"/>
    </xf>
    <xf numFmtId="0" fontId="54" fillId="32" borderId="18" xfId="88" applyNumberFormat="1" applyFont="1" applyFill="1" applyBorder="1" applyAlignment="1" applyProtection="1">
      <alignment horizontal="center" vertical="center" wrapText="1"/>
    </xf>
    <xf numFmtId="0" fontId="54" fillId="32" borderId="17" xfId="88" applyNumberFormat="1" applyFont="1" applyFill="1" applyBorder="1" applyAlignment="1" applyProtection="1">
      <alignment horizontal="center" vertical="center" wrapText="1"/>
    </xf>
    <xf numFmtId="0" fontId="54" fillId="32" borderId="19" xfId="136" applyNumberFormat="1" applyFont="1" applyFill="1" applyBorder="1" applyAlignment="1">
      <alignment horizontal="center" vertical="center" wrapText="1"/>
    </xf>
    <xf numFmtId="0" fontId="54" fillId="33" borderId="14" xfId="136" applyFont="1" applyFill="1" applyBorder="1" applyAlignment="1">
      <alignment horizontal="center" vertical="center" wrapText="1"/>
    </xf>
    <xf numFmtId="0" fontId="54" fillId="32" borderId="10" xfId="88" applyNumberFormat="1" applyFont="1" applyFill="1" applyBorder="1" applyAlignment="1" applyProtection="1">
      <alignment horizontal="center" vertical="center" wrapText="1"/>
    </xf>
    <xf numFmtId="0" fontId="52" fillId="32" borderId="12" xfId="136" applyNumberFormat="1" applyFont="1" applyFill="1" applyBorder="1" applyAlignment="1">
      <alignment horizontal="center" vertical="center" wrapText="1"/>
    </xf>
    <xf numFmtId="3" fontId="61" fillId="25" borderId="13" xfId="136" applyNumberFormat="1" applyFont="1" applyFill="1" applyBorder="1" applyAlignment="1">
      <alignment horizontal="center" vertical="center"/>
    </xf>
    <xf numFmtId="3" fontId="61" fillId="25" borderId="11" xfId="136" applyNumberFormat="1" applyFont="1" applyFill="1" applyBorder="1" applyAlignment="1">
      <alignment horizontal="center" vertical="center"/>
    </xf>
    <xf numFmtId="3" fontId="61" fillId="25" borderId="10" xfId="136" applyNumberFormat="1" applyFont="1" applyFill="1" applyBorder="1" applyAlignment="1">
      <alignment horizontal="center" vertical="center"/>
    </xf>
    <xf numFmtId="166" fontId="57" fillId="36" borderId="10" xfId="88" applyNumberFormat="1" applyFont="1" applyFill="1" applyBorder="1" applyAlignment="1" applyProtection="1">
      <alignment horizontal="center" vertical="center" wrapText="1"/>
    </xf>
    <xf numFmtId="166" fontId="57" fillId="36" borderId="12" xfId="136" applyNumberFormat="1" applyFont="1" applyFill="1" applyBorder="1" applyAlignment="1">
      <alignment horizontal="center" vertical="center" wrapText="1"/>
    </xf>
    <xf numFmtId="3" fontId="61" fillId="25" borderId="13" xfId="136" applyNumberFormat="1" applyFont="1" applyFill="1" applyBorder="1" applyAlignment="1">
      <alignment horizontal="center"/>
    </xf>
    <xf numFmtId="3" fontId="61" fillId="25" borderId="11" xfId="136" applyNumberFormat="1" applyFont="1" applyFill="1" applyBorder="1" applyAlignment="1">
      <alignment horizontal="center"/>
    </xf>
    <xf numFmtId="3" fontId="61" fillId="25" borderId="10" xfId="136" applyNumberFormat="1" applyFont="1" applyFill="1" applyBorder="1" applyAlignment="1">
      <alignment horizontal="center"/>
    </xf>
    <xf numFmtId="3" fontId="61" fillId="25" borderId="23" xfId="136" applyNumberFormat="1" applyFont="1" applyFill="1" applyBorder="1" applyAlignment="1">
      <alignment horizontal="center"/>
    </xf>
    <xf numFmtId="3" fontId="61" fillId="25" borderId="22" xfId="136" applyNumberFormat="1" applyFont="1" applyFill="1" applyBorder="1" applyAlignment="1">
      <alignment horizontal="center"/>
    </xf>
    <xf numFmtId="3" fontId="61" fillId="25" borderId="21" xfId="136" applyNumberFormat="1" applyFont="1" applyFill="1" applyBorder="1" applyAlignment="1">
      <alignment horizontal="center"/>
    </xf>
    <xf numFmtId="0" fontId="61" fillId="36" borderId="12" xfId="88" applyNumberFormat="1" applyFont="1" applyFill="1" applyBorder="1" applyAlignment="1" applyProtection="1">
      <alignment horizontal="center" vertical="center" wrapText="1"/>
    </xf>
    <xf numFmtId="0" fontId="57" fillId="36" borderId="12" xfId="136" applyNumberFormat="1" applyFont="1" applyFill="1" applyBorder="1" applyAlignment="1">
      <alignment horizontal="center" vertical="center" wrapText="1"/>
    </xf>
    <xf numFmtId="0" fontId="57" fillId="36" borderId="13" xfId="136" applyNumberFormat="1" applyFont="1" applyFill="1" applyBorder="1" applyAlignment="1">
      <alignment horizontal="center" vertical="center" wrapText="1"/>
    </xf>
    <xf numFmtId="0" fontId="54" fillId="36" borderId="19" xfId="136" applyNumberFormat="1" applyFont="1" applyFill="1" applyBorder="1" applyAlignment="1">
      <alignment horizontal="center" vertical="center" wrapText="1"/>
    </xf>
    <xf numFmtId="0" fontId="54" fillId="0" borderId="14" xfId="136" applyFont="1" applyBorder="1" applyAlignment="1">
      <alignment horizontal="center" vertical="center" wrapText="1"/>
    </xf>
    <xf numFmtId="0" fontId="61" fillId="36" borderId="10" xfId="88" applyNumberFormat="1" applyFont="1" applyFill="1" applyBorder="1" applyAlignment="1" applyProtection="1">
      <alignment horizontal="center" vertical="center" wrapText="1"/>
    </xf>
    <xf numFmtId="0" fontId="74" fillId="0" borderId="18" xfId="108" applyFont="1" applyBorder="1" applyAlignment="1">
      <alignment wrapText="1"/>
    </xf>
    <xf numFmtId="0" fontId="52" fillId="0" borderId="18" xfId="2" applyFont="1" applyBorder="1" applyAlignment="1">
      <alignment wrapText="1"/>
    </xf>
    <xf numFmtId="0" fontId="80" fillId="0" borderId="18" xfId="108" applyFont="1" applyBorder="1" applyAlignment="1">
      <alignment wrapText="1"/>
    </xf>
    <xf numFmtId="0" fontId="71" fillId="0" borderId="18" xfId="2" applyFont="1" applyBorder="1" applyAlignment="1">
      <alignment wrapText="1"/>
    </xf>
    <xf numFmtId="0" fontId="7" fillId="0" borderId="18" xfId="2" applyBorder="1" applyAlignment="1"/>
    <xf numFmtId="0" fontId="76" fillId="42" borderId="19" xfId="108" applyFont="1" applyFill="1" applyBorder="1" applyAlignment="1">
      <alignment horizontal="center" vertical="center" wrapText="1"/>
    </xf>
    <xf numFmtId="0" fontId="76" fillId="42" borderId="14" xfId="108" applyFont="1" applyFill="1" applyBorder="1" applyAlignment="1">
      <alignment horizontal="center" vertical="center"/>
    </xf>
    <xf numFmtId="3" fontId="76" fillId="42" borderId="19" xfId="108" applyNumberFormat="1" applyFont="1" applyFill="1" applyBorder="1" applyAlignment="1">
      <alignment horizontal="center" vertical="center" wrapText="1"/>
    </xf>
    <xf numFmtId="0" fontId="52" fillId="0" borderId="14" xfId="2" applyFont="1" applyBorder="1" applyAlignment="1">
      <alignment horizontal="center" vertical="center" wrapText="1"/>
    </xf>
    <xf numFmtId="0" fontId="52" fillId="0" borderId="18" xfId="2" applyFont="1" applyBorder="1" applyAlignment="1"/>
    <xf numFmtId="0" fontId="54" fillId="0" borderId="25" xfId="2" applyFont="1" applyBorder="1" applyAlignment="1">
      <alignment horizontal="left" wrapText="1"/>
    </xf>
    <xf numFmtId="0" fontId="101" fillId="25" borderId="19" xfId="0" applyFont="1" applyFill="1" applyBorder="1" applyAlignment="1">
      <alignment horizontal="center" vertical="center"/>
    </xf>
    <xf numFmtId="0" fontId="101" fillId="25" borderId="14" xfId="0" applyFont="1" applyFill="1" applyBorder="1" applyAlignment="1">
      <alignment horizontal="center" vertical="center"/>
    </xf>
    <xf numFmtId="0" fontId="84" fillId="26" borderId="0" xfId="0" applyFont="1" applyFill="1" applyBorder="1" applyAlignment="1">
      <alignment horizontal="center" vertical="center" wrapText="1"/>
    </xf>
    <xf numFmtId="0" fontId="108" fillId="26" borderId="0" xfId="0" applyFont="1" applyFill="1" applyBorder="1" applyAlignment="1">
      <alignment horizontal="center" vertical="center" wrapText="1"/>
    </xf>
    <xf numFmtId="0" fontId="108" fillId="26" borderId="0" xfId="0" applyFont="1" applyFill="1" applyBorder="1" applyAlignment="1">
      <alignment wrapText="1"/>
    </xf>
    <xf numFmtId="3" fontId="104" fillId="35" borderId="19" xfId="0" applyNumberFormat="1" applyFont="1" applyFill="1" applyBorder="1" applyAlignment="1">
      <alignment horizontal="center" vertical="center" wrapText="1"/>
    </xf>
    <xf numFmtId="3" fontId="104" fillId="35" borderId="14" xfId="0" applyNumberFormat="1" applyFont="1" applyFill="1" applyBorder="1" applyAlignment="1">
      <alignment horizontal="center" vertical="center" wrapText="1"/>
    </xf>
    <xf numFmtId="0" fontId="84" fillId="26" borderId="0" xfId="0" applyFont="1" applyFill="1" applyBorder="1" applyAlignment="1">
      <alignment horizontal="center" vertical="center"/>
    </xf>
    <xf numFmtId="0" fontId="108" fillId="26" borderId="0" xfId="0" applyFont="1" applyFill="1" applyBorder="1" applyAlignment="1">
      <alignment horizontal="center" vertical="center"/>
    </xf>
    <xf numFmtId="49" fontId="99" fillId="48" borderId="19" xfId="0" applyNumberFormat="1" applyFont="1" applyFill="1" applyBorder="1" applyAlignment="1" applyProtection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 wrapText="1"/>
    </xf>
    <xf numFmtId="3" fontId="99" fillId="48" borderId="19" xfId="0" applyNumberFormat="1" applyFont="1" applyFill="1" applyBorder="1" applyAlignment="1" applyProtection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0" fontId="54" fillId="25" borderId="31" xfId="0" applyNumberFormat="1" applyFont="1" applyFill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  <xf numFmtId="0" fontId="84" fillId="26" borderId="0" xfId="134" applyFont="1" applyFill="1" applyBorder="1" applyAlignment="1">
      <alignment horizontal="center" vertical="center" wrapText="1"/>
    </xf>
    <xf numFmtId="0" fontId="108" fillId="0" borderId="0" xfId="134" applyFont="1" applyBorder="1" applyAlignment="1">
      <alignment horizontal="center" vertical="center" wrapText="1"/>
    </xf>
    <xf numFmtId="0" fontId="108" fillId="0" borderId="0" xfId="0" applyFont="1" applyAlignment="1">
      <alignment vertical="center"/>
    </xf>
    <xf numFmtId="0" fontId="84" fillId="26" borderId="27" xfId="134" applyFont="1" applyFill="1" applyBorder="1" applyAlignment="1">
      <alignment horizontal="center" vertical="top" wrapText="1"/>
    </xf>
    <xf numFmtId="0" fontId="108" fillId="0" borderId="27" xfId="134" applyFont="1" applyBorder="1" applyAlignment="1">
      <alignment horizontal="center" vertical="top" wrapText="1"/>
    </xf>
    <xf numFmtId="0" fontId="108" fillId="0" borderId="27" xfId="0" applyFont="1" applyBorder="1" applyAlignment="1">
      <alignment vertical="top"/>
    </xf>
    <xf numFmtId="0" fontId="52" fillId="0" borderId="30" xfId="0" applyFont="1" applyBorder="1" applyAlignment="1">
      <alignment horizontal="center" vertical="center"/>
    </xf>
    <xf numFmtId="49" fontId="54" fillId="25" borderId="44" xfId="0" applyNumberFormat="1" applyFont="1" applyFill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/>
    </xf>
    <xf numFmtId="0" fontId="54" fillId="25" borderId="31" xfId="0" applyNumberFormat="1" applyFont="1" applyFill="1" applyBorder="1" applyAlignment="1">
      <alignment horizontal="center" vertical="center" wrapText="1"/>
    </xf>
    <xf numFmtId="0" fontId="84" fillId="26" borderId="0" xfId="134" applyFont="1" applyFill="1" applyBorder="1" applyAlignment="1">
      <alignment horizontal="center" vertical="top" wrapText="1"/>
    </xf>
    <xf numFmtId="0" fontId="108" fillId="0" borderId="0" xfId="134" applyFont="1" applyBorder="1" applyAlignment="1">
      <alignment horizontal="center" vertical="top" wrapText="1"/>
    </xf>
    <xf numFmtId="0" fontId="108" fillId="0" borderId="0" xfId="0" applyFont="1" applyBorder="1" applyAlignment="1">
      <alignment horizontal="center" vertical="top"/>
    </xf>
    <xf numFmtId="0" fontId="73" fillId="35" borderId="20" xfId="90" applyFont="1" applyFill="1" applyBorder="1" applyAlignment="1">
      <alignment horizontal="center" vertical="center"/>
    </xf>
    <xf numFmtId="0" fontId="73" fillId="35" borderId="17" xfId="90" applyFont="1" applyFill="1" applyBorder="1" applyAlignment="1">
      <alignment horizontal="center" vertical="center"/>
    </xf>
    <xf numFmtId="0" fontId="73" fillId="35" borderId="23" xfId="90" applyFont="1" applyFill="1" applyBorder="1" applyAlignment="1">
      <alignment horizontal="center" vertical="center"/>
    </xf>
    <xf numFmtId="0" fontId="73" fillId="35" borderId="21" xfId="90" applyFont="1" applyFill="1" applyBorder="1" applyAlignment="1">
      <alignment horizontal="center" vertical="center"/>
    </xf>
    <xf numFmtId="17" fontId="73" fillId="35" borderId="19" xfId="90" applyNumberFormat="1" applyFont="1" applyFill="1" applyBorder="1" applyAlignment="1">
      <alignment horizontal="center" vertical="center"/>
    </xf>
    <xf numFmtId="17" fontId="73" fillId="35" borderId="14" xfId="90" applyNumberFormat="1" applyFont="1" applyFill="1" applyBorder="1" applyAlignment="1">
      <alignment horizontal="center" vertical="center"/>
    </xf>
    <xf numFmtId="0" fontId="73" fillId="35" borderId="13" xfId="90" applyFont="1" applyFill="1" applyBorder="1" applyAlignment="1">
      <alignment horizontal="center" wrapText="1"/>
    </xf>
    <xf numFmtId="0" fontId="72" fillId="35" borderId="10" xfId="90" applyFont="1" applyFill="1" applyBorder="1" applyAlignment="1">
      <alignment horizontal="center" wrapText="1"/>
    </xf>
    <xf numFmtId="0" fontId="84" fillId="26" borderId="0" xfId="2" applyFont="1" applyFill="1" applyBorder="1" applyAlignment="1">
      <alignment horizontal="center" vertical="center"/>
    </xf>
    <xf numFmtId="0" fontId="108" fillId="26" borderId="0" xfId="2" applyFont="1" applyFill="1" applyBorder="1" applyAlignment="1">
      <alignment horizontal="center" vertical="center"/>
    </xf>
    <xf numFmtId="3" fontId="99" fillId="48" borderId="19" xfId="2" applyNumberFormat="1" applyFont="1" applyFill="1" applyBorder="1" applyAlignment="1" applyProtection="1">
      <alignment horizontal="center" vertical="center" wrapText="1"/>
    </xf>
    <xf numFmtId="0" fontId="52" fillId="0" borderId="0" xfId="2" applyFont="1" applyAlignment="1">
      <alignment wrapText="1"/>
    </xf>
    <xf numFmtId="0" fontId="54" fillId="25" borderId="19" xfId="2" applyFont="1" applyFill="1" applyBorder="1" applyAlignment="1">
      <alignment horizontal="center" vertical="center"/>
    </xf>
    <xf numFmtId="0" fontId="52" fillId="0" borderId="14" xfId="2" applyFont="1" applyBorder="1" applyAlignment="1">
      <alignment horizontal="center" vertical="center"/>
    </xf>
    <xf numFmtId="49" fontId="54" fillId="25" borderId="19" xfId="2" applyNumberFormat="1" applyFont="1" applyFill="1" applyBorder="1" applyAlignment="1">
      <alignment horizontal="center" vertical="center" wrapText="1"/>
    </xf>
    <xf numFmtId="49" fontId="52" fillId="0" borderId="14" xfId="2" applyNumberFormat="1" applyFont="1" applyBorder="1" applyAlignment="1">
      <alignment horizontal="center" vertical="center" wrapText="1"/>
    </xf>
    <xf numFmtId="0" fontId="53" fillId="0" borderId="0" xfId="135" applyFont="1" applyBorder="1" applyAlignment="1">
      <alignment horizontal="center" vertical="center"/>
    </xf>
    <xf numFmtId="0" fontId="52" fillId="0" borderId="0" xfId="135" applyFont="1" applyAlignment="1">
      <alignment horizontal="left" wrapText="1"/>
    </xf>
    <xf numFmtId="0" fontId="52" fillId="0" borderId="0" xfId="0" applyFont="1" applyAlignment="1">
      <alignment horizontal="left" wrapText="1"/>
    </xf>
    <xf numFmtId="3" fontId="54" fillId="25" borderId="33" xfId="135" applyNumberFormat="1" applyFont="1" applyFill="1" applyBorder="1" applyAlignment="1">
      <alignment horizontal="center" vertical="center"/>
    </xf>
    <xf numFmtId="0" fontId="52" fillId="0" borderId="27" xfId="0" applyFont="1" applyBorder="1" applyAlignment="1">
      <alignment vertical="center"/>
    </xf>
    <xf numFmtId="4" fontId="136" fillId="29" borderId="0" xfId="135" applyNumberFormat="1" applyFont="1" applyFill="1" applyAlignment="1">
      <alignment horizontal="center" wrapText="1"/>
    </xf>
    <xf numFmtId="0" fontId="131" fillId="26" borderId="0" xfId="0" applyFont="1" applyFill="1" applyBorder="1" applyAlignment="1">
      <alignment horizontal="center" vertical="center"/>
    </xf>
    <xf numFmtId="0" fontId="130" fillId="0" borderId="0" xfId="0" applyFont="1" applyAlignment="1">
      <alignment horizontal="center"/>
    </xf>
    <xf numFmtId="0" fontId="128" fillId="26" borderId="22" xfId="0" applyFont="1" applyFill="1" applyBorder="1" applyAlignment="1">
      <alignment horizontal="center" vertical="center"/>
    </xf>
    <xf numFmtId="0" fontId="52" fillId="0" borderId="22" xfId="0" applyFont="1" applyBorder="1" applyAlignment="1">
      <alignment horizontal="center" vertical="center"/>
    </xf>
    <xf numFmtId="0" fontId="54" fillId="25" borderId="18" xfId="0" applyNumberFormat="1" applyFont="1" applyFill="1" applyBorder="1" applyAlignment="1">
      <alignment horizontal="center" vertical="center" wrapText="1"/>
    </xf>
    <xf numFmtId="0" fontId="54" fillId="25" borderId="22" xfId="0" applyNumberFormat="1" applyFont="1" applyFill="1" applyBorder="1" applyAlignment="1">
      <alignment horizontal="center" vertical="center" wrapText="1"/>
    </xf>
    <xf numFmtId="0" fontId="54" fillId="25" borderId="18" xfId="0" applyNumberFormat="1" applyFont="1" applyFill="1" applyBorder="1" applyAlignment="1">
      <alignment horizontal="center" vertical="center"/>
    </xf>
    <xf numFmtId="0" fontId="54" fillId="25" borderId="22" xfId="0" applyNumberFormat="1" applyFont="1" applyFill="1" applyBorder="1" applyAlignment="1">
      <alignment horizontal="center" vertical="center"/>
    </xf>
    <xf numFmtId="0" fontId="54" fillId="25" borderId="17" xfId="0" applyNumberFormat="1" applyFont="1" applyFill="1" applyBorder="1" applyAlignment="1">
      <alignment horizontal="center" vertical="center" wrapText="1"/>
    </xf>
    <xf numFmtId="0" fontId="54" fillId="25" borderId="21" xfId="0" applyNumberFormat="1" applyFont="1" applyFill="1" applyBorder="1" applyAlignment="1">
      <alignment horizontal="center" vertical="center" wrapText="1"/>
    </xf>
    <xf numFmtId="0" fontId="84" fillId="26" borderId="0" xfId="0" applyFont="1" applyFill="1" applyBorder="1" applyAlignment="1">
      <alignment horizontal="center"/>
    </xf>
    <xf numFmtId="0" fontId="108" fillId="26" borderId="0" xfId="0" applyFont="1" applyFill="1" applyBorder="1" applyAlignment="1">
      <alignment horizontal="center"/>
    </xf>
    <xf numFmtId="0" fontId="54" fillId="25" borderId="20" xfId="0" applyFont="1" applyFill="1" applyBorder="1" applyAlignment="1">
      <alignment horizontal="center" vertical="center"/>
    </xf>
    <xf numFmtId="0" fontId="54" fillId="25" borderId="17" xfId="0" applyFont="1" applyFill="1" applyBorder="1" applyAlignment="1">
      <alignment horizontal="center" vertical="center"/>
    </xf>
    <xf numFmtId="182" fontId="54" fillId="25" borderId="19" xfId="0" applyNumberFormat="1" applyFont="1" applyFill="1" applyBorder="1" applyAlignment="1">
      <alignment horizontal="center" vertical="center" wrapText="1"/>
    </xf>
    <xf numFmtId="182" fontId="54" fillId="25" borderId="14" xfId="0" applyNumberFormat="1" applyFont="1" applyFill="1" applyBorder="1" applyAlignment="1">
      <alignment horizontal="center" vertical="center" wrapText="1"/>
    </xf>
    <xf numFmtId="3" fontId="150" fillId="49" borderId="67" xfId="152" applyNumberFormat="1" applyFont="1" applyFill="1" applyBorder="1" applyAlignment="1">
      <alignment horizontal="center" vertical="center"/>
    </xf>
    <xf numFmtId="0" fontId="143" fillId="26" borderId="0" xfId="151" applyFont="1" applyFill="1" applyBorder="1" applyAlignment="1">
      <alignment horizontal="center" vertical="center"/>
    </xf>
    <xf numFmtId="49" fontId="143" fillId="26" borderId="22" xfId="151" applyNumberFormat="1" applyFont="1" applyFill="1" applyBorder="1" applyAlignment="1">
      <alignment horizontal="center" vertical="center"/>
    </xf>
    <xf numFmtId="49" fontId="143" fillId="26" borderId="0" xfId="151" applyNumberFormat="1" applyFont="1" applyFill="1" applyBorder="1" applyAlignment="1">
      <alignment horizontal="center" vertical="center"/>
    </xf>
    <xf numFmtId="0" fontId="144" fillId="49" borderId="12" xfId="122" applyFont="1" applyFill="1" applyBorder="1" applyAlignment="1">
      <alignment horizontal="center" vertical="center" wrapText="1"/>
    </xf>
    <xf numFmtId="0" fontId="144" fillId="49" borderId="12" xfId="119" applyFont="1" applyFill="1" applyBorder="1" applyAlignment="1">
      <alignment horizontal="center" vertical="center" wrapText="1"/>
    </xf>
    <xf numFmtId="0" fontId="144" fillId="49" borderId="11" xfId="119" applyFont="1" applyFill="1" applyBorder="1" applyAlignment="1">
      <alignment horizontal="center" vertical="center" wrapText="1"/>
    </xf>
    <xf numFmtId="0" fontId="144" fillId="49" borderId="13" xfId="119" applyFont="1" applyFill="1" applyBorder="1" applyAlignment="1">
      <alignment horizontal="center" vertical="center" wrapText="1"/>
    </xf>
    <xf numFmtId="0" fontId="144" fillId="49" borderId="10" xfId="119" applyFont="1" applyFill="1" applyBorder="1" applyAlignment="1">
      <alignment horizontal="center" vertical="center" wrapText="1"/>
    </xf>
    <xf numFmtId="0" fontId="146" fillId="33" borderId="10" xfId="119" applyFont="1" applyFill="1" applyBorder="1" applyAlignment="1">
      <alignment horizontal="center" vertical="center" wrapText="1"/>
    </xf>
    <xf numFmtId="0" fontId="146" fillId="33" borderId="12" xfId="119" applyFont="1" applyFill="1" applyBorder="1" applyAlignment="1">
      <alignment horizontal="center" vertical="center" wrapText="1"/>
    </xf>
    <xf numFmtId="0" fontId="146" fillId="33" borderId="13" xfId="119" applyFont="1" applyFill="1" applyBorder="1" applyAlignment="1">
      <alignment horizontal="center" vertical="center" wrapText="1"/>
    </xf>
    <xf numFmtId="0" fontId="152" fillId="50" borderId="12" xfId="151" applyNumberFormat="1" applyFont="1" applyFill="1" applyBorder="1" applyAlignment="1">
      <alignment horizontal="center" vertical="center" wrapText="1"/>
    </xf>
    <xf numFmtId="0" fontId="144" fillId="50" borderId="11" xfId="119" applyFont="1" applyFill="1" applyBorder="1" applyAlignment="1">
      <alignment horizontal="center" vertical="center" wrapText="1"/>
    </xf>
    <xf numFmtId="0" fontId="144" fillId="50" borderId="10" xfId="119" applyFont="1" applyFill="1" applyBorder="1" applyAlignment="1">
      <alignment horizontal="center" vertical="center" wrapText="1"/>
    </xf>
    <xf numFmtId="0" fontId="156" fillId="26" borderId="0" xfId="151" applyFont="1" applyFill="1" applyBorder="1" applyAlignment="1">
      <alignment horizontal="center" vertical="center"/>
    </xf>
    <xf numFmtId="49" fontId="156" fillId="26" borderId="0" xfId="151" applyNumberFormat="1" applyFont="1" applyFill="1" applyBorder="1" applyAlignment="1">
      <alignment horizontal="center" vertical="center"/>
    </xf>
    <xf numFmtId="0" fontId="159" fillId="35" borderId="0" xfId="154" applyFont="1" applyFill="1" applyBorder="1" applyAlignment="1">
      <alignment horizontal="center" vertical="center"/>
    </xf>
    <xf numFmtId="0" fontId="159" fillId="35" borderId="16" xfId="154" applyFont="1" applyFill="1" applyBorder="1" applyAlignment="1">
      <alignment horizontal="center" vertical="center"/>
    </xf>
    <xf numFmtId="0" fontId="157" fillId="51" borderId="20" xfId="122" applyFont="1" applyFill="1" applyBorder="1" applyAlignment="1">
      <alignment horizontal="center" vertical="center" wrapText="1"/>
    </xf>
    <xf numFmtId="0" fontId="157" fillId="51" borderId="17" xfId="122" applyFont="1" applyFill="1" applyBorder="1" applyAlignment="1">
      <alignment horizontal="center" vertical="center" wrapText="1"/>
    </xf>
    <xf numFmtId="49" fontId="156" fillId="26" borderId="22" xfId="151" applyNumberFormat="1" applyFont="1" applyFill="1" applyBorder="1" applyAlignment="1">
      <alignment horizontal="center" vertical="center"/>
    </xf>
    <xf numFmtId="0" fontId="157" fillId="51" borderId="13" xfId="122" applyFont="1" applyFill="1" applyBorder="1" applyAlignment="1">
      <alignment horizontal="center" vertical="center" wrapText="1"/>
    </xf>
    <xf numFmtId="0" fontId="157" fillId="51" borderId="10" xfId="122" applyFont="1" applyFill="1" applyBorder="1" applyAlignment="1">
      <alignment horizontal="center" vertical="center" wrapText="1"/>
    </xf>
    <xf numFmtId="0" fontId="157" fillId="51" borderId="12" xfId="119" applyFont="1" applyFill="1" applyBorder="1" applyAlignment="1">
      <alignment horizontal="center" vertical="center" wrapText="1"/>
    </xf>
  </cellXfs>
  <cellStyles count="1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Calculation" xfId="47"/>
    <cellStyle name="Cálculo 2" xfId="48"/>
    <cellStyle name="Celda de comprobación 2" xfId="49"/>
    <cellStyle name="Celda vinculada 2" xfId="50"/>
    <cellStyle name="Check Cell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Euro" xfId="60"/>
    <cellStyle name="Euro 2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Hipervínculo" xfId="150" builtinId="8"/>
    <cellStyle name="Incorrecto 2" xfId="68"/>
    <cellStyle name="Input" xfId="69"/>
    <cellStyle name="Linked Cell" xfId="70"/>
    <cellStyle name="Millares [0] 2" xfId="71"/>
    <cellStyle name="Millares [0] 3" xfId="72"/>
    <cellStyle name="Millares [0]_AFIPEN" xfId="73"/>
    <cellStyle name="Millares 2" xfId="74"/>
    <cellStyle name="Millares 2 2" xfId="75"/>
    <cellStyle name="Millares 2 2 2" xfId="76"/>
    <cellStyle name="Millares 2 3" xfId="77"/>
    <cellStyle name="Millares 2 3 2" xfId="78"/>
    <cellStyle name="Millares 2 3 2 2" xfId="79"/>
    <cellStyle name="Millares 2 3 2 2 2" xfId="80"/>
    <cellStyle name="Millares 2 3 2 3" xfId="81"/>
    <cellStyle name="Millares 2 3 3" xfId="82"/>
    <cellStyle name="Millares 2 4" xfId="83"/>
    <cellStyle name="Millares 2 4 2" xfId="84"/>
    <cellStyle name="Millares 2 5" xfId="85"/>
    <cellStyle name="Millares 2 6" xfId="86"/>
    <cellStyle name="Millares 3" xfId="87"/>
    <cellStyle name="Millares 3 2" xfId="153"/>
    <cellStyle name="Millares_Medias mensuales SERIE HISTORICA ACT ECONOMICA" xfId="88"/>
    <cellStyle name="Normal" xfId="0" builtinId="0"/>
    <cellStyle name="Normal 10" xfId="89"/>
    <cellStyle name="Normal 10 2" xfId="90"/>
    <cellStyle name="Normal 10 2 2" xfId="91"/>
    <cellStyle name="Normal 10 3" xfId="92"/>
    <cellStyle name="Normal 11" xfId="93"/>
    <cellStyle name="Normal 11 2" xfId="94"/>
    <cellStyle name="Normal 12" xfId="95"/>
    <cellStyle name="Normal 12 2" xfId="96"/>
    <cellStyle name="Normal 13" xfId="97"/>
    <cellStyle name="Normal 13 2" xfId="98"/>
    <cellStyle name="Normal 14" xfId="99"/>
    <cellStyle name="Normal 15" xfId="100"/>
    <cellStyle name="Normal 16" xfId="101"/>
    <cellStyle name="Normal 17" xfId="102"/>
    <cellStyle name="Normal 17 2" xfId="152"/>
    <cellStyle name="Normal 17 3" xfId="154"/>
    <cellStyle name="Normal 2" xfId="103"/>
    <cellStyle name="Normal 2 2" xfId="104"/>
    <cellStyle name="Normal 2 2 2" xfId="105"/>
    <cellStyle name="Normal 2 3" xfId="106"/>
    <cellStyle name="Normal 2 3 2" xfId="107"/>
    <cellStyle name="Normal 2 3 2 2" xfId="108"/>
    <cellStyle name="Normal 2 3 2 2 2" xfId="109"/>
    <cellStyle name="Normal 2 3 2 3" xfId="110"/>
    <cellStyle name="Normal 2 3 3" xfId="111"/>
    <cellStyle name="Normal 2 4" xfId="112"/>
    <cellStyle name="Normal 2 4 2" xfId="113"/>
    <cellStyle name="Normal 2 5" xfId="114"/>
    <cellStyle name="Normal 2 5 2" xfId="115"/>
    <cellStyle name="Normal 2 6" xfId="116"/>
    <cellStyle name="Normal 2 7" xfId="117"/>
    <cellStyle name="Normal 2 8" xfId="118"/>
    <cellStyle name="Normal 2 9" xfId="119"/>
    <cellStyle name="Normal 3" xfId="120"/>
    <cellStyle name="Normal 3 2" xfId="121"/>
    <cellStyle name="Normal 3 2 2" xfId="122"/>
    <cellStyle name="Normal 3 3" xfId="123"/>
    <cellStyle name="Normal 3 3 2" xfId="124"/>
    <cellStyle name="Normal 4" xfId="2"/>
    <cellStyle name="Normal 4 2" xfId="125"/>
    <cellStyle name="Normal 5" xfId="126"/>
    <cellStyle name="Normal 5 2" xfId="127"/>
    <cellStyle name="Normal 5 3" xfId="128"/>
    <cellStyle name="Normal 5 4" xfId="151"/>
    <cellStyle name="Normal 6" xfId="129"/>
    <cellStyle name="Normal 7" xfId="130"/>
    <cellStyle name="Normal 8" xfId="131"/>
    <cellStyle name="Normal 9" xfId="132"/>
    <cellStyle name="Normal 9 2" xfId="133"/>
    <cellStyle name="Normal_afiliaultimo FIN DE MES" xfId="134"/>
    <cellStyle name="Normal_AFIPEN" xfId="135"/>
    <cellStyle name="Normal_Medias mensuales SERIE HISTORICA ACT ECONOMICA" xfId="136"/>
    <cellStyle name="Notas 2" xfId="137"/>
    <cellStyle name="Note" xfId="138"/>
    <cellStyle name="Output" xfId="139"/>
    <cellStyle name="Porcentaje" xfId="1" builtinId="5"/>
    <cellStyle name="Porcentaje 2" xfId="140"/>
    <cellStyle name="Salida 2" xfId="141"/>
    <cellStyle name="Texto de advertencia 2" xfId="142"/>
    <cellStyle name="Texto explicativo 2" xfId="143"/>
    <cellStyle name="Title" xfId="144"/>
    <cellStyle name="Título 1 2" xfId="145"/>
    <cellStyle name="Título 2 2" xfId="146"/>
    <cellStyle name="Título 3 2" xfId="147"/>
    <cellStyle name="Título 4" xfId="148"/>
    <cellStyle name="Warning Text" xfId="149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28823040"/>
        <c:axId val="228824576"/>
      </c:lineChart>
      <c:catAx>
        <c:axId val="2288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882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82457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882304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5188352"/>
        <c:axId val="165189888"/>
      </c:barChart>
      <c:catAx>
        <c:axId val="165188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5189888"/>
        <c:crosses val="autoZero"/>
        <c:auto val="1"/>
        <c:lblAlgn val="ctr"/>
        <c:lblOffset val="100"/>
        <c:noMultiLvlLbl val="0"/>
      </c:catAx>
      <c:valAx>
        <c:axId val="16518988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6518835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4972160"/>
        <c:axId val="264973696"/>
      </c:barChart>
      <c:catAx>
        <c:axId val="264972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64973696"/>
        <c:crosses val="autoZero"/>
        <c:auto val="0"/>
        <c:lblAlgn val="ctr"/>
        <c:lblOffset val="100"/>
        <c:noMultiLvlLbl val="0"/>
      </c:catAx>
      <c:valAx>
        <c:axId val="26497369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649721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5006464"/>
        <c:axId val="228729984"/>
      </c:barChart>
      <c:catAx>
        <c:axId val="2650064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8729984"/>
        <c:crosses val="autoZero"/>
        <c:auto val="1"/>
        <c:lblAlgn val="ctr"/>
        <c:lblOffset val="100"/>
        <c:noMultiLvlLbl val="0"/>
      </c:catAx>
      <c:valAx>
        <c:axId val="2287299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650064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8770560"/>
        <c:axId val="228772096"/>
      </c:barChart>
      <c:catAx>
        <c:axId val="2287705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28772096"/>
        <c:crosses val="autoZero"/>
        <c:auto val="0"/>
        <c:lblAlgn val="ctr"/>
        <c:lblOffset val="100"/>
        <c:noMultiLvlLbl val="0"/>
      </c:catAx>
      <c:valAx>
        <c:axId val="22877209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87705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55699968"/>
        <c:axId val="255709952"/>
      </c:barChart>
      <c:catAx>
        <c:axId val="255699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55709952"/>
        <c:crosses val="autoZero"/>
        <c:auto val="1"/>
        <c:lblAlgn val="ctr"/>
        <c:lblOffset val="100"/>
        <c:noMultiLvlLbl val="0"/>
      </c:catAx>
      <c:valAx>
        <c:axId val="255709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556999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5367936"/>
        <c:axId val="265369472"/>
      </c:barChart>
      <c:catAx>
        <c:axId val="2653679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65369472"/>
        <c:crosses val="autoZero"/>
        <c:auto val="0"/>
        <c:lblAlgn val="ctr"/>
        <c:lblOffset val="100"/>
        <c:noMultiLvlLbl val="0"/>
      </c:catAx>
      <c:valAx>
        <c:axId val="26536947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653679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65414528"/>
        <c:axId val="265416064"/>
      </c:barChart>
      <c:catAx>
        <c:axId val="265414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65416064"/>
        <c:crosses val="autoZero"/>
        <c:auto val="1"/>
        <c:lblAlgn val="ctr"/>
        <c:lblOffset val="100"/>
        <c:noMultiLvlLbl val="0"/>
      </c:catAx>
      <c:valAx>
        <c:axId val="26541606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6541452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2030237077083"/>
          <c:y val="3.9837259043451756E-2"/>
          <c:w val="0.87851507687590202"/>
          <c:h val="0.724581741052251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'Adm. Públicas'!$H$6</c:f>
              <c:strCache>
                <c:ptCount val="1"/>
                <c:pt idx="0">
                  <c:v>Administración Estatal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0697581052013482E-3"/>
                  <c:y val="-3.73495169184269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layout>
                <c:manualLayout>
                  <c:x val="-1.0830771207268153E-3"/>
                  <c:y val="-5.38723311440164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Ref>
              <c:f>'Adm. Públicas'!$I$5:$J$5</c:f>
              <c:numCache>
                <c:formatCode>mmm\-yy</c:formatCode>
                <c:ptCount val="2"/>
                <c:pt idx="0">
                  <c:v>43556</c:v>
                </c:pt>
                <c:pt idx="1">
                  <c:v>43922</c:v>
                </c:pt>
              </c:numCache>
            </c:numRef>
          </c:cat>
          <c:val>
            <c:numRef>
              <c:f>'Adm. Públicas'!$I$6:$J$6</c:f>
              <c:numCache>
                <c:formatCode>0.00%</c:formatCode>
                <c:ptCount val="2"/>
                <c:pt idx="0">
                  <c:v>0.13220106320039185</c:v>
                </c:pt>
                <c:pt idx="1">
                  <c:v>0.13447697904457792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tx>
            <c:strRef>
              <c:f>'Adm. Públicas'!$H$7</c:f>
              <c:strCache>
                <c:ptCount val="1"/>
                <c:pt idx="0">
                  <c:v>Administración Autónomica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326631758930002E-4"/>
                  <c:y val="3.533250390048586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layout>
                <c:manualLayout>
                  <c:x val="-1.14847988936827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Ref>
              <c:f>'Adm. Públicas'!$I$5:$J$5</c:f>
              <c:numCache>
                <c:formatCode>mmm\-yy</c:formatCode>
                <c:ptCount val="2"/>
                <c:pt idx="0">
                  <c:v>43556</c:v>
                </c:pt>
                <c:pt idx="1">
                  <c:v>43922</c:v>
                </c:pt>
              </c:numCache>
            </c:numRef>
          </c:cat>
          <c:val>
            <c:numRef>
              <c:f>'Adm. Públicas'!$I$7:$J$7</c:f>
              <c:numCache>
                <c:formatCode>0.00%</c:formatCode>
                <c:ptCount val="2"/>
                <c:pt idx="0">
                  <c:v>0.58800215181844839</c:v>
                </c:pt>
                <c:pt idx="1">
                  <c:v>0.60320513392138841</c:v>
                </c:pt>
              </c:numCache>
            </c:numRef>
          </c:val>
          <c:extLst xmlns:c16r2="http://schemas.microsoft.com/office/drawing/2015/06/chart"/>
        </c:ser>
        <c:ser>
          <c:idx val="2"/>
          <c:order val="2"/>
          <c:tx>
            <c:strRef>
              <c:f>'Adm. Públicas'!$H$8</c:f>
              <c:strCache>
                <c:ptCount val="1"/>
                <c:pt idx="0">
                  <c:v>Administración Local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4.541379181830608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Ref>
              <c:f>'Adm. Públicas'!$I$5:$J$5</c:f>
              <c:numCache>
                <c:formatCode>mmm\-yy</c:formatCode>
                <c:ptCount val="2"/>
                <c:pt idx="0">
                  <c:v>43556</c:v>
                </c:pt>
                <c:pt idx="1">
                  <c:v>43922</c:v>
                </c:pt>
              </c:numCache>
            </c:numRef>
          </c:cat>
          <c:val>
            <c:numRef>
              <c:f>'Adm. Públicas'!$I$8:$J$8</c:f>
              <c:numCache>
                <c:formatCode>0.00%</c:formatCode>
                <c:ptCount val="2"/>
                <c:pt idx="0">
                  <c:v>0.27979678498115973</c:v>
                </c:pt>
                <c:pt idx="1">
                  <c:v>0.26231788703403369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7270784"/>
        <c:axId val="267297152"/>
      </c:barChart>
      <c:catAx>
        <c:axId val="2672707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67297152"/>
        <c:crosses val="autoZero"/>
        <c:auto val="0"/>
        <c:lblAlgn val="ctr"/>
        <c:lblOffset val="100"/>
        <c:noMultiLvlLbl val="1"/>
      </c:catAx>
      <c:valAx>
        <c:axId val="267297152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67270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3051804307580409E-2"/>
          <c:y val="0.88889070990036756"/>
          <c:w val="0.82597863642930391"/>
          <c:h val="7.4074225825030662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s-E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65050752"/>
        <c:axId val="265064832"/>
      </c:lineChart>
      <c:catAx>
        <c:axId val="2650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506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506483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5050752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7084160"/>
        <c:axId val="267085696"/>
      </c:barChart>
      <c:catAx>
        <c:axId val="2670841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08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085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7084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28840960"/>
        <c:axId val="228842496"/>
      </c:barChart>
      <c:catAx>
        <c:axId val="2288409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88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842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28840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7150080"/>
        <c:axId val="26715161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7169792"/>
        <c:axId val="267171328"/>
      </c:lineChart>
      <c:catAx>
        <c:axId val="2671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15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15161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150080"/>
        <c:crosses val="autoZero"/>
        <c:crossBetween val="between"/>
      </c:valAx>
      <c:catAx>
        <c:axId val="26716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7171328"/>
        <c:crosses val="autoZero"/>
        <c:auto val="1"/>
        <c:lblAlgn val="ctr"/>
        <c:lblOffset val="100"/>
        <c:noMultiLvlLbl val="0"/>
      </c:catAx>
      <c:valAx>
        <c:axId val="2671713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671697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88480"/>
        <c:axId val="267420032"/>
      </c:lineChart>
      <c:catAx>
        <c:axId val="2671884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4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42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188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67506816"/>
        <c:axId val="267508352"/>
      </c:lineChart>
      <c:catAx>
        <c:axId val="2675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50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50835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50681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68319360"/>
        <c:axId val="268329344"/>
      </c:barChart>
      <c:catAx>
        <c:axId val="26831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32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329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8319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8368896"/>
        <c:axId val="26839526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8396800"/>
        <c:axId val="268410880"/>
      </c:lineChart>
      <c:catAx>
        <c:axId val="2683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39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839526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8368896"/>
        <c:crosses val="autoZero"/>
        <c:crossBetween val="between"/>
      </c:valAx>
      <c:catAx>
        <c:axId val="26839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8410880"/>
        <c:crosses val="autoZero"/>
        <c:auto val="1"/>
        <c:lblAlgn val="ctr"/>
        <c:lblOffset val="100"/>
        <c:noMultiLvlLbl val="0"/>
      </c:catAx>
      <c:valAx>
        <c:axId val="26841088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6839680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283072"/>
        <c:axId val="285284992"/>
      </c:lineChart>
      <c:catAx>
        <c:axId val="285283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28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28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283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85342336"/>
        <c:axId val="285114752"/>
      </c:lineChart>
      <c:catAx>
        <c:axId val="2853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1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11475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34233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5135232"/>
        <c:axId val="285136768"/>
      </c:barChart>
      <c:catAx>
        <c:axId val="285135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13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136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5135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5180672"/>
        <c:axId val="28518220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5220864"/>
        <c:axId val="285222400"/>
      </c:lineChart>
      <c:catAx>
        <c:axId val="2851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18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18220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180672"/>
        <c:crosses val="autoZero"/>
        <c:crossBetween val="between"/>
      </c:valAx>
      <c:catAx>
        <c:axId val="28522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5222400"/>
        <c:crosses val="autoZero"/>
        <c:auto val="1"/>
        <c:lblAlgn val="ctr"/>
        <c:lblOffset val="100"/>
        <c:noMultiLvlLbl val="0"/>
      </c:catAx>
      <c:valAx>
        <c:axId val="2852224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8522086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243648"/>
        <c:axId val="285249920"/>
      </c:lineChart>
      <c:catAx>
        <c:axId val="285243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2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2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243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28886400"/>
        <c:axId val="22888793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28914304"/>
        <c:axId val="228915840"/>
      </c:lineChart>
      <c:catAx>
        <c:axId val="2288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888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888793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8886400"/>
        <c:crosses val="autoZero"/>
        <c:crossBetween val="between"/>
      </c:valAx>
      <c:catAx>
        <c:axId val="22891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8915840"/>
        <c:crosses val="autoZero"/>
        <c:auto val="1"/>
        <c:lblAlgn val="ctr"/>
        <c:lblOffset val="100"/>
        <c:noMultiLvlLbl val="0"/>
      </c:catAx>
      <c:valAx>
        <c:axId val="2289158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2891430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85659520"/>
        <c:axId val="285661056"/>
      </c:lineChart>
      <c:catAx>
        <c:axId val="2856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66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66105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65952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5681536"/>
        <c:axId val="285683072"/>
      </c:barChart>
      <c:catAx>
        <c:axId val="2856815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68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683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5681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5415680"/>
        <c:axId val="28544204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5443584"/>
        <c:axId val="285445120"/>
      </c:lineChart>
      <c:catAx>
        <c:axId val="28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44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44204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415680"/>
        <c:crosses val="autoZero"/>
        <c:crossBetween val="between"/>
      </c:valAx>
      <c:catAx>
        <c:axId val="28544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5445120"/>
        <c:crosses val="autoZero"/>
        <c:auto val="1"/>
        <c:lblAlgn val="ctr"/>
        <c:lblOffset val="100"/>
        <c:noMultiLvlLbl val="0"/>
      </c:catAx>
      <c:valAx>
        <c:axId val="28544512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85443584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499392"/>
        <c:axId val="285501312"/>
      </c:lineChart>
      <c:catAx>
        <c:axId val="285499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50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50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49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85542272"/>
        <c:axId val="285543808"/>
      </c:lineChart>
      <c:catAx>
        <c:axId val="2855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54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54380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542272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5576576"/>
        <c:axId val="285598848"/>
      </c:barChart>
      <c:catAx>
        <c:axId val="285576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59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598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5576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6167040"/>
        <c:axId val="28616857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6170112"/>
        <c:axId val="286085888"/>
      </c:lineChart>
      <c:catAx>
        <c:axId val="2861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616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16857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6167040"/>
        <c:crosses val="autoZero"/>
        <c:crossBetween val="between"/>
      </c:valAx>
      <c:catAx>
        <c:axId val="28617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6085888"/>
        <c:crosses val="autoZero"/>
        <c:auto val="1"/>
        <c:lblAlgn val="ctr"/>
        <c:lblOffset val="100"/>
        <c:noMultiLvlLbl val="0"/>
      </c:catAx>
      <c:valAx>
        <c:axId val="28608588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8617011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111232"/>
        <c:axId val="286113152"/>
      </c:lineChart>
      <c:catAx>
        <c:axId val="2861112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61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11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61112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86227840"/>
        <c:axId val="286250112"/>
      </c:lineChart>
      <c:catAx>
        <c:axId val="28622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625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25011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622784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85836416"/>
        <c:axId val="285837952"/>
      </c:barChart>
      <c:catAx>
        <c:axId val="285836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83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837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5836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84128"/>
        <c:axId val="49186304"/>
      </c:lineChart>
      <c:catAx>
        <c:axId val="491841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18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18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91841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5951488"/>
        <c:axId val="28595302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85979392"/>
        <c:axId val="285980928"/>
      </c:lineChart>
      <c:catAx>
        <c:axId val="28595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95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95302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951488"/>
        <c:crosses val="autoZero"/>
        <c:crossBetween val="between"/>
      </c:valAx>
      <c:catAx>
        <c:axId val="2859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85980928"/>
        <c:crosses val="autoZero"/>
        <c:auto val="1"/>
        <c:lblAlgn val="ctr"/>
        <c:lblOffset val="100"/>
        <c:noMultiLvlLbl val="0"/>
      </c:catAx>
      <c:valAx>
        <c:axId val="2859809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8597939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998080"/>
        <c:axId val="286536832"/>
      </c:lineChart>
      <c:catAx>
        <c:axId val="2859980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653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53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5998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4815744"/>
        <c:axId val="284817280"/>
      </c:barChart>
      <c:catAx>
        <c:axId val="284815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4817280"/>
        <c:crosses val="autoZero"/>
        <c:auto val="0"/>
        <c:lblAlgn val="ctr"/>
        <c:lblOffset val="100"/>
        <c:noMultiLvlLbl val="0"/>
      </c:catAx>
      <c:valAx>
        <c:axId val="2848172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848157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4863104"/>
        <c:axId val="284897664"/>
      </c:barChart>
      <c:catAx>
        <c:axId val="284863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4897664"/>
        <c:crosses val="autoZero"/>
        <c:auto val="1"/>
        <c:lblAlgn val="ctr"/>
        <c:lblOffset val="100"/>
        <c:noMultiLvlLbl val="0"/>
      </c:catAx>
      <c:valAx>
        <c:axId val="28489766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848631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4909568"/>
        <c:axId val="284911104"/>
      </c:barChart>
      <c:catAx>
        <c:axId val="2849095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4911104"/>
        <c:crosses val="autoZero"/>
        <c:auto val="0"/>
        <c:lblAlgn val="ctr"/>
        <c:lblOffset val="100"/>
        <c:noMultiLvlLbl val="0"/>
      </c:catAx>
      <c:valAx>
        <c:axId val="28491110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8490956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4964352"/>
        <c:axId val="284965888"/>
      </c:barChart>
      <c:catAx>
        <c:axId val="284964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4965888"/>
        <c:crosses val="autoZero"/>
        <c:auto val="1"/>
        <c:lblAlgn val="ctr"/>
        <c:lblOffset val="100"/>
        <c:noMultiLvlLbl val="0"/>
      </c:catAx>
      <c:valAx>
        <c:axId val="2849658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849643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5014656"/>
        <c:axId val="286945664"/>
      </c:barChart>
      <c:catAx>
        <c:axId val="28501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6945664"/>
        <c:crosses val="autoZero"/>
        <c:auto val="0"/>
        <c:lblAlgn val="ctr"/>
        <c:lblOffset val="100"/>
        <c:noMultiLvlLbl val="0"/>
      </c:catAx>
      <c:valAx>
        <c:axId val="2869456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8501465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6979200"/>
        <c:axId val="286980736"/>
      </c:barChart>
      <c:catAx>
        <c:axId val="2869792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6980736"/>
        <c:crosses val="autoZero"/>
        <c:auto val="1"/>
        <c:lblAlgn val="ctr"/>
        <c:lblOffset val="100"/>
        <c:noMultiLvlLbl val="0"/>
      </c:catAx>
      <c:valAx>
        <c:axId val="2869807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869792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7099136"/>
        <c:axId val="287113216"/>
      </c:barChart>
      <c:catAx>
        <c:axId val="2870991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7113216"/>
        <c:crosses val="autoZero"/>
        <c:auto val="0"/>
        <c:lblAlgn val="ctr"/>
        <c:lblOffset val="100"/>
        <c:noMultiLvlLbl val="0"/>
      </c:catAx>
      <c:valAx>
        <c:axId val="28711321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870991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87145984"/>
        <c:axId val="287147520"/>
      </c:barChart>
      <c:catAx>
        <c:axId val="287145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87147520"/>
        <c:crosses val="autoZero"/>
        <c:auto val="1"/>
        <c:lblAlgn val="ctr"/>
        <c:lblOffset val="100"/>
        <c:noMultiLvlLbl val="0"/>
      </c:catAx>
      <c:valAx>
        <c:axId val="2871475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871459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55985152"/>
        <c:axId val="255986688"/>
      </c:lineChart>
      <c:catAx>
        <c:axId val="2559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598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98668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5985152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1.4739340753157141E-2"/>
                  <c:y val="-1.7298230488690784E-2"/>
                </c:manualLayout>
              </c:layout>
              <c:spPr>
                <a:solidFill>
                  <a:srgbClr val="00B050"/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layout>
                <c:manualLayout>
                  <c:x val="-5.2206037992587233E-3"/>
                  <c:y val="-4.4693351793426489E-3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00B050"/>
              </a:solidFill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Ref>
              <c:f>'Por regímenes'!$B$52:$C$52</c:f>
              <c:strCache>
                <c:ptCount val="2"/>
                <c:pt idx="0">
                  <c:v>Variación intermensual</c:v>
                </c:pt>
                <c:pt idx="1">
                  <c:v>Variación interanual</c:v>
                </c:pt>
              </c:strCache>
            </c:strRef>
          </c:cat>
          <c:val>
            <c:numRef>
              <c:f>'Por regímenes'!$B$53:$C$53</c:f>
              <c:numCache>
                <c:formatCode>0.00%</c:formatCode>
                <c:ptCount val="2"/>
                <c:pt idx="0">
                  <c:v>5.2800265076564656E-3</c:v>
                </c:pt>
                <c:pt idx="1">
                  <c:v>-4.5570375186669509E-2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418816"/>
        <c:axId val="286420352"/>
      </c:barChart>
      <c:catAx>
        <c:axId val="2864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86420352"/>
        <c:crosses val="autoZero"/>
        <c:auto val="1"/>
        <c:lblAlgn val="ctr"/>
        <c:lblOffset val="100"/>
        <c:noMultiLvlLbl val="0"/>
      </c:catAx>
      <c:valAx>
        <c:axId val="286420352"/>
        <c:scaling>
          <c:orientation val="minMax"/>
          <c:max val="2.0000000000000007E-2"/>
          <c:min val="-6.0000000000000012E-2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86418816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85554986386061E-2"/>
          <c:y val="1.2745447825446029E-2"/>
          <c:w val="0.93701635368456648"/>
          <c:h val="0.91030552655715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63500">
              <a:noFill/>
              <a:prstDash val="solid"/>
            </a:ln>
            <a:effectLst/>
          </c:spPr>
          <c:invertIfNegative val="0"/>
          <c:dLbls>
            <c:dLbl>
              <c:idx val="20"/>
              <c:layout>
                <c:manualLayout>
                  <c:x val="-2.5104328392854348E-2"/>
                  <c:y val="-4.3412031883915507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Ref>
              <c:f>'Cotizantes-pensionistas'!$I$27:$I$109</c:f>
              <c:strCache>
                <c:ptCount val="13"/>
                <c:pt idx="0">
                  <c:v>08</c:v>
                </c:pt>
                <c:pt idx="1">
                  <c:v>09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may-20</c:v>
                </c:pt>
              </c:strCache>
            </c:strRef>
          </c:cat>
          <c:val>
            <c:numRef>
              <c:f>'Cotizantes-pensionistas'!$J$27:$J$109</c:f>
              <c:numCache>
                <c:formatCode>#,##0.00_ ;\-#,##0.00\ </c:formatCode>
                <c:ptCount val="13"/>
                <c:pt idx="0">
                  <c:v>2.657100497626919</c:v>
                </c:pt>
                <c:pt idx="1">
                  <c:v>2.6211921267665814</c:v>
                </c:pt>
                <c:pt idx="2">
                  <c:v>2.5585335177379576</c:v>
                </c:pt>
                <c:pt idx="3">
                  <c:v>2.4661977465288394</c:v>
                </c:pt>
                <c:pt idx="4">
                  <c:v>2.3381763779327391</c:v>
                </c:pt>
                <c:pt idx="5">
                  <c:v>2.2668187141000784</c:v>
                </c:pt>
                <c:pt idx="6">
                  <c:v>2.2462324483364235</c:v>
                </c:pt>
                <c:pt idx="7">
                  <c:v>2.2522482858869539</c:v>
                </c:pt>
                <c:pt idx="8">
                  <c:v>2.2748822900459222</c:v>
                </c:pt>
                <c:pt idx="9">
                  <c:v>2.2347850668532723</c:v>
                </c:pt>
                <c:pt idx="10">
                  <c:v>2.2812960158714732</c:v>
                </c:pt>
                <c:pt idx="11">
                  <c:v>2.3109313858480349</c:v>
                </c:pt>
                <c:pt idx="12">
                  <c:v>2.5692353710273164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28680064"/>
        <c:axId val="228681600"/>
      </c:barChart>
      <c:catAx>
        <c:axId val="2286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28681600"/>
        <c:crosses val="autoZero"/>
        <c:auto val="1"/>
        <c:lblAlgn val="ctr"/>
        <c:lblOffset val="100"/>
        <c:noMultiLvlLbl val="0"/>
      </c:catAx>
      <c:valAx>
        <c:axId val="228681600"/>
        <c:scaling>
          <c:orientation val="minMax"/>
          <c:max val="3"/>
          <c:min val="1.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.0_ ;\-#,##0.0\ 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22868006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6007168"/>
        <c:axId val="256013056"/>
      </c:barChart>
      <c:catAx>
        <c:axId val="256007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5601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013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007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4916352"/>
        <c:axId val="26493043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64931968"/>
        <c:axId val="264950144"/>
      </c:lineChart>
      <c:catAx>
        <c:axId val="2649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493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93043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4916352"/>
        <c:crosses val="autoZero"/>
        <c:crossBetween val="between"/>
      </c:valAx>
      <c:catAx>
        <c:axId val="26493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4950144"/>
        <c:crosses val="autoZero"/>
        <c:auto val="1"/>
        <c:lblAlgn val="ctr"/>
        <c:lblOffset val="100"/>
        <c:noMultiLvlLbl val="0"/>
      </c:catAx>
      <c:valAx>
        <c:axId val="26495014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6493196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56704"/>
        <c:axId val="264858624"/>
      </c:lineChart>
      <c:catAx>
        <c:axId val="2648567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485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85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48567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28645120"/>
        <c:axId val="165150720"/>
      </c:barChart>
      <c:catAx>
        <c:axId val="2286451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65150720"/>
        <c:crosses val="autoZero"/>
        <c:auto val="0"/>
        <c:lblAlgn val="ctr"/>
        <c:lblOffset val="100"/>
        <c:noMultiLvlLbl val="0"/>
      </c:catAx>
      <c:valAx>
        <c:axId val="16515072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286451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18" Type="http://schemas.openxmlformats.org/officeDocument/2006/relationships/chart" Target="../charts/chart35.xml"/><Relationship Id="rId3" Type="http://schemas.openxmlformats.org/officeDocument/2006/relationships/chart" Target="../charts/chart20.xml"/><Relationship Id="rId21" Type="http://schemas.openxmlformats.org/officeDocument/2006/relationships/chart" Target="../charts/chart38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17" Type="http://schemas.openxmlformats.org/officeDocument/2006/relationships/chart" Target="../charts/chart34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20" Type="http://schemas.openxmlformats.org/officeDocument/2006/relationships/chart" Target="../charts/chart37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24" Type="http://schemas.openxmlformats.org/officeDocument/2006/relationships/chart" Target="../charts/chart41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23" Type="http://schemas.openxmlformats.org/officeDocument/2006/relationships/chart" Target="../charts/chart40.xml"/><Relationship Id="rId10" Type="http://schemas.openxmlformats.org/officeDocument/2006/relationships/chart" Target="../charts/chart27.xml"/><Relationship Id="rId19" Type="http://schemas.openxmlformats.org/officeDocument/2006/relationships/chart" Target="../charts/chart36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Relationship Id="rId22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24</xdr:row>
      <xdr:rowOff>28575</xdr:rowOff>
    </xdr:from>
    <xdr:ext cx="3476190" cy="2247619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3914775"/>
          <a:ext cx="3476190" cy="224761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19051</xdr:rowOff>
    </xdr:from>
    <xdr:ext cx="2662237" cy="628650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1"/>
          <a:ext cx="2662237" cy="628650"/>
        </a:xfrm>
        <a:prstGeom prst="rect">
          <a:avLst/>
        </a:prstGeom>
      </xdr:spPr>
    </xdr:pic>
    <xdr:clientData/>
  </xdr:oneCellAnchor>
  <xdr:oneCellAnchor>
    <xdr:from>
      <xdr:col>0</xdr:col>
      <xdr:colOff>699254</xdr:colOff>
      <xdr:row>10</xdr:row>
      <xdr:rowOff>32460</xdr:rowOff>
    </xdr:from>
    <xdr:ext cx="3910846" cy="1487656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9254" y="1651710"/>
          <a:ext cx="3910846" cy="1487656"/>
        </a:xfrm>
        <a:prstGeom prst="rect">
          <a:avLst/>
        </a:prstGeom>
      </xdr:spPr>
    </xdr:pic>
    <xdr:clientData/>
  </xdr:oneCellAnchor>
  <xdr:twoCellAnchor>
    <xdr:from>
      <xdr:col>2</xdr:col>
      <xdr:colOff>257175</xdr:colOff>
      <xdr:row>19</xdr:row>
      <xdr:rowOff>47625</xdr:rowOff>
    </xdr:from>
    <xdr:to>
      <xdr:col>4</xdr:col>
      <xdr:colOff>171450</xdr:colOff>
      <xdr:row>22</xdr:row>
      <xdr:rowOff>85725</xdr:rowOff>
    </xdr:to>
    <xdr:sp macro="" textlink="">
      <xdr:nvSpPr>
        <xdr:cNvPr id="5" name="4 CuadroTexto"/>
        <xdr:cNvSpPr txBox="1"/>
      </xdr:nvSpPr>
      <xdr:spPr>
        <a:xfrm>
          <a:off x="1781175" y="3124200"/>
          <a:ext cx="143827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Mayo 2020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6</xdr:row>
      <xdr:rowOff>0</xdr:rowOff>
    </xdr:from>
    <xdr:to>
      <xdr:col>1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68035</xdr:colOff>
      <xdr:row>33</xdr:row>
      <xdr:rowOff>27214</xdr:rowOff>
    </xdr:from>
    <xdr:to>
      <xdr:col>11</xdr:col>
      <xdr:colOff>378194</xdr:colOff>
      <xdr:row>53</xdr:row>
      <xdr:rowOff>39044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035" y="7157357"/>
          <a:ext cx="5303980" cy="33591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F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939338</xdr:colOff>
      <xdr:row>101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F00-00000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F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F00-00000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F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939338</xdr:colOff>
      <xdr:row>101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F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F00-000007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F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19950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811876" y="550545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1064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811876" y="6477000"/>
          <a:ext cx="74815" cy="20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1064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811876" y="6477000"/>
          <a:ext cx="74815" cy="201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xmlns="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xmlns="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xmlns="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14" name="Chart 14">
          <a:extLst>
            <a:ext uri="{FF2B5EF4-FFF2-40B4-BE49-F238E27FC236}">
              <a16:creationId xmlns:a16="http://schemas.microsoft.com/office/drawing/2014/main" xmlns="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</xdr:row>
      <xdr:rowOff>0</xdr:rowOff>
    </xdr:from>
    <xdr:ext cx="74815" cy="209377"/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xmlns="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5383876" y="6485313"/>
          <a:ext cx="74815" cy="2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190500"/>
    <xdr:sp macro="" textlink="">
      <xdr:nvSpPr>
        <xdr:cNvPr id="17" name="Text Box 18">
          <a:extLst>
            <a:ext uri="{FF2B5EF4-FFF2-40B4-BE49-F238E27FC236}">
              <a16:creationId xmlns:a16="http://schemas.microsoft.com/office/drawing/2014/main" xmlns="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811876" y="8743950"/>
          <a:ext cx="748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190500"/>
    <xdr:sp macro="" textlink="">
      <xdr:nvSpPr>
        <xdr:cNvPr id="18" name="Text Box 19">
          <a:extLst>
            <a:ext uri="{FF2B5EF4-FFF2-40B4-BE49-F238E27FC236}">
              <a16:creationId xmlns:a16="http://schemas.microsoft.com/office/drawing/2014/main" xmlns="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811876" y="8743950"/>
          <a:ext cx="7481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0" name="Chart 21">
          <a:extLst>
            <a:ext uri="{FF2B5EF4-FFF2-40B4-BE49-F238E27FC236}">
              <a16:creationId xmlns:a16="http://schemas.microsoft.com/office/drawing/2014/main" xmlns="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0</xdr:colOff>
      <xdr:row>18</xdr:row>
      <xdr:rowOff>0</xdr:rowOff>
    </xdr:from>
    <xdr:ext cx="66502" cy="199505"/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29146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2" name="Chart 23">
          <a:extLst>
            <a:ext uri="{FF2B5EF4-FFF2-40B4-BE49-F238E27FC236}">
              <a16:creationId xmlns:a16="http://schemas.microsoft.com/office/drawing/2014/main" xmlns="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390698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3" name="Chart 24">
          <a:extLst>
            <a:ext uri="{FF2B5EF4-FFF2-40B4-BE49-F238E27FC236}">
              <a16:creationId xmlns:a16="http://schemas.microsoft.com/office/drawing/2014/main" xmlns="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24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25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28</xdr:row>
      <xdr:rowOff>0</xdr:rowOff>
    </xdr:from>
    <xdr:ext cx="74815" cy="199505"/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811876" y="453390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27" name="Chart 28">
          <a:extLst>
            <a:ext uri="{FF2B5EF4-FFF2-40B4-BE49-F238E27FC236}">
              <a16:creationId xmlns:a16="http://schemas.microsoft.com/office/drawing/2014/main" xmlns="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7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8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33</xdr:row>
      <xdr:rowOff>0</xdr:rowOff>
    </xdr:from>
    <xdr:ext cx="74815" cy="199505"/>
    <xdr:sp macro="" textlink="">
      <xdr:nvSpPr>
        <xdr:cNvPr id="39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811876" y="53435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1" name="Text Box 12">
          <a:extLst>
            <a:ext uri="{FF2B5EF4-FFF2-40B4-BE49-F238E27FC236}">
              <a16:creationId xmlns:a16="http://schemas.microsoft.com/office/drawing/2014/main" xmlns="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2" name="Text Box 13">
          <a:extLst>
            <a:ext uri="{FF2B5EF4-FFF2-40B4-BE49-F238E27FC236}">
              <a16:creationId xmlns:a16="http://schemas.microsoft.com/office/drawing/2014/main" xmlns="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3" name="Text Box 25">
          <a:extLst>
            <a:ext uri="{FF2B5EF4-FFF2-40B4-BE49-F238E27FC236}">
              <a16:creationId xmlns:a16="http://schemas.microsoft.com/office/drawing/2014/main" xmlns="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4" name="Text Box 26">
          <a:extLst>
            <a:ext uri="{FF2B5EF4-FFF2-40B4-BE49-F238E27FC236}">
              <a16:creationId xmlns:a16="http://schemas.microsoft.com/office/drawing/2014/main" xmlns="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34</xdr:row>
      <xdr:rowOff>0</xdr:rowOff>
    </xdr:from>
    <xdr:ext cx="74815" cy="207125"/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xmlns="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811876" y="34328100"/>
          <a:ext cx="74815" cy="20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23</xdr:row>
          <xdr:rowOff>180975</xdr:rowOff>
        </xdr:from>
        <xdr:to>
          <xdr:col>6</xdr:col>
          <xdr:colOff>0</xdr:colOff>
          <xdr:row>23</xdr:row>
          <xdr:rowOff>180975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23</xdr:row>
          <xdr:rowOff>180975</xdr:rowOff>
        </xdr:from>
        <xdr:to>
          <xdr:col>6</xdr:col>
          <xdr:colOff>0</xdr:colOff>
          <xdr:row>23</xdr:row>
          <xdr:rowOff>180975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83127</xdr:colOff>
      <xdr:row>14</xdr:row>
      <xdr:rowOff>49876</xdr:rowOff>
    </xdr:from>
    <xdr:to>
      <xdr:col>5</xdr:col>
      <xdr:colOff>689956</xdr:colOff>
      <xdr:row>49</xdr:row>
      <xdr:rowOff>83127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1E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xmlns="" id="{00000000-0008-0000-1300-000001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3" name="Chart 1030">
          <a:extLst>
            <a:ext uri="{FF2B5EF4-FFF2-40B4-BE49-F238E27FC236}">
              <a16:creationId xmlns:a16="http://schemas.microsoft.com/office/drawing/2014/main" xmlns="" id="{00000000-0008-0000-1300-000002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4" name="Chart 1031">
          <a:extLst>
            <a:ext uri="{FF2B5EF4-FFF2-40B4-BE49-F238E27FC236}">
              <a16:creationId xmlns:a16="http://schemas.microsoft.com/office/drawing/2014/main" xmlns="" id="{00000000-0008-0000-1300-000003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5" name="Chart 1032">
          <a:extLst>
            <a:ext uri="{FF2B5EF4-FFF2-40B4-BE49-F238E27FC236}">
              <a16:creationId xmlns:a16="http://schemas.microsoft.com/office/drawing/2014/main" xmlns="" id="{00000000-0008-0000-1300-000004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6" name="Chart 1033">
          <a:extLst>
            <a:ext uri="{FF2B5EF4-FFF2-40B4-BE49-F238E27FC236}">
              <a16:creationId xmlns:a16="http://schemas.microsoft.com/office/drawing/2014/main" xmlns="" id="{00000000-0008-0000-1300-000005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7" name="Chart 1034">
          <a:extLst>
            <a:ext uri="{FF2B5EF4-FFF2-40B4-BE49-F238E27FC236}">
              <a16:creationId xmlns:a16="http://schemas.microsoft.com/office/drawing/2014/main" xmlns="" id="{00000000-0008-0000-1300-000006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8" name="Chart 1035">
          <a:extLst>
            <a:ext uri="{FF2B5EF4-FFF2-40B4-BE49-F238E27FC236}">
              <a16:creationId xmlns:a16="http://schemas.microsoft.com/office/drawing/2014/main" xmlns="" id="{00000000-0008-0000-1300-000007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9" name="Chart 1036">
          <a:extLst>
            <a:ext uri="{FF2B5EF4-FFF2-40B4-BE49-F238E27FC236}">
              <a16:creationId xmlns:a16="http://schemas.microsoft.com/office/drawing/2014/main" xmlns="" id="{00000000-0008-0000-1300-000008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0" name="Chart 1037">
          <a:extLst>
            <a:ext uri="{FF2B5EF4-FFF2-40B4-BE49-F238E27FC236}">
              <a16:creationId xmlns:a16="http://schemas.microsoft.com/office/drawing/2014/main" xmlns="" id="{00000000-0008-0000-1300-000009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11" name="Chart 1038">
          <a:extLst>
            <a:ext uri="{FF2B5EF4-FFF2-40B4-BE49-F238E27FC236}">
              <a16:creationId xmlns:a16="http://schemas.microsoft.com/office/drawing/2014/main" xmlns="" id="{00000000-0008-0000-1300-00000A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2" name="Chart 1039">
          <a:extLst>
            <a:ext uri="{FF2B5EF4-FFF2-40B4-BE49-F238E27FC236}">
              <a16:creationId xmlns:a16="http://schemas.microsoft.com/office/drawing/2014/main" xmlns="" id="{00000000-0008-0000-1300-00000B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3" name="Chart 1040">
          <a:extLst>
            <a:ext uri="{FF2B5EF4-FFF2-40B4-BE49-F238E27FC236}">
              <a16:creationId xmlns:a16="http://schemas.microsoft.com/office/drawing/2014/main" xmlns="" id="{00000000-0008-0000-1300-00000C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4" name="Chart 1041">
          <a:extLst>
            <a:ext uri="{FF2B5EF4-FFF2-40B4-BE49-F238E27FC236}">
              <a16:creationId xmlns:a16="http://schemas.microsoft.com/office/drawing/2014/main" xmlns="" id="{00000000-0008-0000-1300-00000D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931025</xdr:colOff>
      <xdr:row>99</xdr:row>
      <xdr:rowOff>0</xdr:rowOff>
    </xdr:to>
    <xdr:graphicFrame macro="">
      <xdr:nvGraphicFramePr>
        <xdr:cNvPr id="15" name="Chart 1042">
          <a:extLst>
            <a:ext uri="{FF2B5EF4-FFF2-40B4-BE49-F238E27FC236}">
              <a16:creationId xmlns:a16="http://schemas.microsoft.com/office/drawing/2014/main" xmlns="" id="{00000000-0008-0000-1300-00000E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6" name="Chart 1043">
          <a:extLst>
            <a:ext uri="{FF2B5EF4-FFF2-40B4-BE49-F238E27FC236}">
              <a16:creationId xmlns:a16="http://schemas.microsoft.com/office/drawing/2014/main" xmlns="" id="{00000000-0008-0000-1300-00000F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0</xdr:colOff>
      <xdr:row>99</xdr:row>
      <xdr:rowOff>0</xdr:rowOff>
    </xdr:to>
    <xdr:graphicFrame macro="">
      <xdr:nvGraphicFramePr>
        <xdr:cNvPr id="17" name="Chart 1044">
          <a:extLst>
            <a:ext uri="{FF2B5EF4-FFF2-40B4-BE49-F238E27FC236}">
              <a16:creationId xmlns:a16="http://schemas.microsoft.com/office/drawing/2014/main" xmlns="" id="{00000000-0008-0000-1300-000010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18" name="Chart 1045">
          <a:extLst>
            <a:ext uri="{FF2B5EF4-FFF2-40B4-BE49-F238E27FC236}">
              <a16:creationId xmlns:a16="http://schemas.microsoft.com/office/drawing/2014/main" xmlns="" id="{00000000-0008-0000-1300-000011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931025</xdr:colOff>
      <xdr:row>101</xdr:row>
      <xdr:rowOff>0</xdr:rowOff>
    </xdr:to>
    <xdr:graphicFrame macro="">
      <xdr:nvGraphicFramePr>
        <xdr:cNvPr id="19" name="Chart 1046">
          <a:extLst>
            <a:ext uri="{FF2B5EF4-FFF2-40B4-BE49-F238E27FC236}">
              <a16:creationId xmlns:a16="http://schemas.microsoft.com/office/drawing/2014/main" xmlns="" id="{00000000-0008-0000-1300-000012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0" name="Chart 1047">
          <a:extLst>
            <a:ext uri="{FF2B5EF4-FFF2-40B4-BE49-F238E27FC236}">
              <a16:creationId xmlns:a16="http://schemas.microsoft.com/office/drawing/2014/main" xmlns="" id="{00000000-0008-0000-1300-000013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1" name="Chart 1048">
          <a:extLst>
            <a:ext uri="{FF2B5EF4-FFF2-40B4-BE49-F238E27FC236}">
              <a16:creationId xmlns:a16="http://schemas.microsoft.com/office/drawing/2014/main" xmlns="" id="{00000000-0008-0000-1300-000014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2" name="Chart 1049">
          <a:extLst>
            <a:ext uri="{FF2B5EF4-FFF2-40B4-BE49-F238E27FC236}">
              <a16:creationId xmlns:a16="http://schemas.microsoft.com/office/drawing/2014/main" xmlns="" id="{00000000-0008-0000-1300-000015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4</xdr:col>
      <xdr:colOff>931025</xdr:colOff>
      <xdr:row>101</xdr:row>
      <xdr:rowOff>0</xdr:rowOff>
    </xdr:to>
    <xdr:graphicFrame macro="">
      <xdr:nvGraphicFramePr>
        <xdr:cNvPr id="23" name="Chart 1050">
          <a:extLst>
            <a:ext uri="{FF2B5EF4-FFF2-40B4-BE49-F238E27FC236}">
              <a16:creationId xmlns:a16="http://schemas.microsoft.com/office/drawing/2014/main" xmlns="" id="{00000000-0008-0000-1300-000016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4" name="Chart 1051">
          <a:extLst>
            <a:ext uri="{FF2B5EF4-FFF2-40B4-BE49-F238E27FC236}">
              <a16:creationId xmlns:a16="http://schemas.microsoft.com/office/drawing/2014/main" xmlns="" id="{00000000-0008-0000-1300-000017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0</xdr:colOff>
      <xdr:row>101</xdr:row>
      <xdr:rowOff>0</xdr:rowOff>
    </xdr:to>
    <xdr:graphicFrame macro="">
      <xdr:nvGraphicFramePr>
        <xdr:cNvPr id="25" name="Chart 1052">
          <a:extLst>
            <a:ext uri="{FF2B5EF4-FFF2-40B4-BE49-F238E27FC236}">
              <a16:creationId xmlns:a16="http://schemas.microsoft.com/office/drawing/2014/main" xmlns="" id="{00000000-0008-0000-1300-000018F0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811876" y="5505450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811876" y="5505450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xmlns="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xmlns="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xmlns="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xmlns="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xmlns="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xmlns="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13" name="Chart 14">
          <a:extLst>
            <a:ext uri="{FF2B5EF4-FFF2-40B4-BE49-F238E27FC236}">
              <a16:creationId xmlns:a16="http://schemas.microsoft.com/office/drawing/2014/main" xmlns="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32063"/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xmlns="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811876" y="5675688"/>
          <a:ext cx="74815" cy="23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xmlns="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811876" y="6962775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15438"/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xmlns="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811876" y="6962775"/>
          <a:ext cx="74815" cy="215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xmlns="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19" name="Chart 21">
          <a:extLst>
            <a:ext uri="{FF2B5EF4-FFF2-40B4-BE49-F238E27FC236}">
              <a16:creationId xmlns:a16="http://schemas.microsoft.com/office/drawing/2014/main" xmlns="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xmlns="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374073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1" name="Chart 23">
          <a:extLst>
            <a:ext uri="{FF2B5EF4-FFF2-40B4-BE49-F238E27FC236}">
              <a16:creationId xmlns:a16="http://schemas.microsoft.com/office/drawing/2014/main" xmlns="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390698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2" name="Chart 24">
          <a:extLst>
            <a:ext uri="{FF2B5EF4-FFF2-40B4-BE49-F238E27FC236}">
              <a16:creationId xmlns:a16="http://schemas.microsoft.com/office/drawing/2014/main" xmlns="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29</xdr:row>
      <xdr:rowOff>0</xdr:rowOff>
    </xdr:from>
    <xdr:ext cx="74815" cy="199505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811876" y="46958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0</xdr:colOff>
      <xdr:row>27</xdr:row>
      <xdr:rowOff>0</xdr:rowOff>
    </xdr:from>
    <xdr:to>
      <xdr:col>6</xdr:col>
      <xdr:colOff>0</xdr:colOff>
      <xdr:row>27</xdr:row>
      <xdr:rowOff>0</xdr:rowOff>
    </xdr:to>
    <xdr:graphicFrame macro="">
      <xdr:nvGraphicFramePr>
        <xdr:cNvPr id="26" name="Chart 28">
          <a:extLst>
            <a:ext uri="{FF2B5EF4-FFF2-40B4-BE49-F238E27FC236}">
              <a16:creationId xmlns:a16="http://schemas.microsoft.com/office/drawing/2014/main" xmlns="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xmlns="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xmlns="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xmlns="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xmlns="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xmlns="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66502" cy="199505"/>
    <xdr:sp macro="" textlink="">
      <xdr:nvSpPr>
        <xdr:cNvPr id="32" name="Text Box 37">
          <a:extLst>
            <a:ext uri="{FF2B5EF4-FFF2-40B4-BE49-F238E27FC236}">
              <a16:creationId xmlns:a16="http://schemas.microsoft.com/office/drawing/2014/main" xmlns="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3076575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199505"/>
    <xdr:sp macro="" textlink="">
      <xdr:nvSpPr>
        <xdr:cNvPr id="33" name="Text Box 39">
          <a:extLst>
            <a:ext uri="{FF2B5EF4-FFF2-40B4-BE49-F238E27FC236}">
              <a16:creationId xmlns:a16="http://schemas.microsoft.com/office/drawing/2014/main" xmlns="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811876" y="4857750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48689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xmlns="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811876" y="5829300"/>
          <a:ext cx="74815" cy="248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49876</xdr:colOff>
      <xdr:row>30</xdr:row>
      <xdr:rowOff>0</xdr:rowOff>
    </xdr:from>
    <xdr:ext cx="74815" cy="232063"/>
    <xdr:sp macro="" textlink="">
      <xdr:nvSpPr>
        <xdr:cNvPr id="43" name="Text Box 17">
          <a:extLst>
            <a:ext uri="{FF2B5EF4-FFF2-40B4-BE49-F238E27FC236}">
              <a16:creationId xmlns:a16="http://schemas.microsoft.com/office/drawing/2014/main" xmlns="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811876" y="5999538"/>
          <a:ext cx="74815" cy="232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58189</xdr:colOff>
      <xdr:row>25</xdr:row>
      <xdr:rowOff>8313</xdr:rowOff>
    </xdr:from>
    <xdr:to>
      <xdr:col>5</xdr:col>
      <xdr:colOff>706582</xdr:colOff>
      <xdr:row>48</xdr:row>
      <xdr:rowOff>182880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xmlns="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91440</xdr:rowOff>
    </xdr:from>
    <xdr:to>
      <xdr:col>6</xdr:col>
      <xdr:colOff>0</xdr:colOff>
      <xdr:row>124</xdr:row>
      <xdr:rowOff>581891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700-000001F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592146</xdr:colOff>
      <xdr:row>114</xdr:row>
      <xdr:rowOff>20639</xdr:rowOff>
    </xdr:from>
    <xdr:ext cx="1791709" cy="227626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SpPr txBox="1"/>
      </xdr:nvSpPr>
      <xdr:spPr>
        <a:xfrm>
          <a:off x="592146" y="18480089"/>
          <a:ext cx="1791709" cy="227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900" b="1" i="1">
              <a:latin typeface="+mj-lt"/>
            </a:rPr>
            <a:t>Datos  a diciembre de cada año</a:t>
          </a:r>
        </a:p>
      </xdr:txBody>
    </xdr:sp>
    <xdr:clientData/>
  </xdr:oneCellAnchor>
  <xdr:oneCellAnchor>
    <xdr:from>
      <xdr:col>0</xdr:col>
      <xdr:colOff>615142</xdr:colOff>
      <xdr:row>31</xdr:row>
      <xdr:rowOff>66502</xdr:rowOff>
    </xdr:from>
    <xdr:ext cx="24938" cy="174567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1700-000004F80300}"/>
            </a:ext>
          </a:extLst>
        </xdr:cNvPr>
        <xdr:cNvSpPr txBox="1">
          <a:spLocks noChangeArrowheads="1"/>
        </xdr:cNvSpPr>
      </xdr:nvSpPr>
      <xdr:spPr bwMode="auto">
        <a:xfrm>
          <a:off x="615142" y="5086177"/>
          <a:ext cx="24938" cy="17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109</xdr:row>
      <xdr:rowOff>234087</xdr:rowOff>
    </xdr:from>
    <xdr:ext cx="4919167" cy="24263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 txBox="1"/>
      </xdr:nvSpPr>
      <xdr:spPr>
        <a:xfrm>
          <a:off x="0" y="17807712"/>
          <a:ext cx="4919167" cy="242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000">
              <a:latin typeface="+mj-lt"/>
            </a:rPr>
            <a:t>(1) A partir de 2018 el dato de afiliados</a:t>
          </a:r>
          <a:r>
            <a:rPr lang="es-ES" sz="1000" baseline="0">
              <a:latin typeface="+mj-lt"/>
            </a:rPr>
            <a:t> en desempleo corresponde a la media mensual</a:t>
          </a:r>
          <a:endParaRPr lang="es-ES" sz="1000">
            <a:latin typeface="+mj-lt"/>
          </a:endParaRPr>
        </a:p>
      </xdr:txBody>
    </xdr:sp>
    <xdr:clientData/>
  </xdr:oneCellAnchor>
  <xdr:oneCellAnchor>
    <xdr:from>
      <xdr:col>0</xdr:col>
      <xdr:colOff>541323</xdr:colOff>
      <xdr:row>91</xdr:row>
      <xdr:rowOff>21946</xdr:rowOff>
    </xdr:from>
    <xdr:ext cx="341697" cy="26456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SpPr txBox="1"/>
      </xdr:nvSpPr>
      <xdr:spPr>
        <a:xfrm>
          <a:off x="541323" y="14757121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(1)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I1:N13"/>
  <sheetViews>
    <sheetView showGridLines="0" tabSelected="1" zoomScale="115" zoomScaleNormal="115" workbookViewId="0">
      <selection activeCell="J32" sqref="J32"/>
    </sheetView>
  </sheetViews>
  <sheetFormatPr baseColWidth="10" defaultRowHeight="12.75"/>
  <cols>
    <col min="1" max="16384" width="11.42578125" style="1"/>
  </cols>
  <sheetData>
    <row r="1" spans="9:14">
      <c r="I1" s="639"/>
      <c r="J1" s="639"/>
      <c r="K1" s="639"/>
      <c r="L1" s="639"/>
      <c r="M1" s="639"/>
      <c r="N1" s="639"/>
    </row>
    <row r="2" spans="9:14">
      <c r="I2" s="639"/>
      <c r="J2" s="639"/>
      <c r="K2" s="639"/>
      <c r="L2" s="639"/>
      <c r="M2" s="639"/>
      <c r="N2" s="639"/>
    </row>
    <row r="3" spans="9:14">
      <c r="I3" s="639"/>
      <c r="J3" s="639"/>
      <c r="K3" s="639"/>
      <c r="L3" s="639"/>
      <c r="M3" s="639"/>
      <c r="N3" s="639"/>
    </row>
    <row r="4" spans="9:14">
      <c r="I4" s="639"/>
      <c r="J4" s="639"/>
      <c r="K4" s="639"/>
      <c r="L4" s="639"/>
      <c r="M4" s="639"/>
      <c r="N4" s="639"/>
    </row>
    <row r="5" spans="9:14">
      <c r="I5" s="639"/>
      <c r="J5" s="639"/>
      <c r="K5" s="639"/>
      <c r="L5" s="639"/>
      <c r="M5" s="639"/>
      <c r="N5" s="639"/>
    </row>
    <row r="6" spans="9:14">
      <c r="I6" s="639"/>
      <c r="J6" s="639"/>
      <c r="K6" s="639"/>
      <c r="L6" s="639"/>
      <c r="M6" s="639"/>
      <c r="N6" s="639"/>
    </row>
    <row r="7" spans="9:14">
      <c r="I7" s="639"/>
      <c r="J7" s="639"/>
      <c r="K7" s="639"/>
      <c r="L7" s="639"/>
      <c r="M7" s="639"/>
      <c r="N7" s="639"/>
    </row>
    <row r="8" spans="9:14">
      <c r="I8" s="639"/>
      <c r="J8" s="639"/>
      <c r="K8" s="639"/>
      <c r="L8" s="639"/>
      <c r="M8" s="639"/>
      <c r="N8" s="639"/>
    </row>
    <row r="9" spans="9:14">
      <c r="I9" s="639"/>
      <c r="J9" s="639"/>
      <c r="K9" s="639"/>
      <c r="L9" s="639"/>
      <c r="M9" s="639"/>
      <c r="N9" s="639"/>
    </row>
    <row r="10" spans="9:14">
      <c r="I10" s="639"/>
      <c r="J10" s="639"/>
      <c r="K10" s="639"/>
      <c r="L10" s="639"/>
      <c r="M10" s="639"/>
      <c r="N10" s="639"/>
    </row>
    <row r="11" spans="9:14">
      <c r="I11" s="639"/>
      <c r="J11" s="639"/>
      <c r="K11" s="639"/>
      <c r="L11" s="639"/>
      <c r="M11" s="639"/>
      <c r="N11" s="639"/>
    </row>
    <row r="12" spans="9:14">
      <c r="I12" s="639"/>
      <c r="J12" s="639"/>
      <c r="K12" s="639"/>
      <c r="L12" s="639"/>
      <c r="M12" s="639"/>
      <c r="N12" s="639"/>
    </row>
    <row r="13" spans="9:14">
      <c r="I13" s="639"/>
      <c r="J13" s="639"/>
      <c r="K13" s="639"/>
      <c r="L13" s="639"/>
      <c r="M13" s="639"/>
      <c r="N13" s="63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I34"/>
  <sheetViews>
    <sheetView showGridLines="0" topLeftCell="A23" zoomScaleNormal="100" workbookViewId="0">
      <selection activeCell="H37" sqref="H37"/>
    </sheetView>
  </sheetViews>
  <sheetFormatPr baseColWidth="10" defaultColWidth="11.42578125" defaultRowHeight="12.75"/>
  <cols>
    <col min="1" max="1" width="15.140625" style="257" customWidth="1"/>
    <col min="2" max="2" width="15" style="259" customWidth="1"/>
    <col min="3" max="3" width="13.85546875" style="257" customWidth="1"/>
    <col min="4" max="4" width="13.140625" style="258" customWidth="1"/>
    <col min="5" max="5" width="15.42578125" style="257" customWidth="1"/>
    <col min="6" max="6" width="15.5703125" style="257" customWidth="1"/>
    <col min="7" max="7" width="15.140625" style="1" bestFit="1" customWidth="1"/>
    <col min="8" max="8" width="11.42578125" style="1"/>
    <col min="9" max="9" width="11.42578125" style="256" customWidth="1"/>
    <col min="10" max="16384" width="11.42578125" style="1"/>
  </cols>
  <sheetData>
    <row r="2" spans="1:9" ht="10.7" customHeight="1"/>
    <row r="3" spans="1:9" s="297" customFormat="1" ht="22.5" customHeight="1">
      <c r="A3" s="301" t="s">
        <v>125</v>
      </c>
      <c r="B3" s="300"/>
      <c r="C3" s="300"/>
      <c r="D3" s="300"/>
      <c r="E3" s="300"/>
      <c r="F3" s="300"/>
      <c r="I3" s="298"/>
    </row>
    <row r="4" spans="1:9" s="297" customFormat="1" ht="6.95" customHeight="1">
      <c r="A4" s="299"/>
      <c r="B4" s="299"/>
      <c r="C4" s="299"/>
      <c r="D4" s="299"/>
      <c r="E4" s="299"/>
      <c r="F4" s="299"/>
      <c r="I4" s="298"/>
    </row>
    <row r="5" spans="1:9" s="261" customFormat="1" ht="39.200000000000003" customHeight="1">
      <c r="A5" s="296" t="s">
        <v>119</v>
      </c>
      <c r="B5" s="294" t="s">
        <v>124</v>
      </c>
      <c r="C5" s="294" t="s">
        <v>123</v>
      </c>
      <c r="D5" s="295" t="s">
        <v>122</v>
      </c>
      <c r="E5" s="294" t="s">
        <v>121</v>
      </c>
      <c r="F5" s="293" t="s">
        <v>120</v>
      </c>
      <c r="I5" s="292"/>
    </row>
    <row r="6" spans="1:9" ht="14.25" hidden="1" customHeight="1">
      <c r="A6" s="291"/>
      <c r="B6" s="290"/>
      <c r="C6" s="289"/>
      <c r="D6" s="288"/>
      <c r="E6" s="287"/>
      <c r="F6" s="286"/>
    </row>
    <row r="7" spans="1:9" s="261" customFormat="1" ht="29.45" customHeight="1">
      <c r="A7" s="278">
        <v>43951</v>
      </c>
      <c r="B7" s="277">
        <v>18396362</v>
      </c>
      <c r="C7" s="284"/>
      <c r="D7" s="284"/>
      <c r="E7" s="283"/>
      <c r="F7" s="282"/>
      <c r="G7" s="1"/>
      <c r="H7" s="274"/>
      <c r="I7" s="273"/>
    </row>
    <row r="8" spans="1:9" ht="26.85" customHeight="1">
      <c r="A8" s="278">
        <v>43955</v>
      </c>
      <c r="B8" s="277">
        <v>18479862</v>
      </c>
      <c r="C8" s="277">
        <v>191884</v>
      </c>
      <c r="D8" s="277">
        <v>103410</v>
      </c>
      <c r="E8" s="277">
        <v>88474</v>
      </c>
      <c r="F8" s="276">
        <v>88474</v>
      </c>
      <c r="G8" s="281"/>
      <c r="H8" s="274"/>
      <c r="I8" s="273"/>
    </row>
    <row r="9" spans="1:9" ht="26.85" customHeight="1">
      <c r="A9" s="278">
        <v>43956</v>
      </c>
      <c r="B9" s="277">
        <v>18496586</v>
      </c>
      <c r="C9" s="277">
        <v>53317</v>
      </c>
      <c r="D9" s="277">
        <v>33826</v>
      </c>
      <c r="E9" s="277">
        <v>19491</v>
      </c>
      <c r="F9" s="276">
        <v>107965</v>
      </c>
      <c r="G9" s="280"/>
      <c r="H9" s="274"/>
      <c r="I9" s="273"/>
    </row>
    <row r="10" spans="1:9" ht="26.85" customHeight="1">
      <c r="A10" s="278">
        <v>43957</v>
      </c>
      <c r="B10" s="277">
        <v>18507039</v>
      </c>
      <c r="C10" s="277">
        <v>44787</v>
      </c>
      <c r="D10" s="277">
        <v>32385</v>
      </c>
      <c r="E10" s="277">
        <v>12402</v>
      </c>
      <c r="F10" s="276">
        <v>120367</v>
      </c>
      <c r="G10" s="280"/>
      <c r="H10" s="274"/>
      <c r="I10" s="273"/>
    </row>
    <row r="11" spans="1:9" ht="26.85" customHeight="1">
      <c r="A11" s="278">
        <v>43958</v>
      </c>
      <c r="B11" s="277">
        <v>18513251</v>
      </c>
      <c r="C11" s="277">
        <v>37016</v>
      </c>
      <c r="D11" s="277">
        <v>29607</v>
      </c>
      <c r="E11" s="277">
        <v>7409</v>
      </c>
      <c r="F11" s="276">
        <v>127776</v>
      </c>
      <c r="G11" s="275"/>
      <c r="H11" s="274"/>
      <c r="I11" s="273"/>
    </row>
    <row r="12" spans="1:9" ht="26.85" customHeight="1">
      <c r="A12" s="278">
        <v>43959</v>
      </c>
      <c r="B12" s="277">
        <v>18506641</v>
      </c>
      <c r="C12" s="277">
        <v>31472</v>
      </c>
      <c r="D12" s="277">
        <v>37791</v>
      </c>
      <c r="E12" s="277">
        <v>-6319</v>
      </c>
      <c r="F12" s="276">
        <v>121457</v>
      </c>
      <c r="G12" s="275"/>
      <c r="H12" s="274"/>
      <c r="I12" s="273"/>
    </row>
    <row r="13" spans="1:9" ht="26.85" customHeight="1">
      <c r="A13" s="278">
        <v>43962</v>
      </c>
      <c r="B13" s="277">
        <v>18538144</v>
      </c>
      <c r="C13" s="277">
        <v>101598</v>
      </c>
      <c r="D13" s="277">
        <v>68754</v>
      </c>
      <c r="E13" s="277">
        <v>32844</v>
      </c>
      <c r="F13" s="276">
        <v>154301</v>
      </c>
      <c r="G13" s="275"/>
      <c r="H13" s="274"/>
      <c r="I13" s="273"/>
    </row>
    <row r="14" spans="1:9" ht="26.85" customHeight="1">
      <c r="A14" s="278">
        <v>43963</v>
      </c>
      <c r="B14" s="277">
        <v>18546658</v>
      </c>
      <c r="C14" s="277">
        <v>43057</v>
      </c>
      <c r="D14" s="277">
        <v>35056</v>
      </c>
      <c r="E14" s="277">
        <v>8001</v>
      </c>
      <c r="F14" s="276">
        <v>162302</v>
      </c>
      <c r="G14" s="275"/>
      <c r="H14" s="274"/>
      <c r="I14" s="273"/>
    </row>
    <row r="15" spans="1:9" ht="26.85" customHeight="1">
      <c r="A15" s="278">
        <v>43964</v>
      </c>
      <c r="B15" s="277">
        <v>18550346</v>
      </c>
      <c r="C15" s="277">
        <v>35141</v>
      </c>
      <c r="D15" s="277">
        <v>31553</v>
      </c>
      <c r="E15" s="277">
        <v>3588</v>
      </c>
      <c r="F15" s="276">
        <v>165890</v>
      </c>
      <c r="G15" s="275"/>
      <c r="H15" s="274"/>
      <c r="I15" s="273"/>
    </row>
    <row r="16" spans="1:9" ht="26.85" customHeight="1">
      <c r="A16" s="278">
        <v>43965</v>
      </c>
      <c r="B16" s="277">
        <v>18550999</v>
      </c>
      <c r="C16" s="277">
        <v>29662</v>
      </c>
      <c r="D16" s="277">
        <v>32887</v>
      </c>
      <c r="E16" s="277">
        <v>-3225</v>
      </c>
      <c r="F16" s="276">
        <v>162665</v>
      </c>
      <c r="G16" s="275"/>
      <c r="H16" s="274"/>
      <c r="I16" s="273"/>
    </row>
    <row r="17" spans="1:9" ht="26.85" customHeight="1">
      <c r="A17" s="278">
        <v>43966</v>
      </c>
      <c r="B17" s="277">
        <v>18538117</v>
      </c>
      <c r="C17" s="277">
        <v>28821</v>
      </c>
      <c r="D17" s="277">
        <v>42409</v>
      </c>
      <c r="E17" s="277">
        <v>-13588</v>
      </c>
      <c r="F17" s="276">
        <v>149077</v>
      </c>
      <c r="G17" s="275"/>
      <c r="H17" s="274"/>
      <c r="I17" s="273"/>
    </row>
    <row r="18" spans="1:9" ht="26.85" customHeight="1">
      <c r="A18" s="278">
        <v>43969</v>
      </c>
      <c r="B18" s="277">
        <v>18567497</v>
      </c>
      <c r="C18" s="277">
        <v>101550</v>
      </c>
      <c r="D18" s="277">
        <v>70319</v>
      </c>
      <c r="E18" s="277">
        <v>31231</v>
      </c>
      <c r="F18" s="276">
        <v>180308</v>
      </c>
      <c r="G18" s="275"/>
      <c r="H18" s="274"/>
      <c r="I18" s="273"/>
    </row>
    <row r="19" spans="1:9" ht="26.85" customHeight="1">
      <c r="A19" s="278">
        <v>43970</v>
      </c>
      <c r="B19" s="277">
        <v>18575845</v>
      </c>
      <c r="C19" s="277">
        <v>46663</v>
      </c>
      <c r="D19" s="277">
        <v>37009</v>
      </c>
      <c r="E19" s="277">
        <v>9654</v>
      </c>
      <c r="F19" s="276">
        <v>189962</v>
      </c>
      <c r="G19" s="275"/>
      <c r="H19" s="274"/>
      <c r="I19" s="273"/>
    </row>
    <row r="20" spans="1:9" ht="26.85" customHeight="1">
      <c r="A20" s="278">
        <v>43971</v>
      </c>
      <c r="B20" s="277">
        <v>18581845</v>
      </c>
      <c r="C20" s="277">
        <v>40717</v>
      </c>
      <c r="D20" s="277">
        <v>34174</v>
      </c>
      <c r="E20" s="277">
        <v>6543</v>
      </c>
      <c r="F20" s="276">
        <v>196505</v>
      </c>
      <c r="G20" s="275"/>
      <c r="H20" s="274"/>
      <c r="I20" s="273"/>
    </row>
    <row r="21" spans="1:9" ht="26.85" customHeight="1">
      <c r="A21" s="278">
        <v>43972</v>
      </c>
      <c r="B21" s="277">
        <v>18586088</v>
      </c>
      <c r="C21" s="277">
        <v>35135</v>
      </c>
      <c r="D21" s="277">
        <v>30632</v>
      </c>
      <c r="E21" s="277">
        <v>4503</v>
      </c>
      <c r="F21" s="276">
        <v>201008</v>
      </c>
      <c r="G21" s="275"/>
      <c r="H21" s="274"/>
      <c r="I21" s="273"/>
    </row>
    <row r="22" spans="1:9" ht="26.85" customHeight="1">
      <c r="A22" s="278">
        <v>43973</v>
      </c>
      <c r="B22" s="277">
        <v>18577040</v>
      </c>
      <c r="C22" s="277">
        <v>32616</v>
      </c>
      <c r="D22" s="277">
        <v>42465</v>
      </c>
      <c r="E22" s="277">
        <v>-9849</v>
      </c>
      <c r="F22" s="276">
        <v>191159</v>
      </c>
      <c r="G22" s="279"/>
      <c r="H22" s="274"/>
      <c r="I22" s="273"/>
    </row>
    <row r="23" spans="1:9" ht="26.85" customHeight="1">
      <c r="A23" s="278">
        <v>43976</v>
      </c>
      <c r="B23" s="277">
        <v>18599696</v>
      </c>
      <c r="C23" s="277">
        <v>99097</v>
      </c>
      <c r="D23" s="277">
        <v>75887</v>
      </c>
      <c r="E23" s="277">
        <v>23210</v>
      </c>
      <c r="F23" s="276">
        <v>214369</v>
      </c>
      <c r="G23" s="275"/>
      <c r="H23" s="274"/>
      <c r="I23" s="273"/>
    </row>
    <row r="24" spans="1:9" ht="26.85" customHeight="1">
      <c r="A24" s="278">
        <v>43977</v>
      </c>
      <c r="B24" s="277">
        <v>18606011</v>
      </c>
      <c r="C24" s="277">
        <v>46006</v>
      </c>
      <c r="D24" s="277">
        <v>39684</v>
      </c>
      <c r="E24" s="277">
        <v>6322</v>
      </c>
      <c r="F24" s="276">
        <v>220691</v>
      </c>
      <c r="G24" s="275"/>
      <c r="H24" s="274"/>
      <c r="I24" s="273"/>
    </row>
    <row r="25" spans="1:9" ht="26.85" customHeight="1">
      <c r="A25" s="278">
        <v>43978</v>
      </c>
      <c r="B25" s="277">
        <v>18608596</v>
      </c>
      <c r="C25" s="277">
        <v>38367</v>
      </c>
      <c r="D25" s="277">
        <v>36546</v>
      </c>
      <c r="E25" s="277">
        <v>1821</v>
      </c>
      <c r="F25" s="276">
        <v>222512</v>
      </c>
      <c r="G25" s="275"/>
      <c r="H25" s="274"/>
      <c r="I25" s="273"/>
    </row>
    <row r="26" spans="1:9" ht="26.85" customHeight="1">
      <c r="A26" s="278">
        <v>43979</v>
      </c>
      <c r="B26" s="277">
        <v>18608140</v>
      </c>
      <c r="C26" s="277">
        <v>33958</v>
      </c>
      <c r="D26" s="277">
        <v>35372</v>
      </c>
      <c r="E26" s="277">
        <v>-1414</v>
      </c>
      <c r="F26" s="276">
        <v>221098</v>
      </c>
      <c r="G26" s="275"/>
      <c r="H26" s="274"/>
      <c r="I26" s="273"/>
    </row>
    <row r="27" spans="1:9" ht="26.85" customHeight="1">
      <c r="A27" s="278">
        <v>43980</v>
      </c>
      <c r="B27" s="277">
        <v>18584176</v>
      </c>
      <c r="C27" s="277">
        <v>33739</v>
      </c>
      <c r="D27" s="277">
        <v>60631</v>
      </c>
      <c r="E27" s="277">
        <v>-26892</v>
      </c>
      <c r="F27" s="276">
        <v>194206</v>
      </c>
      <c r="G27" s="275"/>
      <c r="H27" s="274"/>
      <c r="I27" s="273"/>
    </row>
    <row r="28" spans="1:9" s="266" customFormat="1" ht="32.1" customHeight="1">
      <c r="A28" s="272" t="s">
        <v>113</v>
      </c>
      <c r="B28" s="271">
        <v>18556128.850000001</v>
      </c>
      <c r="C28" s="270"/>
      <c r="D28" s="270"/>
      <c r="E28" s="269"/>
      <c r="F28" s="268"/>
      <c r="G28" s="267"/>
      <c r="I28" s="267"/>
    </row>
    <row r="29" spans="1:9" s="263" customFormat="1" ht="59.65" customHeight="1">
      <c r="A29" s="1057" t="s">
        <v>112</v>
      </c>
      <c r="B29" s="1057"/>
      <c r="C29" s="1057"/>
      <c r="D29" s="1057"/>
      <c r="E29" s="1057"/>
      <c r="F29" s="1057"/>
      <c r="G29" s="265"/>
      <c r="I29" s="265"/>
    </row>
    <row r="30" spans="1:9">
      <c r="F30" s="264"/>
    </row>
    <row r="31" spans="1:9" ht="11.85" customHeight="1">
      <c r="F31" s="264"/>
    </row>
    <row r="32" spans="1:9" ht="11.85" customHeight="1">
      <c r="F32" s="264"/>
    </row>
    <row r="33" spans="6:6" ht="11.85" customHeight="1">
      <c r="F33" s="264"/>
    </row>
    <row r="34" spans="6:6" ht="11.85" customHeight="1">
      <c r="F34" s="264"/>
    </row>
  </sheetData>
  <mergeCells count="1">
    <mergeCell ref="A29:F29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K189"/>
  <sheetViews>
    <sheetView topLeftCell="A151" zoomScale="85" zoomScaleNormal="85" workbookViewId="0">
      <selection activeCell="H37" sqref="H37"/>
    </sheetView>
  </sheetViews>
  <sheetFormatPr baseColWidth="10" defaultColWidth="11.5703125" defaultRowHeight="12.75"/>
  <cols>
    <col min="1" max="1" width="15.42578125" style="303" customWidth="1"/>
    <col min="2" max="2" width="13.140625" style="303" customWidth="1"/>
    <col min="3" max="3" width="8.85546875" style="303" customWidth="1"/>
    <col min="4" max="4" width="13.85546875" style="303" customWidth="1"/>
    <col min="5" max="5" width="10.85546875" style="303" customWidth="1"/>
    <col min="6" max="6" width="13.140625" style="304" customWidth="1"/>
    <col min="7" max="7" width="10.140625" style="303" customWidth="1"/>
    <col min="8" max="8" width="12.5703125" style="303" customWidth="1"/>
    <col min="9" max="9" width="8.5703125" style="303" customWidth="1"/>
    <col min="10" max="10" width="12.7109375" customWidth="1"/>
    <col min="11" max="12" width="11.5703125" customWidth="1"/>
  </cols>
  <sheetData>
    <row r="1" spans="1:9" hidden="1"/>
    <row r="2" spans="1:9" ht="15" hidden="1" customHeight="1"/>
    <row r="3" spans="1:9" ht="38.1" customHeight="1">
      <c r="A3" s="1060" t="s">
        <v>133</v>
      </c>
      <c r="B3" s="1061"/>
      <c r="C3" s="1061"/>
      <c r="D3" s="1061"/>
      <c r="E3" s="1061"/>
      <c r="F3" s="1061"/>
      <c r="G3" s="1061"/>
      <c r="H3" s="1061"/>
      <c r="I3" s="1062"/>
    </row>
    <row r="4" spans="1:9" ht="2.1" customHeight="1">
      <c r="A4" s="401"/>
      <c r="B4" s="400"/>
      <c r="C4" s="400"/>
      <c r="D4" s="400"/>
      <c r="E4" s="400"/>
      <c r="F4" s="401"/>
      <c r="G4" s="400"/>
      <c r="H4" s="400"/>
    </row>
    <row r="5" spans="1:9" ht="2.85" customHeight="1">
      <c r="A5" s="399"/>
    </row>
    <row r="6" spans="1:9" ht="20.85" customHeight="1">
      <c r="A6" s="1063" t="s">
        <v>27</v>
      </c>
      <c r="B6" s="398" t="s">
        <v>132</v>
      </c>
      <c r="C6" s="397"/>
      <c r="D6" s="398" t="s">
        <v>131</v>
      </c>
      <c r="E6" s="397"/>
      <c r="F6" s="1058" t="s">
        <v>95</v>
      </c>
      <c r="G6" s="396" t="s">
        <v>130</v>
      </c>
      <c r="H6" s="396"/>
      <c r="I6" s="395"/>
    </row>
    <row r="7" spans="1:9" s="305" customFormat="1" ht="33" customHeight="1">
      <c r="A7" s="1064"/>
      <c r="B7" s="394" t="s">
        <v>129</v>
      </c>
      <c r="C7" s="392" t="s">
        <v>128</v>
      </c>
      <c r="D7" s="394" t="s">
        <v>129</v>
      </c>
      <c r="E7" s="392" t="s">
        <v>128</v>
      </c>
      <c r="F7" s="1059"/>
      <c r="G7" s="393" t="s">
        <v>127</v>
      </c>
      <c r="H7" s="393" t="s">
        <v>126</v>
      </c>
      <c r="I7" s="392" t="s">
        <v>29</v>
      </c>
    </row>
    <row r="8" spans="1:9" ht="15.75" hidden="1" customHeight="1">
      <c r="A8" s="391"/>
      <c r="B8" s="390"/>
      <c r="C8" s="389"/>
      <c r="D8" s="390"/>
      <c r="E8" s="389"/>
      <c r="F8" s="388"/>
      <c r="G8" s="387"/>
      <c r="H8" s="386"/>
      <c r="I8" s="385"/>
    </row>
    <row r="9" spans="1:9" s="302" customFormat="1" ht="17.25" hidden="1" customHeight="1">
      <c r="A9" s="349">
        <v>2007</v>
      </c>
      <c r="B9" s="382">
        <v>10996853.800000001</v>
      </c>
      <c r="C9" s="354">
        <v>0.58560571910670434</v>
      </c>
      <c r="D9" s="382">
        <v>7781743.2000000002</v>
      </c>
      <c r="E9" s="354">
        <v>0.41439428089329572</v>
      </c>
      <c r="F9" s="320">
        <v>18778597</v>
      </c>
      <c r="G9" s="384">
        <v>2.73</v>
      </c>
      <c r="H9" s="384">
        <v>4.58</v>
      </c>
      <c r="I9" s="352">
        <v>3.4350753735523369</v>
      </c>
    </row>
    <row r="10" spans="1:9" s="302" customFormat="1" ht="18.600000000000001" hidden="1" customHeight="1">
      <c r="A10" s="349">
        <v>2007</v>
      </c>
      <c r="B10" s="382">
        <v>11085931.403388962</v>
      </c>
      <c r="C10" s="354">
        <v>0.58606116284896626</v>
      </c>
      <c r="D10" s="382">
        <v>7830065.9466110356</v>
      </c>
      <c r="E10" s="354">
        <v>0.4139388371510338</v>
      </c>
      <c r="F10" s="377">
        <v>18915997.349999998</v>
      </c>
      <c r="G10" s="384">
        <v>2.633718007968227</v>
      </c>
      <c r="H10" s="384">
        <v>4.6756947290918873</v>
      </c>
      <c r="I10" s="383">
        <v>3.4401714440696338</v>
      </c>
    </row>
    <row r="11" spans="1:9" s="302" customFormat="1" ht="18.600000000000001" hidden="1" customHeight="1">
      <c r="A11" s="349">
        <v>2007</v>
      </c>
      <c r="B11" s="382">
        <v>11158865.6</v>
      </c>
      <c r="C11" s="354">
        <v>0.58549211863758921</v>
      </c>
      <c r="D11" s="382">
        <v>7900085.4000000004</v>
      </c>
      <c r="E11" s="354">
        <v>0.41450788136241079</v>
      </c>
      <c r="F11" s="377">
        <v>19058951</v>
      </c>
      <c r="G11" s="381">
        <v>2.6636151496851426</v>
      </c>
      <c r="H11" s="381">
        <v>4.7646361908308279</v>
      </c>
      <c r="I11" s="380">
        <v>3.4944843703746784</v>
      </c>
    </row>
    <row r="12" spans="1:9" s="302" customFormat="1" ht="18.600000000000001" hidden="1" customHeight="1">
      <c r="A12" s="349">
        <v>2007</v>
      </c>
      <c r="B12" s="378">
        <v>11194931.199999999</v>
      </c>
      <c r="C12" s="357">
        <v>0.58455458911851865</v>
      </c>
      <c r="D12" s="378">
        <v>7956284.7999999998</v>
      </c>
      <c r="E12" s="357">
        <v>0.41544541088148135</v>
      </c>
      <c r="F12" s="377">
        <v>19151216</v>
      </c>
      <c r="G12" s="376">
        <v>2.5604974149648712</v>
      </c>
      <c r="H12" s="376">
        <v>4.6398318331329449</v>
      </c>
      <c r="I12" s="375">
        <v>3.2950214850385038</v>
      </c>
    </row>
    <row r="13" spans="1:9" s="302" customFormat="1" ht="18.600000000000001" customHeight="1">
      <c r="A13" s="349">
        <v>2007</v>
      </c>
      <c r="B13" s="378">
        <v>11269730.199999999</v>
      </c>
      <c r="C13" s="357">
        <v>0.58382737691683995</v>
      </c>
      <c r="D13" s="378">
        <v>8033458.7999999998</v>
      </c>
      <c r="E13" s="357">
        <v>0.41617262308316</v>
      </c>
      <c r="F13" s="377">
        <v>19303189</v>
      </c>
      <c r="G13" s="376">
        <v>2.39603555217316</v>
      </c>
      <c r="H13" s="376">
        <v>4.5528561094919411</v>
      </c>
      <c r="I13" s="375">
        <v>3.2447867084511586</v>
      </c>
    </row>
    <row r="14" spans="1:9" s="302" customFormat="1" ht="18.600000000000001" hidden="1" customHeight="1">
      <c r="A14" s="349">
        <v>2007</v>
      </c>
      <c r="B14" s="378">
        <v>11324599.800000001</v>
      </c>
      <c r="C14" s="357">
        <v>0.58441174054236156</v>
      </c>
      <c r="D14" s="378">
        <v>8053176.2000000002</v>
      </c>
      <c r="E14" s="357">
        <v>0.4155882594576385</v>
      </c>
      <c r="F14" s="377">
        <v>19377776</v>
      </c>
      <c r="G14" s="376">
        <v>2.1670887978042686</v>
      </c>
      <c r="H14" s="376">
        <v>4.3358263690833354</v>
      </c>
      <c r="I14" s="375">
        <v>3.0312416093243542</v>
      </c>
    </row>
    <row r="15" spans="1:9" s="302" customFormat="1" ht="18.600000000000001" hidden="1" customHeight="1">
      <c r="A15" s="349">
        <v>2007</v>
      </c>
      <c r="B15" s="378">
        <v>11404110.4</v>
      </c>
      <c r="C15" s="357">
        <v>0.5850346867216778</v>
      </c>
      <c r="D15" s="378">
        <v>8088939.5999999996</v>
      </c>
      <c r="E15" s="357">
        <v>0.41496531327832226</v>
      </c>
      <c r="F15" s="377">
        <v>19493050</v>
      </c>
      <c r="G15" s="376">
        <v>2.0769961368831673</v>
      </c>
      <c r="H15" s="376">
        <v>4.3549938539881055</v>
      </c>
      <c r="I15" s="375">
        <v>2.8930858966550517</v>
      </c>
    </row>
    <row r="16" spans="1:9" s="302" customFormat="1" ht="18.600000000000001" hidden="1" customHeight="1">
      <c r="A16" s="349">
        <v>2007</v>
      </c>
      <c r="B16" s="378">
        <v>11263772.800000001</v>
      </c>
      <c r="C16" s="357">
        <v>0.58403322378168621</v>
      </c>
      <c r="D16" s="378">
        <v>8022412.2000000002</v>
      </c>
      <c r="E16" s="357">
        <v>0.41596677621831379</v>
      </c>
      <c r="F16" s="377">
        <v>19286185</v>
      </c>
      <c r="G16" s="376">
        <v>1.8795141544378993</v>
      </c>
      <c r="H16" s="379">
        <v>4.1939805728602835</v>
      </c>
      <c r="I16" s="375">
        <v>2.801829825150179</v>
      </c>
    </row>
    <row r="17" spans="1:9" s="302" customFormat="1" ht="18.600000000000001" hidden="1" customHeight="1">
      <c r="A17" s="349">
        <v>2007</v>
      </c>
      <c r="B17" s="378">
        <v>11250542.199999999</v>
      </c>
      <c r="C17" s="357">
        <v>0.58320206044429557</v>
      </c>
      <c r="D17" s="378">
        <v>8040442.7999999998</v>
      </c>
      <c r="E17" s="357">
        <v>0.41679793955570438</v>
      </c>
      <c r="F17" s="377">
        <v>19290985</v>
      </c>
      <c r="G17" s="376">
        <v>1.8230442410213499</v>
      </c>
      <c r="H17" s="376">
        <v>4.1947318208996478</v>
      </c>
      <c r="I17" s="375">
        <v>2.7367821393772687</v>
      </c>
    </row>
    <row r="18" spans="1:9" s="302" customFormat="1" ht="18.600000000000001" hidden="1" customHeight="1">
      <c r="A18" s="349">
        <v>2007</v>
      </c>
      <c r="B18" s="378">
        <v>11263512.6</v>
      </c>
      <c r="C18" s="357">
        <v>0.58144211068985241</v>
      </c>
      <c r="D18" s="378">
        <v>8108171</v>
      </c>
      <c r="E18" s="357">
        <v>0.41855788931014748</v>
      </c>
      <c r="F18" s="377">
        <v>19371683.600000001</v>
      </c>
      <c r="G18" s="376">
        <v>1.703947116426562</v>
      </c>
      <c r="H18" s="376">
        <v>4.1285669414286019</v>
      </c>
      <c r="I18" s="375">
        <v>2.6784420339512707</v>
      </c>
    </row>
    <row r="19" spans="1:9" s="308" customFormat="1" ht="18.600000000000001" hidden="1" customHeight="1">
      <c r="A19" s="349">
        <v>2007</v>
      </c>
      <c r="B19" s="358">
        <v>11261402</v>
      </c>
      <c r="C19" s="357">
        <v>0.58068941899954341</v>
      </c>
      <c r="D19" s="358">
        <v>8131756.5999999996</v>
      </c>
      <c r="E19" s="357">
        <v>0.41931058100045648</v>
      </c>
      <c r="F19" s="320">
        <v>19393158.600000001</v>
      </c>
      <c r="G19" s="319">
        <v>1.5374553622170168</v>
      </c>
      <c r="H19" s="319">
        <v>3.9729839109138112</v>
      </c>
      <c r="I19" s="318">
        <v>2.4855518989140677</v>
      </c>
    </row>
    <row r="20" spans="1:9" s="308" customFormat="1" ht="18.600000000000001" hidden="1" customHeight="1">
      <c r="A20" s="349">
        <v>2007</v>
      </c>
      <c r="B20" s="358">
        <v>11201694.4</v>
      </c>
      <c r="C20" s="357">
        <v>0.57821831118997546</v>
      </c>
      <c r="D20" s="358">
        <v>8171082.5999999996</v>
      </c>
      <c r="E20" s="357">
        <v>0.42178168881002448</v>
      </c>
      <c r="F20" s="320">
        <v>19372777</v>
      </c>
      <c r="G20" s="319">
        <v>1.3397329826930076</v>
      </c>
      <c r="H20" s="319">
        <v>3.9339737073490539</v>
      </c>
      <c r="I20" s="318">
        <v>2.360675205455081</v>
      </c>
    </row>
    <row r="21" spans="1:9" s="329" customFormat="1" ht="18.600000000000001" hidden="1" customHeight="1">
      <c r="A21" s="349">
        <v>2008</v>
      </c>
      <c r="B21" s="358"/>
      <c r="C21" s="373"/>
      <c r="D21" s="358"/>
      <c r="E21" s="373"/>
      <c r="F21" s="320"/>
      <c r="G21" s="319"/>
      <c r="H21" s="319"/>
      <c r="I21" s="318"/>
    </row>
    <row r="22" spans="1:9" s="308" customFormat="1" ht="17.25" hidden="1" customHeight="1">
      <c r="A22" s="349">
        <v>2008</v>
      </c>
      <c r="B22" s="358">
        <v>11087812.313642938</v>
      </c>
      <c r="C22" s="357">
        <v>0.5786399397352866</v>
      </c>
      <c r="D22" s="358">
        <v>8074038.6963570565</v>
      </c>
      <c r="E22" s="357">
        <v>0.4213600602647134</v>
      </c>
      <c r="F22" s="320">
        <v>19161851.009999994</v>
      </c>
      <c r="G22" s="319">
        <v>0.82713215340679369</v>
      </c>
      <c r="H22" s="319">
        <v>3.7561699074965134</v>
      </c>
      <c r="I22" s="318">
        <v>2.0409086472221247</v>
      </c>
    </row>
    <row r="23" spans="1:9" s="308" customFormat="1" ht="18.600000000000001" hidden="1" customHeight="1">
      <c r="A23" s="349">
        <v>2008</v>
      </c>
      <c r="B23" s="358">
        <v>11134425.987387832</v>
      </c>
      <c r="C23" s="357">
        <v>0.57855519845211889</v>
      </c>
      <c r="D23" s="358">
        <v>8110800.7726121722</v>
      </c>
      <c r="E23" s="357">
        <v>0.42144480154788105</v>
      </c>
      <c r="F23" s="320">
        <v>19245226.760000005</v>
      </c>
      <c r="G23" s="319">
        <v>0.43744257685057164</v>
      </c>
      <c r="H23" s="319">
        <v>3.5853443370121596</v>
      </c>
      <c r="I23" s="318">
        <v>1.7404813709175642</v>
      </c>
    </row>
    <row r="24" spans="1:9" s="308" customFormat="1" ht="18.600000000000001" hidden="1" customHeight="1">
      <c r="A24" s="349">
        <v>2008</v>
      </c>
      <c r="B24" s="358">
        <v>11140385</v>
      </c>
      <c r="C24" s="357">
        <v>0.57679135219497324</v>
      </c>
      <c r="D24" s="358">
        <v>8174025</v>
      </c>
      <c r="E24" s="357">
        <v>0.42320864780502676</v>
      </c>
      <c r="F24" s="320">
        <v>19314410</v>
      </c>
      <c r="G24" s="319">
        <v>-0.16564766224982463</v>
      </c>
      <c r="H24" s="319">
        <v>3.4675245409372337</v>
      </c>
      <c r="I24" s="318">
        <v>1.3403308503180398</v>
      </c>
    </row>
    <row r="25" spans="1:9" s="308" customFormat="1" ht="18.600000000000001" hidden="1" customHeight="1">
      <c r="A25" s="349">
        <v>2008</v>
      </c>
      <c r="B25" s="358">
        <v>11138825.6</v>
      </c>
      <c r="C25" s="357">
        <v>0.57546346481011057</v>
      </c>
      <c r="D25" s="358">
        <v>8217443.7999999998</v>
      </c>
      <c r="E25" s="357">
        <v>0.42453653518988937</v>
      </c>
      <c r="F25" s="320">
        <v>19356269.399999999</v>
      </c>
      <c r="G25" s="319">
        <v>-0.50116431264892469</v>
      </c>
      <c r="H25" s="319">
        <v>3.2824239775831217</v>
      </c>
      <c r="I25" s="318">
        <v>1.0707100791928781</v>
      </c>
    </row>
    <row r="26" spans="1:9" s="308" customFormat="1" ht="18.600000000000001" customHeight="1">
      <c r="A26" s="349">
        <v>2008</v>
      </c>
      <c r="B26" s="358">
        <v>11134557.4</v>
      </c>
      <c r="C26" s="357">
        <v>0.57366114223023801</v>
      </c>
      <c r="D26" s="358">
        <v>8275084.5999999996</v>
      </c>
      <c r="E26" s="357">
        <v>0.42633885776976205</v>
      </c>
      <c r="F26" s="320">
        <v>19409642</v>
      </c>
      <c r="G26" s="319">
        <v>-1.1994324407162793</v>
      </c>
      <c r="H26" s="319">
        <v>3.0077430657887874</v>
      </c>
      <c r="I26" s="318">
        <v>0.55147882559715811</v>
      </c>
    </row>
    <row r="27" spans="1:9" s="308" customFormat="1" ht="18.600000000000001" hidden="1" customHeight="1">
      <c r="A27" s="349">
        <v>2008</v>
      </c>
      <c r="B27" s="358">
        <v>11109558.199999999</v>
      </c>
      <c r="C27" s="357">
        <v>0.57387185143742014</v>
      </c>
      <c r="D27" s="358">
        <v>8249394.7999999998</v>
      </c>
      <c r="E27" s="357">
        <v>0.4261281485625798</v>
      </c>
      <c r="F27" s="320">
        <v>19358953</v>
      </c>
      <c r="G27" s="319">
        <v>-1.8988891775230883</v>
      </c>
      <c r="H27" s="319">
        <v>2.4365367791157979</v>
      </c>
      <c r="I27" s="318">
        <v>-9.7137050196067776E-2</v>
      </c>
    </row>
    <row r="28" spans="1:9" s="308" customFormat="1" ht="18.600000000000001" hidden="1" customHeight="1">
      <c r="A28" s="349">
        <v>2008</v>
      </c>
      <c r="B28" s="358">
        <v>11131390.6</v>
      </c>
      <c r="C28" s="357">
        <v>0.57430924571215225</v>
      </c>
      <c r="D28" s="358">
        <v>8250832</v>
      </c>
      <c r="E28" s="357">
        <v>0.42569075428784775</v>
      </c>
      <c r="F28" s="320">
        <v>19382222.600000001</v>
      </c>
      <c r="G28" s="319">
        <v>-2.3914219560694647</v>
      </c>
      <c r="H28" s="319">
        <v>2.0014196174737293</v>
      </c>
      <c r="I28" s="318">
        <v>-0.5685450763220814</v>
      </c>
    </row>
    <row r="29" spans="1:9" s="316" customFormat="1" ht="18.600000000000001" hidden="1" customHeight="1">
      <c r="A29" s="349">
        <v>2008</v>
      </c>
      <c r="B29" s="358">
        <v>10967444.800000001</v>
      </c>
      <c r="C29" s="357">
        <v>0.57308492265156541</v>
      </c>
      <c r="D29" s="358">
        <v>8170111.2000000002</v>
      </c>
      <c r="E29" s="357">
        <v>0.4269150773484347</v>
      </c>
      <c r="F29" s="320">
        <v>19137556</v>
      </c>
      <c r="G29" s="319">
        <v>-2.6308059054600221</v>
      </c>
      <c r="H29" s="365">
        <v>1.8410796692795088</v>
      </c>
      <c r="I29" s="318">
        <v>-0.77065007931842899</v>
      </c>
    </row>
    <row r="30" spans="1:9" s="308" customFormat="1" ht="18.600000000000001" hidden="1" customHeight="1">
      <c r="A30" s="349">
        <v>2008</v>
      </c>
      <c r="B30" s="358">
        <v>10864978.949999999</v>
      </c>
      <c r="C30" s="357">
        <v>0.5712288820275454</v>
      </c>
      <c r="D30" s="358">
        <v>8155381</v>
      </c>
      <c r="E30" s="357">
        <v>0.4287711179724546</v>
      </c>
      <c r="F30" s="320">
        <v>19020359.949999999</v>
      </c>
      <c r="G30" s="319">
        <v>-3.4270637196489986</v>
      </c>
      <c r="H30" s="319">
        <v>1.4295008727628726</v>
      </c>
      <c r="I30" s="318">
        <v>-1.4028576042125422</v>
      </c>
    </row>
    <row r="31" spans="1:9" s="308" customFormat="1" ht="18.600000000000001" hidden="1" customHeight="1">
      <c r="A31" s="349">
        <v>2008</v>
      </c>
      <c r="B31" s="358">
        <v>10748123.066</v>
      </c>
      <c r="C31" s="357">
        <v>0.56812845962609582</v>
      </c>
      <c r="D31" s="358">
        <v>8170350.1840000004</v>
      </c>
      <c r="E31" s="357">
        <v>0.43187154037390413</v>
      </c>
      <c r="F31" s="320">
        <v>18918473.25</v>
      </c>
      <c r="G31" s="319">
        <v>-4.5757442842475342</v>
      </c>
      <c r="H31" s="319">
        <v>0.76687065430662926</v>
      </c>
      <c r="I31" s="318">
        <v>-2.3395506521694358</v>
      </c>
    </row>
    <row r="32" spans="1:9" s="308" customFormat="1" ht="18.600000000000001" hidden="1" customHeight="1">
      <c r="A32" s="349">
        <v>2008</v>
      </c>
      <c r="B32" s="358">
        <v>10601841.08</v>
      </c>
      <c r="C32" s="357">
        <v>0.56629571720319127</v>
      </c>
      <c r="D32" s="358">
        <v>8119545.5699999994</v>
      </c>
      <c r="E32" s="357">
        <v>0.43370428279680873</v>
      </c>
      <c r="F32" s="320">
        <v>18721386.649999999</v>
      </c>
      <c r="G32" s="319">
        <v>-5.8568277733092202</v>
      </c>
      <c r="H32" s="319">
        <v>-0.15016472578631124</v>
      </c>
      <c r="I32" s="318">
        <v>-3.4639635752785694</v>
      </c>
    </row>
    <row r="33" spans="1:9" s="308" customFormat="1" ht="18.600000000000001" hidden="1" customHeight="1">
      <c r="A33" s="349">
        <v>2008</v>
      </c>
      <c r="B33" s="358">
        <v>10438161.234000001</v>
      </c>
      <c r="C33" s="357">
        <v>0.56327157858830834</v>
      </c>
      <c r="D33" s="358">
        <v>8093150.5360000003</v>
      </c>
      <c r="E33" s="357">
        <v>0.43672842141169149</v>
      </c>
      <c r="F33" s="320">
        <v>18531311.770000003</v>
      </c>
      <c r="G33" s="319">
        <v>-6.816229212609116</v>
      </c>
      <c r="H33" s="319">
        <v>-0.95375445109317525</v>
      </c>
      <c r="I33" s="318">
        <v>-4.3435447070907571</v>
      </c>
    </row>
    <row r="34" spans="1:9" s="329" customFormat="1" ht="18.600000000000001" hidden="1" customHeight="1">
      <c r="A34" s="349">
        <v>2009</v>
      </c>
      <c r="B34" s="358"/>
      <c r="C34" s="373"/>
      <c r="D34" s="358"/>
      <c r="E34" s="373"/>
      <c r="F34" s="320"/>
      <c r="G34" s="319"/>
      <c r="H34" s="319"/>
      <c r="I34" s="318"/>
    </row>
    <row r="35" spans="1:9" s="308" customFormat="1" ht="17.25" hidden="1" customHeight="1">
      <c r="A35" s="349">
        <v>2009</v>
      </c>
      <c r="B35" s="358">
        <v>10230410.92</v>
      </c>
      <c r="C35" s="357">
        <v>0.56267492973660405</v>
      </c>
      <c r="D35" s="358">
        <v>7951332</v>
      </c>
      <c r="E35" s="357">
        <v>0.43732507026339579</v>
      </c>
      <c r="F35" s="320">
        <v>18181742.920000002</v>
      </c>
      <c r="G35" s="319">
        <v>-7.732827445031262</v>
      </c>
      <c r="H35" s="319">
        <v>-1.5197684946992069</v>
      </c>
      <c r="I35" s="318">
        <v>-5.1148925512911205</v>
      </c>
    </row>
    <row r="36" spans="1:9" s="308" customFormat="1" ht="18.600000000000001" hidden="1" customHeight="1">
      <c r="A36" s="349">
        <v>2009</v>
      </c>
      <c r="B36" s="358">
        <v>10182132.279999999</v>
      </c>
      <c r="C36" s="357">
        <v>0.56215707966470596</v>
      </c>
      <c r="D36" s="358">
        <v>7930478.3200000003</v>
      </c>
      <c r="E36" s="357">
        <v>0.43784292033529387</v>
      </c>
      <c r="F36" s="320">
        <v>18112610.600000001</v>
      </c>
      <c r="G36" s="319"/>
      <c r="H36" s="319">
        <v>-2.2232385884889254</v>
      </c>
      <c r="I36" s="318">
        <v>-5.8851796038801467</v>
      </c>
    </row>
    <row r="37" spans="1:9" s="316" customFormat="1" ht="18.600000000000001" hidden="1" customHeight="1">
      <c r="A37" s="349">
        <v>2009</v>
      </c>
      <c r="B37" s="358">
        <v>10125799.220000001</v>
      </c>
      <c r="C37" s="357">
        <v>0.5607337975975254</v>
      </c>
      <c r="D37" s="358">
        <v>7932322.5899999999</v>
      </c>
      <c r="E37" s="357">
        <v>0.43926620240247449</v>
      </c>
      <c r="F37" s="320">
        <v>18058121.810000002</v>
      </c>
      <c r="G37" s="319">
        <v>-9.1072775312522793</v>
      </c>
      <c r="H37" s="319">
        <v>-2.9569570682742068</v>
      </c>
      <c r="I37" s="318">
        <v>-6.5044088325762885</v>
      </c>
    </row>
    <row r="38" spans="1:9" s="308" customFormat="1" ht="18.600000000000001" hidden="1" customHeight="1">
      <c r="A38" s="349">
        <v>2009</v>
      </c>
      <c r="B38" s="358">
        <v>10083029.41</v>
      </c>
      <c r="C38" s="357">
        <v>0.55910651845017711</v>
      </c>
      <c r="D38" s="358">
        <v>7951153.8400000008</v>
      </c>
      <c r="E38" s="357">
        <v>0.44089348154982294</v>
      </c>
      <c r="F38" s="320">
        <v>18034183.25</v>
      </c>
      <c r="G38" s="319">
        <v>-9.4785233911912457</v>
      </c>
      <c r="H38" s="319">
        <v>-3.2405449490265852</v>
      </c>
      <c r="I38" s="318">
        <v>-6.8302735546757702</v>
      </c>
    </row>
    <row r="39" spans="1:9" s="308" customFormat="1" ht="18.600000000000001" customHeight="1">
      <c r="A39" s="349">
        <v>2009</v>
      </c>
      <c r="B39" s="358">
        <v>10110346.540000001</v>
      </c>
      <c r="C39" s="357">
        <v>0.55847507966469234</v>
      </c>
      <c r="D39" s="358">
        <v>7993140.8100000005</v>
      </c>
      <c r="E39" s="357">
        <v>0.44152492033530766</v>
      </c>
      <c r="F39" s="320">
        <v>18103487.350000001</v>
      </c>
      <c r="G39" s="319">
        <v>-9.1984874046273148</v>
      </c>
      <c r="H39" s="319">
        <v>-3.4071408768437124</v>
      </c>
      <c r="I39" s="318">
        <v>-6.7294113410231802</v>
      </c>
    </row>
    <row r="40" spans="1:9" s="308" customFormat="1" ht="18.600000000000001" hidden="1" customHeight="1">
      <c r="A40" s="349">
        <v>2009</v>
      </c>
      <c r="B40" s="358">
        <v>10129520.24</v>
      </c>
      <c r="C40" s="357">
        <v>0.55970426853674737</v>
      </c>
      <c r="D40" s="358">
        <v>7968466.1600000001</v>
      </c>
      <c r="E40" s="357">
        <v>0.44029573146325279</v>
      </c>
      <c r="F40" s="320">
        <v>18097986.399999999</v>
      </c>
      <c r="G40" s="319">
        <v>-8.8215745609037839</v>
      </c>
      <c r="H40" s="319">
        <v>-3.4054454515863313</v>
      </c>
      <c r="I40" s="318">
        <v>-6.5136094911744493</v>
      </c>
    </row>
    <row r="41" spans="1:9" s="308" customFormat="1" ht="18.600000000000001" hidden="1" customHeight="1">
      <c r="A41" s="349">
        <v>2009</v>
      </c>
      <c r="B41" s="358">
        <v>10177822.6</v>
      </c>
      <c r="C41" s="357">
        <v>0.56096080492807976</v>
      </c>
      <c r="D41" s="358">
        <v>7965731.2999999998</v>
      </c>
      <c r="E41" s="357">
        <v>0.4390391950719203</v>
      </c>
      <c r="F41" s="320">
        <v>18143553.899999999</v>
      </c>
      <c r="G41" s="319">
        <v>-8.5664768604921733</v>
      </c>
      <c r="H41" s="319">
        <v>-3.4554175869778874</v>
      </c>
      <c r="I41" s="318">
        <v>-6.3907464358602653</v>
      </c>
    </row>
    <row r="42" spans="1:9" s="308" customFormat="1" ht="18.600000000000001" hidden="1" customHeight="1">
      <c r="A42" s="349">
        <v>2009</v>
      </c>
      <c r="B42" s="358">
        <v>10090470.48</v>
      </c>
      <c r="C42" s="357">
        <v>0.56054089747822644</v>
      </c>
      <c r="D42" s="358">
        <v>7910839.5500000007</v>
      </c>
      <c r="E42" s="357">
        <v>0.43945910252177356</v>
      </c>
      <c r="F42" s="320">
        <v>18001310.030000001</v>
      </c>
      <c r="G42" s="319">
        <v>-7.9961589594688434</v>
      </c>
      <c r="H42" s="365">
        <v>-3.1734164156786449</v>
      </c>
      <c r="I42" s="318">
        <v>-5.9372574533550591</v>
      </c>
    </row>
    <row r="43" spans="1:9" s="308" customFormat="1" ht="18.600000000000001" hidden="1" customHeight="1">
      <c r="A43" s="349">
        <v>2009</v>
      </c>
      <c r="B43" s="358">
        <v>10030318</v>
      </c>
      <c r="C43" s="357">
        <v>0.55925646635687221</v>
      </c>
      <c r="D43" s="358">
        <v>7904777.2619999992</v>
      </c>
      <c r="E43" s="357">
        <v>0.44074353364312785</v>
      </c>
      <c r="F43" s="320">
        <v>17935095.261999998</v>
      </c>
      <c r="G43" s="319">
        <v>-7.6821221084832416</v>
      </c>
      <c r="H43" s="319">
        <v>-3.0728636467137562</v>
      </c>
      <c r="I43" s="318">
        <v>-5.705805204806353</v>
      </c>
    </row>
    <row r="44" spans="1:9" s="308" customFormat="1" ht="18.600000000000001" hidden="1" customHeight="1">
      <c r="A44" s="349">
        <v>2009</v>
      </c>
      <c r="B44" s="358">
        <v>9974585.966</v>
      </c>
      <c r="C44" s="357">
        <v>0.55696110295298751</v>
      </c>
      <c r="D44" s="358">
        <v>7934359.4040000001</v>
      </c>
      <c r="E44" s="357">
        <v>0.44303889704701244</v>
      </c>
      <c r="F44" s="320">
        <v>17908945.370000001</v>
      </c>
      <c r="G44" s="319">
        <v>-7.1969505303392367</v>
      </c>
      <c r="H44" s="319">
        <v>-2.8883802368978166</v>
      </c>
      <c r="I44" s="318">
        <v>-5.3362016409014359</v>
      </c>
    </row>
    <row r="45" spans="1:9" s="308" customFormat="1" ht="18.600000000000001" hidden="1" customHeight="1">
      <c r="A45" s="349">
        <v>2009</v>
      </c>
      <c r="B45" s="358">
        <v>9922472</v>
      </c>
      <c r="C45" s="357">
        <v>0.55595338528521565</v>
      </c>
      <c r="D45" s="358">
        <v>7925197</v>
      </c>
      <c r="E45" s="357">
        <v>0.44404661471478435</v>
      </c>
      <c r="F45" s="320">
        <v>17847669</v>
      </c>
      <c r="G45" s="319">
        <v>-6.4080292741003859</v>
      </c>
      <c r="H45" s="319">
        <v>-2.39358925107922</v>
      </c>
      <c r="I45" s="318">
        <v>-4.6669494430851728</v>
      </c>
    </row>
    <row r="46" spans="1:9" s="308" customFormat="1" ht="18.600000000000001" hidden="1" customHeight="1">
      <c r="A46" s="349">
        <v>2009</v>
      </c>
      <c r="B46" s="358">
        <v>9863489.4020000007</v>
      </c>
      <c r="C46" s="357">
        <v>0.5540091332594157</v>
      </c>
      <c r="D46" s="358">
        <v>7940349.5780000007</v>
      </c>
      <c r="E46" s="357">
        <v>0.4459908667405843</v>
      </c>
      <c r="F46" s="320">
        <v>17803838.98</v>
      </c>
      <c r="G46" s="319">
        <v>-5.505489128948625</v>
      </c>
      <c r="H46" s="319">
        <v>-1.8880281210674354</v>
      </c>
      <c r="I46" s="318">
        <v>-3.9256410934583386</v>
      </c>
    </row>
    <row r="47" spans="1:9" s="329" customFormat="1" ht="18.600000000000001" hidden="1" customHeight="1">
      <c r="A47" s="349">
        <v>2010</v>
      </c>
      <c r="B47" s="358"/>
      <c r="C47" s="373"/>
      <c r="D47" s="358"/>
      <c r="E47" s="373"/>
      <c r="F47" s="320"/>
      <c r="G47" s="319"/>
      <c r="H47" s="319"/>
      <c r="I47" s="318"/>
    </row>
    <row r="48" spans="1:9" s="329" customFormat="1" ht="17.25" hidden="1" customHeight="1">
      <c r="A48" s="349">
        <v>2010</v>
      </c>
      <c r="B48" s="358">
        <v>9711766.8606315795</v>
      </c>
      <c r="C48" s="357">
        <v>0.55350283513616805</v>
      </c>
      <c r="D48" s="358">
        <v>7834244.1877894709</v>
      </c>
      <c r="E48" s="357">
        <v>0.44649716486383195</v>
      </c>
      <c r="F48" s="320">
        <v>17546011.048421051</v>
      </c>
      <c r="G48" s="319">
        <v>-5.069630764825817</v>
      </c>
      <c r="H48" s="319">
        <v>-1.4725559467335643</v>
      </c>
      <c r="I48" s="318">
        <v>-3.4965397672609413</v>
      </c>
    </row>
    <row r="49" spans="1:9" s="329" customFormat="1" ht="18.600000000000001" hidden="1" customHeight="1">
      <c r="A49" s="349">
        <v>2010</v>
      </c>
      <c r="B49" s="358">
        <v>9727042.8399999999</v>
      </c>
      <c r="C49" s="357">
        <v>0.55354248028443254</v>
      </c>
      <c r="D49" s="358">
        <v>7845308.3099999996</v>
      </c>
      <c r="E49" s="357">
        <v>0.44645751971556752</v>
      </c>
      <c r="F49" s="320">
        <v>17572351.149999999</v>
      </c>
      <c r="G49" s="319">
        <v>-4.4694905495767046</v>
      </c>
      <c r="H49" s="319">
        <v>-1.0739580459505049</v>
      </c>
      <c r="I49" s="318">
        <v>-2.9827806820956226</v>
      </c>
    </row>
    <row r="50" spans="1:9" s="374" customFormat="1" ht="18.600000000000001" hidden="1" customHeight="1">
      <c r="A50" s="349">
        <v>2010</v>
      </c>
      <c r="B50" s="358">
        <v>9719193.898</v>
      </c>
      <c r="C50" s="357">
        <v>0.55238986910751442</v>
      </c>
      <c r="D50" s="358">
        <v>7875614.4820000008</v>
      </c>
      <c r="E50" s="357">
        <v>0.44761013089248541</v>
      </c>
      <c r="F50" s="320">
        <v>17594808.380000003</v>
      </c>
      <c r="G50" s="319">
        <v>-4.0155380643623033</v>
      </c>
      <c r="H50" s="319">
        <v>-0.71489916549144539</v>
      </c>
      <c r="I50" s="318">
        <v>-2.5656789497534191</v>
      </c>
    </row>
    <row r="51" spans="1:9" s="374" customFormat="1" ht="18.600000000000001" hidden="1" customHeight="1">
      <c r="A51" s="349">
        <v>2010</v>
      </c>
      <c r="B51" s="358">
        <v>9734253.5800000001</v>
      </c>
      <c r="C51" s="357">
        <v>0.55155765507660259</v>
      </c>
      <c r="D51" s="358">
        <v>7914406.5199999996</v>
      </c>
      <c r="E51" s="357">
        <v>0.44844234492339724</v>
      </c>
      <c r="F51" s="320">
        <v>17648660.100000001</v>
      </c>
      <c r="G51" s="319">
        <v>-3.4590381106505106</v>
      </c>
      <c r="H51" s="319">
        <v>-0.46216336319812967</v>
      </c>
      <c r="I51" s="318">
        <v>-2.1377355694774707</v>
      </c>
    </row>
    <row r="52" spans="1:9" s="374" customFormat="1" ht="18.600000000000001" customHeight="1">
      <c r="A52" s="349">
        <v>2010</v>
      </c>
      <c r="B52" s="358">
        <v>9789710</v>
      </c>
      <c r="C52" s="357">
        <v>0.55116353844412003</v>
      </c>
      <c r="D52" s="358">
        <v>7972187</v>
      </c>
      <c r="E52" s="357">
        <v>0.44883646155587997</v>
      </c>
      <c r="F52" s="320">
        <v>17761897</v>
      </c>
      <c r="G52" s="319">
        <v>-3.1713704246580647</v>
      </c>
      <c r="H52" s="319">
        <v>-0.26214738984437247</v>
      </c>
      <c r="I52" s="318">
        <v>-1.886875955974304</v>
      </c>
    </row>
    <row r="53" spans="1:9" s="374" customFormat="1" ht="18.600000000000001" hidden="1" customHeight="1">
      <c r="A53" s="349">
        <v>2010</v>
      </c>
      <c r="B53" s="358">
        <v>9829760.9879999999</v>
      </c>
      <c r="C53" s="357">
        <v>0.5526752291661432</v>
      </c>
      <c r="D53" s="358">
        <v>7956020.7320000008</v>
      </c>
      <c r="E53" s="357">
        <v>0.44732477083385691</v>
      </c>
      <c r="F53" s="320">
        <v>17785781.719999999</v>
      </c>
      <c r="G53" s="319">
        <v>-2.9592640608613863</v>
      </c>
      <c r="H53" s="319">
        <v>-0.15618348312091257</v>
      </c>
      <c r="I53" s="318">
        <v>-1.725079647534713</v>
      </c>
    </row>
    <row r="54" spans="1:9" s="374" customFormat="1" ht="18.600000000000001" hidden="1" customHeight="1">
      <c r="A54" s="349">
        <v>2010</v>
      </c>
      <c r="B54" s="358">
        <v>9893672.7300000004</v>
      </c>
      <c r="C54" s="357">
        <v>0.55431946940327126</v>
      </c>
      <c r="D54" s="358">
        <v>7954649.9000000004</v>
      </c>
      <c r="E54" s="357">
        <v>0.44568053059672863</v>
      </c>
      <c r="F54" s="320">
        <v>17848322.630000003</v>
      </c>
      <c r="G54" s="319">
        <v>-2.7918532398078781</v>
      </c>
      <c r="H54" s="319">
        <v>-0.13911340444033726</v>
      </c>
      <c r="I54" s="318">
        <v>-1.6271964777528751</v>
      </c>
    </row>
    <row r="55" spans="1:9" s="374" customFormat="1" ht="18.600000000000001" hidden="1" customHeight="1">
      <c r="A55" s="349">
        <v>2010</v>
      </c>
      <c r="B55" s="358">
        <v>9817061.9000000004</v>
      </c>
      <c r="C55" s="357">
        <v>0.55412083110538224</v>
      </c>
      <c r="D55" s="358">
        <v>7899402.3599999994</v>
      </c>
      <c r="E55" s="357">
        <v>0.44587916889461782</v>
      </c>
      <c r="F55" s="320">
        <v>17716464.259999998</v>
      </c>
      <c r="G55" s="319">
        <v>-2.7095721705138942</v>
      </c>
      <c r="H55" s="365">
        <v>-0.14457618471102762</v>
      </c>
      <c r="I55" s="318">
        <v>-1.5823613366210338</v>
      </c>
    </row>
    <row r="56" spans="1:9" s="374" customFormat="1" ht="18.600000000000001" hidden="1" customHeight="1">
      <c r="A56" s="349">
        <v>2010</v>
      </c>
      <c r="B56" s="358">
        <v>9761700</v>
      </c>
      <c r="C56" s="357">
        <v>0.55239855405432936</v>
      </c>
      <c r="D56" s="358">
        <v>7909780</v>
      </c>
      <c r="E56" s="357">
        <v>0.44760144594567064</v>
      </c>
      <c r="F56" s="320">
        <v>17671480</v>
      </c>
      <c r="G56" s="319">
        <v>-2.6780606557040443</v>
      </c>
      <c r="H56" s="319">
        <v>6.3287526443673414E-2</v>
      </c>
      <c r="I56" s="318">
        <v>-1.4698291709580928</v>
      </c>
    </row>
    <row r="57" spans="1:9" s="374" customFormat="1" ht="18.600000000000001" hidden="1" customHeight="1">
      <c r="A57" s="349">
        <v>2010</v>
      </c>
      <c r="B57" s="358">
        <v>9726517.5399999991</v>
      </c>
      <c r="C57" s="357">
        <v>0.5505737278945918</v>
      </c>
      <c r="D57" s="358">
        <v>7939631.5099999998</v>
      </c>
      <c r="E57" s="357">
        <v>0.44942627210540836</v>
      </c>
      <c r="F57" s="320">
        <v>17666149.049999997</v>
      </c>
      <c r="G57" s="319">
        <v>-2.4870047423079313</v>
      </c>
      <c r="H57" s="319">
        <v>6.6446523677015534E-2</v>
      </c>
      <c r="I57" s="318">
        <v>-1.3557265097626612</v>
      </c>
    </row>
    <row r="58" spans="1:9" s="374" customFormat="1" ht="18.600000000000001" hidden="1" customHeight="1">
      <c r="A58" s="349">
        <v>2010</v>
      </c>
      <c r="B58" s="358">
        <v>9684814.0099999998</v>
      </c>
      <c r="C58" s="357">
        <v>0.54987645969092036</v>
      </c>
      <c r="D58" s="358">
        <v>7927894.8799999999</v>
      </c>
      <c r="E58" s="357">
        <v>0.45012354030907958</v>
      </c>
      <c r="F58" s="320">
        <v>17612708.890000001</v>
      </c>
      <c r="G58" s="319">
        <v>-2.3951490112544604</v>
      </c>
      <c r="H58" s="319">
        <v>3.4041803629605738E-2</v>
      </c>
      <c r="I58" s="318">
        <v>-1.3164750534089222</v>
      </c>
    </row>
    <row r="59" spans="1:9" s="316" customFormat="1" ht="18.600000000000001" hidden="1" customHeight="1">
      <c r="A59" s="349">
        <v>2010</v>
      </c>
      <c r="B59" s="358">
        <v>9638733.6060000006</v>
      </c>
      <c r="C59" s="357">
        <v>0.54812304125683808</v>
      </c>
      <c r="D59" s="358">
        <v>7946248.0139999995</v>
      </c>
      <c r="E59" s="357">
        <v>0.45187695874316181</v>
      </c>
      <c r="F59" s="320">
        <v>17584981.620000001</v>
      </c>
      <c r="G59" s="319">
        <v>-2.2786641404453434</v>
      </c>
      <c r="H59" s="319">
        <v>7.4284336502543624E-2</v>
      </c>
      <c r="I59" s="318">
        <v>-1.2292706098154156</v>
      </c>
    </row>
    <row r="60" spans="1:9" s="329" customFormat="1" ht="18.600000000000001" hidden="1" customHeight="1">
      <c r="A60" s="349">
        <v>2011</v>
      </c>
      <c r="B60" s="358"/>
      <c r="C60" s="373"/>
      <c r="D60" s="358"/>
      <c r="E60" s="373"/>
      <c r="F60" s="320"/>
      <c r="G60" s="319"/>
      <c r="H60" s="319"/>
      <c r="I60" s="318"/>
    </row>
    <row r="61" spans="1:9" s="374" customFormat="1" ht="17.25" hidden="1" customHeight="1">
      <c r="A61" s="349">
        <v>2011</v>
      </c>
      <c r="B61" s="358">
        <v>9521275.6900000013</v>
      </c>
      <c r="C61" s="357">
        <v>0.54840250299529059</v>
      </c>
      <c r="D61" s="358">
        <v>7840562.8099999996</v>
      </c>
      <c r="E61" s="357">
        <v>0.45159749700470947</v>
      </c>
      <c r="F61" s="320">
        <v>17361838.5</v>
      </c>
      <c r="G61" s="319">
        <v>-1.9614471122012702</v>
      </c>
      <c r="H61" s="319">
        <v>8.0653883885545952E-2</v>
      </c>
      <c r="I61" s="318">
        <v>-1.0496548070829164</v>
      </c>
    </row>
    <row r="62" spans="1:9" s="374" customFormat="1" ht="18.600000000000001" hidden="1" customHeight="1">
      <c r="A62" s="349">
        <v>2011</v>
      </c>
      <c r="B62" s="358">
        <v>9512034.1100000013</v>
      </c>
      <c r="C62" s="357">
        <v>0.54833587374918469</v>
      </c>
      <c r="D62" s="358">
        <v>7835060.1900000004</v>
      </c>
      <c r="E62" s="357">
        <v>0.45166412625081537</v>
      </c>
      <c r="F62" s="320">
        <v>17347094.300000001</v>
      </c>
      <c r="G62" s="319">
        <v>-2.2104223610060529</v>
      </c>
      <c r="H62" s="319">
        <v>-0.13062737109945033</v>
      </c>
      <c r="I62" s="318">
        <v>-1.2818822482954886</v>
      </c>
    </row>
    <row r="63" spans="1:9" s="374" customFormat="1" ht="18.600000000000001" hidden="1" customHeight="1">
      <c r="A63" s="349">
        <v>2011</v>
      </c>
      <c r="B63" s="358">
        <v>9521326.7620000001</v>
      </c>
      <c r="C63" s="357">
        <v>0.54743065143759695</v>
      </c>
      <c r="D63" s="358">
        <v>7871427.4380000001</v>
      </c>
      <c r="E63" s="357">
        <v>0.45256934856240311</v>
      </c>
      <c r="F63" s="320">
        <v>17392754.199999999</v>
      </c>
      <c r="G63" s="319">
        <v>-2.0358389602734093</v>
      </c>
      <c r="H63" s="319">
        <v>-5.3164664288360086E-2</v>
      </c>
      <c r="I63" s="318">
        <v>-1.1483738591303876</v>
      </c>
    </row>
    <row r="64" spans="1:9" s="329" customFormat="1" ht="18.600000000000001" hidden="1" customHeight="1">
      <c r="A64" s="349">
        <v>2011</v>
      </c>
      <c r="B64" s="358">
        <v>9545109.7999999989</v>
      </c>
      <c r="C64" s="357">
        <v>0.54624013570836405</v>
      </c>
      <c r="D64" s="358">
        <v>7929090.9700000007</v>
      </c>
      <c r="E64" s="357">
        <v>0.45375986429163595</v>
      </c>
      <c r="F64" s="320">
        <v>17474200.77</v>
      </c>
      <c r="G64" s="319">
        <v>-1.9430743040084337</v>
      </c>
      <c r="H64" s="319">
        <v>0.18554075991539776</v>
      </c>
      <c r="I64" s="318">
        <v>-0.98851317330317556</v>
      </c>
    </row>
    <row r="65" spans="1:9" s="329" customFormat="1" ht="18.600000000000001" customHeight="1">
      <c r="A65" s="349">
        <v>2011</v>
      </c>
      <c r="B65" s="358">
        <v>9603913.3600000013</v>
      </c>
      <c r="C65" s="357">
        <v>0.54591912659500486</v>
      </c>
      <c r="D65" s="358">
        <v>7988277.2999999998</v>
      </c>
      <c r="E65" s="357">
        <v>0.45408087340499526</v>
      </c>
      <c r="F65" s="320">
        <v>17592190.66</v>
      </c>
      <c r="G65" s="319">
        <v>-1.8978768523275846</v>
      </c>
      <c r="H65" s="319">
        <v>0.20183043874911277</v>
      </c>
      <c r="I65" s="318">
        <v>-0.95545166149764782</v>
      </c>
    </row>
    <row r="66" spans="1:9" s="329" customFormat="1" ht="18.600000000000001" hidden="1" customHeight="1">
      <c r="A66" s="349">
        <v>2011</v>
      </c>
      <c r="B66" s="358">
        <v>9624650.6999999993</v>
      </c>
      <c r="C66" s="357">
        <v>0.54727249035032033</v>
      </c>
      <c r="D66" s="358">
        <v>7961927.96</v>
      </c>
      <c r="E66" s="357">
        <v>0.45272750964967962</v>
      </c>
      <c r="F66" s="320">
        <v>17586578.66</v>
      </c>
      <c r="G66" s="319">
        <v>-2.0866253843851865</v>
      </c>
      <c r="H66" s="319">
        <v>7.4248524469510357E-2</v>
      </c>
      <c r="I66" s="318">
        <v>-1.1200129583058782</v>
      </c>
    </row>
    <row r="67" spans="1:9" s="329" customFormat="1" ht="18.600000000000001" hidden="1" customHeight="1">
      <c r="A67" s="349">
        <v>2011</v>
      </c>
      <c r="B67" s="358">
        <v>9677274.6899999995</v>
      </c>
      <c r="C67" s="357">
        <v>0.54868071332654933</v>
      </c>
      <c r="D67" s="358">
        <v>7960076.9700000007</v>
      </c>
      <c r="E67" s="357">
        <v>0.45131928667345067</v>
      </c>
      <c r="F67" s="320">
        <v>17637351.66</v>
      </c>
      <c r="G67" s="319">
        <v>-2.1872366906157197</v>
      </c>
      <c r="H67" s="319">
        <v>6.8225127041742439E-2</v>
      </c>
      <c r="I67" s="318">
        <v>-1.1820212709814939</v>
      </c>
    </row>
    <row r="68" spans="1:9" s="329" customFormat="1" ht="18.600000000000001" hidden="1" customHeight="1">
      <c r="A68" s="349">
        <v>2011</v>
      </c>
      <c r="B68" s="358">
        <v>9600007.8340000007</v>
      </c>
      <c r="C68" s="357">
        <v>0.54855565810217455</v>
      </c>
      <c r="D68" s="358">
        <v>7900509.5559999999</v>
      </c>
      <c r="E68" s="357">
        <v>0.45144434189782545</v>
      </c>
      <c r="F68" s="320">
        <v>17500517.390000001</v>
      </c>
      <c r="G68" s="319">
        <v>-2.2109880553977064</v>
      </c>
      <c r="H68" s="365">
        <v>1.4016199574882648E-2</v>
      </c>
      <c r="I68" s="318">
        <v>-1.218905007403535</v>
      </c>
    </row>
    <row r="69" spans="1:9" s="329" customFormat="1" ht="18.600000000000001" hidden="1" customHeight="1">
      <c r="A69" s="349">
        <v>2011</v>
      </c>
      <c r="B69" s="358">
        <v>9529924.7019999996</v>
      </c>
      <c r="C69" s="357">
        <v>0.54657973642440172</v>
      </c>
      <c r="D69" s="358">
        <v>7905636.9679999994</v>
      </c>
      <c r="E69" s="357">
        <v>0.45342026357559839</v>
      </c>
      <c r="F69" s="320">
        <v>17435561.669999998</v>
      </c>
      <c r="G69" s="319">
        <v>-2.3743333435774474</v>
      </c>
      <c r="H69" s="319">
        <v>-5.2378599657643576E-2</v>
      </c>
      <c r="I69" s="318">
        <v>-1.3350230427785448</v>
      </c>
    </row>
    <row r="70" spans="1:9" s="329" customFormat="1" ht="18.600000000000001" hidden="1" customHeight="1">
      <c r="A70" s="349">
        <v>2011</v>
      </c>
      <c r="B70" s="358">
        <v>9446634.2300000004</v>
      </c>
      <c r="C70" s="357">
        <v>0.54415116103425221</v>
      </c>
      <c r="D70" s="358">
        <v>7913678.3200000003</v>
      </c>
      <c r="E70" s="357">
        <v>0.45584883896574779</v>
      </c>
      <c r="F70" s="320">
        <v>17360312.550000001</v>
      </c>
      <c r="G70" s="319">
        <v>-2.8775284560891095</v>
      </c>
      <c r="H70" s="319">
        <v>-0.32688154314607232</v>
      </c>
      <c r="I70" s="318">
        <v>-1.7312007225479391</v>
      </c>
    </row>
    <row r="71" spans="1:9" s="374" customFormat="1" ht="18.600000000000001" hidden="1" customHeight="1">
      <c r="A71" s="349">
        <v>2011</v>
      </c>
      <c r="B71" s="358">
        <v>9371632.8859999999</v>
      </c>
      <c r="C71" s="357">
        <v>0.54332936444634128</v>
      </c>
      <c r="D71" s="358">
        <v>7876897.1940000001</v>
      </c>
      <c r="E71" s="357">
        <v>0.45667063555365878</v>
      </c>
      <c r="F71" s="320">
        <v>17248530.079999998</v>
      </c>
      <c r="G71" s="319">
        <v>-3.2337340053884986</v>
      </c>
      <c r="H71" s="319">
        <v>-0.64326894808675661</v>
      </c>
      <c r="I71" s="318">
        <v>-2.0677047027488982</v>
      </c>
    </row>
    <row r="72" spans="1:9" s="308" customFormat="1" ht="18.600000000000001" hidden="1" customHeight="1">
      <c r="A72" s="349">
        <v>2011</v>
      </c>
      <c r="B72" s="358">
        <v>9337119.8200000003</v>
      </c>
      <c r="C72" s="357">
        <v>0.54191307952273604</v>
      </c>
      <c r="D72" s="358">
        <v>7892801.6800000006</v>
      </c>
      <c r="E72" s="357">
        <v>0.45808692047726396</v>
      </c>
      <c r="F72" s="320">
        <v>17229921.5</v>
      </c>
      <c r="G72" s="319">
        <v>-3.1291847905439454</v>
      </c>
      <c r="H72" s="319">
        <v>-0.67259836221869307</v>
      </c>
      <c r="I72" s="318">
        <v>-2.0191099864226203</v>
      </c>
    </row>
    <row r="73" spans="1:9" s="329" customFormat="1" ht="18.600000000000001" hidden="1" customHeight="1">
      <c r="A73" s="349">
        <v>2012</v>
      </c>
      <c r="B73" s="358"/>
      <c r="C73" s="373"/>
      <c r="D73" s="358"/>
      <c r="E73" s="373"/>
      <c r="F73" s="320"/>
      <c r="G73" s="319"/>
      <c r="H73" s="319"/>
      <c r="I73" s="318"/>
    </row>
    <row r="74" spans="1:9" s="316" customFormat="1" ht="17.25" hidden="1" customHeight="1">
      <c r="A74" s="349">
        <v>2012</v>
      </c>
      <c r="B74" s="358">
        <v>9191099.9640000015</v>
      </c>
      <c r="C74" s="357">
        <v>0.54198344049790892</v>
      </c>
      <c r="D74" s="358">
        <v>7767167.1660000002</v>
      </c>
      <c r="E74" s="357">
        <v>0.45801655950209103</v>
      </c>
      <c r="F74" s="320">
        <v>16958267.130000003</v>
      </c>
      <c r="G74" s="319">
        <v>-3.4677677314477506</v>
      </c>
      <c r="H74" s="319">
        <v>-0.9361017286461788</v>
      </c>
      <c r="I74" s="318">
        <v>-2.324473701330632</v>
      </c>
    </row>
    <row r="75" spans="1:9" s="316" customFormat="1" ht="18.600000000000001" hidden="1" customHeight="1">
      <c r="A75" s="349">
        <v>2012</v>
      </c>
      <c r="B75" s="358">
        <v>9150141</v>
      </c>
      <c r="C75" s="357">
        <v>0.54152099440299883</v>
      </c>
      <c r="D75" s="358">
        <v>7746971.1980000008</v>
      </c>
      <c r="E75" s="357">
        <v>0.45847900559700133</v>
      </c>
      <c r="F75" s="320">
        <v>16897112.197999999</v>
      </c>
      <c r="G75" s="319">
        <v>-3.8045817100208126</v>
      </c>
      <c r="H75" s="319">
        <v>-1.1242924733677029</v>
      </c>
      <c r="I75" s="318">
        <v>-2.5939912138484402</v>
      </c>
    </row>
    <row r="76" spans="1:9" s="316" customFormat="1" ht="18.600000000000001" hidden="1" customHeight="1">
      <c r="A76" s="349">
        <v>2012</v>
      </c>
      <c r="B76" s="358">
        <v>9133516.7740000021</v>
      </c>
      <c r="C76" s="357">
        <v>0.54036387266650199</v>
      </c>
      <c r="D76" s="358">
        <v>7769013.6059999997</v>
      </c>
      <c r="E76" s="357">
        <v>0.45963612733349801</v>
      </c>
      <c r="F76" s="320">
        <v>16902530.380000003</v>
      </c>
      <c r="G76" s="319">
        <v>-4.0730666817125041</v>
      </c>
      <c r="H76" s="319">
        <v>-1.3010833525008252</v>
      </c>
      <c r="I76" s="318">
        <v>-2.8185519921853199</v>
      </c>
    </row>
    <row r="77" spans="1:9" s="308" customFormat="1" ht="18.600000000000001" hidden="1" customHeight="1">
      <c r="A77" s="349">
        <v>2012</v>
      </c>
      <c r="B77" s="358">
        <v>9124670.3760000002</v>
      </c>
      <c r="C77" s="357">
        <v>0.53931247151706685</v>
      </c>
      <c r="D77" s="358">
        <v>7794408.7440000009</v>
      </c>
      <c r="E77" s="357">
        <v>0.46068752848293321</v>
      </c>
      <c r="F77" s="320">
        <v>16919079.120000001</v>
      </c>
      <c r="G77" s="319">
        <v>-4.4047625727678792</v>
      </c>
      <c r="H77" s="319">
        <v>-1.698583437995282</v>
      </c>
      <c r="I77" s="318">
        <v>-3.1768070958246142</v>
      </c>
    </row>
    <row r="78" spans="1:9" s="308" customFormat="1" ht="18.600000000000001" hidden="1" customHeight="1">
      <c r="A78" s="349">
        <v>2012</v>
      </c>
      <c r="B78" s="358">
        <v>9160838.8000000007</v>
      </c>
      <c r="C78" s="357">
        <v>0.5389835207345508</v>
      </c>
      <c r="D78" s="358">
        <v>7835671.2000000002</v>
      </c>
      <c r="E78" s="357">
        <v>0.4610164792654492</v>
      </c>
      <c r="F78" s="320">
        <v>16996510</v>
      </c>
      <c r="G78" s="319">
        <v>-4.6134793535871808</v>
      </c>
      <c r="H78" s="319">
        <v>-1.9103755949984418</v>
      </c>
      <c r="I78" s="318">
        <v>-3.3860516379828738</v>
      </c>
    </row>
    <row r="79" spans="1:9" s="308" customFormat="1" ht="18.600000000000001" customHeight="1">
      <c r="A79" s="349">
        <v>2012</v>
      </c>
      <c r="B79" s="358">
        <v>9189166.7420000006</v>
      </c>
      <c r="C79" s="357">
        <v>0.53965537540081476</v>
      </c>
      <c r="D79" s="358">
        <v>7838675.7679999992</v>
      </c>
      <c r="E79" s="357">
        <v>0.46034462459918535</v>
      </c>
      <c r="F79" s="320">
        <v>17027842.509999998</v>
      </c>
      <c r="G79" s="319">
        <v>-4.5246728590368406</v>
      </c>
      <c r="H79" s="319">
        <v>-1.5480194322180267</v>
      </c>
      <c r="I79" s="318">
        <v>-3.1770599660229948</v>
      </c>
    </row>
    <row r="80" spans="1:9" s="308" customFormat="1" ht="18.600000000000001" hidden="1" customHeight="1">
      <c r="A80" s="349">
        <v>2012</v>
      </c>
      <c r="B80" s="358">
        <v>9206529.4700000007</v>
      </c>
      <c r="C80" s="357">
        <v>0.54051963229975875</v>
      </c>
      <c r="D80" s="358">
        <v>7826208.8799999999</v>
      </c>
      <c r="E80" s="357">
        <v>0.4594803677002412</v>
      </c>
      <c r="F80" s="320">
        <v>17032738.350000001</v>
      </c>
      <c r="G80" s="319">
        <v>-4.8644399903874103</v>
      </c>
      <c r="H80" s="319">
        <v>-1.681743662837988</v>
      </c>
      <c r="I80" s="318">
        <v>-3.4280277541395776</v>
      </c>
    </row>
    <row r="81" spans="1:9" s="308" customFormat="1" ht="18.600000000000001" hidden="1" customHeight="1">
      <c r="A81" s="349">
        <v>2012</v>
      </c>
      <c r="B81" s="358">
        <v>9128746.2640000004</v>
      </c>
      <c r="C81" s="357">
        <v>0.54029111888759751</v>
      </c>
      <c r="D81" s="358">
        <v>7767230.6359999999</v>
      </c>
      <c r="E81" s="357">
        <v>0.4597088811124026</v>
      </c>
      <c r="F81" s="320">
        <v>16895976.899999999</v>
      </c>
      <c r="G81" s="319">
        <v>-4.9089706815753829</v>
      </c>
      <c r="H81" s="365">
        <v>-1.6869661261124946</v>
      </c>
      <c r="I81" s="318">
        <v>-3.4544149554426582</v>
      </c>
    </row>
    <row r="82" spans="1:9" s="308" customFormat="1" ht="18.600000000000001" hidden="1" customHeight="1">
      <c r="A82" s="349">
        <v>2012</v>
      </c>
      <c r="B82" s="358">
        <v>9048114</v>
      </c>
      <c r="C82" s="357">
        <v>0.53826413075751101</v>
      </c>
      <c r="D82" s="358">
        <v>7761689</v>
      </c>
      <c r="E82" s="357">
        <v>0.46173586924248905</v>
      </c>
      <c r="F82" s="320">
        <v>16809803</v>
      </c>
      <c r="G82" s="319">
        <v>-5.0557660953909078</v>
      </c>
      <c r="H82" s="319">
        <v>-1.8208269438966624</v>
      </c>
      <c r="I82" s="318">
        <v>-3.5889791326693654</v>
      </c>
    </row>
    <row r="83" spans="1:9" s="316" customFormat="1" ht="18.600000000000001" hidden="1" customHeight="1">
      <c r="A83" s="349">
        <v>2012</v>
      </c>
      <c r="B83" s="358">
        <v>8964477.4839999992</v>
      </c>
      <c r="C83" s="357">
        <v>0.53561713325072768</v>
      </c>
      <c r="D83" s="358">
        <v>7772249.0460000001</v>
      </c>
      <c r="E83" s="357">
        <v>0.46438286674927232</v>
      </c>
      <c r="F83" s="320">
        <v>16736726.529999999</v>
      </c>
      <c r="G83" s="319">
        <v>-5.1040056623426722</v>
      </c>
      <c r="H83" s="319">
        <v>-1.7871496449706683</v>
      </c>
      <c r="I83" s="318">
        <v>-3.5920206978070865</v>
      </c>
    </row>
    <row r="84" spans="1:9" s="316" customFormat="1" ht="18.600000000000001" hidden="1" customHeight="1">
      <c r="A84" s="349">
        <v>2012</v>
      </c>
      <c r="B84" s="358">
        <v>8878384.9680000003</v>
      </c>
      <c r="C84" s="357">
        <v>0.53707332690081522</v>
      </c>
      <c r="D84" s="358">
        <v>7652663.0720000006</v>
      </c>
      <c r="E84" s="357">
        <v>0.46292667309918484</v>
      </c>
      <c r="F84" s="320">
        <v>16531048.040000001</v>
      </c>
      <c r="G84" s="319">
        <v>-5.2632014505908415</v>
      </c>
      <c r="H84" s="319">
        <v>-2.8467316060796577</v>
      </c>
      <c r="I84" s="318">
        <v>-4.1596706309016582</v>
      </c>
    </row>
    <row r="85" spans="1:9" s="308" customFormat="1" ht="18.600000000000001" hidden="1" customHeight="1">
      <c r="A85" s="349">
        <v>2012</v>
      </c>
      <c r="B85" s="358">
        <v>8842105</v>
      </c>
      <c r="C85" s="357">
        <v>0.53775324109249578</v>
      </c>
      <c r="D85" s="358">
        <v>7600576</v>
      </c>
      <c r="E85" s="357">
        <v>0.46224675890750422</v>
      </c>
      <c r="F85" s="320">
        <v>16442681</v>
      </c>
      <c r="G85" s="319">
        <v>-5.3015793900350729</v>
      </c>
      <c r="H85" s="319">
        <v>-3.7024328223080403</v>
      </c>
      <c r="I85" s="318">
        <v>-4.5690312634332031</v>
      </c>
    </row>
    <row r="86" spans="1:9" s="329" customFormat="1" ht="18.600000000000001" hidden="1" customHeight="1">
      <c r="A86" s="364">
        <v>2013</v>
      </c>
      <c r="B86" s="369"/>
      <c r="C86" s="368"/>
      <c r="D86" s="369"/>
      <c r="E86" s="368"/>
      <c r="F86" s="346"/>
      <c r="G86" s="367"/>
      <c r="H86" s="319"/>
      <c r="I86" s="366"/>
    </row>
    <row r="87" spans="1:9" s="316" customFormat="1" ht="17.25" hidden="1" customHeight="1">
      <c r="A87" s="349">
        <v>2013</v>
      </c>
      <c r="B87" s="358">
        <v>8694506.7459999993</v>
      </c>
      <c r="C87" s="357">
        <v>0.53738002384525352</v>
      </c>
      <c r="D87" s="358">
        <v>7484931.1940000001</v>
      </c>
      <c r="E87" s="357">
        <v>0.46261997615474648</v>
      </c>
      <c r="F87" s="320">
        <v>16179437.939999999</v>
      </c>
      <c r="G87" s="319">
        <v>-5.4029791857892349</v>
      </c>
      <c r="H87" s="319">
        <v>-3.6337053904988608</v>
      </c>
      <c r="I87" s="318">
        <v>-4.5926224892531451</v>
      </c>
    </row>
    <row r="88" spans="1:9" s="316" customFormat="1" ht="18.600000000000001" hidden="1" customHeight="1">
      <c r="A88" s="349">
        <v>2013</v>
      </c>
      <c r="B88" s="358">
        <v>8672498.0599999987</v>
      </c>
      <c r="C88" s="357">
        <v>0.53697196016932125</v>
      </c>
      <c r="D88" s="358">
        <v>7478248.5399999991</v>
      </c>
      <c r="E88" s="357">
        <v>0.46302803983067881</v>
      </c>
      <c r="F88" s="320">
        <v>16150746.599999998</v>
      </c>
      <c r="G88" s="319">
        <v>-5.2200609804810796</v>
      </c>
      <c r="H88" s="319">
        <v>-3.4687447665918398</v>
      </c>
      <c r="I88" s="318">
        <v>-4.4171192642512267</v>
      </c>
    </row>
    <row r="89" spans="1:9" s="316" customFormat="1" ht="18.600000000000001" hidden="1" customHeight="1">
      <c r="A89" s="349">
        <v>2013</v>
      </c>
      <c r="B89" s="358">
        <v>8674689.9859999996</v>
      </c>
      <c r="C89" s="357">
        <v>0.53609435070244127</v>
      </c>
      <c r="D89" s="358">
        <v>7506584.7739999993</v>
      </c>
      <c r="E89" s="357">
        <v>0.46390564929755884</v>
      </c>
      <c r="F89" s="320">
        <v>16181274.759999998</v>
      </c>
      <c r="G89" s="319">
        <v>-5.023550066783983</v>
      </c>
      <c r="H89" s="319">
        <v>-3.3778912653380786</v>
      </c>
      <c r="I89" s="318">
        <v>-4.2671458283751065</v>
      </c>
    </row>
    <row r="90" spans="1:9" s="316" customFormat="1" ht="18.600000000000001" hidden="1" customHeight="1">
      <c r="A90" s="349">
        <v>2013</v>
      </c>
      <c r="B90" s="358">
        <v>8696870.5519999992</v>
      </c>
      <c r="C90" s="357">
        <v>0.53577389397959596</v>
      </c>
      <c r="D90" s="358">
        <v>7535481.6579999998</v>
      </c>
      <c r="E90" s="357">
        <v>0.46422610602040409</v>
      </c>
      <c r="F90" s="320">
        <v>16232352.209999999</v>
      </c>
      <c r="G90" s="319">
        <v>-4.6883866087394637</v>
      </c>
      <c r="H90" s="319">
        <v>-3.3219592980586015</v>
      </c>
      <c r="I90" s="318">
        <v>-4.0588905881303106</v>
      </c>
    </row>
    <row r="91" spans="1:9" s="316" customFormat="1" ht="18.600000000000001" customHeight="1">
      <c r="A91" s="349">
        <v>2013</v>
      </c>
      <c r="B91" s="358">
        <v>8771759</v>
      </c>
      <c r="C91" s="357">
        <v>0.53594134739185462</v>
      </c>
      <c r="D91" s="358">
        <v>7595254</v>
      </c>
      <c r="E91" s="357">
        <v>0.46405865260814544</v>
      </c>
      <c r="F91" s="320">
        <v>16367013</v>
      </c>
      <c r="G91" s="319">
        <v>-4.247207144393812</v>
      </c>
      <c r="H91" s="319">
        <v>-3.0682400251812538</v>
      </c>
      <c r="I91" s="318">
        <v>-3.7036838739247031</v>
      </c>
    </row>
    <row r="92" spans="1:9" s="316" customFormat="1" ht="18.600000000000001" hidden="1" customHeight="1">
      <c r="A92" s="349">
        <v>2013</v>
      </c>
      <c r="B92" s="358">
        <v>8811152.8899999987</v>
      </c>
      <c r="C92" s="357">
        <v>0.53746646207387749</v>
      </c>
      <c r="D92" s="358">
        <v>7582712.6100000003</v>
      </c>
      <c r="E92" s="357">
        <v>0.46253353792612245</v>
      </c>
      <c r="F92" s="320">
        <v>16393865.5</v>
      </c>
      <c r="G92" s="319">
        <v>-4.1136902029675042</v>
      </c>
      <c r="H92" s="319">
        <v>-3.2653877462941239</v>
      </c>
      <c r="I92" s="318">
        <v>-3.7231787270036136</v>
      </c>
    </row>
    <row r="93" spans="1:9" s="308" customFormat="1" ht="18.600000000000001" hidden="1" customHeight="1">
      <c r="A93" s="349">
        <v>2013</v>
      </c>
      <c r="B93" s="358">
        <v>8876145.9440000001</v>
      </c>
      <c r="C93" s="357">
        <v>0.5403468659493369</v>
      </c>
      <c r="D93" s="358">
        <v>7550609.7259999998</v>
      </c>
      <c r="E93" s="357">
        <v>0.4596531340506631</v>
      </c>
      <c r="F93" s="320">
        <v>16426755.67</v>
      </c>
      <c r="G93" s="319">
        <v>-3.588578378818795</v>
      </c>
      <c r="H93" s="319">
        <v>-3.5214898838733717</v>
      </c>
      <c r="I93" s="318">
        <v>-3.5577525324928132</v>
      </c>
    </row>
    <row r="94" spans="1:9" s="308" customFormat="1" ht="18.600000000000001" hidden="1" customHeight="1">
      <c r="A94" s="349">
        <v>2013</v>
      </c>
      <c r="B94" s="358">
        <v>8822255.1559999995</v>
      </c>
      <c r="C94" s="357">
        <v>0.54032485181407053</v>
      </c>
      <c r="D94" s="358">
        <v>7505432.0240000002</v>
      </c>
      <c r="E94" s="357">
        <v>0.45967514818592942</v>
      </c>
      <c r="F94" s="320">
        <v>16327687.18</v>
      </c>
      <c r="G94" s="319">
        <v>-3.3574282725841016</v>
      </c>
      <c r="H94" s="365">
        <v>-3.3705528298155656</v>
      </c>
      <c r="I94" s="318">
        <v>-3.3634617481040721</v>
      </c>
    </row>
    <row r="95" spans="1:9" s="308" customFormat="1" ht="18.600000000000001" hidden="1" customHeight="1">
      <c r="A95" s="349">
        <v>2013</v>
      </c>
      <c r="B95" s="358">
        <v>8783067.8420000002</v>
      </c>
      <c r="C95" s="357">
        <v>0.53865856993102701</v>
      </c>
      <c r="D95" s="358">
        <v>7522377.4479999999</v>
      </c>
      <c r="E95" s="357">
        <v>0.46134143006897299</v>
      </c>
      <c r="F95" s="320">
        <v>16305445.289999999</v>
      </c>
      <c r="G95" s="319">
        <v>-2.9292972878104706</v>
      </c>
      <c r="H95" s="319">
        <v>-3.0832406709416063</v>
      </c>
      <c r="I95" s="318">
        <v>-3.0003784696346543</v>
      </c>
    </row>
    <row r="96" spans="1:9" s="308" customFormat="1" ht="18.600000000000001" hidden="1" customHeight="1">
      <c r="A96" s="349">
        <v>2013</v>
      </c>
      <c r="B96" s="358">
        <v>8779227.0099999998</v>
      </c>
      <c r="C96" s="357">
        <v>0.53661531983333866</v>
      </c>
      <c r="D96" s="358">
        <v>7581146.4000000004</v>
      </c>
      <c r="E96" s="357">
        <v>0.46338468016666134</v>
      </c>
      <c r="F96" s="320">
        <v>16360373.41</v>
      </c>
      <c r="G96" s="365">
        <v>-2.0664949444140888</v>
      </c>
      <c r="H96" s="319">
        <v>-2.4587818129470662</v>
      </c>
      <c r="I96" s="318">
        <v>-2.2486662450115347</v>
      </c>
    </row>
    <row r="97" spans="1:9" s="308" customFormat="1" ht="18.600000000000001" hidden="1" customHeight="1">
      <c r="A97" s="349">
        <v>2013</v>
      </c>
      <c r="B97" s="358">
        <v>8734586.9500000011</v>
      </c>
      <c r="C97" s="357">
        <v>0.53607658216415444</v>
      </c>
      <c r="D97" s="358">
        <v>7558956.25</v>
      </c>
      <c r="E97" s="357">
        <v>0.46392341783584551</v>
      </c>
      <c r="F97" s="320">
        <v>16293543.200000001</v>
      </c>
      <c r="G97" s="319">
        <v>-1.6196416185858595</v>
      </c>
      <c r="H97" s="319">
        <v>-1.2244995123705422</v>
      </c>
      <c r="I97" s="318">
        <v>-1.436719797954197</v>
      </c>
    </row>
    <row r="98" spans="1:9" s="308" customFormat="1" ht="18.600000000000001" hidden="1" customHeight="1">
      <c r="A98" s="349">
        <v>2013</v>
      </c>
      <c r="B98" s="358">
        <v>8765925.2859999985</v>
      </c>
      <c r="C98" s="357">
        <v>0.53589181003101138</v>
      </c>
      <c r="D98" s="358">
        <v>7591714.6739999996</v>
      </c>
      <c r="E98" s="357">
        <v>0.46410818996898873</v>
      </c>
      <c r="F98" s="320">
        <v>16357639.959999997</v>
      </c>
      <c r="G98" s="319">
        <v>-0.86155631492729867</v>
      </c>
      <c r="H98" s="319">
        <v>-0.11658755862713122</v>
      </c>
      <c r="I98" s="318">
        <v>-0.5171969218401955</v>
      </c>
    </row>
    <row r="99" spans="1:9" s="329" customFormat="1" ht="18.600000000000001" hidden="1" customHeight="1">
      <c r="A99" s="364">
        <v>2014</v>
      </c>
      <c r="B99" s="369"/>
      <c r="C99" s="368"/>
      <c r="D99" s="369"/>
      <c r="E99" s="368"/>
      <c r="F99" s="346"/>
      <c r="G99" s="367"/>
      <c r="H99" s="367"/>
      <c r="I99" s="366"/>
    </row>
    <row r="100" spans="1:9" s="316" customFormat="1" ht="17.25" hidden="1" customHeight="1">
      <c r="A100" s="349">
        <v>2014</v>
      </c>
      <c r="B100" s="358">
        <v>8670133</v>
      </c>
      <c r="C100" s="357">
        <v>0.53606666725227914</v>
      </c>
      <c r="D100" s="358">
        <v>7503476.608</v>
      </c>
      <c r="E100" s="357">
        <v>0.46393333274772092</v>
      </c>
      <c r="F100" s="320">
        <v>16173609.607999999</v>
      </c>
      <c r="G100" s="319">
        <v>-0.28033500590719029</v>
      </c>
      <c r="H100" s="319">
        <v>0.2477699997411662</v>
      </c>
      <c r="I100" s="318">
        <v>-3.6023080786947048E-2</v>
      </c>
    </row>
    <row r="101" spans="1:9" s="316" customFormat="1" ht="18.600000000000001" hidden="1" customHeight="1">
      <c r="A101" s="349">
        <v>2014</v>
      </c>
      <c r="B101" s="358">
        <v>8687900.4300000016</v>
      </c>
      <c r="C101" s="357">
        <v>0.53588315005545362</v>
      </c>
      <c r="D101" s="358">
        <v>7524403.3700000001</v>
      </c>
      <c r="E101" s="357">
        <v>0.46411684994454644</v>
      </c>
      <c r="F101" s="320">
        <v>16212303.800000001</v>
      </c>
      <c r="G101" s="319">
        <v>0.17760015503540671</v>
      </c>
      <c r="H101" s="319">
        <v>0.61718769780286209</v>
      </c>
      <c r="I101" s="318">
        <v>0.38114151329699553</v>
      </c>
    </row>
    <row r="102" spans="1:9" s="316" customFormat="1" ht="18.600000000000001" hidden="1" customHeight="1">
      <c r="A102" s="349">
        <v>2014</v>
      </c>
      <c r="B102" s="358">
        <v>8721567.0839999989</v>
      </c>
      <c r="C102" s="357">
        <v>0.53518733925331008</v>
      </c>
      <c r="D102" s="358">
        <v>7574721.0460000001</v>
      </c>
      <c r="E102" s="357">
        <v>0.46481266074668998</v>
      </c>
      <c r="F102" s="320">
        <v>16296288.129999999</v>
      </c>
      <c r="G102" s="319">
        <v>0.54038931737795792</v>
      </c>
      <c r="H102" s="319">
        <v>0.90768670509122273</v>
      </c>
      <c r="I102" s="318">
        <v>0.71078065051037242</v>
      </c>
    </row>
    <row r="103" spans="1:9" s="316" customFormat="1" ht="18.600000000000001" hidden="1" customHeight="1">
      <c r="A103" s="349">
        <v>2014</v>
      </c>
      <c r="B103" s="358">
        <v>8777482.1600000001</v>
      </c>
      <c r="C103" s="357">
        <v>0.53423334585175519</v>
      </c>
      <c r="D103" s="358">
        <v>7652570.79</v>
      </c>
      <c r="E103" s="357">
        <v>0.46576665414824486</v>
      </c>
      <c r="F103" s="320">
        <v>16430052.949999999</v>
      </c>
      <c r="G103" s="319">
        <v>0.92690362030813844</v>
      </c>
      <c r="H103" s="319">
        <v>1.5538373963885022</v>
      </c>
      <c r="I103" s="318">
        <v>1.2179426459105969</v>
      </c>
    </row>
    <row r="104" spans="1:9" s="316" customFormat="1" ht="18.600000000000001" customHeight="1">
      <c r="A104" s="349">
        <v>2014</v>
      </c>
      <c r="B104" s="358">
        <v>8894608.7239999995</v>
      </c>
      <c r="C104" s="357">
        <v>0.53490552987411621</v>
      </c>
      <c r="D104" s="358">
        <v>7733764.3760000002</v>
      </c>
      <c r="E104" s="357">
        <v>0.46509447012588384</v>
      </c>
      <c r="F104" s="320">
        <v>16628373.1</v>
      </c>
      <c r="G104" s="319">
        <v>1.4005141272121193</v>
      </c>
      <c r="H104" s="319">
        <v>1.8236437649089794</v>
      </c>
      <c r="I104" s="318">
        <v>1.5968710967602959</v>
      </c>
    </row>
    <row r="105" spans="1:9" s="316" customFormat="1" ht="18.600000000000001" hidden="1" customHeight="1">
      <c r="A105" s="349">
        <v>2014</v>
      </c>
      <c r="B105" s="358">
        <v>8958649.9159999993</v>
      </c>
      <c r="C105" s="357">
        <v>0.53692853497224813</v>
      </c>
      <c r="D105" s="358">
        <v>7726345.074</v>
      </c>
      <c r="E105" s="357">
        <v>0.46307146502775193</v>
      </c>
      <c r="F105" s="320">
        <v>16684994.989999998</v>
      </c>
      <c r="G105" s="319">
        <v>1.673981008403544</v>
      </c>
      <c r="H105" s="319">
        <v>1.894209518247834</v>
      </c>
      <c r="I105" s="318">
        <v>1.7758440802140285</v>
      </c>
    </row>
    <row r="106" spans="1:9" s="308" customFormat="1" ht="18.600000000000001" hidden="1" customHeight="1">
      <c r="A106" s="349">
        <v>2014</v>
      </c>
      <c r="B106" s="358">
        <v>9036921.5640000012</v>
      </c>
      <c r="C106" s="357">
        <v>0.53961104836012364</v>
      </c>
      <c r="D106" s="358">
        <v>7710180.9859999996</v>
      </c>
      <c r="E106" s="357">
        <v>0.46038895163987631</v>
      </c>
      <c r="F106" s="320">
        <v>16747102.550000001</v>
      </c>
      <c r="G106" s="319">
        <v>1.8113224029251143</v>
      </c>
      <c r="H106" s="319">
        <v>2.1133559512489057</v>
      </c>
      <c r="I106" s="318">
        <v>1.9501530700005958</v>
      </c>
    </row>
    <row r="107" spans="1:9" s="308" customFormat="1" ht="18.600000000000001" hidden="1" customHeight="1">
      <c r="A107" s="349">
        <v>2014</v>
      </c>
      <c r="B107" s="358">
        <v>8987092.9700000007</v>
      </c>
      <c r="C107" s="357">
        <v>0.53978088858474937</v>
      </c>
      <c r="D107" s="358">
        <v>7662427.5300000003</v>
      </c>
      <c r="E107" s="357">
        <v>0.46021911141525068</v>
      </c>
      <c r="F107" s="320">
        <v>16649520.5</v>
      </c>
      <c r="G107" s="319">
        <v>1.8684317227879603</v>
      </c>
      <c r="H107" s="365">
        <v>2.0917584157444651</v>
      </c>
      <c r="I107" s="318">
        <v>1.9710894534666181</v>
      </c>
    </row>
    <row r="108" spans="1:9" s="308" customFormat="1" ht="18.600000000000001" hidden="1" customHeight="1">
      <c r="A108" s="349">
        <v>2014</v>
      </c>
      <c r="B108" s="358">
        <v>8969953.5319999997</v>
      </c>
      <c r="C108" s="357">
        <v>0.53835754944154901</v>
      </c>
      <c r="D108" s="358">
        <v>7691749.3480000002</v>
      </c>
      <c r="E108" s="357">
        <v>0.46164245055845099</v>
      </c>
      <c r="F108" s="320">
        <v>16661702.879999999</v>
      </c>
      <c r="G108" s="319">
        <v>2.1277951322011432</v>
      </c>
      <c r="H108" s="319">
        <v>2.2515740691133885</v>
      </c>
      <c r="I108" s="318">
        <v>2.1848994839686497</v>
      </c>
    </row>
    <row r="109" spans="1:9" s="308" customFormat="1" ht="18.600000000000001" hidden="1" customHeight="1">
      <c r="A109" s="349">
        <v>2014</v>
      </c>
      <c r="B109" s="358">
        <v>8948686.4299999997</v>
      </c>
      <c r="C109" s="357">
        <v>0.53615385398509974</v>
      </c>
      <c r="D109" s="358">
        <v>7741833.21</v>
      </c>
      <c r="E109" s="357">
        <v>0.46384614601490021</v>
      </c>
      <c r="F109" s="320">
        <v>16690519.640000001</v>
      </c>
      <c r="G109" s="365">
        <v>1.9302316685395908</v>
      </c>
      <c r="H109" s="319">
        <v>2.1195581976889457</v>
      </c>
      <c r="I109" s="318">
        <v>2.0179626816965168</v>
      </c>
    </row>
    <row r="110" spans="1:9" s="308" customFormat="1" ht="18.600000000000001" hidden="1" customHeight="1">
      <c r="A110" s="349">
        <v>2014</v>
      </c>
      <c r="B110" s="358">
        <v>8955850.7599999998</v>
      </c>
      <c r="C110" s="357">
        <v>0.53641494680350332</v>
      </c>
      <c r="D110" s="358">
        <v>7739900.9400000004</v>
      </c>
      <c r="E110" s="357">
        <v>0.46358505319649673</v>
      </c>
      <c r="F110" s="320">
        <v>16695751.699999999</v>
      </c>
      <c r="G110" s="319">
        <v>2.5331914521727725</v>
      </c>
      <c r="H110" s="319">
        <v>2.3937787707132259</v>
      </c>
      <c r="I110" s="318">
        <v>2.4685146445004023</v>
      </c>
    </row>
    <row r="111" spans="1:9" s="308" customFormat="1" ht="18.600000000000001" hidden="1" customHeight="1">
      <c r="A111" s="349">
        <v>2014</v>
      </c>
      <c r="B111" s="370">
        <v>8991094.716</v>
      </c>
      <c r="C111" s="307">
        <v>0.53597495227476788</v>
      </c>
      <c r="D111" s="370">
        <v>7784119.6439999994</v>
      </c>
      <c r="E111" s="307">
        <v>0.46402504772523212</v>
      </c>
      <c r="F111" s="372">
        <v>16775214.359999999</v>
      </c>
      <c r="G111" s="365">
        <v>2.5686898148632196</v>
      </c>
      <c r="H111" s="365">
        <v>2.5344072882368209</v>
      </c>
      <c r="I111" s="371">
        <v>2.5527790134830752</v>
      </c>
    </row>
    <row r="112" spans="1:9" s="329" customFormat="1" ht="33" hidden="1" customHeight="1">
      <c r="A112" s="364">
        <v>2015</v>
      </c>
      <c r="B112" s="369"/>
      <c r="C112" s="368"/>
      <c r="D112" s="369"/>
      <c r="E112" s="368"/>
      <c r="F112" s="346"/>
      <c r="G112" s="367"/>
      <c r="H112" s="367"/>
      <c r="I112" s="366"/>
    </row>
    <row r="113" spans="1:9" s="316" customFormat="1" ht="19.149999999999999" hidden="1" customHeight="1">
      <c r="A113" s="349">
        <v>2015</v>
      </c>
      <c r="B113" s="358">
        <v>8875684.5899999999</v>
      </c>
      <c r="C113" s="357">
        <v>0.53547616214590465</v>
      </c>
      <c r="D113" s="358">
        <v>7699627.6599999992</v>
      </c>
      <c r="E113" s="357">
        <v>0.46452383785409529</v>
      </c>
      <c r="F113" s="320">
        <v>16575312.25</v>
      </c>
      <c r="G113" s="319">
        <v>2.3708008862147807</v>
      </c>
      <c r="H113" s="319">
        <v>2.6141355833756847</v>
      </c>
      <c r="I113" s="318">
        <v>2.4836919632418102</v>
      </c>
    </row>
    <row r="114" spans="1:9" s="316" customFormat="1" ht="19.149999999999999" hidden="1" customHeight="1">
      <c r="A114" s="349">
        <v>2014.5384615384601</v>
      </c>
      <c r="B114" s="358">
        <v>8936123.8699999992</v>
      </c>
      <c r="C114" s="357">
        <v>0.53598878928048799</v>
      </c>
      <c r="D114" s="358">
        <v>7736097.7299999995</v>
      </c>
      <c r="E114" s="357">
        <v>0.46401121071951207</v>
      </c>
      <c r="F114" s="320">
        <v>16672221.599999998</v>
      </c>
      <c r="G114" s="319">
        <v>2.8571165381092953</v>
      </c>
      <c r="H114" s="319">
        <v>2.8134371536224592</v>
      </c>
      <c r="I114" s="318">
        <v>2.8368441997737506</v>
      </c>
    </row>
    <row r="115" spans="1:9" s="316" customFormat="1" ht="19.149999999999999" hidden="1" customHeight="1">
      <c r="A115" s="349">
        <v>2014.59120879121</v>
      </c>
      <c r="B115" s="358">
        <v>9021599.3100000005</v>
      </c>
      <c r="C115" s="357">
        <v>0.53595353052412842</v>
      </c>
      <c r="D115" s="358">
        <v>7811202.0359999994</v>
      </c>
      <c r="E115" s="357">
        <v>0.46404646947587158</v>
      </c>
      <c r="F115" s="320">
        <v>16832801.346000001</v>
      </c>
      <c r="G115" s="319">
        <v>3.4401183079864239</v>
      </c>
      <c r="H115" s="319">
        <v>3.1219762228059693</v>
      </c>
      <c r="I115" s="318">
        <v>3.2922418388781978</v>
      </c>
    </row>
    <row r="116" spans="1:9" s="316" customFormat="1" ht="19.149999999999999" hidden="1" customHeight="1">
      <c r="A116" s="349">
        <v>2014.6439560439601</v>
      </c>
      <c r="B116" s="358">
        <v>9114263.7899999991</v>
      </c>
      <c r="C116" s="357">
        <v>0.53587166189882662</v>
      </c>
      <c r="D116" s="358">
        <v>7894032.1100000003</v>
      </c>
      <c r="E116" s="357">
        <v>0.46412833810117338</v>
      </c>
      <c r="F116" s="320">
        <v>17008295.899999999</v>
      </c>
      <c r="G116" s="319">
        <v>3.8368819652491197</v>
      </c>
      <c r="H116" s="319">
        <v>3.1552967836054506</v>
      </c>
      <c r="I116" s="318">
        <v>3.5194223156779287</v>
      </c>
    </row>
    <row r="117" spans="1:9" s="316" customFormat="1" ht="19.149999999999999" customHeight="1">
      <c r="A117" s="349">
        <v>2014.6967032967</v>
      </c>
      <c r="B117" s="358">
        <v>9239361.9299999997</v>
      </c>
      <c r="C117" s="357">
        <v>0.53650748493564115</v>
      </c>
      <c r="D117" s="358">
        <v>7981948.4699999997</v>
      </c>
      <c r="E117" s="357">
        <v>0.4634925150643589</v>
      </c>
      <c r="F117" s="320">
        <v>17221310.399999999</v>
      </c>
      <c r="G117" s="319">
        <v>3.8759794466255215</v>
      </c>
      <c r="H117" s="319">
        <v>3.2090982079850079</v>
      </c>
      <c r="I117" s="318">
        <v>3.5658166703031071</v>
      </c>
    </row>
    <row r="118" spans="1:9" s="316" customFormat="1" ht="19.149999999999999" hidden="1" customHeight="1">
      <c r="A118" s="349">
        <v>2014.7494505494501</v>
      </c>
      <c r="B118" s="358">
        <v>9291629.8660000004</v>
      </c>
      <c r="C118" s="357">
        <v>0.53844558334226766</v>
      </c>
      <c r="D118" s="358">
        <v>7964765.4939999999</v>
      </c>
      <c r="E118" s="357">
        <v>0.46155441665773239</v>
      </c>
      <c r="F118" s="320">
        <v>17256395.359999999</v>
      </c>
      <c r="G118" s="319">
        <v>3.7168541367522892</v>
      </c>
      <c r="H118" s="319">
        <v>3.0858111787203342</v>
      </c>
      <c r="I118" s="318">
        <v>3.4246361496809783</v>
      </c>
    </row>
    <row r="119" spans="1:9" s="316" customFormat="1" ht="18.95" hidden="1" customHeight="1">
      <c r="A119" s="349">
        <v>2014.8021978022</v>
      </c>
      <c r="B119" s="358">
        <v>9368178.4299999997</v>
      </c>
      <c r="C119" s="357">
        <v>0.5410382019024238</v>
      </c>
      <c r="D119" s="358">
        <v>7947010.0300000003</v>
      </c>
      <c r="E119" s="357">
        <v>0.45896179809757609</v>
      </c>
      <c r="F119" s="320">
        <v>17315188.460000001</v>
      </c>
      <c r="G119" s="319">
        <v>3.6655941257652529</v>
      </c>
      <c r="H119" s="319">
        <v>3.0716405286728161</v>
      </c>
      <c r="I119" s="318">
        <v>3.3921444518771438</v>
      </c>
    </row>
    <row r="120" spans="1:9" s="308" customFormat="1" ht="19.149999999999999" hidden="1" customHeight="1">
      <c r="A120" s="349">
        <v>2014.8549450549399</v>
      </c>
      <c r="B120" s="358">
        <v>9298858.3420000002</v>
      </c>
      <c r="C120" s="357">
        <v>0.54123235573539108</v>
      </c>
      <c r="D120" s="358">
        <v>7882040.4780000001</v>
      </c>
      <c r="E120" s="357">
        <v>0.45876764426460898</v>
      </c>
      <c r="F120" s="320">
        <v>17180898.82</v>
      </c>
      <c r="G120" s="319">
        <v>3.4690346816340849</v>
      </c>
      <c r="H120" s="365">
        <v>2.8661014690210038</v>
      </c>
      <c r="I120" s="318">
        <v>3.1915532942825564</v>
      </c>
    </row>
    <row r="121" spans="1:9" s="308" customFormat="1" ht="19.149999999999999" hidden="1" customHeight="1">
      <c r="A121" s="349">
        <v>2014.90769230769</v>
      </c>
      <c r="B121" s="358">
        <v>9274173.4360000007</v>
      </c>
      <c r="C121" s="357">
        <v>0.53951561012830296</v>
      </c>
      <c r="D121" s="358">
        <v>7915641.3940000003</v>
      </c>
      <c r="E121" s="357">
        <v>0.46048438987169704</v>
      </c>
      <c r="F121" s="320">
        <v>17189814.830000002</v>
      </c>
      <c r="G121" s="319">
        <v>3.3915438125148256</v>
      </c>
      <c r="H121" s="319">
        <v>2.9108078782912514</v>
      </c>
      <c r="I121" s="318">
        <v>3.1696156977683643</v>
      </c>
    </row>
    <row r="122" spans="1:9" s="308" customFormat="1" ht="19.149999999999999" hidden="1" customHeight="1">
      <c r="A122" s="349">
        <v>2014.9604395604399</v>
      </c>
      <c r="B122" s="358">
        <v>9248559</v>
      </c>
      <c r="C122" s="357">
        <v>0.53703665470844231</v>
      </c>
      <c r="D122" s="358">
        <v>7972907.9500000002</v>
      </c>
      <c r="E122" s="357">
        <v>0.4629633452915578</v>
      </c>
      <c r="F122" s="320">
        <v>17221466.949999999</v>
      </c>
      <c r="G122" s="365">
        <v>3.3510233300241055</v>
      </c>
      <c r="H122" s="319">
        <v>2.9847548213971464</v>
      </c>
      <c r="I122" s="318">
        <v>3.1811310938908406</v>
      </c>
    </row>
    <row r="123" spans="1:9" s="308" customFormat="1" ht="19.149999999999999" hidden="1" customHeight="1">
      <c r="A123" s="349">
        <v>2015.01318681319</v>
      </c>
      <c r="B123" s="358">
        <v>9255015.6160000004</v>
      </c>
      <c r="C123" s="357">
        <v>0.53736104039675614</v>
      </c>
      <c r="D123" s="358">
        <v>7968070.7639999995</v>
      </c>
      <c r="E123" s="357">
        <v>0.46263895960324386</v>
      </c>
      <c r="F123" s="320">
        <v>17223086.379999999</v>
      </c>
      <c r="G123" s="319">
        <v>3.3404403893840851</v>
      </c>
      <c r="H123" s="319">
        <v>2.947968272059029</v>
      </c>
      <c r="I123" s="318">
        <v>3.1584961819958011</v>
      </c>
    </row>
    <row r="124" spans="1:9" s="308" customFormat="1" ht="19.149999999999999" hidden="1" customHeight="1">
      <c r="A124" s="349">
        <v>2015.0659340659299</v>
      </c>
      <c r="B124" s="370">
        <v>9287654.0680000018</v>
      </c>
      <c r="C124" s="307">
        <v>0.53659807501905477</v>
      </c>
      <c r="D124" s="370">
        <v>8020745.8320000004</v>
      </c>
      <c r="E124" s="307">
        <v>0.46340192498094518</v>
      </c>
      <c r="F124" s="320">
        <v>17308399.900000002</v>
      </c>
      <c r="G124" s="319">
        <v>3.2983675666575181</v>
      </c>
      <c r="H124" s="319">
        <v>3.0398580548847605</v>
      </c>
      <c r="I124" s="318">
        <v>3.1784126781197415</v>
      </c>
    </row>
    <row r="125" spans="1:9" s="329" customFormat="1" ht="19.149999999999999" hidden="1" customHeight="1">
      <c r="A125" s="349">
        <v>2015.11868131868</v>
      </c>
      <c r="B125" s="369"/>
      <c r="C125" s="368"/>
      <c r="D125" s="369"/>
      <c r="E125" s="368"/>
      <c r="F125" s="346"/>
      <c r="G125" s="367"/>
      <c r="H125" s="367"/>
      <c r="I125" s="366"/>
    </row>
    <row r="126" spans="1:9" s="316" customFormat="1" ht="19.149999999999999" hidden="1" customHeight="1">
      <c r="A126" s="349">
        <v>2016</v>
      </c>
      <c r="B126" s="358">
        <v>9174618.3790000007</v>
      </c>
      <c r="C126" s="357">
        <v>0.53639071572099939</v>
      </c>
      <c r="D126" s="358">
        <v>7929738.7809999995</v>
      </c>
      <c r="E126" s="357">
        <v>0.46360928427900061</v>
      </c>
      <c r="F126" s="320">
        <v>17104357.16</v>
      </c>
      <c r="G126" s="319">
        <v>3.3680082473503035</v>
      </c>
      <c r="H126" s="319">
        <v>2.9886006331895771</v>
      </c>
      <c r="I126" s="318">
        <v>3.1917643663093003</v>
      </c>
    </row>
    <row r="127" spans="1:9" s="316" customFormat="1" ht="19.149999999999999" hidden="1" customHeight="1">
      <c r="A127" s="349">
        <v>2016</v>
      </c>
      <c r="B127" s="358">
        <v>9205512.2760000005</v>
      </c>
      <c r="C127" s="357">
        <v>0.53621078133625411</v>
      </c>
      <c r="D127" s="358">
        <v>7962199.7439999999</v>
      </c>
      <c r="E127" s="357">
        <v>0.46378921866374595</v>
      </c>
      <c r="F127" s="320">
        <v>17167712.02</v>
      </c>
      <c r="G127" s="319">
        <v>3.0146001769780923</v>
      </c>
      <c r="H127" s="319">
        <v>2.9226881806727221</v>
      </c>
      <c r="I127" s="318">
        <v>2.9719519802927863</v>
      </c>
    </row>
    <row r="128" spans="1:9" s="316" customFormat="1" ht="19.149999999999999" hidden="1" customHeight="1">
      <c r="A128" s="349">
        <v>2016</v>
      </c>
      <c r="B128" s="358">
        <v>9268688.222000001</v>
      </c>
      <c r="C128" s="357">
        <v>0.53558282918447164</v>
      </c>
      <c r="D128" s="358">
        <v>8037109.7180000003</v>
      </c>
      <c r="E128" s="357">
        <v>0.46441717081552841</v>
      </c>
      <c r="F128" s="320">
        <v>17305797.940000001</v>
      </c>
      <c r="G128" s="319">
        <v>2.7388593032070787</v>
      </c>
      <c r="H128" s="319">
        <v>2.8920988211397685</v>
      </c>
      <c r="I128" s="318">
        <v>2.8099695604879145</v>
      </c>
    </row>
    <row r="129" spans="1:9" s="316" customFormat="1" ht="19.149999999999999" hidden="1" customHeight="1">
      <c r="A129" s="349">
        <v>2016</v>
      </c>
      <c r="B129" s="358">
        <v>9352343.4419999998</v>
      </c>
      <c r="C129" s="357">
        <v>0.5355263114948845</v>
      </c>
      <c r="D129" s="358">
        <v>8111492.1179999998</v>
      </c>
      <c r="E129" s="357">
        <v>0.46447368850511556</v>
      </c>
      <c r="F129" s="320">
        <v>17463835.559999999</v>
      </c>
      <c r="G129" s="319">
        <v>2.6121654747497871</v>
      </c>
      <c r="H129" s="319">
        <v>2.7547393394121684</v>
      </c>
      <c r="I129" s="318">
        <v>2.6783380456121932</v>
      </c>
    </row>
    <row r="130" spans="1:9" s="316" customFormat="1" ht="19.149999999999999" customHeight="1">
      <c r="A130" s="349">
        <v>2016</v>
      </c>
      <c r="B130" s="358">
        <v>9462768.9399999995</v>
      </c>
      <c r="C130" s="357">
        <v>0.53577482345482752</v>
      </c>
      <c r="D130" s="358">
        <v>8199070.5600000005</v>
      </c>
      <c r="E130" s="357">
        <v>0.46422517654517248</v>
      </c>
      <c r="F130" s="320">
        <v>17661839.5</v>
      </c>
      <c r="G130" s="319">
        <v>2.4179917584417012</v>
      </c>
      <c r="H130" s="319">
        <v>2.7201640152908766</v>
      </c>
      <c r="I130" s="318">
        <v>2.5580463377514064</v>
      </c>
    </row>
    <row r="131" spans="1:9" s="316" customFormat="1" ht="19.149999999999999" hidden="1" customHeight="1">
      <c r="A131" s="349">
        <v>2016</v>
      </c>
      <c r="B131" s="358">
        <v>9554967.379999999</v>
      </c>
      <c r="C131" s="357">
        <v>0.53799670923378173</v>
      </c>
      <c r="D131" s="358">
        <v>8205303.6699999999</v>
      </c>
      <c r="E131" s="357">
        <v>0.46200329076621843</v>
      </c>
      <c r="F131" s="320">
        <v>17760271.049999997</v>
      </c>
      <c r="G131" s="319">
        <v>2.834136936121439</v>
      </c>
      <c r="H131" s="319">
        <v>3.0200283508811481</v>
      </c>
      <c r="I131" s="318">
        <v>2.9199359396225475</v>
      </c>
    </row>
    <row r="132" spans="1:9" s="316" customFormat="1" ht="19.149999999999999" hidden="1" customHeight="1">
      <c r="A132" s="349">
        <v>2016</v>
      </c>
      <c r="B132" s="358">
        <v>9647715.375</v>
      </c>
      <c r="C132" s="357">
        <v>0.54063994290924822</v>
      </c>
      <c r="D132" s="358">
        <v>8197276.4750000006</v>
      </c>
      <c r="E132" s="357">
        <v>0.45936005709075178</v>
      </c>
      <c r="F132" s="320">
        <v>17844991.850000001</v>
      </c>
      <c r="G132" s="319">
        <v>2.9838985998049736</v>
      </c>
      <c r="H132" s="319">
        <v>3.1491899979393878</v>
      </c>
      <c r="I132" s="318">
        <v>3.0597610371027884</v>
      </c>
    </row>
    <row r="133" spans="1:9" s="308" customFormat="1" ht="19.149999999999999" hidden="1" customHeight="1">
      <c r="A133" s="349">
        <v>2016</v>
      </c>
      <c r="B133" s="358">
        <v>9577711.8739999998</v>
      </c>
      <c r="C133" s="357">
        <v>0.54111381102332645</v>
      </c>
      <c r="D133" s="358">
        <v>8122283.3559999997</v>
      </c>
      <c r="E133" s="357">
        <v>0.45888618897667349</v>
      </c>
      <c r="F133" s="320">
        <v>17699995.23</v>
      </c>
      <c r="G133" s="319">
        <v>2.9987932038980176</v>
      </c>
      <c r="H133" s="365">
        <v>3.0479782319128503</v>
      </c>
      <c r="I133" s="318">
        <v>3.0213577033334786</v>
      </c>
    </row>
    <row r="134" spans="1:9" s="308" customFormat="1" ht="19.149999999999999" hidden="1" customHeight="1">
      <c r="A134" s="349">
        <v>2016</v>
      </c>
      <c r="B134" s="358">
        <v>9548391.6730000004</v>
      </c>
      <c r="C134" s="357">
        <v>0.53909104288345677</v>
      </c>
      <c r="D134" s="358">
        <v>8163628.9569999995</v>
      </c>
      <c r="E134" s="357">
        <v>0.46090895711654328</v>
      </c>
      <c r="F134" s="320">
        <v>17712020.629999999</v>
      </c>
      <c r="G134" s="319">
        <v>2.95679435900513</v>
      </c>
      <c r="H134" s="365">
        <v>3.1328802134463984</v>
      </c>
      <c r="I134" s="318">
        <v>3.0378791462525498</v>
      </c>
    </row>
    <row r="135" spans="1:9" s="308" customFormat="1" ht="19.149999999999999" hidden="1" customHeight="1">
      <c r="A135" s="349">
        <v>2016</v>
      </c>
      <c r="B135" s="358">
        <v>9566569.5199999996</v>
      </c>
      <c r="C135" s="357">
        <v>0.5370447642602818</v>
      </c>
      <c r="D135" s="358">
        <v>8246786.3799999999</v>
      </c>
      <c r="E135" s="357">
        <v>0.46295523573971825</v>
      </c>
      <c r="F135" s="320">
        <v>17813355.899999999</v>
      </c>
      <c r="G135" s="319">
        <v>3.4384872281184613</v>
      </c>
      <c r="H135" s="319">
        <v>3.4351134080257424</v>
      </c>
      <c r="I135" s="318">
        <v>3.4369252730819255</v>
      </c>
    </row>
    <row r="136" spans="1:9" s="308" customFormat="1" ht="19.149999999999999" hidden="1" customHeight="1">
      <c r="A136" s="349">
        <v>2016</v>
      </c>
      <c r="B136" s="358">
        <v>9546540.9359999988</v>
      </c>
      <c r="C136" s="357">
        <v>0.53690999421686891</v>
      </c>
      <c r="D136" s="358">
        <v>8233982.8739999989</v>
      </c>
      <c r="E136" s="357">
        <v>0.46309000578313109</v>
      </c>
      <c r="F136" s="320">
        <v>17780523.809999999</v>
      </c>
      <c r="G136" s="365">
        <v>3.1499171054450983</v>
      </c>
      <c r="H136" s="319">
        <v>3.3372207385682202</v>
      </c>
      <c r="I136" s="318">
        <v>3.2365710634030904</v>
      </c>
    </row>
    <row r="137" spans="1:9" s="308" customFormat="1" ht="19.149999999999999" hidden="1" customHeight="1">
      <c r="A137" s="349">
        <v>2016</v>
      </c>
      <c r="B137" s="358">
        <v>9571564.9600000009</v>
      </c>
      <c r="C137" s="357">
        <v>0.53625053136568113</v>
      </c>
      <c r="D137" s="358">
        <v>8277489.54</v>
      </c>
      <c r="E137" s="357">
        <v>0.46374946863431898</v>
      </c>
      <c r="F137" s="320">
        <v>17849054.5</v>
      </c>
      <c r="G137" s="319">
        <v>3.0568633362238984</v>
      </c>
      <c r="H137" s="319">
        <v>3.2009954358069876</v>
      </c>
      <c r="I137" s="318">
        <v>3.1236544286222312</v>
      </c>
    </row>
    <row r="138" spans="1:9" s="329" customFormat="1" ht="19.149999999999999" hidden="1" customHeight="1">
      <c r="A138" s="364">
        <v>2017</v>
      </c>
      <c r="B138" s="363"/>
      <c r="C138" s="362"/>
      <c r="D138" s="363"/>
      <c r="E138" s="362"/>
      <c r="F138" s="361"/>
      <c r="G138" s="360"/>
      <c r="H138" s="360"/>
      <c r="I138" s="359"/>
    </row>
    <row r="139" spans="1:9" s="316" customFormat="1" ht="19.149999999999999" hidden="1" customHeight="1">
      <c r="A139" s="349">
        <v>2017</v>
      </c>
      <c r="B139" s="358">
        <v>9491224.1889999993</v>
      </c>
      <c r="C139" s="357">
        <v>0.53701088969613109</v>
      </c>
      <c r="D139" s="358">
        <v>8182950.341</v>
      </c>
      <c r="E139" s="357">
        <v>0.46298911030386886</v>
      </c>
      <c r="F139" s="320">
        <v>17674174.530000001</v>
      </c>
      <c r="G139" s="319">
        <v>3.4508880579129624</v>
      </c>
      <c r="H139" s="319">
        <v>3.1931891704517028</v>
      </c>
      <c r="I139" s="318">
        <v>3.3314164611375645</v>
      </c>
    </row>
    <row r="140" spans="1:9" s="316" customFormat="1" ht="19.149999999999999" hidden="1" customHeight="1">
      <c r="A140" s="349">
        <v>2017</v>
      </c>
      <c r="B140" s="358">
        <v>9529242.3300000001</v>
      </c>
      <c r="C140" s="357">
        <v>0.53691151104921164</v>
      </c>
      <c r="D140" s="358">
        <v>8219012.5199999996</v>
      </c>
      <c r="E140" s="357">
        <v>0.46308848895078825</v>
      </c>
      <c r="F140" s="320">
        <v>17748254.850000001</v>
      </c>
      <c r="G140" s="319">
        <v>3.5166978685586798</v>
      </c>
      <c r="H140" s="319">
        <v>3.2253998173497678</v>
      </c>
      <c r="I140" s="318">
        <v>3.381596972990252</v>
      </c>
    </row>
    <row r="141" spans="1:9" s="316" customFormat="1" ht="19.149999999999999" hidden="1" customHeight="1">
      <c r="A141" s="349">
        <v>2017</v>
      </c>
      <c r="B141" s="358">
        <v>9609790.3159999996</v>
      </c>
      <c r="C141" s="357">
        <v>0.53655984075248797</v>
      </c>
      <c r="D141" s="358">
        <v>8300216.3339999998</v>
      </c>
      <c r="E141" s="357">
        <v>0.46344015924751208</v>
      </c>
      <c r="F141" s="320">
        <v>17910006.649999999</v>
      </c>
      <c r="G141" s="319">
        <v>3.6801550103968879</v>
      </c>
      <c r="H141" s="319">
        <v>3.2736471845188788</v>
      </c>
      <c r="I141" s="318">
        <v>3.49136579598823</v>
      </c>
    </row>
    <row r="142" spans="1:9" s="316" customFormat="1" ht="19.149999999999999" hidden="1" customHeight="1">
      <c r="A142" s="349">
        <v>2017</v>
      </c>
      <c r="B142" s="358">
        <v>9713794</v>
      </c>
      <c r="C142" s="357">
        <v>0.53601561662802721</v>
      </c>
      <c r="D142" s="358">
        <v>8408428</v>
      </c>
      <c r="E142" s="357">
        <v>0.46398438337197284</v>
      </c>
      <c r="F142" s="320">
        <v>18122222</v>
      </c>
      <c r="G142" s="319">
        <v>3.8648127096870581</v>
      </c>
      <c r="H142" s="319">
        <v>3.6606813848845121</v>
      </c>
      <c r="I142" s="318">
        <v>3.7699990803165946</v>
      </c>
    </row>
    <row r="143" spans="1:9" s="316" customFormat="1" ht="19.149999999999999" customHeight="1">
      <c r="A143" s="349">
        <v>2017</v>
      </c>
      <c r="B143" s="355">
        <v>9842956.8260000013</v>
      </c>
      <c r="C143" s="354">
        <v>0.53653500011484889</v>
      </c>
      <c r="D143" s="355">
        <v>8502457.4039999992</v>
      </c>
      <c r="E143" s="354">
        <v>0.46346499988515105</v>
      </c>
      <c r="F143" s="320">
        <v>18345414.23</v>
      </c>
      <c r="G143" s="353">
        <v>4.0177234423733239</v>
      </c>
      <c r="H143" s="353">
        <v>3.7002589717925076</v>
      </c>
      <c r="I143" s="352">
        <v>3.8703484424711405</v>
      </c>
    </row>
    <row r="144" spans="1:9" s="316" customFormat="1" ht="19.149999999999999" hidden="1" customHeight="1">
      <c r="A144" s="349">
        <v>2017</v>
      </c>
      <c r="B144" s="355">
        <v>9926626.1280000005</v>
      </c>
      <c r="C144" s="354">
        <v>0.53852160519302161</v>
      </c>
      <c r="D144" s="355">
        <v>8506480.4220000003</v>
      </c>
      <c r="E144" s="354">
        <v>0.46147839480697844</v>
      </c>
      <c r="F144" s="320">
        <v>18433106.550000001</v>
      </c>
      <c r="G144" s="353">
        <v>3.8896914371255633</v>
      </c>
      <c r="H144" s="353">
        <v>3.6705131718787385</v>
      </c>
      <c r="I144" s="352">
        <v>3.7884303573171252</v>
      </c>
    </row>
    <row r="145" spans="1:9" s="316" customFormat="1" ht="19.149999999999999" hidden="1" customHeight="1">
      <c r="A145" s="349">
        <v>2017</v>
      </c>
      <c r="B145" s="355">
        <v>10005191.902000001</v>
      </c>
      <c r="C145" s="354">
        <v>0.54113331543832666</v>
      </c>
      <c r="D145" s="355">
        <v>8484137.0980000012</v>
      </c>
      <c r="E145" s="354">
        <v>0.45886668456167345</v>
      </c>
      <c r="F145" s="320">
        <v>18489329</v>
      </c>
      <c r="G145" s="353">
        <v>3.7052971932228047</v>
      </c>
      <c r="H145" s="353">
        <v>3.4994625821742886</v>
      </c>
      <c r="I145" s="352">
        <v>3.6107449945403118</v>
      </c>
    </row>
    <row r="146" spans="1:9" s="308" customFormat="1" ht="19.149999999999999" hidden="1" customHeight="1">
      <c r="A146" s="349">
        <v>2017</v>
      </c>
      <c r="B146" s="355">
        <v>9911460.0549999997</v>
      </c>
      <c r="C146" s="354">
        <v>0.54131865518813882</v>
      </c>
      <c r="D146" s="355">
        <v>8398383.8049999997</v>
      </c>
      <c r="E146" s="354">
        <v>0.45868134481186124</v>
      </c>
      <c r="F146" s="320">
        <v>18309843.859999999</v>
      </c>
      <c r="G146" s="353">
        <v>3.4846337558556542</v>
      </c>
      <c r="H146" s="356">
        <v>3.3992959479312219</v>
      </c>
      <c r="I146" s="352">
        <v>3.445473414401576</v>
      </c>
    </row>
    <row r="147" spans="1:9" s="308" customFormat="1" ht="19.149999999999999" hidden="1" customHeight="1">
      <c r="A147" s="349">
        <v>2017</v>
      </c>
      <c r="B147" s="355">
        <v>9889510.2719999999</v>
      </c>
      <c r="C147" s="354">
        <v>0.53934463234231944</v>
      </c>
      <c r="D147" s="355">
        <v>8446651.2080000006</v>
      </c>
      <c r="E147" s="354">
        <v>0.46065536765768056</v>
      </c>
      <c r="F147" s="320">
        <v>18336161.48</v>
      </c>
      <c r="G147" s="353">
        <v>3.5725241557128555</v>
      </c>
      <c r="H147" s="353">
        <v>3.4668681353691397</v>
      </c>
      <c r="I147" s="352">
        <v>3.5238263495631372</v>
      </c>
    </row>
    <row r="148" spans="1:9" s="308" customFormat="1" ht="19.149999999999999" hidden="1" customHeight="1">
      <c r="A148" s="349">
        <v>2017</v>
      </c>
      <c r="B148" s="355">
        <v>9897254.6349999998</v>
      </c>
      <c r="C148" s="354">
        <v>0.5370032845041961</v>
      </c>
      <c r="D148" s="355">
        <v>8533274.4149999991</v>
      </c>
      <c r="E148" s="354">
        <v>0.46299671549580396</v>
      </c>
      <c r="F148" s="320">
        <v>18430529.049999997</v>
      </c>
      <c r="G148" s="356">
        <v>3.4566739342526631</v>
      </c>
      <c r="H148" s="353">
        <v>3.473935443444816</v>
      </c>
      <c r="I148" s="352">
        <v>3.4646652403099267</v>
      </c>
    </row>
    <row r="149" spans="1:9" s="308" customFormat="1" ht="19.149999999999999" hidden="1" customHeight="1">
      <c r="A149" s="349">
        <v>2017</v>
      </c>
      <c r="B149" s="355">
        <v>9895929.9539999999</v>
      </c>
      <c r="C149" s="354">
        <v>0.53730377495755144</v>
      </c>
      <c r="D149" s="355">
        <v>8521826.2860000003</v>
      </c>
      <c r="E149" s="354">
        <v>0.46269622504244845</v>
      </c>
      <c r="F149" s="320">
        <v>18417756.240000002</v>
      </c>
      <c r="G149" s="353">
        <v>3.6598493668262222</v>
      </c>
      <c r="H149" s="353">
        <v>3.4957980409324136</v>
      </c>
      <c r="I149" s="352">
        <v>3.5838788373693262</v>
      </c>
    </row>
    <row r="150" spans="1:9" s="308" customFormat="1" ht="19.149999999999999" hidden="1" customHeight="1">
      <c r="A150" s="349">
        <v>2017</v>
      </c>
      <c r="B150" s="351">
        <v>9906178.9680000003</v>
      </c>
      <c r="C150" s="350">
        <v>0.53662358303218771</v>
      </c>
      <c r="D150" s="351">
        <v>8554021.5920000002</v>
      </c>
      <c r="E150" s="350">
        <v>0.46337641696781212</v>
      </c>
      <c r="F150" s="320">
        <v>18460200.560000002</v>
      </c>
      <c r="G150" s="319">
        <v>3.4959174325031057</v>
      </c>
      <c r="H150" s="319">
        <v>3.3407719896677861</v>
      </c>
      <c r="I150" s="318">
        <v>3.4239688158272088</v>
      </c>
    </row>
    <row r="151" spans="1:9" s="329" customFormat="1" ht="19.149999999999999" customHeight="1">
      <c r="A151" s="349">
        <v>2018</v>
      </c>
      <c r="B151" s="348"/>
      <c r="C151" s="347"/>
      <c r="D151" s="348"/>
      <c r="E151" s="347"/>
      <c r="F151" s="346"/>
      <c r="G151" s="345"/>
      <c r="H151" s="345"/>
      <c r="I151" s="344"/>
    </row>
    <row r="152" spans="1:9" s="316" customFormat="1" ht="19.149999999999999" customHeight="1">
      <c r="A152" s="328" t="s">
        <v>94</v>
      </c>
      <c r="B152" s="327">
        <v>9821704.504999999</v>
      </c>
      <c r="C152" s="326">
        <v>0.53723268531128787</v>
      </c>
      <c r="D152" s="327">
        <v>8460326.3049999997</v>
      </c>
      <c r="E152" s="326">
        <v>0.46276731468871213</v>
      </c>
      <c r="F152" s="325">
        <v>18282030.809999999</v>
      </c>
      <c r="G152" s="324">
        <v>3.4819566940902575</v>
      </c>
      <c r="H152" s="324">
        <v>3.3896816238787437</v>
      </c>
      <c r="I152" s="323">
        <v>3.4392343414297812</v>
      </c>
    </row>
    <row r="153" spans="1:9" s="316" customFormat="1" ht="19.149999999999999" customHeight="1">
      <c r="A153" s="328" t="s">
        <v>93</v>
      </c>
      <c r="B153" s="327">
        <v>9863981.3999999985</v>
      </c>
      <c r="C153" s="326">
        <v>0.53715107536443096</v>
      </c>
      <c r="D153" s="327">
        <v>8499532.8000000007</v>
      </c>
      <c r="E153" s="326">
        <v>0.46284892463556898</v>
      </c>
      <c r="F153" s="325">
        <v>18363514.199999999</v>
      </c>
      <c r="G153" s="324">
        <v>3.5127564019037578</v>
      </c>
      <c r="H153" s="324">
        <v>3.4130654907434348</v>
      </c>
      <c r="I153" s="323">
        <v>3.4665906884923743</v>
      </c>
    </row>
    <row r="154" spans="1:9" s="316" customFormat="1" ht="19.149999999999999" customHeight="1">
      <c r="A154" s="328" t="s">
        <v>92</v>
      </c>
      <c r="B154" s="327">
        <v>9919904.4749999996</v>
      </c>
      <c r="C154" s="326">
        <v>0.53615055173557813</v>
      </c>
      <c r="D154" s="327">
        <v>8582183.125</v>
      </c>
      <c r="E154" s="326">
        <v>0.46384944826442176</v>
      </c>
      <c r="F154" s="325">
        <v>18502087.600000001</v>
      </c>
      <c r="G154" s="324">
        <v>3.2270647829190295</v>
      </c>
      <c r="H154" s="324">
        <v>3.3971017098070746</v>
      </c>
      <c r="I154" s="323">
        <v>3.3058667233940184</v>
      </c>
    </row>
    <row r="155" spans="1:9" s="316" customFormat="1" ht="19.149999999999999" customHeight="1">
      <c r="A155" s="328" t="s">
        <v>91</v>
      </c>
      <c r="B155" s="327">
        <v>10013518.896</v>
      </c>
      <c r="C155" s="326">
        <v>0.53609978768673539</v>
      </c>
      <c r="D155" s="327">
        <v>8664941.9539999999</v>
      </c>
      <c r="E155" s="326">
        <v>0.4639002123132645</v>
      </c>
      <c r="F155" s="325">
        <v>18678460.850000001</v>
      </c>
      <c r="G155" s="324">
        <v>3.0855595249394696</v>
      </c>
      <c r="H155" s="324">
        <v>3.0506767019947034</v>
      </c>
      <c r="I155" s="323">
        <v>3.0693744398451912</v>
      </c>
    </row>
    <row r="156" spans="1:9" s="316" customFormat="1" ht="19.149999999999999" customHeight="1">
      <c r="A156" s="342" t="s">
        <v>90</v>
      </c>
      <c r="B156" s="341">
        <v>10142614.501</v>
      </c>
      <c r="C156" s="340">
        <v>0.53620176714035972</v>
      </c>
      <c r="D156" s="341">
        <v>8773053.2990000006</v>
      </c>
      <c r="E156" s="340">
        <v>0.46379823285964034</v>
      </c>
      <c r="F156" s="339">
        <v>18915667.800000001</v>
      </c>
      <c r="G156" s="338">
        <v>3.0443867660626012</v>
      </c>
      <c r="H156" s="338">
        <v>3.1825610190378484</v>
      </c>
      <c r="I156" s="337">
        <v>3.1084256962019055</v>
      </c>
    </row>
    <row r="157" spans="1:9" s="316" customFormat="1" ht="19.149999999999999" customHeight="1">
      <c r="A157" s="336" t="s">
        <v>89</v>
      </c>
      <c r="B157" s="314">
        <v>10227860.933</v>
      </c>
      <c r="C157" s="313">
        <v>0.53811049732341709</v>
      </c>
      <c r="D157" s="314">
        <v>8779129.2369999997</v>
      </c>
      <c r="E157" s="313">
        <v>0.46188950267658285</v>
      </c>
      <c r="F157" s="312">
        <v>19006990.170000002</v>
      </c>
      <c r="G157" s="311">
        <v>3.0346141893095648</v>
      </c>
      <c r="H157" s="311">
        <v>3.2051894728971462</v>
      </c>
      <c r="I157" s="310">
        <v>3.1133309973733247</v>
      </c>
    </row>
    <row r="158" spans="1:9" s="316" customFormat="1" ht="19.149999999999999" customHeight="1">
      <c r="A158" s="336" t="s">
        <v>88</v>
      </c>
      <c r="B158" s="314">
        <v>10302793.699999999</v>
      </c>
      <c r="C158" s="313">
        <v>0.54103327599975959</v>
      </c>
      <c r="D158" s="314">
        <v>8740015.9699999988</v>
      </c>
      <c r="E158" s="313">
        <v>0.45896672400024041</v>
      </c>
      <c r="F158" s="312">
        <v>19042809.669999998</v>
      </c>
      <c r="G158" s="311">
        <v>2.9744736624242876</v>
      </c>
      <c r="H158" s="311">
        <v>3.0159681420084183</v>
      </c>
      <c r="I158" s="310">
        <v>2.9935140966986751</v>
      </c>
    </row>
    <row r="159" spans="1:9" s="308" customFormat="1" ht="19.149999999999999" customHeight="1">
      <c r="A159" s="336" t="s">
        <v>87</v>
      </c>
      <c r="B159" s="314">
        <v>10192691.699999999</v>
      </c>
      <c r="C159" s="313">
        <v>0.54101870659623041</v>
      </c>
      <c r="D159" s="314">
        <v>8647122.1099999994</v>
      </c>
      <c r="E159" s="313">
        <v>0.45898129340376959</v>
      </c>
      <c r="F159" s="312">
        <v>18839813.809999999</v>
      </c>
      <c r="G159" s="311">
        <v>2.8374391203658007</v>
      </c>
      <c r="H159" s="311">
        <v>2.9617401487642496</v>
      </c>
      <c r="I159" s="310">
        <v>2.8944536832330954</v>
      </c>
    </row>
    <row r="160" spans="1:9" s="308" customFormat="1" ht="19.149999999999999" customHeight="1">
      <c r="A160" s="336" t="s">
        <v>86</v>
      </c>
      <c r="B160" s="314">
        <v>10164383.725</v>
      </c>
      <c r="C160" s="313">
        <v>0.53886118252301451</v>
      </c>
      <c r="D160" s="314">
        <v>8698329.0749999993</v>
      </c>
      <c r="E160" s="313">
        <v>0.46113881747698565</v>
      </c>
      <c r="F160" s="312">
        <v>18862712.799999997</v>
      </c>
      <c r="G160" s="311">
        <v>2.7794445370894039</v>
      </c>
      <c r="H160" s="311">
        <v>2.9796171382290453</v>
      </c>
      <c r="I160" s="310">
        <v>2.8716551202623748</v>
      </c>
    </row>
    <row r="161" spans="1:11" s="308" customFormat="1" ht="19.149999999999999" customHeight="1">
      <c r="A161" s="336" t="s">
        <v>85</v>
      </c>
      <c r="B161" s="314">
        <v>10193654.76</v>
      </c>
      <c r="C161" s="313">
        <v>0.53670382182708221</v>
      </c>
      <c r="D161" s="314">
        <v>8799418.0399999991</v>
      </c>
      <c r="E161" s="313">
        <v>0.46329617817291791</v>
      </c>
      <c r="F161" s="312">
        <v>18993072.799999997</v>
      </c>
      <c r="G161" s="311">
        <v>2.9947711353391924</v>
      </c>
      <c r="H161" s="311">
        <v>3.1188921398351681</v>
      </c>
      <c r="I161" s="310">
        <v>3.05223875274487</v>
      </c>
    </row>
    <row r="162" spans="1:11" s="308" customFormat="1" ht="19.149999999999999" customHeight="1">
      <c r="A162" s="336" t="s">
        <v>84</v>
      </c>
      <c r="B162" s="314">
        <v>10162371.85</v>
      </c>
      <c r="C162" s="313">
        <v>0.53639678236243782</v>
      </c>
      <c r="D162" s="314">
        <v>8783252.3300000001</v>
      </c>
      <c r="E162" s="313">
        <v>0.46360321763756218</v>
      </c>
      <c r="F162" s="312">
        <v>18945624.18</v>
      </c>
      <c r="G162" s="311">
        <v>2.6924391870043678</v>
      </c>
      <c r="H162" s="311">
        <v>3.0677232230077465</v>
      </c>
      <c r="I162" s="310">
        <v>2.8660816937818225</v>
      </c>
    </row>
    <row r="163" spans="1:11" s="308" customFormat="1" ht="19.149999999999999" customHeight="1">
      <c r="A163" s="315" t="s">
        <v>83</v>
      </c>
      <c r="B163" s="314">
        <v>10197695.435000001</v>
      </c>
      <c r="C163" s="313">
        <v>0.53603905081951031</v>
      </c>
      <c r="D163" s="314">
        <v>8826469.7250000015</v>
      </c>
      <c r="E163" s="313">
        <v>0.46396094918048952</v>
      </c>
      <c r="F163" s="312">
        <v>19024165.160000004</v>
      </c>
      <c r="G163" s="311">
        <v>2.9427740801139208</v>
      </c>
      <c r="H163" s="311">
        <v>3.1850297555339893</v>
      </c>
      <c r="I163" s="310">
        <v>3.0550296469801879</v>
      </c>
      <c r="J163" s="309"/>
    </row>
    <row r="164" spans="1:11" s="329" customFormat="1" ht="19.149999999999999" customHeight="1">
      <c r="A164" s="343">
        <v>2019</v>
      </c>
      <c r="B164" s="334"/>
      <c r="C164" s="333"/>
      <c r="D164" s="334"/>
      <c r="E164" s="333"/>
      <c r="F164" s="332"/>
      <c r="G164" s="331"/>
      <c r="H164" s="331"/>
      <c r="I164" s="330"/>
    </row>
    <row r="165" spans="1:11" s="316" customFormat="1" ht="19.149999999999999" customHeight="1">
      <c r="A165" s="328" t="s">
        <v>94</v>
      </c>
      <c r="B165" s="327">
        <v>10101751</v>
      </c>
      <c r="C165" s="326">
        <v>0.53677614188184608</v>
      </c>
      <c r="D165" s="327">
        <v>8717548.5399999991</v>
      </c>
      <c r="E165" s="326">
        <v>0.46322385811815392</v>
      </c>
      <c r="F165" s="325">
        <v>18819299.539999999</v>
      </c>
      <c r="G165" s="324">
        <v>2.8513023870493868</v>
      </c>
      <c r="H165" s="324">
        <v>3.0403346836395997</v>
      </c>
      <c r="I165" s="323">
        <v>2.9387803553318861</v>
      </c>
      <c r="J165" s="317"/>
    </row>
    <row r="166" spans="1:11" s="316" customFormat="1" ht="19.149999999999999" customHeight="1">
      <c r="A166" s="328" t="s">
        <v>93</v>
      </c>
      <c r="B166" s="327">
        <v>10138164.824999999</v>
      </c>
      <c r="C166" s="326">
        <v>0.53673822205807975</v>
      </c>
      <c r="D166" s="327">
        <v>8750307.0749999993</v>
      </c>
      <c r="E166" s="326">
        <v>0.46326177794192025</v>
      </c>
      <c r="F166" s="325">
        <v>18888471.899999999</v>
      </c>
      <c r="G166" s="324">
        <v>2.7796425589367004</v>
      </c>
      <c r="H166" s="324">
        <v>2.9504477587285436</v>
      </c>
      <c r="I166" s="323">
        <v>2.8586995619825188</v>
      </c>
      <c r="J166" s="317"/>
      <c r="K166" s="317"/>
    </row>
    <row r="167" spans="1:11" s="316" customFormat="1" ht="19.149999999999999" customHeight="1">
      <c r="A167" s="328" t="s">
        <v>92</v>
      </c>
      <c r="B167" s="327">
        <v>10208558</v>
      </c>
      <c r="C167" s="326">
        <v>0.53606309143126174</v>
      </c>
      <c r="D167" s="327">
        <v>8835017.5850000009</v>
      </c>
      <c r="E167" s="326">
        <v>0.4639369085687382</v>
      </c>
      <c r="F167" s="325">
        <v>19043575.585000001</v>
      </c>
      <c r="G167" s="324">
        <v>2.9098417805076764</v>
      </c>
      <c r="H167" s="324">
        <v>2.9460389776989331</v>
      </c>
      <c r="I167" s="323">
        <v>2.9266318304535446</v>
      </c>
      <c r="J167" s="317"/>
    </row>
    <row r="168" spans="1:11" s="316" customFormat="1" ht="19.149999999999999" customHeight="1">
      <c r="A168" s="328" t="s">
        <v>91</v>
      </c>
      <c r="B168" s="327">
        <v>10291029</v>
      </c>
      <c r="C168" s="326">
        <v>0.53514483118299738</v>
      </c>
      <c r="D168" s="327">
        <v>8939333.3250000011</v>
      </c>
      <c r="E168" s="326">
        <v>0.46485516881700251</v>
      </c>
      <c r="F168" s="325">
        <v>19230362.325000003</v>
      </c>
      <c r="G168" s="324">
        <v>2.771354474707735</v>
      </c>
      <c r="H168" s="324">
        <v>3.1666844677861121</v>
      </c>
      <c r="I168" s="323">
        <v>2.9547481424306028</v>
      </c>
      <c r="J168" s="317"/>
      <c r="K168" s="317"/>
    </row>
    <row r="169" spans="1:11" s="316" customFormat="1" ht="19.149999999999999" customHeight="1">
      <c r="A169" s="342" t="s">
        <v>90</v>
      </c>
      <c r="B169" s="341">
        <v>10398364</v>
      </c>
      <c r="C169" s="340">
        <v>0.53483714109208635</v>
      </c>
      <c r="D169" s="341">
        <v>9043748.75</v>
      </c>
      <c r="E169" s="340">
        <v>0.4651628589079137</v>
      </c>
      <c r="F169" s="339">
        <v>19442112.75</v>
      </c>
      <c r="G169" s="338">
        <v>2.5215342550462196</v>
      </c>
      <c r="H169" s="338">
        <v>3.0855329584154561</v>
      </c>
      <c r="I169" s="337">
        <v>2.7831158570039918</v>
      </c>
      <c r="J169" s="317"/>
    </row>
    <row r="170" spans="1:11" s="316" customFormat="1" ht="19.149999999999999" customHeight="1">
      <c r="A170" s="336" t="s">
        <v>89</v>
      </c>
      <c r="B170" s="314">
        <v>10466860.875</v>
      </c>
      <c r="C170" s="313">
        <v>0.53627540010201613</v>
      </c>
      <c r="D170" s="314">
        <v>9050836.3249999993</v>
      </c>
      <c r="E170" s="313">
        <v>0.46372459989798387</v>
      </c>
      <c r="F170" s="312">
        <v>19517697.199999999</v>
      </c>
      <c r="G170" s="311">
        <v>2.3367539270002311</v>
      </c>
      <c r="H170" s="311">
        <v>3.0949206995937431</v>
      </c>
      <c r="I170" s="310">
        <v>2.6869432005393463</v>
      </c>
      <c r="J170" s="317"/>
    </row>
    <row r="171" spans="1:11" s="316" customFormat="1" ht="19.149999999999999" customHeight="1">
      <c r="A171" s="336" t="s">
        <v>88</v>
      </c>
      <c r="B171" s="314">
        <v>10526287.074999999</v>
      </c>
      <c r="C171" s="313">
        <v>0.53889179950442878</v>
      </c>
      <c r="D171" s="314">
        <v>9006923.6449999996</v>
      </c>
      <c r="E171" s="313">
        <v>0.46110820049557116</v>
      </c>
      <c r="F171" s="312">
        <v>19533210.719999999</v>
      </c>
      <c r="G171" s="311">
        <v>2.16925021996704</v>
      </c>
      <c r="H171" s="311">
        <v>3.053857978248061</v>
      </c>
      <c r="I171" s="310">
        <v>2.5752557448104767</v>
      </c>
    </row>
    <row r="172" spans="1:11" s="308" customFormat="1" ht="19.149999999999999" customHeight="1">
      <c r="A172" s="336" t="s">
        <v>87</v>
      </c>
      <c r="B172" s="314">
        <v>10406494.465</v>
      </c>
      <c r="C172" s="313">
        <v>0.53863209898669584</v>
      </c>
      <c r="D172" s="314">
        <v>8913732.6150000002</v>
      </c>
      <c r="E172" s="313">
        <v>0.46136790101330427</v>
      </c>
      <c r="F172" s="312">
        <v>19320227.079999998</v>
      </c>
      <c r="G172" s="311">
        <v>2.0976084756885172</v>
      </c>
      <c r="H172" s="311">
        <v>3.0832281724306796</v>
      </c>
      <c r="I172" s="310">
        <v>2.5499894789034556</v>
      </c>
    </row>
    <row r="173" spans="1:11" s="308" customFormat="1" ht="19.149999999999999" customHeight="1">
      <c r="A173" s="336" t="s">
        <v>86</v>
      </c>
      <c r="B173" s="314">
        <v>10371416.33</v>
      </c>
      <c r="C173" s="313">
        <v>0.53672690647950794</v>
      </c>
      <c r="D173" s="314">
        <v>8952035.1400000006</v>
      </c>
      <c r="E173" s="313">
        <v>0.46327309352049212</v>
      </c>
      <c r="F173" s="312">
        <v>19323451.469999999</v>
      </c>
      <c r="G173" s="311">
        <v>2.0368436552704168</v>
      </c>
      <c r="H173" s="311">
        <v>2.9167218532715822</v>
      </c>
      <c r="I173" s="310">
        <v>2.4425896470204407</v>
      </c>
    </row>
    <row r="174" spans="1:11" s="308" customFormat="1" ht="19.149999999999999" customHeight="1">
      <c r="A174" s="336" t="s">
        <v>85</v>
      </c>
      <c r="B174" s="314">
        <v>10380008.66</v>
      </c>
      <c r="C174" s="313">
        <v>0.53422607294113</v>
      </c>
      <c r="D174" s="314">
        <v>9049983.9700000007</v>
      </c>
      <c r="E174" s="313">
        <v>0.46577392705886989</v>
      </c>
      <c r="F174" s="312">
        <v>19429992.630000003</v>
      </c>
      <c r="G174" s="311">
        <v>1.8281362709207514</v>
      </c>
      <c r="H174" s="311">
        <v>2.8475284258685036</v>
      </c>
      <c r="I174" s="310">
        <v>2.3004167603675114</v>
      </c>
    </row>
    <row r="175" spans="1:11" s="308" customFormat="1" ht="19.149999999999999" customHeight="1">
      <c r="A175" s="336" t="s">
        <v>84</v>
      </c>
      <c r="B175" s="314">
        <v>10347567.475</v>
      </c>
      <c r="C175" s="313">
        <v>0.53401622463085641</v>
      </c>
      <c r="D175" s="314">
        <v>9029310.9749999996</v>
      </c>
      <c r="E175" s="313">
        <v>0.46598377536914365</v>
      </c>
      <c r="F175" s="312">
        <v>19376878.449999999</v>
      </c>
      <c r="G175" s="311">
        <v>1.8223661536258362</v>
      </c>
      <c r="H175" s="311">
        <v>2.8014525343825483</v>
      </c>
      <c r="I175" s="310">
        <v>2.2762737500897572</v>
      </c>
    </row>
    <row r="176" spans="1:11" s="308" customFormat="1" ht="19.149999999999999" customHeight="1">
      <c r="A176" s="315" t="s">
        <v>83</v>
      </c>
      <c r="B176" s="314">
        <v>10348493.08</v>
      </c>
      <c r="C176" s="313">
        <v>0.53319282348699881</v>
      </c>
      <c r="D176" s="314">
        <v>9060044.7400000002</v>
      </c>
      <c r="E176" s="313">
        <v>0.46680717651300124</v>
      </c>
      <c r="F176" s="312">
        <v>19408537.82</v>
      </c>
      <c r="G176" s="311">
        <v>1.4787423880344477</v>
      </c>
      <c r="H176" s="311">
        <v>2.6463016616759489</v>
      </c>
      <c r="I176" s="310">
        <v>2.020444296857633</v>
      </c>
      <c r="J176" s="309"/>
    </row>
    <row r="177" spans="1:11" s="329" customFormat="1" ht="19.149999999999999" customHeight="1">
      <c r="A177" s="335">
        <v>2020</v>
      </c>
      <c r="B177" s="334"/>
      <c r="C177" s="333"/>
      <c r="D177" s="334"/>
      <c r="E177" s="333"/>
      <c r="F177" s="332"/>
      <c r="G177" s="331"/>
      <c r="H177" s="331"/>
      <c r="I177" s="330"/>
    </row>
    <row r="178" spans="1:11" s="316" customFormat="1" ht="19.149999999999999" customHeight="1">
      <c r="A178" s="315" t="s">
        <v>94</v>
      </c>
      <c r="B178" s="327">
        <v>10226275.16</v>
      </c>
      <c r="C178" s="326">
        <v>0.53360528806165186</v>
      </c>
      <c r="D178" s="327">
        <v>8938218.5</v>
      </c>
      <c r="E178" s="326">
        <v>0.46639471193834819</v>
      </c>
      <c r="F178" s="325">
        <v>19164493.66</v>
      </c>
      <c r="G178" s="324">
        <v>1.2326987667781566</v>
      </c>
      <c r="H178" s="324">
        <v>2.5313304421244993</v>
      </c>
      <c r="I178" s="323">
        <v>1.8342559417065445</v>
      </c>
      <c r="J178" s="317"/>
    </row>
    <row r="179" spans="1:11" s="316" customFormat="1" ht="19.149999999999999" customHeight="1">
      <c r="A179" s="328" t="s">
        <v>93</v>
      </c>
      <c r="B179" s="327">
        <v>10271464.699999999</v>
      </c>
      <c r="C179" s="326">
        <v>0.53357623572575741</v>
      </c>
      <c r="D179" s="327">
        <v>8978764.25</v>
      </c>
      <c r="E179" s="326">
        <v>0.46642376427424259</v>
      </c>
      <c r="F179" s="325">
        <v>19250228.949999999</v>
      </c>
      <c r="G179" s="324">
        <v>1.3148323912755018</v>
      </c>
      <c r="H179" s="324">
        <v>2.610847517028418</v>
      </c>
      <c r="I179" s="323">
        <v>1.9152266626714294</v>
      </c>
      <c r="J179" s="317"/>
      <c r="K179" s="317"/>
    </row>
    <row r="180" spans="1:11" s="316" customFormat="1" ht="19.149999999999999" customHeight="1">
      <c r="A180" s="328" t="s">
        <v>92</v>
      </c>
      <c r="B180" s="327">
        <v>10122615.909090912</v>
      </c>
      <c r="C180" s="326">
        <v>0.53257978355934743</v>
      </c>
      <c r="D180" s="327">
        <v>8884143.6818181742</v>
      </c>
      <c r="E180" s="326">
        <v>0.46742021644065257</v>
      </c>
      <c r="F180" s="325">
        <v>19006759.590909086</v>
      </c>
      <c r="G180" s="324">
        <v>-0.84186317900224594</v>
      </c>
      <c r="H180" s="324">
        <v>0.55603847242566928</v>
      </c>
      <c r="I180" s="323">
        <v>-0.19332500835564304</v>
      </c>
      <c r="J180" s="317"/>
    </row>
    <row r="181" spans="1:11" s="316" customFormat="1" ht="19.149999999999999" customHeight="1">
      <c r="A181" s="328" t="s">
        <v>91</v>
      </c>
      <c r="B181" s="327">
        <v>9800877.2500000093</v>
      </c>
      <c r="C181" s="326">
        <v>0.53096344152005626</v>
      </c>
      <c r="D181" s="327">
        <v>8657789.5499999989</v>
      </c>
      <c r="E181" s="326">
        <v>0.46903655847994369</v>
      </c>
      <c r="F181" s="325">
        <v>18458666.800000008</v>
      </c>
      <c r="G181" s="324">
        <v>-4.7629032043344779</v>
      </c>
      <c r="H181" s="324">
        <v>-3.1494940927264565</v>
      </c>
      <c r="I181" s="323">
        <v>-4.0129016393870387</v>
      </c>
      <c r="J181" s="317"/>
      <c r="K181" s="317"/>
    </row>
    <row r="182" spans="1:11" s="316" customFormat="1" ht="19.149999999999999" customHeight="1">
      <c r="A182" s="322" t="s">
        <v>90</v>
      </c>
      <c r="B182" s="321">
        <v>9901987.2000000086</v>
      </c>
      <c r="C182" s="307">
        <v>0.53100000000000003</v>
      </c>
      <c r="D182" s="321">
        <v>8654141.6499999892</v>
      </c>
      <c r="E182" s="307">
        <v>0.46899999999999997</v>
      </c>
      <c r="F182" s="320">
        <v>18556128.849999998</v>
      </c>
      <c r="G182" s="319">
        <v>-4.7736047709042566</v>
      </c>
      <c r="H182" s="319">
        <v>-4.3080265802387601</v>
      </c>
      <c r="I182" s="318">
        <v>-4.5570350886891191</v>
      </c>
      <c r="J182" s="317"/>
    </row>
    <row r="183" spans="1:11" s="316" customFormat="1" ht="19.149999999999999" customHeight="1">
      <c r="A183" s="315" t="s">
        <v>89</v>
      </c>
      <c r="B183" s="314"/>
      <c r="C183" s="313"/>
      <c r="D183" s="314"/>
      <c r="E183" s="313"/>
      <c r="F183" s="312"/>
      <c r="G183" s="311"/>
      <c r="H183" s="311"/>
      <c r="I183" s="310"/>
      <c r="J183" s="317"/>
    </row>
    <row r="184" spans="1:11" s="316" customFormat="1" ht="19.149999999999999" customHeight="1">
      <c r="A184" s="315" t="s">
        <v>88</v>
      </c>
      <c r="B184" s="314"/>
      <c r="C184" s="313"/>
      <c r="D184" s="314"/>
      <c r="E184" s="313"/>
      <c r="F184" s="312"/>
      <c r="G184" s="311"/>
      <c r="H184" s="311"/>
      <c r="I184" s="310"/>
    </row>
    <row r="185" spans="1:11" s="308" customFormat="1" ht="19.149999999999999" customHeight="1">
      <c r="A185" s="315" t="s">
        <v>87</v>
      </c>
      <c r="B185" s="314"/>
      <c r="C185" s="313"/>
      <c r="D185" s="314"/>
      <c r="E185" s="313"/>
      <c r="F185" s="312"/>
      <c r="G185" s="311"/>
      <c r="H185" s="311"/>
      <c r="I185" s="310"/>
    </row>
    <row r="186" spans="1:11" s="308" customFormat="1" ht="19.149999999999999" customHeight="1">
      <c r="A186" s="315" t="s">
        <v>86</v>
      </c>
      <c r="B186" s="314"/>
      <c r="C186" s="313"/>
      <c r="D186" s="314"/>
      <c r="E186" s="313"/>
      <c r="F186" s="312"/>
      <c r="G186" s="311"/>
      <c r="H186" s="311"/>
      <c r="I186" s="310"/>
    </row>
    <row r="187" spans="1:11" s="308" customFormat="1" ht="19.149999999999999" customHeight="1">
      <c r="A187" s="315" t="s">
        <v>85</v>
      </c>
      <c r="B187" s="314"/>
      <c r="C187" s="313"/>
      <c r="D187" s="314"/>
      <c r="E187" s="313"/>
      <c r="F187" s="312"/>
      <c r="G187" s="311"/>
      <c r="H187" s="311"/>
      <c r="I187" s="310"/>
    </row>
    <row r="188" spans="1:11" s="308" customFormat="1" ht="19.149999999999999" customHeight="1">
      <c r="A188" s="315" t="s">
        <v>84</v>
      </c>
      <c r="B188" s="314"/>
      <c r="C188" s="313"/>
      <c r="D188" s="314"/>
      <c r="E188" s="313"/>
      <c r="F188" s="312"/>
      <c r="G188" s="311"/>
      <c r="H188" s="311"/>
      <c r="I188" s="310"/>
    </row>
    <row r="189" spans="1:11" s="308" customFormat="1" ht="19.149999999999999" customHeight="1">
      <c r="A189" s="315" t="s">
        <v>83</v>
      </c>
      <c r="B189" s="314"/>
      <c r="C189" s="313"/>
      <c r="D189" s="314"/>
      <c r="E189" s="313"/>
      <c r="F189" s="312"/>
      <c r="G189" s="311"/>
      <c r="H189" s="311"/>
      <c r="I189" s="310"/>
      <c r="J189" s="309"/>
    </row>
  </sheetData>
  <mergeCells count="3">
    <mergeCell ref="F6:F7"/>
    <mergeCell ref="A3:I3"/>
    <mergeCell ref="A6:A7"/>
  </mergeCells>
  <printOptions horizontalCentered="1"/>
  <pageMargins left="0.39370078740157483" right="0.39370078740157483" top="0.19685039370078741" bottom="0.19685039370078741" header="0" footer="0"/>
  <pageSetup paperSize="9"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B48"/>
  <sheetViews>
    <sheetView showGridLines="0" topLeftCell="A9" zoomScaleNormal="100" zoomScaleSheetLayoutView="74" workbookViewId="0">
      <selection activeCell="G57" sqref="G57"/>
    </sheetView>
  </sheetViews>
  <sheetFormatPr baseColWidth="10" defaultColWidth="11.5703125" defaultRowHeight="12.75"/>
  <cols>
    <col min="1" max="1" width="12.42578125" style="257" customWidth="1"/>
    <col min="2" max="2" width="12.85546875" style="259" customWidth="1"/>
    <col min="3" max="7" width="11.85546875" style="259" customWidth="1"/>
    <col min="8" max="8" width="12.42578125" style="259" customWidth="1"/>
    <col min="9" max="9" width="11.5703125" style="1"/>
    <col min="10" max="54" width="11.5703125" style="263"/>
    <col min="55" max="16384" width="11.5703125" style="1"/>
  </cols>
  <sheetData>
    <row r="1" spans="1:54" hidden="1"/>
    <row r="2" spans="1:54" ht="21.2" hidden="1" customHeight="1"/>
    <row r="3" spans="1:54" s="406" customFormat="1" ht="22.7" customHeight="1">
      <c r="A3" s="442" t="s">
        <v>145</v>
      </c>
      <c r="B3" s="442"/>
      <c r="C3" s="442"/>
      <c r="D3" s="442"/>
      <c r="E3" s="442"/>
      <c r="F3" s="442"/>
      <c r="G3" s="442"/>
      <c r="H3" s="441"/>
      <c r="J3" s="852"/>
      <c r="K3" s="852"/>
      <c r="L3" s="852"/>
      <c r="M3" s="852"/>
      <c r="N3" s="852"/>
      <c r="O3" s="852"/>
      <c r="P3" s="852"/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2"/>
      <c r="AK3" s="852"/>
      <c r="AL3" s="852"/>
      <c r="AM3" s="852"/>
      <c r="AN3" s="852"/>
      <c r="AO3" s="852"/>
      <c r="AP3" s="852"/>
      <c r="AQ3" s="852"/>
      <c r="AR3" s="852"/>
      <c r="AS3" s="852"/>
      <c r="AT3" s="852"/>
      <c r="AU3" s="852"/>
      <c r="AV3" s="852"/>
      <c r="AW3" s="852"/>
      <c r="AX3" s="852"/>
      <c r="AY3" s="852"/>
      <c r="AZ3" s="852"/>
      <c r="BA3" s="852"/>
      <c r="BB3" s="852"/>
    </row>
    <row r="4" spans="1:54" s="440" customFormat="1" ht="10.35" customHeight="1">
      <c r="A4" s="257"/>
      <c r="B4" s="259"/>
      <c r="C4" s="259"/>
      <c r="D4" s="259"/>
      <c r="E4" s="259"/>
      <c r="F4" s="259"/>
      <c r="G4" s="259"/>
      <c r="H4" s="259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0"/>
      <c r="AA4" s="680"/>
      <c r="AB4" s="680"/>
      <c r="AC4" s="680"/>
      <c r="AD4" s="680"/>
      <c r="AE4" s="680"/>
      <c r="AF4" s="680"/>
      <c r="AG4" s="680"/>
      <c r="AH4" s="680"/>
      <c r="AI4" s="680"/>
      <c r="AJ4" s="680"/>
      <c r="AK4" s="680"/>
      <c r="AL4" s="680"/>
      <c r="AM4" s="680"/>
      <c r="AN4" s="680"/>
      <c r="AO4" s="680"/>
      <c r="AP4" s="680"/>
      <c r="AQ4" s="680"/>
      <c r="AR4" s="680"/>
      <c r="AS4" s="680"/>
      <c r="AT4" s="680"/>
      <c r="AU4" s="680"/>
      <c r="AV4" s="680"/>
      <c r="AW4" s="680"/>
      <c r="AX4" s="680"/>
      <c r="AY4" s="680"/>
      <c r="AZ4" s="680"/>
      <c r="BA4" s="680"/>
      <c r="BB4" s="680"/>
    </row>
    <row r="5" spans="1:54" s="439" customFormat="1" ht="6.95" customHeight="1">
      <c r="A5" s="257"/>
      <c r="B5" s="259"/>
      <c r="C5" s="259"/>
      <c r="D5" s="259"/>
      <c r="E5" s="259"/>
      <c r="F5" s="259"/>
      <c r="G5" s="259"/>
      <c r="H5" s="259"/>
    </row>
    <row r="6" spans="1:54" s="266" customFormat="1" ht="26.25" customHeight="1">
      <c r="A6" s="438"/>
      <c r="B6" s="437" t="s">
        <v>144</v>
      </c>
      <c r="C6" s="437" t="s">
        <v>143</v>
      </c>
      <c r="D6" s="437" t="s">
        <v>142</v>
      </c>
      <c r="E6" s="437" t="s">
        <v>141</v>
      </c>
      <c r="F6" s="437" t="s">
        <v>140</v>
      </c>
      <c r="G6" s="437" t="s">
        <v>139</v>
      </c>
      <c r="H6" s="437" t="s">
        <v>138</v>
      </c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  <c r="AA6" s="439"/>
      <c r="AB6" s="439"/>
      <c r="AC6" s="439"/>
      <c r="AD6" s="439"/>
      <c r="AE6" s="439"/>
      <c r="AF6" s="439"/>
      <c r="AG6" s="439"/>
      <c r="AH6" s="439"/>
      <c r="AI6" s="439"/>
      <c r="AJ6" s="439"/>
      <c r="AK6" s="439"/>
      <c r="AL6" s="439"/>
      <c r="AM6" s="439"/>
      <c r="AN6" s="439"/>
      <c r="AO6" s="439"/>
      <c r="AP6" s="439"/>
      <c r="AQ6" s="439"/>
      <c r="AR6" s="439"/>
      <c r="AS6" s="439"/>
      <c r="AT6" s="439"/>
      <c r="AU6" s="439"/>
      <c r="AV6" s="439"/>
      <c r="AW6" s="439"/>
      <c r="AX6" s="439"/>
      <c r="AY6" s="439"/>
      <c r="AZ6" s="439"/>
      <c r="BA6" s="439"/>
      <c r="BB6" s="439"/>
    </row>
    <row r="7" spans="1:54" s="403" customFormat="1" ht="40.700000000000003" customHeight="1">
      <c r="A7" s="436" t="s">
        <v>137</v>
      </c>
      <c r="B7" s="435"/>
      <c r="C7" s="435"/>
      <c r="D7" s="435"/>
      <c r="E7" s="435"/>
      <c r="F7" s="435"/>
      <c r="G7" s="435"/>
      <c r="H7" s="435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4"/>
      <c r="AJ7" s="404"/>
      <c r="AK7" s="404"/>
      <c r="AL7" s="404"/>
      <c r="AM7" s="404"/>
      <c r="AN7" s="404"/>
      <c r="AO7" s="404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  <c r="BB7" s="404"/>
    </row>
    <row r="8" spans="1:54" s="426" customFormat="1" ht="20.100000000000001" customHeight="1">
      <c r="A8" s="431">
        <v>2001</v>
      </c>
      <c r="B8" s="433">
        <v>11700935.1</v>
      </c>
      <c r="C8" s="433">
        <v>2606309.14</v>
      </c>
      <c r="D8" s="433">
        <v>1126020.68</v>
      </c>
      <c r="E8" s="433">
        <v>78427.69</v>
      </c>
      <c r="F8" s="433">
        <v>16620.63</v>
      </c>
      <c r="G8" s="433">
        <v>155970.95000000001</v>
      </c>
      <c r="H8" s="434">
        <v>15684284.189999999</v>
      </c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04"/>
      <c r="AT8" s="404"/>
      <c r="AU8" s="404"/>
      <c r="AV8" s="404"/>
      <c r="AW8" s="404"/>
      <c r="AX8" s="404"/>
      <c r="AY8" s="404"/>
      <c r="AZ8" s="404"/>
      <c r="BA8" s="404"/>
      <c r="BB8" s="404"/>
    </row>
    <row r="9" spans="1:54" s="426" customFormat="1" ht="20.100000000000001" customHeight="1">
      <c r="A9" s="431">
        <v>2002</v>
      </c>
      <c r="B9" s="429">
        <v>11610265.789999999</v>
      </c>
      <c r="C9" s="429">
        <v>2540105.2000000002</v>
      </c>
      <c r="D9" s="429">
        <v>1073062.33</v>
      </c>
      <c r="E9" s="429">
        <v>73316.09</v>
      </c>
      <c r="F9" s="429">
        <v>14263.32</v>
      </c>
      <c r="G9" s="429">
        <v>168015.35999999999</v>
      </c>
      <c r="H9" s="427">
        <v>15479028.1</v>
      </c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4"/>
      <c r="AJ9" s="404"/>
      <c r="AK9" s="404"/>
      <c r="AL9" s="404"/>
      <c r="AM9" s="404"/>
      <c r="AN9" s="404"/>
      <c r="AO9" s="404"/>
      <c r="AP9" s="404"/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</row>
    <row r="10" spans="1:54" s="426" customFormat="1" ht="20.100000000000001" customHeight="1">
      <c r="A10" s="431">
        <v>2003</v>
      </c>
      <c r="B10" s="429">
        <v>12551211.73</v>
      </c>
      <c r="C10" s="429">
        <v>2730963.96</v>
      </c>
      <c r="D10" s="429">
        <v>1134980.3500000001</v>
      </c>
      <c r="E10" s="429">
        <v>76239.16</v>
      </c>
      <c r="F10" s="429">
        <v>13496.3</v>
      </c>
      <c r="G10" s="429">
        <v>185258.39</v>
      </c>
      <c r="H10" s="427">
        <v>16692149.880000001</v>
      </c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  <c r="AL10" s="404"/>
      <c r="AM10" s="404"/>
      <c r="AN10" s="404"/>
      <c r="AO10" s="404"/>
      <c r="AP10" s="404"/>
      <c r="AQ10" s="404"/>
      <c r="AR10" s="404"/>
      <c r="AS10" s="404"/>
      <c r="AT10" s="404"/>
      <c r="AU10" s="404"/>
      <c r="AV10" s="404"/>
      <c r="AW10" s="404"/>
      <c r="AX10" s="404"/>
      <c r="AY10" s="404"/>
      <c r="AZ10" s="404"/>
      <c r="BA10" s="404"/>
      <c r="BB10" s="404"/>
    </row>
    <row r="11" spans="1:54" s="426" customFormat="1" ht="20.100000000000001" customHeight="1">
      <c r="A11" s="431">
        <v>2004</v>
      </c>
      <c r="B11" s="429">
        <v>12958483.92</v>
      </c>
      <c r="C11" s="429">
        <v>2837998.1</v>
      </c>
      <c r="D11" s="429">
        <v>1088275.83</v>
      </c>
      <c r="E11" s="429">
        <v>75053.84</v>
      </c>
      <c r="F11" s="429">
        <v>12030.77</v>
      </c>
      <c r="G11" s="429">
        <v>181208.4</v>
      </c>
      <c r="H11" s="427">
        <v>17153050.859999999</v>
      </c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4"/>
      <c r="AJ11" s="404"/>
      <c r="AK11" s="404"/>
      <c r="AL11" s="404"/>
      <c r="AM11" s="404"/>
      <c r="AN11" s="404"/>
      <c r="AO11" s="404"/>
      <c r="AP11" s="404"/>
      <c r="AQ11" s="40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</row>
    <row r="12" spans="1:54" s="426" customFormat="1" ht="20.100000000000001" customHeight="1">
      <c r="A12" s="431">
        <v>2005</v>
      </c>
      <c r="B12" s="429">
        <v>13570179.17</v>
      </c>
      <c r="C12" s="429">
        <v>2933843.7</v>
      </c>
      <c r="D12" s="432">
        <v>1045732</v>
      </c>
      <c r="E12" s="429">
        <v>73357.33</v>
      </c>
      <c r="F12" s="429">
        <v>10518</v>
      </c>
      <c r="G12" s="433">
        <v>279003.40000000002</v>
      </c>
      <c r="H12" s="427">
        <v>17912633.600000001</v>
      </c>
      <c r="I12" s="404"/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  <c r="AJ12" s="404"/>
      <c r="AK12" s="404"/>
      <c r="AL12" s="404"/>
      <c r="AM12" s="404"/>
      <c r="AN12" s="404"/>
      <c r="AO12" s="404"/>
      <c r="AP12" s="404"/>
      <c r="AQ12" s="404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</row>
    <row r="13" spans="1:54" s="426" customFormat="1" ht="20.100000000000001" customHeight="1">
      <c r="A13" s="431">
        <v>2006</v>
      </c>
      <c r="B13" s="429">
        <v>14232610.32</v>
      </c>
      <c r="C13" s="429">
        <v>3017462.34</v>
      </c>
      <c r="D13" s="432">
        <v>1003299.5499999999</v>
      </c>
      <c r="E13" s="429">
        <v>72146.98</v>
      </c>
      <c r="F13" s="429">
        <v>9410.82</v>
      </c>
      <c r="G13" s="429">
        <v>339072.75</v>
      </c>
      <c r="H13" s="427">
        <v>18674002.760000002</v>
      </c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4"/>
      <c r="AJ13" s="404"/>
      <c r="AK13" s="404"/>
      <c r="AL13" s="404"/>
      <c r="AM13" s="404"/>
      <c r="AN13" s="404"/>
      <c r="AO13" s="404"/>
      <c r="AP13" s="404"/>
      <c r="AQ13" s="404"/>
      <c r="AR13" s="404"/>
      <c r="AS13" s="404"/>
      <c r="AT13" s="404"/>
      <c r="AU13" s="404"/>
      <c r="AV13" s="404"/>
      <c r="AW13" s="404"/>
      <c r="AX13" s="404"/>
      <c r="AY13" s="404"/>
      <c r="AZ13" s="404"/>
      <c r="BA13" s="404"/>
      <c r="BB13" s="404"/>
    </row>
    <row r="14" spans="1:54" s="426" customFormat="1" ht="20.100000000000001" customHeight="1">
      <c r="A14" s="431">
        <v>2007</v>
      </c>
      <c r="B14" s="429">
        <v>14783144.359999999</v>
      </c>
      <c r="C14" s="429">
        <v>3119916.25</v>
      </c>
      <c r="D14" s="432">
        <v>971528.76</v>
      </c>
      <c r="E14" s="429">
        <v>71182.58</v>
      </c>
      <c r="F14" s="429">
        <v>8683.35</v>
      </c>
      <c r="G14" s="429">
        <v>277368.83</v>
      </c>
      <c r="H14" s="427">
        <v>19231824.129999999</v>
      </c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4"/>
      <c r="AK14" s="404"/>
      <c r="AL14" s="404"/>
      <c r="AM14" s="404"/>
      <c r="AN14" s="404"/>
      <c r="AO14" s="404"/>
      <c r="AP14" s="404"/>
      <c r="AQ14" s="404"/>
      <c r="AR14" s="404"/>
      <c r="AS14" s="404"/>
      <c r="AT14" s="404"/>
      <c r="AU14" s="404"/>
      <c r="AV14" s="404"/>
      <c r="AW14" s="404"/>
      <c r="AX14" s="404"/>
      <c r="AY14" s="404"/>
      <c r="AZ14" s="404"/>
      <c r="BA14" s="404"/>
      <c r="BB14" s="404"/>
    </row>
    <row r="15" spans="1:54" s="426" customFormat="1" ht="20.100000000000001" customHeight="1">
      <c r="A15" s="431">
        <v>2008</v>
      </c>
      <c r="B15" s="429">
        <v>14654539.130000001</v>
      </c>
      <c r="C15" s="429">
        <v>3384155.55</v>
      </c>
      <c r="D15" s="432">
        <v>743300.98</v>
      </c>
      <c r="E15" s="429">
        <v>69771.510000000009</v>
      </c>
      <c r="F15" s="429">
        <v>7989.74</v>
      </c>
      <c r="G15" s="429">
        <v>279969.78999999998</v>
      </c>
      <c r="H15" s="427">
        <v>19139726.739999998</v>
      </c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4"/>
      <c r="AJ15" s="404"/>
      <c r="AK15" s="404"/>
      <c r="AL15" s="404"/>
      <c r="AM15" s="404"/>
      <c r="AN15" s="404"/>
      <c r="AO15" s="404"/>
      <c r="AP15" s="404"/>
      <c r="AQ15" s="404"/>
      <c r="AR15" s="404"/>
      <c r="AS15" s="404"/>
      <c r="AT15" s="404"/>
      <c r="AU15" s="404"/>
      <c r="AV15" s="404"/>
      <c r="AW15" s="404"/>
      <c r="AX15" s="404"/>
      <c r="AY15" s="404"/>
      <c r="AZ15" s="404"/>
      <c r="BA15" s="404"/>
      <c r="BB15" s="404"/>
    </row>
    <row r="16" spans="1:54" s="426" customFormat="1" ht="20.100000000000001" customHeight="1">
      <c r="A16" s="431">
        <v>2009</v>
      </c>
      <c r="B16" s="429">
        <v>13634776</v>
      </c>
      <c r="C16" s="429">
        <v>3220769.4299999997</v>
      </c>
      <c r="D16" s="432">
        <v>801725.34</v>
      </c>
      <c r="E16" s="429">
        <v>67088.66</v>
      </c>
      <c r="F16" s="429">
        <v>7433.81</v>
      </c>
      <c r="G16" s="429">
        <v>288677.13</v>
      </c>
      <c r="H16" s="427">
        <v>18020470.210000001</v>
      </c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4"/>
      <c r="AK16" s="404"/>
      <c r="AL16" s="404"/>
      <c r="AM16" s="404"/>
      <c r="AN16" s="404"/>
      <c r="AO16" s="404"/>
      <c r="AP16" s="404"/>
      <c r="AQ16" s="404"/>
      <c r="AR16" s="404"/>
      <c r="AS16" s="404"/>
      <c r="AT16" s="404"/>
      <c r="AU16" s="404"/>
      <c r="AV16" s="404"/>
      <c r="AW16" s="404"/>
      <c r="AX16" s="404"/>
      <c r="AY16" s="404"/>
      <c r="AZ16" s="404"/>
      <c r="BA16" s="404"/>
      <c r="BB16" s="404"/>
    </row>
    <row r="17" spans="1:54" s="426" customFormat="1" ht="20.100000000000001" customHeight="1">
      <c r="A17" s="431">
        <v>2010</v>
      </c>
      <c r="B17" s="429">
        <v>13354277</v>
      </c>
      <c r="C17" s="429">
        <v>3130330.45</v>
      </c>
      <c r="D17" s="432">
        <v>819981</v>
      </c>
      <c r="E17" s="429">
        <v>65217</v>
      </c>
      <c r="F17" s="429">
        <v>6778</v>
      </c>
      <c r="G17" s="429">
        <v>293793</v>
      </c>
      <c r="H17" s="427">
        <v>17670376</v>
      </c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4"/>
      <c r="AJ17" s="404"/>
      <c r="AK17" s="404"/>
      <c r="AL17" s="404"/>
      <c r="AM17" s="404"/>
      <c r="AN17" s="404"/>
      <c r="AO17" s="404"/>
      <c r="AP17" s="404"/>
      <c r="AQ17" s="404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</row>
    <row r="18" spans="1:54" s="426" customFormat="1" ht="20.100000000000001" customHeight="1">
      <c r="A18" s="431">
        <v>2011</v>
      </c>
      <c r="B18" s="429">
        <v>13152496</v>
      </c>
      <c r="C18" s="429">
        <v>3092617</v>
      </c>
      <c r="D18" s="432">
        <v>822266</v>
      </c>
      <c r="E18" s="429">
        <v>63493</v>
      </c>
      <c r="F18" s="429">
        <v>5997</v>
      </c>
      <c r="G18" s="429">
        <v>296293</v>
      </c>
      <c r="H18" s="427">
        <v>17433161</v>
      </c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4"/>
      <c r="AO18" s="404"/>
      <c r="AP18" s="404"/>
      <c r="AQ18" s="40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</row>
    <row r="19" spans="1:54" s="426" customFormat="1" ht="20.100000000000001" customHeight="1">
      <c r="A19" s="431">
        <v>2012</v>
      </c>
      <c r="B19" s="429">
        <v>13629669</v>
      </c>
      <c r="C19" s="429">
        <v>3049049</v>
      </c>
      <c r="D19" s="430" t="s">
        <v>134</v>
      </c>
      <c r="E19" s="429">
        <v>62421</v>
      </c>
      <c r="F19" s="429">
        <v>5159</v>
      </c>
      <c r="G19" s="429">
        <v>106912</v>
      </c>
      <c r="H19" s="427">
        <v>16853210</v>
      </c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4"/>
      <c r="AJ19" s="404"/>
      <c r="AK19" s="404"/>
      <c r="AL19" s="404"/>
      <c r="AM19" s="404"/>
      <c r="AN19" s="404"/>
      <c r="AO19" s="404"/>
      <c r="AP19" s="404"/>
      <c r="AQ19" s="404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</row>
    <row r="20" spans="1:54" s="426" customFormat="1" ht="20.100000000000001" customHeight="1">
      <c r="A20" s="431">
        <v>2013</v>
      </c>
      <c r="B20" s="429">
        <v>13204321</v>
      </c>
      <c r="C20" s="429">
        <v>3029164</v>
      </c>
      <c r="D20" s="430" t="s">
        <v>134</v>
      </c>
      <c r="E20" s="429">
        <v>61757</v>
      </c>
      <c r="F20" s="429">
        <v>4273</v>
      </c>
      <c r="G20" s="428" t="s">
        <v>134</v>
      </c>
      <c r="H20" s="427">
        <v>16299515</v>
      </c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4"/>
      <c r="AJ20" s="404"/>
      <c r="AK20" s="404"/>
      <c r="AL20" s="404"/>
      <c r="AM20" s="404"/>
      <c r="AN20" s="404"/>
      <c r="AO20" s="404"/>
      <c r="AP20" s="404"/>
      <c r="AQ20" s="40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</row>
    <row r="21" spans="1:54" s="426" customFormat="1" ht="20.100000000000001" customHeight="1">
      <c r="A21" s="431">
        <v>2014</v>
      </c>
      <c r="B21" s="429">
        <v>13394283</v>
      </c>
      <c r="C21" s="429">
        <v>3095813</v>
      </c>
      <c r="D21" s="430" t="s">
        <v>134</v>
      </c>
      <c r="E21" s="429">
        <v>61680</v>
      </c>
      <c r="F21" s="429">
        <v>4212</v>
      </c>
      <c r="G21" s="428" t="s">
        <v>134</v>
      </c>
      <c r="H21" s="427">
        <v>16555988</v>
      </c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  <c r="AR21" s="404"/>
      <c r="AS21" s="404"/>
      <c r="AT21" s="404"/>
      <c r="AU21" s="404"/>
      <c r="AV21" s="404"/>
      <c r="AW21" s="404"/>
      <c r="AX21" s="404"/>
      <c r="AY21" s="404"/>
      <c r="AZ21" s="404"/>
      <c r="BA21" s="404"/>
      <c r="BB21" s="404"/>
    </row>
    <row r="22" spans="1:54" s="426" customFormat="1" ht="20.100000000000001" customHeight="1">
      <c r="A22" s="431">
        <v>2015</v>
      </c>
      <c r="B22" s="429">
        <v>13865989</v>
      </c>
      <c r="C22" s="429">
        <v>3156261</v>
      </c>
      <c r="D22" s="430" t="s">
        <v>134</v>
      </c>
      <c r="E22" s="429">
        <v>61301</v>
      </c>
      <c r="F22" s="429">
        <v>3797</v>
      </c>
      <c r="G22" s="428" t="s">
        <v>134</v>
      </c>
      <c r="H22" s="427">
        <v>17087348</v>
      </c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4"/>
      <c r="AJ22" s="404"/>
      <c r="AK22" s="404"/>
      <c r="AL22" s="404"/>
      <c r="AM22" s="404"/>
      <c r="AN22" s="404"/>
      <c r="AO22" s="404"/>
      <c r="AP22" s="404"/>
      <c r="AQ22" s="404"/>
      <c r="AR22" s="404"/>
      <c r="AS22" s="404"/>
      <c r="AT22" s="404"/>
      <c r="AU22" s="404"/>
      <c r="AV22" s="404"/>
      <c r="AW22" s="404"/>
      <c r="AX22" s="404"/>
      <c r="AY22" s="404"/>
      <c r="AZ22" s="404"/>
      <c r="BA22" s="404"/>
      <c r="BB22" s="404"/>
    </row>
    <row r="23" spans="1:54" s="426" customFormat="1" ht="20.100000000000001" customHeight="1">
      <c r="A23" s="431">
        <v>2016</v>
      </c>
      <c r="B23" s="429">
        <v>14347031</v>
      </c>
      <c r="C23" s="429">
        <v>3186613</v>
      </c>
      <c r="D23" s="430" t="s">
        <v>134</v>
      </c>
      <c r="E23" s="429">
        <v>64033</v>
      </c>
      <c r="F23" s="429">
        <v>3124</v>
      </c>
      <c r="G23" s="428" t="s">
        <v>134</v>
      </c>
      <c r="H23" s="427">
        <v>17600801</v>
      </c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4"/>
      <c r="AJ23" s="404"/>
      <c r="AK23" s="404"/>
      <c r="AL23" s="404"/>
      <c r="AM23" s="404"/>
      <c r="AN23" s="404"/>
      <c r="AO23" s="404"/>
      <c r="AP23" s="404"/>
      <c r="AQ23" s="404"/>
      <c r="AR23" s="404"/>
      <c r="AS23" s="404"/>
      <c r="AT23" s="404"/>
      <c r="AU23" s="404"/>
      <c r="AV23" s="404"/>
      <c r="AW23" s="404"/>
      <c r="AX23" s="404"/>
      <c r="AY23" s="404"/>
      <c r="AZ23" s="404"/>
      <c r="BA23" s="404"/>
      <c r="BB23" s="404"/>
    </row>
    <row r="24" spans="1:54" s="426" customFormat="1" ht="20.100000000000001" customHeight="1">
      <c r="A24" s="431">
        <v>2017</v>
      </c>
      <c r="B24" s="429">
        <v>14944065</v>
      </c>
      <c r="C24" s="429">
        <v>3211061</v>
      </c>
      <c r="D24" s="430" t="s">
        <v>134</v>
      </c>
      <c r="E24" s="429">
        <v>64812</v>
      </c>
      <c r="F24" s="429">
        <v>2582</v>
      </c>
      <c r="G24" s="428" t="s">
        <v>134</v>
      </c>
      <c r="H24" s="427">
        <v>18222519</v>
      </c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  <c r="AL24" s="404"/>
      <c r="AM24" s="404"/>
      <c r="AN24" s="404"/>
      <c r="AO24" s="404"/>
      <c r="AP24" s="404"/>
      <c r="AQ24" s="404"/>
      <c r="AR24" s="404"/>
      <c r="AS24" s="404"/>
      <c r="AT24" s="404"/>
      <c r="AU24" s="404"/>
      <c r="AV24" s="404"/>
      <c r="AW24" s="404"/>
      <c r="AX24" s="404"/>
      <c r="AY24" s="404"/>
      <c r="AZ24" s="404"/>
      <c r="BA24" s="404"/>
      <c r="BB24" s="404"/>
    </row>
    <row r="25" spans="1:54" s="426" customFormat="1" ht="20.100000000000001" customHeight="1">
      <c r="A25" s="431">
        <v>2018</v>
      </c>
      <c r="B25" s="429">
        <v>15473878</v>
      </c>
      <c r="C25" s="429">
        <v>3246169</v>
      </c>
      <c r="D25" s="430" t="s">
        <v>134</v>
      </c>
      <c r="E25" s="429">
        <v>65117</v>
      </c>
      <c r="F25" s="429">
        <v>2214</v>
      </c>
      <c r="G25" s="428" t="s">
        <v>134</v>
      </c>
      <c r="H25" s="427">
        <v>18787377</v>
      </c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4"/>
      <c r="AJ25" s="404"/>
      <c r="AK25" s="404"/>
      <c r="AL25" s="404"/>
      <c r="AM25" s="404"/>
      <c r="AN25" s="404"/>
      <c r="AO25" s="404"/>
      <c r="AP25" s="404"/>
      <c r="AQ25" s="404"/>
      <c r="AR25" s="404"/>
      <c r="AS25" s="404"/>
      <c r="AT25" s="404"/>
      <c r="AU25" s="404"/>
      <c r="AV25" s="404"/>
      <c r="AW25" s="404"/>
      <c r="AX25" s="404"/>
      <c r="AY25" s="404"/>
      <c r="AZ25" s="404"/>
      <c r="BA25" s="404"/>
      <c r="BB25" s="404"/>
    </row>
    <row r="26" spans="1:54" s="426" customFormat="1" ht="20.100000000000001" customHeight="1">
      <c r="A26" s="431">
        <v>2019</v>
      </c>
      <c r="B26" s="429">
        <v>15947008</v>
      </c>
      <c r="C26" s="429">
        <v>3264711</v>
      </c>
      <c r="D26" s="430" t="s">
        <v>134</v>
      </c>
      <c r="E26" s="429">
        <v>65562</v>
      </c>
      <c r="F26" s="429">
        <v>1439</v>
      </c>
      <c r="G26" s="428" t="s">
        <v>134</v>
      </c>
      <c r="H26" s="427">
        <v>19278721</v>
      </c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4"/>
      <c r="AJ26" s="404"/>
      <c r="AK26" s="404"/>
      <c r="AL26" s="404"/>
      <c r="AM26" s="404"/>
      <c r="AN26" s="404"/>
      <c r="AO26" s="404"/>
      <c r="AP26" s="404"/>
      <c r="AQ26" s="404"/>
      <c r="AR26" s="404"/>
      <c r="AS26" s="404"/>
      <c r="AT26" s="404"/>
      <c r="AU26" s="404"/>
      <c r="AV26" s="404"/>
      <c r="AW26" s="404"/>
      <c r="AX26" s="404"/>
      <c r="AY26" s="404"/>
      <c r="AZ26" s="404"/>
      <c r="BA26" s="404"/>
      <c r="BB26" s="404"/>
    </row>
    <row r="27" spans="1:54" s="403" customFormat="1" ht="45.95" customHeight="1">
      <c r="A27" s="425" t="s">
        <v>136</v>
      </c>
      <c r="B27" s="424"/>
      <c r="C27" s="423"/>
      <c r="D27" s="423"/>
      <c r="E27" s="423"/>
      <c r="F27" s="423"/>
      <c r="G27" s="423"/>
      <c r="H27" s="422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4"/>
      <c r="AX27" s="404"/>
      <c r="AY27" s="404"/>
      <c r="AZ27" s="404"/>
      <c r="BA27" s="404"/>
      <c r="BB27" s="404"/>
    </row>
    <row r="28" spans="1:54" s="403" customFormat="1" ht="19.149999999999999" customHeight="1">
      <c r="A28" s="413" t="s">
        <v>16</v>
      </c>
      <c r="B28" s="419">
        <v>15851141.18</v>
      </c>
      <c r="C28" s="419">
        <v>3251119.4699999997</v>
      </c>
      <c r="D28" s="418" t="s">
        <v>134</v>
      </c>
      <c r="E28" s="419">
        <v>60975.95</v>
      </c>
      <c r="F28" s="419">
        <v>1257.04</v>
      </c>
      <c r="G28" s="418" t="s">
        <v>134</v>
      </c>
      <c r="H28" s="410">
        <v>19164493.639999997</v>
      </c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4"/>
      <c r="AX28" s="404"/>
      <c r="AY28" s="404"/>
      <c r="AZ28" s="404"/>
      <c r="BA28" s="404"/>
      <c r="BB28" s="404"/>
    </row>
    <row r="29" spans="1:54" s="403" customFormat="1" ht="19.149999999999999" customHeight="1">
      <c r="A29" s="413" t="s">
        <v>15</v>
      </c>
      <c r="B29" s="419">
        <v>15929150.699999999</v>
      </c>
      <c r="C29" s="419">
        <v>3257896.4</v>
      </c>
      <c r="D29" s="418" t="s">
        <v>134</v>
      </c>
      <c r="E29" s="419">
        <v>61932.25</v>
      </c>
      <c r="F29" s="419">
        <v>1249.5999999999999</v>
      </c>
      <c r="G29" s="418" t="s">
        <v>134</v>
      </c>
      <c r="H29" s="410">
        <v>19250228.949999999</v>
      </c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4"/>
      <c r="AV29" s="404"/>
      <c r="AW29" s="404"/>
      <c r="AX29" s="404"/>
      <c r="AY29" s="404"/>
      <c r="AZ29" s="404"/>
      <c r="BA29" s="404"/>
      <c r="BB29" s="404"/>
    </row>
    <row r="30" spans="1:54" s="403" customFormat="1" ht="19.149999999999999" customHeight="1">
      <c r="A30" s="413" t="s">
        <v>14</v>
      </c>
      <c r="B30" s="419">
        <v>15690349.545454582</v>
      </c>
      <c r="C30" s="419">
        <v>3252516.5454545422</v>
      </c>
      <c r="D30" s="418" t="s">
        <v>134</v>
      </c>
      <c r="E30" s="419">
        <v>62654.0454545455</v>
      </c>
      <c r="F30" s="419">
        <v>1239.45454545455</v>
      </c>
      <c r="G30" s="418" t="s">
        <v>134</v>
      </c>
      <c r="H30" s="410">
        <v>19006759.590909131</v>
      </c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  <c r="AL30" s="404"/>
      <c r="AM30" s="404"/>
      <c r="AN30" s="404"/>
      <c r="AO30" s="404"/>
      <c r="AP30" s="404"/>
      <c r="AQ30" s="404"/>
      <c r="AR30" s="404"/>
      <c r="AS30" s="404"/>
      <c r="AT30" s="404"/>
      <c r="AU30" s="404"/>
      <c r="AV30" s="404"/>
      <c r="AW30" s="404"/>
      <c r="AX30" s="404"/>
      <c r="AY30" s="404"/>
      <c r="AZ30" s="404"/>
      <c r="BA30" s="404"/>
      <c r="BB30" s="404"/>
    </row>
    <row r="31" spans="1:54" s="403" customFormat="1" ht="19.149999999999999" customHeight="1">
      <c r="A31" s="413" t="s">
        <v>13</v>
      </c>
      <c r="B31" s="419">
        <v>15184891.85</v>
      </c>
      <c r="C31" s="419">
        <v>3211266.65</v>
      </c>
      <c r="D31" s="418" t="s">
        <v>134</v>
      </c>
      <c r="E31" s="419">
        <v>61282.8</v>
      </c>
      <c r="F31" s="419">
        <v>1225.5</v>
      </c>
      <c r="G31" s="418" t="s">
        <v>134</v>
      </c>
      <c r="H31" s="421">
        <v>18458666.800000001</v>
      </c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  <c r="AO31" s="404"/>
      <c r="AP31" s="404"/>
      <c r="AQ31" s="404"/>
      <c r="AR31" s="404"/>
      <c r="AS31" s="404"/>
      <c r="AT31" s="404"/>
      <c r="AU31" s="404"/>
      <c r="AV31" s="404"/>
      <c r="AW31" s="404"/>
      <c r="AX31" s="404"/>
      <c r="AY31" s="404"/>
      <c r="AZ31" s="404"/>
      <c r="BA31" s="404"/>
      <c r="BB31" s="404"/>
    </row>
    <row r="32" spans="1:54" s="402" customFormat="1" ht="19.149999999999999" customHeight="1">
      <c r="A32" s="420" t="s">
        <v>12</v>
      </c>
      <c r="B32" s="411">
        <v>15272073.300000001</v>
      </c>
      <c r="C32" s="411">
        <v>3220906.75</v>
      </c>
      <c r="D32" s="417" t="s">
        <v>134</v>
      </c>
      <c r="E32" s="411">
        <v>61944</v>
      </c>
      <c r="F32" s="411">
        <v>1205</v>
      </c>
      <c r="G32" s="417" t="s">
        <v>134</v>
      </c>
      <c r="H32" s="410">
        <v>18556129.050000001</v>
      </c>
      <c r="I32" s="403"/>
      <c r="J32" s="404"/>
      <c r="K32" s="404"/>
      <c r="L32" s="404"/>
      <c r="M32" s="404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  <c r="AG32" s="405"/>
      <c r="AH32" s="405"/>
      <c r="AI32" s="405"/>
      <c r="AJ32" s="405"/>
      <c r="AK32" s="405"/>
      <c r="AL32" s="405"/>
      <c r="AM32" s="405"/>
      <c r="AN32" s="405"/>
      <c r="AO32" s="405"/>
      <c r="AP32" s="405"/>
      <c r="AQ32" s="405"/>
      <c r="AR32" s="405"/>
      <c r="AS32" s="405"/>
      <c r="AT32" s="405"/>
      <c r="AU32" s="405"/>
      <c r="AV32" s="405"/>
      <c r="AW32" s="405"/>
      <c r="AX32" s="405"/>
      <c r="AY32" s="405"/>
      <c r="AZ32" s="405"/>
      <c r="BA32" s="405"/>
      <c r="BB32" s="405"/>
    </row>
    <row r="33" spans="1:54" s="402" customFormat="1" ht="19.149999999999999" customHeight="1">
      <c r="A33" s="413" t="s">
        <v>11</v>
      </c>
      <c r="B33" s="419"/>
      <c r="C33" s="419"/>
      <c r="D33" s="418"/>
      <c r="E33" s="419"/>
      <c r="F33" s="419"/>
      <c r="G33" s="418"/>
      <c r="H33" s="410"/>
      <c r="I33" s="403"/>
      <c r="J33" s="404"/>
      <c r="K33" s="404"/>
      <c r="L33" s="404"/>
      <c r="M33" s="404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05"/>
      <c r="AJ33" s="405"/>
      <c r="AK33" s="405"/>
      <c r="AL33" s="405"/>
      <c r="AM33" s="405"/>
      <c r="AN33" s="405"/>
      <c r="AO33" s="405"/>
      <c r="AP33" s="405"/>
      <c r="AQ33" s="405"/>
      <c r="AR33" s="405"/>
      <c r="AS33" s="405"/>
      <c r="AT33" s="405"/>
      <c r="AU33" s="405"/>
      <c r="AV33" s="405"/>
      <c r="AW33" s="405"/>
      <c r="AX33" s="405"/>
      <c r="AY33" s="405"/>
      <c r="AZ33" s="405"/>
      <c r="BA33" s="405"/>
      <c r="BB33" s="405"/>
    </row>
    <row r="34" spans="1:54" s="402" customFormat="1" ht="19.149999999999999" customHeight="1">
      <c r="A34" s="413" t="s">
        <v>10</v>
      </c>
      <c r="B34" s="419"/>
      <c r="C34" s="419"/>
      <c r="D34" s="418"/>
      <c r="E34" s="419"/>
      <c r="F34" s="419"/>
      <c r="G34" s="418"/>
      <c r="H34" s="410"/>
      <c r="I34" s="403"/>
      <c r="J34" s="404"/>
      <c r="K34" s="404"/>
      <c r="L34" s="404"/>
      <c r="M34" s="404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405"/>
      <c r="AL34" s="405"/>
      <c r="AM34" s="405"/>
      <c r="AN34" s="405"/>
      <c r="AO34" s="405"/>
      <c r="AP34" s="405"/>
      <c r="AQ34" s="405"/>
      <c r="AR34" s="405"/>
      <c r="AS34" s="405"/>
      <c r="AT34" s="405"/>
      <c r="AU34" s="405"/>
      <c r="AV34" s="405"/>
      <c r="AW34" s="405"/>
      <c r="AX34" s="405"/>
      <c r="AY34" s="405"/>
      <c r="AZ34" s="405"/>
      <c r="BA34" s="405"/>
      <c r="BB34" s="405"/>
    </row>
    <row r="35" spans="1:54" s="402" customFormat="1" ht="19.149999999999999" customHeight="1">
      <c r="A35" s="413" t="s">
        <v>9</v>
      </c>
      <c r="B35" s="419"/>
      <c r="C35" s="419"/>
      <c r="D35" s="418"/>
      <c r="E35" s="419"/>
      <c r="F35" s="419"/>
      <c r="G35" s="418"/>
      <c r="H35" s="410"/>
      <c r="I35" s="403"/>
      <c r="J35" s="404"/>
      <c r="K35" s="404"/>
      <c r="L35" s="404"/>
      <c r="M35" s="404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05"/>
      <c r="AJ35" s="405"/>
      <c r="AK35" s="405"/>
      <c r="AL35" s="405"/>
      <c r="AM35" s="405"/>
      <c r="AN35" s="405"/>
      <c r="AO35" s="405"/>
      <c r="AP35" s="405"/>
      <c r="AQ35" s="405"/>
      <c r="AR35" s="405"/>
      <c r="AS35" s="405"/>
      <c r="AT35" s="405"/>
      <c r="AU35" s="405"/>
      <c r="AV35" s="405"/>
      <c r="AW35" s="405"/>
      <c r="AX35" s="405"/>
      <c r="AY35" s="405"/>
      <c r="AZ35" s="405"/>
      <c r="BA35" s="405"/>
      <c r="BB35" s="405"/>
    </row>
    <row r="36" spans="1:54" s="403" customFormat="1" ht="19.149999999999999" customHeight="1">
      <c r="A36" s="413" t="s">
        <v>8</v>
      </c>
      <c r="B36" s="419"/>
      <c r="C36" s="419"/>
      <c r="D36" s="418"/>
      <c r="E36" s="419"/>
      <c r="F36" s="419"/>
      <c r="G36" s="418"/>
      <c r="H36" s="410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4"/>
      <c r="AJ36" s="404"/>
      <c r="AK36" s="404"/>
      <c r="AL36" s="404"/>
      <c r="AM36" s="404"/>
      <c r="AN36" s="404"/>
      <c r="AO36" s="404"/>
      <c r="AP36" s="404"/>
      <c r="AQ36" s="404"/>
      <c r="AR36" s="404"/>
      <c r="AS36" s="404"/>
      <c r="AT36" s="404"/>
      <c r="AU36" s="404"/>
      <c r="AV36" s="404"/>
      <c r="AW36" s="404"/>
      <c r="AX36" s="404"/>
      <c r="AY36" s="404"/>
      <c r="AZ36" s="404"/>
      <c r="BA36" s="404"/>
      <c r="BB36" s="404"/>
    </row>
    <row r="37" spans="1:54" s="403" customFormat="1" ht="19.149999999999999" customHeight="1">
      <c r="A37" s="413" t="s">
        <v>7</v>
      </c>
      <c r="B37" s="419"/>
      <c r="C37" s="419"/>
      <c r="D37" s="418"/>
      <c r="E37" s="419"/>
      <c r="F37" s="419"/>
      <c r="G37" s="418"/>
      <c r="H37" s="410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4"/>
      <c r="AP37" s="404"/>
      <c r="AQ37" s="404"/>
      <c r="AR37" s="404"/>
      <c r="AS37" s="404"/>
      <c r="AT37" s="404"/>
      <c r="AU37" s="404"/>
      <c r="AV37" s="404"/>
      <c r="AW37" s="404"/>
      <c r="AX37" s="404"/>
      <c r="AY37" s="404"/>
      <c r="AZ37" s="404"/>
      <c r="BA37" s="404"/>
      <c r="BB37" s="404"/>
    </row>
    <row r="38" spans="1:54" s="403" customFormat="1" ht="19.149999999999999" customHeight="1">
      <c r="A38" s="413" t="s">
        <v>6</v>
      </c>
      <c r="B38" s="419"/>
      <c r="C38" s="419"/>
      <c r="D38" s="418"/>
      <c r="E38" s="419"/>
      <c r="F38" s="419"/>
      <c r="G38" s="418"/>
      <c r="H38" s="410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  <c r="AL38" s="404"/>
      <c r="AM38" s="404"/>
      <c r="AN38" s="404"/>
      <c r="AO38" s="404"/>
      <c r="AP38" s="404"/>
      <c r="AQ38" s="404"/>
      <c r="AR38" s="404"/>
      <c r="AS38" s="404"/>
      <c r="AT38" s="404"/>
      <c r="AU38" s="404"/>
      <c r="AV38" s="404"/>
      <c r="AW38" s="404"/>
      <c r="AX38" s="404"/>
      <c r="AY38" s="404"/>
      <c r="AZ38" s="404"/>
      <c r="BA38" s="404"/>
      <c r="BB38" s="404"/>
    </row>
    <row r="39" spans="1:54" ht="19.149999999999999" customHeight="1">
      <c r="A39" s="413" t="s">
        <v>5</v>
      </c>
      <c r="B39" s="411"/>
      <c r="C39" s="411"/>
      <c r="D39" s="417"/>
      <c r="E39" s="411"/>
      <c r="F39" s="411"/>
      <c r="G39" s="417"/>
      <c r="H39" s="410"/>
      <c r="I39" s="403"/>
      <c r="J39" s="404"/>
      <c r="K39" s="404"/>
      <c r="L39" s="404"/>
      <c r="M39" s="404"/>
    </row>
    <row r="40" spans="1:54" ht="3.2" customHeight="1">
      <c r="A40" s="416"/>
      <c r="B40" s="415"/>
      <c r="C40" s="415"/>
      <c r="D40" s="415"/>
      <c r="E40" s="415"/>
      <c r="F40" s="415"/>
      <c r="G40" s="415"/>
      <c r="H40" s="414"/>
      <c r="I40" s="403"/>
      <c r="J40" s="404"/>
      <c r="K40" s="404"/>
      <c r="L40" s="404"/>
      <c r="M40" s="404"/>
    </row>
    <row r="41" spans="1:54" s="404" customFormat="1" ht="3.2" customHeight="1">
      <c r="A41" s="413"/>
      <c r="B41" s="411"/>
      <c r="C41" s="411"/>
      <c r="D41" s="412"/>
      <c r="E41" s="411"/>
      <c r="F41" s="411"/>
      <c r="G41" s="411"/>
      <c r="H41" s="410"/>
      <c r="I41" s="403"/>
    </row>
    <row r="42" spans="1:54" s="406" customFormat="1" ht="25.5" customHeight="1">
      <c r="A42" s="409" t="s">
        <v>135</v>
      </c>
      <c r="B42" s="407">
        <v>15272073</v>
      </c>
      <c r="C42" s="407">
        <v>3220907</v>
      </c>
      <c r="D42" s="408" t="s">
        <v>134</v>
      </c>
      <c r="E42" s="407">
        <v>61944</v>
      </c>
      <c r="F42" s="407">
        <v>1205</v>
      </c>
      <c r="G42" s="408" t="s">
        <v>134</v>
      </c>
      <c r="H42" s="407">
        <v>18556129</v>
      </c>
      <c r="I42" s="403"/>
      <c r="J42" s="404"/>
      <c r="K42" s="404"/>
      <c r="L42" s="404"/>
      <c r="M42" s="404"/>
      <c r="N42" s="852"/>
      <c r="O42" s="852"/>
      <c r="P42" s="852"/>
      <c r="Q42" s="852"/>
      <c r="R42" s="852"/>
      <c r="S42" s="852"/>
      <c r="T42" s="852"/>
      <c r="U42" s="852"/>
      <c r="V42" s="852"/>
      <c r="W42" s="852"/>
      <c r="X42" s="852"/>
      <c r="Y42" s="852"/>
      <c r="Z42" s="852"/>
      <c r="AA42" s="852"/>
      <c r="AB42" s="852"/>
      <c r="AC42" s="852"/>
      <c r="AD42" s="852"/>
      <c r="AE42" s="852"/>
      <c r="AF42" s="852"/>
      <c r="AG42" s="852"/>
      <c r="AH42" s="852"/>
      <c r="AI42" s="852"/>
      <c r="AJ42" s="852"/>
      <c r="AK42" s="852"/>
      <c r="AL42" s="852"/>
      <c r="AM42" s="852"/>
      <c r="AN42" s="852"/>
      <c r="AO42" s="852"/>
      <c r="AP42" s="852"/>
      <c r="AQ42" s="852"/>
      <c r="AR42" s="852"/>
      <c r="AS42" s="852"/>
      <c r="AT42" s="852"/>
      <c r="AU42" s="852"/>
      <c r="AV42" s="852"/>
      <c r="AW42" s="852"/>
      <c r="AX42" s="852"/>
      <c r="AY42" s="852"/>
      <c r="AZ42" s="852"/>
      <c r="BA42" s="852"/>
      <c r="BB42" s="852"/>
    </row>
    <row r="48" spans="1:54">
      <c r="G48" s="995"/>
    </row>
  </sheetData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AW213"/>
  <sheetViews>
    <sheetView showGridLines="0" topLeftCell="A92" zoomScale="85" zoomScaleNormal="85" workbookViewId="0">
      <selection activeCell="H37" sqref="H37"/>
    </sheetView>
  </sheetViews>
  <sheetFormatPr baseColWidth="10" defaultColWidth="11.5703125" defaultRowHeight="12.75"/>
  <cols>
    <col min="1" max="1" width="15.42578125" style="149" customWidth="1"/>
    <col min="2" max="2" width="11.7109375" style="444" customWidth="1"/>
    <col min="3" max="4" width="12.85546875" style="444" customWidth="1"/>
    <col min="5" max="5" width="10.85546875" style="444" customWidth="1"/>
    <col min="6" max="7" width="11" style="444" customWidth="1"/>
    <col min="8" max="8" width="13.42578125" style="443" customWidth="1"/>
    <col min="9" max="49" width="11.5703125" style="571"/>
  </cols>
  <sheetData>
    <row r="1" spans="1:49" ht="10.5" customHeight="1"/>
    <row r="2" spans="1:49" ht="10.5" customHeight="1"/>
    <row r="3" spans="1:49" s="501" customFormat="1" ht="18.95" customHeight="1">
      <c r="A3" s="504" t="s">
        <v>147</v>
      </c>
      <c r="B3" s="503"/>
      <c r="C3" s="503"/>
      <c r="D3" s="503"/>
      <c r="E3" s="503"/>
      <c r="F3" s="503"/>
      <c r="G3" s="503"/>
      <c r="H3" s="502"/>
    </row>
    <row r="4" spans="1:49" s="302" customFormat="1" ht="0.6" hidden="1" customHeight="1">
      <c r="A4" s="149"/>
      <c r="B4" s="444"/>
      <c r="C4" s="444"/>
      <c r="D4" s="444"/>
      <c r="E4" s="444"/>
      <c r="F4" s="444"/>
      <c r="G4" s="444"/>
      <c r="H4" s="443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  <c r="AS4" s="555"/>
      <c r="AT4" s="555"/>
      <c r="AU4" s="555"/>
      <c r="AV4" s="555"/>
      <c r="AW4" s="555"/>
    </row>
    <row r="5" spans="1:49" s="499" customFormat="1" ht="8.25" hidden="1" customHeight="1">
      <c r="A5" s="149"/>
      <c r="B5" s="444"/>
      <c r="C5" s="444"/>
      <c r="D5" s="444"/>
      <c r="E5" s="444"/>
      <c r="F5" s="444"/>
      <c r="G5" s="444"/>
      <c r="H5" s="443"/>
    </row>
    <row r="6" spans="1:49" s="499" customFormat="1" ht="8.25" hidden="1" customHeight="1">
      <c r="A6" s="500"/>
      <c r="B6" s="444"/>
      <c r="C6" s="444"/>
      <c r="D6" s="444"/>
      <c r="E6" s="444"/>
      <c r="F6" s="444"/>
      <c r="G6" s="444"/>
      <c r="H6" s="443"/>
    </row>
    <row r="7" spans="1:49" s="496" customFormat="1" ht="20.25" customHeight="1">
      <c r="A7" s="498"/>
      <c r="B7" s="497" t="s">
        <v>144</v>
      </c>
      <c r="C7" s="497" t="s">
        <v>143</v>
      </c>
      <c r="D7" s="497" t="s">
        <v>142</v>
      </c>
      <c r="E7" s="497" t="s">
        <v>141</v>
      </c>
      <c r="F7" s="497" t="s">
        <v>140</v>
      </c>
      <c r="G7" s="497" t="s">
        <v>139</v>
      </c>
      <c r="H7" s="497" t="s">
        <v>138</v>
      </c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499"/>
      <c r="AJ7" s="499"/>
      <c r="AK7" s="499"/>
      <c r="AL7" s="499"/>
      <c r="AM7" s="499"/>
      <c r="AN7" s="499"/>
      <c r="AO7" s="499"/>
      <c r="AP7" s="499"/>
      <c r="AQ7" s="499"/>
      <c r="AR7" s="499"/>
      <c r="AS7" s="499"/>
      <c r="AT7" s="499"/>
      <c r="AU7" s="499"/>
      <c r="AV7" s="499"/>
      <c r="AW7" s="499"/>
    </row>
    <row r="8" spans="1:49" s="316" customFormat="1" ht="52.5" customHeight="1">
      <c r="A8" s="495" t="s">
        <v>27</v>
      </c>
      <c r="B8" s="494"/>
      <c r="C8" s="494"/>
      <c r="D8" s="494"/>
      <c r="E8" s="494"/>
      <c r="F8" s="494"/>
      <c r="G8" s="494"/>
      <c r="H8" s="853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  <c r="AR8" s="374"/>
      <c r="AS8" s="374"/>
      <c r="AT8" s="374"/>
      <c r="AU8" s="374"/>
      <c r="AV8" s="374"/>
      <c r="AW8" s="374"/>
    </row>
    <row r="9" spans="1:49" s="316" customFormat="1" ht="15.75" customHeight="1">
      <c r="A9" s="493"/>
      <c r="B9" s="492"/>
      <c r="C9" s="492"/>
      <c r="D9" s="492"/>
      <c r="E9" s="492"/>
      <c r="F9" s="492"/>
      <c r="G9" s="492"/>
      <c r="H9" s="854"/>
      <c r="I9" s="374"/>
      <c r="J9" s="374"/>
      <c r="K9" s="374"/>
      <c r="L9" s="374"/>
      <c r="M9" s="374"/>
      <c r="N9" s="374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  <c r="AN9" s="374"/>
      <c r="AO9" s="374"/>
      <c r="AP9" s="374"/>
      <c r="AQ9" s="374"/>
      <c r="AR9" s="374"/>
      <c r="AS9" s="374"/>
      <c r="AT9" s="374"/>
      <c r="AU9" s="374"/>
      <c r="AV9" s="374"/>
      <c r="AW9" s="374"/>
    </row>
    <row r="10" spans="1:49" s="488" customFormat="1" ht="18" hidden="1" customHeight="1">
      <c r="A10" s="491">
        <v>2007</v>
      </c>
      <c r="B10" s="490">
        <v>1332396</v>
      </c>
      <c r="C10" s="490">
        <v>165449</v>
      </c>
      <c r="D10" s="490">
        <v>157974</v>
      </c>
      <c r="E10" s="490">
        <v>3684</v>
      </c>
      <c r="F10" s="490">
        <v>681</v>
      </c>
      <c r="G10" s="489">
        <v>182433</v>
      </c>
      <c r="H10" s="855">
        <v>1842617</v>
      </c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</row>
    <row r="11" spans="1:49" s="488" customFormat="1" ht="18" hidden="1" customHeight="1">
      <c r="A11" s="349">
        <v>2007</v>
      </c>
      <c r="B11" s="476">
        <v>1371469</v>
      </c>
      <c r="C11" s="476">
        <v>169527</v>
      </c>
      <c r="D11" s="476">
        <v>156740</v>
      </c>
      <c r="E11" s="476">
        <v>4161</v>
      </c>
      <c r="F11" s="476">
        <v>705</v>
      </c>
      <c r="G11" s="476">
        <v>175636</v>
      </c>
      <c r="H11" s="856">
        <v>1878238</v>
      </c>
      <c r="I11" s="374"/>
      <c r="J11" s="374"/>
      <c r="K11" s="374"/>
      <c r="L11" s="374"/>
      <c r="M11" s="374"/>
      <c r="N11" s="374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</row>
    <row r="12" spans="1:49" s="488" customFormat="1" ht="18" hidden="1" customHeight="1">
      <c r="A12" s="349">
        <v>2007</v>
      </c>
      <c r="B12" s="476">
        <v>1410653</v>
      </c>
      <c r="C12" s="476">
        <v>175768</v>
      </c>
      <c r="D12" s="476">
        <v>154545</v>
      </c>
      <c r="E12" s="476">
        <v>4434</v>
      </c>
      <c r="F12" s="476">
        <v>723</v>
      </c>
      <c r="G12" s="476">
        <v>170127</v>
      </c>
      <c r="H12" s="475">
        <v>1916250</v>
      </c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</row>
    <row r="13" spans="1:49" s="488" customFormat="1" ht="18" hidden="1" customHeight="1">
      <c r="A13" s="349">
        <v>2007</v>
      </c>
      <c r="B13" s="476">
        <v>1442473</v>
      </c>
      <c r="C13" s="476">
        <v>182231</v>
      </c>
      <c r="D13" s="476">
        <v>152953</v>
      </c>
      <c r="E13" s="476">
        <v>4597</v>
      </c>
      <c r="F13" s="476">
        <v>716</v>
      </c>
      <c r="G13" s="476">
        <v>166520</v>
      </c>
      <c r="H13" s="475">
        <v>1949491</v>
      </c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</row>
    <row r="14" spans="1:49" s="488" customFormat="1" ht="18" customHeight="1">
      <c r="A14" s="349">
        <v>2007</v>
      </c>
      <c r="B14" s="476">
        <v>1483814</v>
      </c>
      <c r="C14" s="476">
        <v>188797</v>
      </c>
      <c r="D14" s="476">
        <v>153594</v>
      </c>
      <c r="E14" s="476">
        <v>4796</v>
      </c>
      <c r="F14" s="476">
        <v>704</v>
      </c>
      <c r="G14" s="476">
        <v>163523</v>
      </c>
      <c r="H14" s="856">
        <v>1995229</v>
      </c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</row>
    <row r="15" spans="1:49" s="488" customFormat="1" ht="18" hidden="1" customHeight="1">
      <c r="A15" s="349">
        <v>2007</v>
      </c>
      <c r="B15" s="476">
        <v>1519763</v>
      </c>
      <c r="C15" s="476">
        <v>195771</v>
      </c>
      <c r="D15" s="476">
        <v>148599</v>
      </c>
      <c r="E15" s="476">
        <v>4993</v>
      </c>
      <c r="F15" s="476">
        <v>691</v>
      </c>
      <c r="G15" s="476">
        <v>160743</v>
      </c>
      <c r="H15" s="856">
        <v>2030559</v>
      </c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</row>
    <row r="16" spans="1:49" s="316" customFormat="1" ht="18" hidden="1" customHeight="1">
      <c r="A16" s="349">
        <v>2007</v>
      </c>
      <c r="B16" s="476">
        <v>1540963</v>
      </c>
      <c r="C16" s="476">
        <v>201379</v>
      </c>
      <c r="D16" s="476">
        <v>142335</v>
      </c>
      <c r="E16" s="476">
        <v>5170</v>
      </c>
      <c r="F16" s="476">
        <v>681</v>
      </c>
      <c r="G16" s="476">
        <v>157777</v>
      </c>
      <c r="H16" s="856">
        <v>2048305</v>
      </c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</row>
    <row r="17" spans="1:49" s="316" customFormat="1" ht="17.45" hidden="1" customHeight="1">
      <c r="A17" s="349">
        <v>2007</v>
      </c>
      <c r="B17" s="476">
        <v>1508937</v>
      </c>
      <c r="C17" s="476">
        <v>205130</v>
      </c>
      <c r="D17" s="476">
        <v>140071</v>
      </c>
      <c r="E17" s="476">
        <v>5130</v>
      </c>
      <c r="F17" s="476">
        <v>678</v>
      </c>
      <c r="G17" s="476">
        <v>155122</v>
      </c>
      <c r="H17" s="856">
        <v>2015069</v>
      </c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</row>
    <row r="18" spans="1:49" s="316" customFormat="1" ht="17.25" hidden="1" customHeight="1">
      <c r="A18" s="349">
        <v>2007</v>
      </c>
      <c r="B18" s="476">
        <v>1519289</v>
      </c>
      <c r="C18" s="476">
        <v>209845</v>
      </c>
      <c r="D18" s="476">
        <v>142702</v>
      </c>
      <c r="E18" s="476">
        <v>5125</v>
      </c>
      <c r="F18" s="476">
        <v>693</v>
      </c>
      <c r="G18" s="476">
        <v>152743</v>
      </c>
      <c r="H18" s="856">
        <v>2030397</v>
      </c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</row>
    <row r="19" spans="1:49" s="316" customFormat="1" ht="17.25" hidden="1" customHeight="1">
      <c r="A19" s="349">
        <v>2007</v>
      </c>
      <c r="B19" s="476">
        <v>1520543</v>
      </c>
      <c r="C19" s="476">
        <v>215864</v>
      </c>
      <c r="D19" s="476">
        <v>151464</v>
      </c>
      <c r="E19" s="476">
        <v>5067</v>
      </c>
      <c r="F19" s="476">
        <v>688</v>
      </c>
      <c r="G19" s="476">
        <v>151626</v>
      </c>
      <c r="H19" s="856">
        <v>2045252</v>
      </c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</row>
    <row r="20" spans="1:49" s="316" customFormat="1" ht="17.25" hidden="1" customHeight="1">
      <c r="A20" s="349">
        <v>2007</v>
      </c>
      <c r="B20" s="476">
        <v>1518119</v>
      </c>
      <c r="C20" s="476">
        <v>220489</v>
      </c>
      <c r="D20" s="476">
        <v>154757</v>
      </c>
      <c r="E20" s="476">
        <v>4698</v>
      </c>
      <c r="F20" s="476">
        <v>683</v>
      </c>
      <c r="G20" s="476">
        <v>151867</v>
      </c>
      <c r="H20" s="856">
        <v>2050614</v>
      </c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</row>
    <row r="21" spans="1:49" s="316" customFormat="1" ht="17.25" hidden="1" customHeight="1">
      <c r="A21" s="349">
        <v>2007</v>
      </c>
      <c r="B21" s="476">
        <v>1493481</v>
      </c>
      <c r="C21" s="476">
        <v>223426</v>
      </c>
      <c r="D21" s="476">
        <v>158692</v>
      </c>
      <c r="E21" s="476">
        <v>4108</v>
      </c>
      <c r="F21" s="476">
        <v>674</v>
      </c>
      <c r="G21" s="476">
        <v>152657</v>
      </c>
      <c r="H21" s="856">
        <v>2033036</v>
      </c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</row>
    <row r="22" spans="1:49" s="316" customFormat="1" ht="17.25" hidden="1" customHeight="1">
      <c r="A22" s="349">
        <v>2008</v>
      </c>
      <c r="B22" s="483"/>
      <c r="C22" s="483"/>
      <c r="D22" s="483"/>
      <c r="E22" s="483"/>
      <c r="F22" s="483"/>
      <c r="G22" s="483"/>
      <c r="H22" s="857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</row>
    <row r="23" spans="1:49" s="316" customFormat="1" ht="17.25" hidden="1" customHeight="1">
      <c r="A23" s="349">
        <v>2008</v>
      </c>
      <c r="B23" s="476">
        <v>1457518</v>
      </c>
      <c r="C23" s="476">
        <v>224793</v>
      </c>
      <c r="D23" s="476">
        <v>160394</v>
      </c>
      <c r="E23" s="476">
        <v>4053</v>
      </c>
      <c r="F23" s="476">
        <v>647</v>
      </c>
      <c r="G23" s="476">
        <v>152697</v>
      </c>
      <c r="H23" s="856">
        <v>2000102</v>
      </c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</row>
    <row r="24" spans="1:49" s="316" customFormat="1" ht="17.25" hidden="1" customHeight="1">
      <c r="A24" s="349">
        <v>2008</v>
      </c>
      <c r="B24" s="476">
        <v>1485107</v>
      </c>
      <c r="C24" s="476">
        <v>228665</v>
      </c>
      <c r="D24" s="476">
        <v>174880</v>
      </c>
      <c r="E24" s="476">
        <v>4746</v>
      </c>
      <c r="F24" s="476">
        <v>648</v>
      </c>
      <c r="G24" s="476">
        <v>153897</v>
      </c>
      <c r="H24" s="856">
        <v>2047942</v>
      </c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</row>
    <row r="25" spans="1:49" s="308" customFormat="1" ht="17.25" hidden="1" customHeight="1">
      <c r="A25" s="349">
        <v>2008</v>
      </c>
      <c r="B25" s="476">
        <v>1503075</v>
      </c>
      <c r="C25" s="476">
        <v>232747</v>
      </c>
      <c r="D25" s="476">
        <v>180765</v>
      </c>
      <c r="E25" s="476">
        <v>5007</v>
      </c>
      <c r="F25" s="476">
        <v>643</v>
      </c>
      <c r="G25" s="476">
        <v>156476</v>
      </c>
      <c r="H25" s="856">
        <v>2078714</v>
      </c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</row>
    <row r="26" spans="1:49" s="316" customFormat="1" ht="17.25" hidden="1" customHeight="1">
      <c r="A26" s="349">
        <v>2008</v>
      </c>
      <c r="B26" s="476">
        <v>1521239</v>
      </c>
      <c r="C26" s="476">
        <v>235501</v>
      </c>
      <c r="D26" s="476">
        <v>187940</v>
      </c>
      <c r="E26" s="476">
        <v>5142</v>
      </c>
      <c r="F26" s="476">
        <v>651</v>
      </c>
      <c r="G26" s="476">
        <v>159355</v>
      </c>
      <c r="H26" s="856">
        <v>2109828</v>
      </c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</row>
    <row r="27" spans="1:49" s="308" customFormat="1" ht="17.25" customHeight="1">
      <c r="A27" s="349">
        <v>2008</v>
      </c>
      <c r="B27" s="476">
        <v>1542888</v>
      </c>
      <c r="C27" s="476">
        <v>237063</v>
      </c>
      <c r="D27" s="476">
        <v>195130</v>
      </c>
      <c r="E27" s="476">
        <v>5419</v>
      </c>
      <c r="F27" s="476">
        <v>658</v>
      </c>
      <c r="G27" s="476">
        <v>162465</v>
      </c>
      <c r="H27" s="856">
        <v>2143623</v>
      </c>
      <c r="I27" s="329"/>
      <c r="J27" s="329"/>
      <c r="K27" s="329"/>
      <c r="L27" s="329"/>
      <c r="M27" s="329"/>
      <c r="N27" s="329"/>
      <c r="O27" s="329"/>
      <c r="P27" s="329"/>
      <c r="Q27" s="329"/>
      <c r="R27" s="329"/>
      <c r="S27" s="329"/>
      <c r="T27" s="329"/>
      <c r="U27" s="329"/>
      <c r="V27" s="329"/>
      <c r="W27" s="3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29"/>
    </row>
    <row r="28" spans="1:49" s="488" customFormat="1" ht="17.25" hidden="1" customHeight="1">
      <c r="A28" s="349">
        <v>2008</v>
      </c>
      <c r="B28" s="476">
        <v>1555074</v>
      </c>
      <c r="C28" s="476">
        <v>238627</v>
      </c>
      <c r="D28" s="476">
        <v>182630</v>
      </c>
      <c r="E28" s="476">
        <v>4998</v>
      </c>
      <c r="F28" s="476">
        <v>657</v>
      </c>
      <c r="G28" s="476">
        <v>165205</v>
      </c>
      <c r="H28" s="856">
        <v>2147191</v>
      </c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</row>
    <row r="29" spans="1:49" s="316" customFormat="1" ht="17.25" hidden="1" customHeight="1">
      <c r="A29" s="349">
        <v>2008</v>
      </c>
      <c r="B29" s="476">
        <v>1569672</v>
      </c>
      <c r="C29" s="476">
        <v>237774</v>
      </c>
      <c r="D29" s="476">
        <v>171120</v>
      </c>
      <c r="E29" s="476">
        <v>5741</v>
      </c>
      <c r="F29" s="476">
        <v>664</v>
      </c>
      <c r="G29" s="476">
        <v>166909</v>
      </c>
      <c r="H29" s="856">
        <v>2151880</v>
      </c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</row>
    <row r="30" spans="1:49" s="316" customFormat="1" ht="17.25" hidden="1" customHeight="1">
      <c r="A30" s="349">
        <v>2008</v>
      </c>
      <c r="B30" s="476">
        <v>1533364</v>
      </c>
      <c r="C30" s="476">
        <v>235077</v>
      </c>
      <c r="D30" s="476">
        <v>169305</v>
      </c>
      <c r="E30" s="476">
        <v>5750</v>
      </c>
      <c r="F30" s="476">
        <v>716</v>
      </c>
      <c r="G30" s="476">
        <v>167666</v>
      </c>
      <c r="H30" s="856">
        <v>2111878</v>
      </c>
      <c r="I30" s="374"/>
      <c r="J30" s="374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  <c r="AP30" s="374"/>
      <c r="AQ30" s="374"/>
      <c r="AR30" s="374"/>
      <c r="AS30" s="374"/>
      <c r="AT30" s="374"/>
      <c r="AU30" s="374"/>
      <c r="AV30" s="374"/>
      <c r="AW30" s="374"/>
    </row>
    <row r="31" spans="1:49" s="316" customFormat="1" ht="17.25" hidden="1" customHeight="1">
      <c r="A31" s="349">
        <v>2008</v>
      </c>
      <c r="B31" s="476">
        <v>1502998.18</v>
      </c>
      <c r="C31" s="476">
        <v>234108.68</v>
      </c>
      <c r="D31" s="476">
        <v>177797.9</v>
      </c>
      <c r="E31" s="476">
        <v>5692.09</v>
      </c>
      <c r="F31" s="476">
        <v>741.9</v>
      </c>
      <c r="G31" s="476">
        <v>167318.31</v>
      </c>
      <c r="H31" s="856">
        <v>2088657</v>
      </c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</row>
    <row r="32" spans="1:49" s="484" customFormat="1" ht="17.25" hidden="1" customHeight="1">
      <c r="A32" s="349">
        <v>2008</v>
      </c>
      <c r="B32" s="476">
        <v>1451237.82</v>
      </c>
      <c r="C32" s="476">
        <v>232241.8</v>
      </c>
      <c r="D32" s="476">
        <v>201737.3</v>
      </c>
      <c r="E32" s="476">
        <v>5267.08</v>
      </c>
      <c r="F32" s="476">
        <v>725.56</v>
      </c>
      <c r="G32" s="476">
        <v>168337.52</v>
      </c>
      <c r="H32" s="856">
        <v>2059547.17</v>
      </c>
    </row>
    <row r="33" spans="1:49" s="455" customFormat="1" ht="17.25" hidden="1" customHeight="1">
      <c r="A33" s="349">
        <v>2008</v>
      </c>
      <c r="B33" s="476">
        <v>1393175.8</v>
      </c>
      <c r="C33" s="476">
        <v>228554.4</v>
      </c>
      <c r="D33" s="476">
        <v>197992.4</v>
      </c>
      <c r="E33" s="476">
        <v>5164.95</v>
      </c>
      <c r="F33" s="476">
        <v>711</v>
      </c>
      <c r="G33" s="476">
        <v>169692.35</v>
      </c>
      <c r="H33" s="856">
        <v>1995290.9</v>
      </c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  <c r="AF33" s="487"/>
      <c r="AG33" s="487"/>
      <c r="AH33" s="487"/>
      <c r="AI33" s="487"/>
      <c r="AJ33" s="487"/>
      <c r="AK33" s="487"/>
      <c r="AL33" s="487"/>
      <c r="AM33" s="487"/>
      <c r="AN33" s="487"/>
      <c r="AO33" s="487"/>
      <c r="AP33" s="487"/>
      <c r="AQ33" s="487"/>
      <c r="AR33" s="487"/>
      <c r="AS33" s="487"/>
      <c r="AT33" s="487"/>
      <c r="AU33" s="487"/>
      <c r="AV33" s="487"/>
      <c r="AW33" s="487"/>
    </row>
    <row r="34" spans="1:49" s="316" customFormat="1" ht="17.25" hidden="1" customHeight="1">
      <c r="A34" s="349">
        <v>2008</v>
      </c>
      <c r="B34" s="476">
        <v>1337571.68</v>
      </c>
      <c r="C34" s="476">
        <v>224156</v>
      </c>
      <c r="D34" s="476">
        <v>201379.26</v>
      </c>
      <c r="E34" s="476">
        <v>4399.8900000000003</v>
      </c>
      <c r="F34" s="476">
        <v>679.47</v>
      </c>
      <c r="G34" s="476">
        <v>170445.63</v>
      </c>
      <c r="H34" s="856">
        <v>1938631.94</v>
      </c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</row>
    <row r="35" spans="1:49" s="316" customFormat="1" ht="17.25" hidden="1" customHeight="1">
      <c r="A35" s="349">
        <v>2009</v>
      </c>
      <c r="B35" s="483"/>
      <c r="C35" s="483"/>
      <c r="D35" s="483"/>
      <c r="E35" s="483"/>
      <c r="F35" s="483"/>
      <c r="G35" s="483"/>
      <c r="H35" s="857"/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</row>
    <row r="36" spans="1:49" s="308" customFormat="1" ht="17.25" hidden="1" customHeight="1">
      <c r="A36" s="349">
        <v>2009</v>
      </c>
      <c r="B36" s="476">
        <v>1276804.95</v>
      </c>
      <c r="C36" s="476">
        <v>216814.25</v>
      </c>
      <c r="D36" s="476">
        <v>207147.85</v>
      </c>
      <c r="E36" s="476">
        <v>4122.7</v>
      </c>
      <c r="F36" s="476">
        <v>684.35</v>
      </c>
      <c r="G36" s="476"/>
      <c r="H36" s="856">
        <v>1876358.45</v>
      </c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</row>
    <row r="37" spans="1:49" s="316" customFormat="1" ht="17.25" hidden="1" customHeight="1">
      <c r="A37" s="349">
        <v>2009</v>
      </c>
      <c r="B37" s="476">
        <v>1271601.3500000001</v>
      </c>
      <c r="C37" s="476">
        <v>211260.95</v>
      </c>
      <c r="D37" s="476">
        <v>212481.7</v>
      </c>
      <c r="E37" s="476">
        <v>4752.05</v>
      </c>
      <c r="F37" s="476">
        <v>707.25</v>
      </c>
      <c r="G37" s="476">
        <v>172147.20000000001</v>
      </c>
      <c r="H37" s="856">
        <v>1872950.5</v>
      </c>
      <c r="I37" s="374"/>
      <c r="J37" s="374"/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</row>
    <row r="38" spans="1:49" s="316" customFormat="1" ht="17.25" hidden="1" customHeight="1">
      <c r="A38" s="349">
        <v>2009</v>
      </c>
      <c r="B38" s="476">
        <v>1265703.18</v>
      </c>
      <c r="C38" s="476">
        <v>209052.77</v>
      </c>
      <c r="D38" s="476">
        <v>219727.81</v>
      </c>
      <c r="E38" s="476">
        <v>5066.5</v>
      </c>
      <c r="F38" s="476">
        <v>719.81</v>
      </c>
      <c r="G38" s="476">
        <v>173700.86</v>
      </c>
      <c r="H38" s="856">
        <v>1873970.93</v>
      </c>
      <c r="I38" s="374"/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</row>
    <row r="39" spans="1:49" s="316" customFormat="1" ht="17.25" hidden="1" customHeight="1">
      <c r="A39" s="349">
        <v>2009</v>
      </c>
      <c r="B39" s="476">
        <v>1269399.55</v>
      </c>
      <c r="C39" s="476">
        <v>207689.75</v>
      </c>
      <c r="D39" s="476">
        <v>229749</v>
      </c>
      <c r="E39" s="476">
        <v>5146.3999999999996</v>
      </c>
      <c r="F39" s="476">
        <v>720.45</v>
      </c>
      <c r="G39" s="476">
        <v>174686.55</v>
      </c>
      <c r="H39" s="856">
        <v>1887391.7</v>
      </c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</row>
    <row r="40" spans="1:49" s="308" customFormat="1" ht="17.25" customHeight="1">
      <c r="A40" s="349">
        <v>2009</v>
      </c>
      <c r="B40" s="476">
        <v>1286018.5</v>
      </c>
      <c r="C40" s="476">
        <v>207073.5</v>
      </c>
      <c r="D40" s="476">
        <v>243234.6</v>
      </c>
      <c r="E40" s="476">
        <v>5299.1</v>
      </c>
      <c r="F40" s="476">
        <v>720.35</v>
      </c>
      <c r="G40" s="476">
        <v>174876.65</v>
      </c>
      <c r="H40" s="856">
        <v>1917222.7</v>
      </c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</row>
    <row r="41" spans="1:49" s="488" customFormat="1" ht="17.25" hidden="1" customHeight="1">
      <c r="A41" s="349">
        <v>2009</v>
      </c>
      <c r="B41" s="476">
        <v>1302924.45</v>
      </c>
      <c r="C41" s="476">
        <v>206691</v>
      </c>
      <c r="D41" s="476">
        <v>239358.31</v>
      </c>
      <c r="E41" s="476">
        <v>5313.09</v>
      </c>
      <c r="F41" s="476">
        <v>719.31</v>
      </c>
      <c r="G41" s="476">
        <v>174930.72</v>
      </c>
      <c r="H41" s="856">
        <v>1929936.8800000001</v>
      </c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</row>
    <row r="42" spans="1:49" s="308" customFormat="1" ht="17.25" hidden="1" customHeight="1">
      <c r="A42" s="349">
        <v>2009</v>
      </c>
      <c r="B42" s="476">
        <v>1325530.6499999999</v>
      </c>
      <c r="C42" s="476">
        <v>205178.26</v>
      </c>
      <c r="D42" s="476">
        <v>223362.43</v>
      </c>
      <c r="E42" s="476">
        <v>5598.08</v>
      </c>
      <c r="F42" s="476">
        <v>707</v>
      </c>
      <c r="G42" s="476">
        <v>174500.6</v>
      </c>
      <c r="H42" s="856">
        <v>1934877.04</v>
      </c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</row>
    <row r="43" spans="1:49" s="316" customFormat="1" ht="17.25" hidden="1" customHeight="1">
      <c r="A43" s="349">
        <v>2009</v>
      </c>
      <c r="B43" s="476">
        <v>1312830</v>
      </c>
      <c r="C43" s="476">
        <v>203188</v>
      </c>
      <c r="D43" s="476">
        <v>218916</v>
      </c>
      <c r="E43" s="476">
        <v>5641</v>
      </c>
      <c r="F43" s="476">
        <v>707</v>
      </c>
      <c r="G43" s="476">
        <v>174046</v>
      </c>
      <c r="H43" s="856">
        <v>1915328</v>
      </c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</row>
    <row r="44" spans="1:49" s="316" customFormat="1" ht="17.25" hidden="1" customHeight="1">
      <c r="A44" s="349">
        <v>2009</v>
      </c>
      <c r="B44" s="476">
        <v>1286085.8999999999</v>
      </c>
      <c r="C44" s="476">
        <v>202815.72</v>
      </c>
      <c r="D44" s="476">
        <v>240171.95</v>
      </c>
      <c r="E44" s="476">
        <v>5492.31</v>
      </c>
      <c r="F44" s="476">
        <v>707</v>
      </c>
      <c r="G44" s="476">
        <v>173321.27</v>
      </c>
      <c r="H44" s="856">
        <v>1908594.63</v>
      </c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</row>
    <row r="45" spans="1:49" s="484" customFormat="1" ht="17.25" hidden="1" customHeight="1">
      <c r="A45" s="349">
        <v>2009</v>
      </c>
      <c r="B45" s="476">
        <v>1256570.8</v>
      </c>
      <c r="C45" s="476">
        <v>201704.33</v>
      </c>
      <c r="D45" s="476">
        <v>254183.85</v>
      </c>
      <c r="E45" s="476">
        <v>5169.76</v>
      </c>
      <c r="F45" s="476">
        <v>708.57</v>
      </c>
      <c r="G45" s="476">
        <v>173960.28</v>
      </c>
      <c r="H45" s="856">
        <v>1892297.61</v>
      </c>
    </row>
    <row r="46" spans="1:49" s="484" customFormat="1" ht="17.25" hidden="1" customHeight="1">
      <c r="A46" s="349">
        <v>2009</v>
      </c>
      <c r="B46" s="476">
        <v>1233490.33</v>
      </c>
      <c r="C46" s="476">
        <v>199098.76</v>
      </c>
      <c r="D46" s="476">
        <v>250290.52</v>
      </c>
      <c r="E46" s="476">
        <v>4864.47</v>
      </c>
      <c r="F46" s="476">
        <v>709.66</v>
      </c>
      <c r="G46" s="476">
        <v>174890</v>
      </c>
      <c r="H46" s="856">
        <v>1863343.76</v>
      </c>
    </row>
    <row r="47" spans="1:49" s="455" customFormat="1" ht="17.25" hidden="1" customHeight="1">
      <c r="A47" s="349">
        <v>2009</v>
      </c>
      <c r="B47" s="476">
        <v>1210692.6299999999</v>
      </c>
      <c r="C47" s="476">
        <v>197624.84</v>
      </c>
      <c r="D47" s="476">
        <v>259428.63</v>
      </c>
      <c r="E47" s="476">
        <v>4118.84</v>
      </c>
      <c r="F47" s="476">
        <v>691.73</v>
      </c>
      <c r="G47" s="476">
        <v>175490.26</v>
      </c>
      <c r="H47" s="856">
        <v>1848046.94</v>
      </c>
      <c r="I47" s="487"/>
      <c r="J47" s="487"/>
      <c r="K47" s="487"/>
      <c r="L47" s="487"/>
      <c r="M47" s="487"/>
      <c r="N47" s="487"/>
      <c r="O47" s="487"/>
      <c r="P47" s="487"/>
      <c r="Q47" s="487"/>
      <c r="R47" s="487"/>
      <c r="S47" s="487"/>
      <c r="T47" s="487"/>
      <c r="U47" s="487"/>
      <c r="V47" s="487"/>
      <c r="W47" s="487"/>
      <c r="X47" s="487"/>
      <c r="Y47" s="487"/>
      <c r="Z47" s="487"/>
      <c r="AA47" s="487"/>
      <c r="AB47" s="487"/>
      <c r="AC47" s="487"/>
      <c r="AD47" s="487"/>
      <c r="AE47" s="487"/>
      <c r="AF47" s="487"/>
      <c r="AG47" s="487"/>
      <c r="AH47" s="487"/>
      <c r="AI47" s="487"/>
      <c r="AJ47" s="487"/>
      <c r="AK47" s="487"/>
      <c r="AL47" s="487"/>
      <c r="AM47" s="487"/>
      <c r="AN47" s="487"/>
      <c r="AO47" s="487"/>
      <c r="AP47" s="487"/>
      <c r="AQ47" s="487"/>
      <c r="AR47" s="487"/>
      <c r="AS47" s="487"/>
      <c r="AT47" s="487"/>
      <c r="AU47" s="487"/>
      <c r="AV47" s="487"/>
      <c r="AW47" s="487"/>
    </row>
    <row r="48" spans="1:49" s="316" customFormat="1" ht="17.25" hidden="1" customHeight="1">
      <c r="A48" s="349">
        <v>2010</v>
      </c>
      <c r="B48" s="483"/>
      <c r="C48" s="483"/>
      <c r="D48" s="483"/>
      <c r="E48" s="483"/>
      <c r="F48" s="483"/>
      <c r="G48" s="483"/>
      <c r="H48" s="857"/>
      <c r="I48" s="374"/>
      <c r="J48" s="374"/>
      <c r="K48" s="374"/>
      <c r="L48" s="374"/>
      <c r="M48" s="374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</row>
    <row r="49" spans="1:49" s="329" customFormat="1" ht="17.25" hidden="1" customHeight="1">
      <c r="A49" s="349">
        <v>2010</v>
      </c>
      <c r="B49" s="476">
        <v>1168108.47</v>
      </c>
      <c r="C49" s="476">
        <v>195749.78</v>
      </c>
      <c r="D49" s="476">
        <v>262683.31</v>
      </c>
      <c r="E49" s="476">
        <v>4024.21</v>
      </c>
      <c r="F49" s="476">
        <v>693.15</v>
      </c>
      <c r="G49" s="476">
        <v>175614.31</v>
      </c>
      <c r="H49" s="856">
        <v>1806873.26</v>
      </c>
    </row>
    <row r="50" spans="1:49" s="329" customFormat="1" ht="17.25" hidden="1" customHeight="1">
      <c r="A50" s="349">
        <v>2010</v>
      </c>
      <c r="B50" s="476">
        <v>1179024.8500000001</v>
      </c>
      <c r="C50" s="476">
        <v>194963.35</v>
      </c>
      <c r="D50" s="476">
        <v>261121.75</v>
      </c>
      <c r="E50" s="476">
        <v>4610.05</v>
      </c>
      <c r="F50" s="476">
        <v>719.85</v>
      </c>
      <c r="G50" s="476">
        <v>177545.15</v>
      </c>
      <c r="H50" s="856">
        <v>1817985</v>
      </c>
    </row>
    <row r="51" spans="1:49" s="374" customFormat="1" ht="17.25" hidden="1" customHeight="1">
      <c r="A51" s="349">
        <v>2010</v>
      </c>
      <c r="B51" s="476">
        <v>1190814.6000000001</v>
      </c>
      <c r="C51" s="476">
        <v>196037.82</v>
      </c>
      <c r="D51" s="476">
        <v>255740.08</v>
      </c>
      <c r="E51" s="476">
        <v>4993.5200000000004</v>
      </c>
      <c r="F51" s="476">
        <v>728.04</v>
      </c>
      <c r="G51" s="476">
        <v>179915.56</v>
      </c>
      <c r="H51" s="856">
        <v>1828229.65</v>
      </c>
    </row>
    <row r="52" spans="1:49" s="374" customFormat="1" ht="17.25" hidden="1" customHeight="1">
      <c r="A52" s="349">
        <v>2010</v>
      </c>
      <c r="B52" s="476">
        <v>1212530.55</v>
      </c>
      <c r="C52" s="476">
        <v>197412.1</v>
      </c>
      <c r="D52" s="476">
        <v>252611.1</v>
      </c>
      <c r="E52" s="476">
        <v>5204.7</v>
      </c>
      <c r="F52" s="476">
        <v>729.5</v>
      </c>
      <c r="G52" s="476">
        <v>181881.2</v>
      </c>
      <c r="H52" s="856">
        <v>1850369.15</v>
      </c>
    </row>
    <row r="53" spans="1:49" s="374" customFormat="1" ht="17.25" customHeight="1">
      <c r="A53" s="349">
        <v>2010</v>
      </c>
      <c r="B53" s="476">
        <v>1239060.19</v>
      </c>
      <c r="C53" s="476">
        <v>198890.57</v>
      </c>
      <c r="D53" s="476">
        <v>256419.95</v>
      </c>
      <c r="E53" s="476">
        <v>5277.9</v>
      </c>
      <c r="F53" s="476">
        <v>705</v>
      </c>
      <c r="G53" s="476">
        <v>183184.66</v>
      </c>
      <c r="H53" s="856">
        <v>1883538.28</v>
      </c>
    </row>
    <row r="54" spans="1:49" s="329" customFormat="1" ht="17.25" hidden="1" customHeight="1">
      <c r="A54" s="349">
        <v>2010</v>
      </c>
      <c r="B54" s="476">
        <v>1260606.5</v>
      </c>
      <c r="C54" s="476">
        <v>200342.22</v>
      </c>
      <c r="D54" s="476">
        <v>249340</v>
      </c>
      <c r="E54" s="476">
        <v>5317.72</v>
      </c>
      <c r="F54" s="476">
        <v>691.9</v>
      </c>
      <c r="G54" s="476">
        <v>183361.45</v>
      </c>
      <c r="H54" s="856">
        <v>1899659.81</v>
      </c>
    </row>
    <row r="55" spans="1:49" s="329" customFormat="1" ht="17.25" hidden="1" customHeight="1">
      <c r="A55" s="349">
        <v>2010</v>
      </c>
      <c r="B55" s="476">
        <v>1282765.54</v>
      </c>
      <c r="C55" s="476">
        <v>200488.95</v>
      </c>
      <c r="D55" s="476">
        <v>228194.72</v>
      </c>
      <c r="E55" s="476">
        <v>5463.09</v>
      </c>
      <c r="F55" s="476">
        <v>670</v>
      </c>
      <c r="G55" s="476">
        <v>182574.27</v>
      </c>
      <c r="H55" s="856">
        <v>1900156.59</v>
      </c>
    </row>
    <row r="56" spans="1:49" s="329" customFormat="1" ht="17.25" hidden="1" customHeight="1">
      <c r="A56" s="349">
        <v>2010</v>
      </c>
      <c r="B56" s="476">
        <v>1270345.0900000001</v>
      </c>
      <c r="C56" s="476">
        <v>199473.4</v>
      </c>
      <c r="D56" s="476">
        <v>221031.86</v>
      </c>
      <c r="E56" s="476">
        <v>5346.04</v>
      </c>
      <c r="F56" s="476">
        <v>654.67999999999995</v>
      </c>
      <c r="G56" s="476">
        <v>181083.59</v>
      </c>
      <c r="H56" s="856">
        <v>1877934.68</v>
      </c>
    </row>
    <row r="57" spans="1:49" s="329" customFormat="1" ht="17.25" hidden="1" customHeight="1">
      <c r="A57" s="349">
        <v>2010</v>
      </c>
      <c r="B57" s="476">
        <v>1244780.22</v>
      </c>
      <c r="C57" s="476">
        <v>199969.09</v>
      </c>
      <c r="D57" s="476">
        <v>238711.13</v>
      </c>
      <c r="E57" s="476">
        <v>5326.54</v>
      </c>
      <c r="F57" s="476">
        <v>651.95000000000005</v>
      </c>
      <c r="G57" s="476">
        <v>179235.77</v>
      </c>
      <c r="H57" s="856">
        <v>1868674.72</v>
      </c>
    </row>
    <row r="58" spans="1:49" s="329" customFormat="1" ht="17.25" hidden="1" customHeight="1">
      <c r="A58" s="349">
        <v>2010</v>
      </c>
      <c r="B58" s="476">
        <v>1217676</v>
      </c>
      <c r="C58" s="476">
        <v>200519.15</v>
      </c>
      <c r="D58" s="476">
        <v>258973</v>
      </c>
      <c r="E58" s="476">
        <v>5175.1000000000004</v>
      </c>
      <c r="F58" s="476">
        <v>638.65</v>
      </c>
      <c r="G58" s="476">
        <v>179091.15</v>
      </c>
      <c r="H58" s="856">
        <v>1862073.05</v>
      </c>
    </row>
    <row r="59" spans="1:49" s="329" customFormat="1" ht="17.25" hidden="1" customHeight="1">
      <c r="A59" s="349">
        <v>2010</v>
      </c>
      <c r="B59" s="476">
        <v>1192090.76</v>
      </c>
      <c r="C59" s="476">
        <v>199978.14</v>
      </c>
      <c r="D59" s="476">
        <v>251322.61</v>
      </c>
      <c r="E59" s="476">
        <v>4744.76</v>
      </c>
      <c r="F59" s="476">
        <v>623.28</v>
      </c>
      <c r="G59" s="476">
        <v>178994.47</v>
      </c>
      <c r="H59" s="856">
        <v>1827754.04</v>
      </c>
    </row>
    <row r="60" spans="1:49" s="487" customFormat="1" ht="17.25" hidden="1" customHeight="1">
      <c r="A60" s="349">
        <v>2010</v>
      </c>
      <c r="B60" s="476">
        <v>1169961.78</v>
      </c>
      <c r="C60" s="476">
        <v>198932.36</v>
      </c>
      <c r="D60" s="476">
        <v>262607.35999999999</v>
      </c>
      <c r="E60" s="476">
        <v>3959.94</v>
      </c>
      <c r="F60" s="476">
        <v>585.73</v>
      </c>
      <c r="G60" s="476">
        <v>178931.57</v>
      </c>
      <c r="H60" s="856">
        <v>1814978.78</v>
      </c>
    </row>
    <row r="61" spans="1:49" s="316" customFormat="1" ht="17.25" hidden="1" customHeight="1">
      <c r="A61" s="349">
        <v>2011</v>
      </c>
      <c r="B61" s="483"/>
      <c r="C61" s="483"/>
      <c r="D61" s="483"/>
      <c r="E61" s="483"/>
      <c r="F61" s="483"/>
      <c r="G61" s="483"/>
      <c r="H61" s="857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4"/>
      <c r="AH61" s="374"/>
      <c r="AI61" s="374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</row>
    <row r="62" spans="1:49" s="486" customFormat="1" ht="17.25" hidden="1" customHeight="1">
      <c r="A62" s="349">
        <v>2011</v>
      </c>
      <c r="B62" s="476">
        <v>1132465.45</v>
      </c>
      <c r="C62" s="476">
        <v>197692.55</v>
      </c>
      <c r="D62" s="476">
        <v>264748.2</v>
      </c>
      <c r="E62" s="476">
        <v>3922.8</v>
      </c>
      <c r="F62" s="476">
        <v>564.54999999999995</v>
      </c>
      <c r="G62" s="476">
        <v>178173.35</v>
      </c>
      <c r="H62" s="856">
        <v>1777566.9</v>
      </c>
    </row>
    <row r="63" spans="1:49" s="486" customFormat="1" ht="17.25" hidden="1" customHeight="1">
      <c r="A63" s="349">
        <v>2011</v>
      </c>
      <c r="B63" s="476">
        <v>1134974.2</v>
      </c>
      <c r="C63" s="476">
        <v>197992.15</v>
      </c>
      <c r="D63" s="476">
        <v>253078.05</v>
      </c>
      <c r="E63" s="476">
        <v>4442.25</v>
      </c>
      <c r="F63" s="476">
        <v>550.4</v>
      </c>
      <c r="G63" s="476">
        <v>178736.2</v>
      </c>
      <c r="H63" s="856">
        <v>1769773.25</v>
      </c>
    </row>
    <row r="64" spans="1:49" s="485" customFormat="1" ht="17.25" hidden="1" customHeight="1">
      <c r="A64" s="349">
        <v>2011</v>
      </c>
      <c r="B64" s="476">
        <v>1144545.3</v>
      </c>
      <c r="C64" s="476">
        <v>200182.21</v>
      </c>
      <c r="D64" s="476">
        <v>246986.26</v>
      </c>
      <c r="E64" s="476">
        <v>4810.7299999999996</v>
      </c>
      <c r="F64" s="476">
        <v>563.52</v>
      </c>
      <c r="G64" s="476">
        <v>180350.43</v>
      </c>
      <c r="H64" s="856">
        <v>1777438.47</v>
      </c>
    </row>
    <row r="65" spans="1:49" s="374" customFormat="1" ht="17.25" hidden="1" customHeight="1">
      <c r="A65" s="349">
        <v>2011</v>
      </c>
      <c r="B65" s="476">
        <v>1162183.21</v>
      </c>
      <c r="C65" s="476">
        <v>203023.89</v>
      </c>
      <c r="D65" s="476">
        <v>251367.42</v>
      </c>
      <c r="E65" s="476">
        <v>4992</v>
      </c>
      <c r="F65" s="476">
        <v>597</v>
      </c>
      <c r="G65" s="476">
        <v>181816.1</v>
      </c>
      <c r="H65" s="856">
        <v>1803979.63</v>
      </c>
    </row>
    <row r="66" spans="1:49" s="374" customFormat="1" ht="17.25" customHeight="1">
      <c r="A66" s="349">
        <v>2011</v>
      </c>
      <c r="B66" s="476">
        <v>1184203.5900000001</v>
      </c>
      <c r="C66" s="476">
        <v>206190.81</v>
      </c>
      <c r="D66" s="476">
        <v>264602.40000000002</v>
      </c>
      <c r="E66" s="476">
        <v>5076.7700000000004</v>
      </c>
      <c r="F66" s="476">
        <v>605.04</v>
      </c>
      <c r="G66" s="476">
        <v>182665.13</v>
      </c>
      <c r="H66" s="856">
        <v>1843343.77</v>
      </c>
    </row>
    <row r="67" spans="1:49" s="374" customFormat="1" ht="17.25" hidden="1" customHeight="1">
      <c r="A67" s="349">
        <v>2011</v>
      </c>
      <c r="B67" s="476">
        <v>1200556</v>
      </c>
      <c r="C67" s="476">
        <v>208478</v>
      </c>
      <c r="D67" s="476">
        <v>252313</v>
      </c>
      <c r="E67" s="476">
        <v>5200</v>
      </c>
      <c r="F67" s="476">
        <v>629</v>
      </c>
      <c r="G67" s="476">
        <v>183727</v>
      </c>
      <c r="H67" s="856">
        <v>1850903</v>
      </c>
    </row>
    <row r="68" spans="1:49" s="374" customFormat="1" ht="17.25" hidden="1" customHeight="1">
      <c r="A68" s="349">
        <v>2011</v>
      </c>
      <c r="B68" s="476">
        <v>1220570.8</v>
      </c>
      <c r="C68" s="476">
        <v>208837.47</v>
      </c>
      <c r="D68" s="476">
        <v>230280.52</v>
      </c>
      <c r="E68" s="476">
        <v>5398.9</v>
      </c>
      <c r="F68" s="476">
        <v>623.04</v>
      </c>
      <c r="G68" s="476">
        <v>184050.28</v>
      </c>
      <c r="H68" s="856">
        <v>1849761.04</v>
      </c>
    </row>
    <row r="69" spans="1:49" s="374" customFormat="1" ht="17.25" hidden="1" customHeight="1">
      <c r="A69" s="349">
        <v>2011</v>
      </c>
      <c r="B69" s="476">
        <v>1207764.6299999999</v>
      </c>
      <c r="C69" s="476">
        <v>208286.22</v>
      </c>
      <c r="D69" s="476">
        <v>224119.81</v>
      </c>
      <c r="E69" s="476">
        <v>5403.72</v>
      </c>
      <c r="F69" s="476">
        <v>620.17999999999995</v>
      </c>
      <c r="G69" s="476">
        <v>183851.86</v>
      </c>
      <c r="H69" s="856">
        <v>1830046.45</v>
      </c>
    </row>
    <row r="70" spans="1:49" s="374" customFormat="1" ht="17.25" hidden="1" customHeight="1">
      <c r="A70" s="349">
        <v>2011</v>
      </c>
      <c r="B70" s="476">
        <v>1178466.04</v>
      </c>
      <c r="C70" s="476">
        <v>209373.77</v>
      </c>
      <c r="D70" s="476">
        <v>240424.22</v>
      </c>
      <c r="E70" s="476">
        <v>5278.86</v>
      </c>
      <c r="F70" s="476">
        <v>614.04</v>
      </c>
      <c r="G70" s="476">
        <v>182504.9</v>
      </c>
      <c r="H70" s="856">
        <v>1816661.86</v>
      </c>
    </row>
    <row r="71" spans="1:49" s="374" customFormat="1" ht="17.25" hidden="1" customHeight="1">
      <c r="A71" s="349">
        <v>2011</v>
      </c>
      <c r="B71" s="476">
        <v>1141732.55</v>
      </c>
      <c r="C71" s="476">
        <v>210143.2</v>
      </c>
      <c r="D71" s="476">
        <v>245068.05</v>
      </c>
      <c r="E71" s="476">
        <v>5020.45</v>
      </c>
      <c r="F71" s="476">
        <v>623.04999999999995</v>
      </c>
      <c r="G71" s="476">
        <v>182774.25</v>
      </c>
      <c r="H71" s="856">
        <v>1785361.55</v>
      </c>
    </row>
    <row r="72" spans="1:49" s="329" customFormat="1" ht="17.25" hidden="1" customHeight="1">
      <c r="A72" s="349">
        <v>2011</v>
      </c>
      <c r="B72" s="476">
        <v>1106828.04</v>
      </c>
      <c r="C72" s="476">
        <v>209216.47</v>
      </c>
      <c r="D72" s="476">
        <v>246544.66</v>
      </c>
      <c r="E72" s="476">
        <v>4634.28</v>
      </c>
      <c r="F72" s="476">
        <v>624.85</v>
      </c>
      <c r="G72" s="476">
        <v>183448.9</v>
      </c>
      <c r="H72" s="856">
        <v>1751297.23</v>
      </c>
    </row>
    <row r="73" spans="1:49" s="484" customFormat="1" ht="17.25" hidden="1" customHeight="1">
      <c r="A73" s="349">
        <v>2011</v>
      </c>
      <c r="B73" s="476">
        <v>1084633.45</v>
      </c>
      <c r="C73" s="476">
        <v>208511.5</v>
      </c>
      <c r="D73" s="476">
        <v>258608.35</v>
      </c>
      <c r="E73" s="476">
        <v>3870.7</v>
      </c>
      <c r="F73" s="476">
        <v>603.25</v>
      </c>
      <c r="G73" s="476">
        <v>182695.1</v>
      </c>
      <c r="H73" s="856">
        <v>1738922.35</v>
      </c>
    </row>
    <row r="74" spans="1:49" s="316" customFormat="1" ht="17.25" hidden="1" customHeight="1">
      <c r="A74" s="349">
        <v>2012</v>
      </c>
      <c r="B74" s="483"/>
      <c r="C74" s="483"/>
      <c r="D74" s="483"/>
      <c r="E74" s="483"/>
      <c r="F74" s="483"/>
      <c r="G74" s="483"/>
      <c r="H74" s="857"/>
      <c r="I74" s="374"/>
      <c r="J74" s="374"/>
      <c r="K74" s="374"/>
      <c r="L74" s="374"/>
      <c r="M74" s="374"/>
      <c r="N74" s="374"/>
      <c r="O74" s="374"/>
      <c r="P74" s="374"/>
      <c r="Q74" s="374"/>
      <c r="R74" s="374"/>
      <c r="S74" s="374"/>
      <c r="T74" s="374"/>
      <c r="U74" s="374"/>
      <c r="V74" s="374"/>
      <c r="W74" s="374"/>
      <c r="X74" s="374"/>
      <c r="Y74" s="374"/>
      <c r="Z74" s="374"/>
      <c r="AA74" s="374"/>
      <c r="AB74" s="374"/>
      <c r="AC74" s="374"/>
      <c r="AD74" s="374"/>
      <c r="AE74" s="374"/>
      <c r="AF74" s="374"/>
      <c r="AG74" s="374"/>
      <c r="AH74" s="374"/>
      <c r="AI74" s="374"/>
      <c r="AJ74" s="374"/>
      <c r="AK74" s="374"/>
      <c r="AL74" s="374"/>
      <c r="AM74" s="374"/>
      <c r="AN74" s="374"/>
      <c r="AO74" s="374"/>
      <c r="AP74" s="374"/>
      <c r="AQ74" s="374"/>
      <c r="AR74" s="374"/>
      <c r="AS74" s="374"/>
      <c r="AT74" s="374"/>
      <c r="AU74" s="374"/>
      <c r="AV74" s="374"/>
      <c r="AW74" s="374"/>
    </row>
    <row r="75" spans="1:49" s="316" customFormat="1" ht="17.25" hidden="1" customHeight="1">
      <c r="A75" s="349">
        <v>2012</v>
      </c>
      <c r="B75" s="476">
        <v>1308806.03</v>
      </c>
      <c r="C75" s="476">
        <v>205224.71</v>
      </c>
      <c r="D75" s="476" t="s">
        <v>146</v>
      </c>
      <c r="E75" s="476">
        <v>3800.33</v>
      </c>
      <c r="F75" s="476">
        <v>601.41999999999996</v>
      </c>
      <c r="G75" s="476">
        <v>173344.9</v>
      </c>
      <c r="H75" s="856">
        <v>1691777.76</v>
      </c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</row>
    <row r="76" spans="1:49" s="308" customFormat="1" ht="17.25" hidden="1" customHeight="1">
      <c r="A76" s="349">
        <v>2011.5384615384601</v>
      </c>
      <c r="B76" s="476">
        <v>1319753.04</v>
      </c>
      <c r="C76" s="476">
        <v>207357.95</v>
      </c>
      <c r="D76" s="475" t="s">
        <v>146</v>
      </c>
      <c r="E76" s="476">
        <v>4413.1899999999996</v>
      </c>
      <c r="F76" s="476">
        <v>608.57000000000005</v>
      </c>
      <c r="G76" s="476">
        <v>149415.60999999999</v>
      </c>
      <c r="H76" s="856">
        <v>1681548.3599999999</v>
      </c>
      <c r="I76" s="329"/>
      <c r="J76" s="329"/>
      <c r="K76" s="329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  <c r="AE76" s="329"/>
      <c r="AF76" s="329"/>
      <c r="AG76" s="329"/>
      <c r="AH76" s="329"/>
      <c r="AI76" s="329"/>
      <c r="AJ76" s="329"/>
      <c r="AK76" s="329"/>
      <c r="AL76" s="329"/>
      <c r="AM76" s="329"/>
      <c r="AN76" s="329"/>
      <c r="AO76" s="329"/>
      <c r="AP76" s="329"/>
      <c r="AQ76" s="329"/>
      <c r="AR76" s="329"/>
      <c r="AS76" s="329"/>
      <c r="AT76" s="329"/>
      <c r="AU76" s="329"/>
      <c r="AV76" s="329"/>
      <c r="AW76" s="329"/>
    </row>
    <row r="77" spans="1:49" s="308" customFormat="1" ht="17.25" hidden="1" customHeight="1">
      <c r="A77" s="349">
        <v>2011.59120879121</v>
      </c>
      <c r="B77" s="476">
        <v>1346080.81</v>
      </c>
      <c r="C77" s="476">
        <v>209304.36</v>
      </c>
      <c r="D77" s="475" t="s">
        <v>146</v>
      </c>
      <c r="E77" s="476">
        <v>4808.26</v>
      </c>
      <c r="F77" s="476">
        <v>609.95000000000005</v>
      </c>
      <c r="G77" s="476">
        <v>129924.68</v>
      </c>
      <c r="H77" s="856">
        <v>1690728.0599999998</v>
      </c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  <c r="AE77" s="329"/>
      <c r="AF77" s="329"/>
      <c r="AG77" s="329"/>
      <c r="AH77" s="329"/>
      <c r="AI77" s="329"/>
      <c r="AJ77" s="329"/>
      <c r="AK77" s="329"/>
      <c r="AL77" s="329"/>
      <c r="AM77" s="329"/>
      <c r="AN77" s="329"/>
      <c r="AO77" s="329"/>
      <c r="AP77" s="329"/>
      <c r="AQ77" s="329"/>
      <c r="AR77" s="329"/>
      <c r="AS77" s="329"/>
      <c r="AT77" s="329"/>
      <c r="AU77" s="329"/>
      <c r="AV77" s="329"/>
      <c r="AW77" s="329"/>
    </row>
    <row r="78" spans="1:49" s="316" customFormat="1" ht="17.25" hidden="1" customHeight="1">
      <c r="A78" s="349">
        <v>2011.6439560439601</v>
      </c>
      <c r="B78" s="476">
        <v>1377411.5236842106</v>
      </c>
      <c r="C78" s="476">
        <v>211976.1</v>
      </c>
      <c r="D78" s="475" t="s">
        <v>146</v>
      </c>
      <c r="E78" s="476">
        <v>4877.3100000000004</v>
      </c>
      <c r="F78" s="476">
        <v>603.36</v>
      </c>
      <c r="G78" s="475">
        <v>113710.42</v>
      </c>
      <c r="H78" s="856">
        <v>1708578.7136842108</v>
      </c>
      <c r="I78" s="374"/>
      <c r="J78" s="374"/>
      <c r="K78" s="374"/>
      <c r="L78" s="374"/>
      <c r="M78" s="374"/>
      <c r="N78" s="374"/>
      <c r="O78" s="374"/>
      <c r="P78" s="374"/>
      <c r="Q78" s="374"/>
      <c r="R78" s="374"/>
      <c r="S78" s="374"/>
      <c r="T78" s="374"/>
      <c r="U78" s="374"/>
      <c r="V78" s="374"/>
      <c r="W78" s="374"/>
      <c r="X78" s="374"/>
      <c r="Y78" s="374"/>
      <c r="Z78" s="374"/>
      <c r="AA78" s="374"/>
      <c r="AB78" s="374"/>
      <c r="AC78" s="374"/>
      <c r="AD78" s="374"/>
      <c r="AE78" s="374"/>
      <c r="AF78" s="374"/>
      <c r="AG78" s="374"/>
      <c r="AH78" s="374"/>
      <c r="AI78" s="374"/>
      <c r="AJ78" s="374"/>
      <c r="AK78" s="374"/>
      <c r="AL78" s="374"/>
      <c r="AM78" s="374"/>
      <c r="AN78" s="374"/>
      <c r="AO78" s="374"/>
      <c r="AP78" s="374"/>
      <c r="AQ78" s="374"/>
      <c r="AR78" s="374"/>
      <c r="AS78" s="374"/>
      <c r="AT78" s="374"/>
      <c r="AU78" s="374"/>
      <c r="AV78" s="374"/>
      <c r="AW78" s="374"/>
    </row>
    <row r="79" spans="1:49" s="316" customFormat="1" ht="17.25" hidden="1" customHeight="1">
      <c r="A79" s="349">
        <v>2011.6967032967</v>
      </c>
      <c r="B79" s="476">
        <v>1420433.2699999998</v>
      </c>
      <c r="C79" s="476">
        <v>215049.53999999998</v>
      </c>
      <c r="D79" s="475" t="s">
        <v>146</v>
      </c>
      <c r="E79" s="476">
        <v>4938.76</v>
      </c>
      <c r="F79" s="476">
        <v>598.45000000000005</v>
      </c>
      <c r="G79" s="476">
        <v>98822.540000000008</v>
      </c>
      <c r="H79" s="856">
        <v>1739842.5600000001</v>
      </c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</row>
    <row r="80" spans="1:49" s="316" customFormat="1" ht="17.25" customHeight="1">
      <c r="A80" s="349">
        <v>2011.7494505494501</v>
      </c>
      <c r="B80" s="476">
        <v>1463921.0899999999</v>
      </c>
      <c r="C80" s="476">
        <v>217263.71</v>
      </c>
      <c r="D80" s="475" t="s">
        <v>146</v>
      </c>
      <c r="E80" s="476">
        <v>4967.04</v>
      </c>
      <c r="F80" s="476">
        <v>552.19000000000005</v>
      </c>
      <c r="G80" s="476">
        <v>73815.66</v>
      </c>
      <c r="H80" s="856">
        <v>1760519.69</v>
      </c>
      <c r="I80" s="374"/>
      <c r="J80" s="374"/>
      <c r="K80" s="374"/>
      <c r="L80" s="374"/>
      <c r="M80" s="374"/>
      <c r="N80" s="374"/>
      <c r="O80" s="374"/>
      <c r="P80" s="374"/>
      <c r="Q80" s="374"/>
      <c r="R80" s="374"/>
      <c r="S80" s="374"/>
      <c r="T80" s="374"/>
      <c r="U80" s="374"/>
      <c r="V80" s="374"/>
      <c r="W80" s="374"/>
      <c r="X80" s="374"/>
      <c r="Y80" s="374"/>
      <c r="Z80" s="374"/>
      <c r="AA80" s="374"/>
      <c r="AB80" s="374"/>
      <c r="AC80" s="374"/>
      <c r="AD80" s="374"/>
      <c r="AE80" s="374"/>
      <c r="AF80" s="374"/>
      <c r="AG80" s="374"/>
      <c r="AH80" s="374"/>
      <c r="AI80" s="374"/>
      <c r="AJ80" s="374"/>
      <c r="AK80" s="374"/>
      <c r="AL80" s="374"/>
      <c r="AM80" s="374"/>
      <c r="AN80" s="374"/>
      <c r="AO80" s="374"/>
      <c r="AP80" s="374"/>
      <c r="AQ80" s="374"/>
      <c r="AR80" s="374"/>
      <c r="AS80" s="374"/>
      <c r="AT80" s="374"/>
      <c r="AU80" s="374"/>
      <c r="AV80" s="374"/>
      <c r="AW80" s="374"/>
    </row>
    <row r="81" spans="1:49" s="316" customFormat="1" ht="17.25" hidden="1" customHeight="1">
      <c r="A81" s="349">
        <v>2011.8021978022</v>
      </c>
      <c r="B81" s="476">
        <v>1528708.17</v>
      </c>
      <c r="C81" s="476">
        <v>217835.58000000002</v>
      </c>
      <c r="D81" s="475" t="s">
        <v>146</v>
      </c>
      <c r="E81" s="476">
        <v>5128.13</v>
      </c>
      <c r="F81" s="476">
        <v>518.72</v>
      </c>
      <c r="G81" s="476">
        <v>12741.67</v>
      </c>
      <c r="H81" s="856">
        <v>1764932.27</v>
      </c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</row>
    <row r="82" spans="1:49" s="316" customFormat="1" ht="17.25" hidden="1" customHeight="1">
      <c r="A82" s="349">
        <v>2011.8549450549399</v>
      </c>
      <c r="B82" s="476">
        <v>1524313</v>
      </c>
      <c r="C82" s="476">
        <v>216878</v>
      </c>
      <c r="D82" s="475" t="s">
        <v>146</v>
      </c>
      <c r="E82" s="476">
        <v>5119</v>
      </c>
      <c r="F82" s="476">
        <v>517</v>
      </c>
      <c r="G82" s="476">
        <v>1589</v>
      </c>
      <c r="H82" s="856">
        <v>1748415</v>
      </c>
      <c r="I82" s="374"/>
      <c r="J82" s="374"/>
      <c r="K82" s="374"/>
      <c r="L82" s="374"/>
      <c r="M82" s="374"/>
      <c r="N82" s="374"/>
      <c r="O82" s="374"/>
      <c r="P82" s="374"/>
      <c r="Q82" s="374"/>
      <c r="R82" s="374"/>
      <c r="S82" s="374"/>
      <c r="T82" s="374"/>
      <c r="U82" s="374"/>
      <c r="V82" s="374"/>
      <c r="W82" s="374"/>
      <c r="X82" s="374"/>
      <c r="Y82" s="374"/>
      <c r="Z82" s="374"/>
      <c r="AA82" s="374"/>
      <c r="AB82" s="374"/>
      <c r="AC82" s="374"/>
      <c r="AD82" s="374"/>
      <c r="AE82" s="374"/>
      <c r="AF82" s="374"/>
      <c r="AG82" s="374"/>
      <c r="AH82" s="374"/>
      <c r="AI82" s="374"/>
      <c r="AJ82" s="374"/>
      <c r="AK82" s="374"/>
      <c r="AL82" s="374"/>
      <c r="AM82" s="374"/>
      <c r="AN82" s="374"/>
      <c r="AO82" s="374"/>
      <c r="AP82" s="374"/>
      <c r="AQ82" s="374"/>
      <c r="AR82" s="374"/>
      <c r="AS82" s="374"/>
      <c r="AT82" s="374"/>
      <c r="AU82" s="374"/>
      <c r="AV82" s="374"/>
      <c r="AW82" s="374"/>
    </row>
    <row r="83" spans="1:49" s="316" customFormat="1" ht="17.25" hidden="1" customHeight="1">
      <c r="A83" s="349">
        <v>2011.90769230769</v>
      </c>
      <c r="B83" s="476">
        <v>1504856</v>
      </c>
      <c r="C83" s="476">
        <v>217190.9</v>
      </c>
      <c r="D83" s="475" t="s">
        <v>146</v>
      </c>
      <c r="E83" s="476">
        <v>5040.8</v>
      </c>
      <c r="F83" s="476">
        <v>507.5</v>
      </c>
      <c r="G83" s="476">
        <v>1240.3499999999999</v>
      </c>
      <c r="H83" s="856">
        <v>1728835.55</v>
      </c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</row>
    <row r="84" spans="1:49" s="316" customFormat="1" ht="17.25" hidden="1" customHeight="1">
      <c r="A84" s="349">
        <v>2011.9604395604399</v>
      </c>
      <c r="B84" s="476">
        <v>1478747.49</v>
      </c>
      <c r="C84" s="476">
        <v>217124.86</v>
      </c>
      <c r="D84" s="475" t="s">
        <v>146</v>
      </c>
      <c r="E84" s="476">
        <v>4837.17</v>
      </c>
      <c r="F84" s="476">
        <v>501.68</v>
      </c>
      <c r="G84" s="475">
        <v>663.81</v>
      </c>
      <c r="H84" s="856">
        <v>1701875.01</v>
      </c>
      <c r="I84" s="374"/>
      <c r="J84" s="374"/>
      <c r="K84" s="374"/>
      <c r="L84" s="374"/>
      <c r="M84" s="374"/>
      <c r="N84" s="374"/>
      <c r="O84" s="374"/>
      <c r="P84" s="374"/>
      <c r="Q84" s="374"/>
      <c r="R84" s="374"/>
      <c r="S84" s="374"/>
      <c r="T84" s="374"/>
      <c r="U84" s="374"/>
      <c r="V84" s="374"/>
      <c r="W84" s="374"/>
      <c r="X84" s="374"/>
      <c r="Y84" s="374"/>
      <c r="Z84" s="374"/>
      <c r="AA84" s="374"/>
      <c r="AB84" s="374"/>
      <c r="AC84" s="374"/>
      <c r="AD84" s="374"/>
      <c r="AE84" s="374"/>
      <c r="AF84" s="374"/>
      <c r="AG84" s="374"/>
      <c r="AH84" s="374"/>
      <c r="AI84" s="374"/>
      <c r="AJ84" s="374"/>
      <c r="AK84" s="374"/>
      <c r="AL84" s="374"/>
      <c r="AM84" s="374"/>
      <c r="AN84" s="374"/>
      <c r="AO84" s="374"/>
      <c r="AP84" s="374"/>
      <c r="AQ84" s="374"/>
      <c r="AR84" s="374"/>
      <c r="AS84" s="374"/>
      <c r="AT84" s="374"/>
      <c r="AU84" s="374"/>
      <c r="AV84" s="374"/>
      <c r="AW84" s="374"/>
    </row>
    <row r="85" spans="1:49" s="316" customFormat="1" ht="17.25" hidden="1" customHeight="1">
      <c r="A85" s="349">
        <v>2012.01318681319</v>
      </c>
      <c r="B85" s="476">
        <v>1442388.27</v>
      </c>
      <c r="C85" s="476">
        <v>215674.85</v>
      </c>
      <c r="D85" s="475" t="s">
        <v>146</v>
      </c>
      <c r="E85" s="476">
        <v>4650.37</v>
      </c>
      <c r="F85" s="476">
        <v>492.42</v>
      </c>
      <c r="G85" s="475">
        <v>468.09000000000003</v>
      </c>
      <c r="H85" s="856">
        <v>1663674.0000000002</v>
      </c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</row>
    <row r="86" spans="1:49" s="455" customFormat="1" ht="17.25" hidden="1" customHeight="1">
      <c r="A86" s="349">
        <v>2012.0659340659299</v>
      </c>
      <c r="B86" s="476">
        <v>1426190.63</v>
      </c>
      <c r="C86" s="476">
        <v>215064.87000000002</v>
      </c>
      <c r="D86" s="475" t="s">
        <v>146</v>
      </c>
      <c r="E86" s="476">
        <v>3763.87</v>
      </c>
      <c r="F86" s="476">
        <v>469.64</v>
      </c>
      <c r="G86" s="475">
        <v>361.58</v>
      </c>
      <c r="H86" s="856">
        <v>1645850.59</v>
      </c>
      <c r="I86" s="487"/>
      <c r="J86" s="487"/>
      <c r="K86" s="487"/>
      <c r="L86" s="487"/>
      <c r="M86" s="487"/>
      <c r="N86" s="487"/>
      <c r="O86" s="487"/>
      <c r="P86" s="487"/>
      <c r="Q86" s="487"/>
      <c r="R86" s="487"/>
      <c r="S86" s="487"/>
      <c r="T86" s="487"/>
      <c r="U86" s="487"/>
      <c r="V86" s="487"/>
      <c r="W86" s="487"/>
      <c r="X86" s="487"/>
      <c r="Y86" s="487"/>
      <c r="Z86" s="487"/>
      <c r="AA86" s="487"/>
      <c r="AB86" s="487"/>
      <c r="AC86" s="487"/>
      <c r="AD86" s="487"/>
      <c r="AE86" s="487"/>
      <c r="AF86" s="487"/>
      <c r="AG86" s="487"/>
      <c r="AH86" s="487"/>
      <c r="AI86" s="487"/>
      <c r="AJ86" s="487"/>
      <c r="AK86" s="487"/>
      <c r="AL86" s="487"/>
      <c r="AM86" s="487"/>
      <c r="AN86" s="487"/>
      <c r="AO86" s="487"/>
      <c r="AP86" s="487"/>
      <c r="AQ86" s="487"/>
      <c r="AR86" s="487"/>
      <c r="AS86" s="487"/>
      <c r="AT86" s="487"/>
      <c r="AU86" s="487"/>
      <c r="AV86" s="487"/>
      <c r="AW86" s="487"/>
    </row>
    <row r="87" spans="1:49" s="316" customFormat="1" ht="17.25" hidden="1" customHeight="1">
      <c r="A87" s="364">
        <v>2012.11868131868</v>
      </c>
      <c r="B87" s="482"/>
      <c r="C87" s="482"/>
      <c r="D87" s="481"/>
      <c r="E87" s="482"/>
      <c r="F87" s="482"/>
      <c r="G87" s="481"/>
      <c r="H87" s="858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</row>
    <row r="88" spans="1:49" s="316" customFormat="1" ht="17.25" hidden="1" customHeight="1">
      <c r="A88" s="349">
        <v>2013</v>
      </c>
      <c r="B88" s="476">
        <v>1382710.84</v>
      </c>
      <c r="C88" s="476">
        <v>213435.17</v>
      </c>
      <c r="D88" s="475" t="s">
        <v>146</v>
      </c>
      <c r="E88" s="476">
        <v>3764.08</v>
      </c>
      <c r="F88" s="476">
        <v>445.27</v>
      </c>
      <c r="G88" s="475" t="s">
        <v>146</v>
      </c>
      <c r="H88" s="856">
        <v>1600355</v>
      </c>
      <c r="I88" s="374"/>
      <c r="J88" s="374"/>
      <c r="K88" s="374"/>
      <c r="L88" s="374"/>
      <c r="M88" s="374"/>
      <c r="N88" s="374"/>
      <c r="O88" s="374"/>
      <c r="P88" s="374"/>
      <c r="Q88" s="374"/>
      <c r="R88" s="374"/>
      <c r="S88" s="374"/>
      <c r="T88" s="374"/>
      <c r="U88" s="374"/>
      <c r="V88" s="374"/>
      <c r="W88" s="374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</row>
    <row r="89" spans="1:49" s="316" customFormat="1" ht="17.25" hidden="1" customHeight="1">
      <c r="A89" s="349">
        <v>2013</v>
      </c>
      <c r="B89" s="476">
        <v>1378940.8</v>
      </c>
      <c r="C89" s="476">
        <v>212907</v>
      </c>
      <c r="D89" s="475" t="s">
        <v>146</v>
      </c>
      <c r="E89" s="476">
        <v>4109.75</v>
      </c>
      <c r="F89" s="476">
        <v>433.8</v>
      </c>
      <c r="G89" s="475" t="s">
        <v>146</v>
      </c>
      <c r="H89" s="856">
        <v>1596391.35</v>
      </c>
      <c r="I89" s="374"/>
      <c r="J89" s="374"/>
      <c r="K89" s="374"/>
      <c r="L89" s="374"/>
      <c r="M89" s="374"/>
      <c r="N89" s="374"/>
      <c r="O89" s="374"/>
      <c r="P89" s="374"/>
      <c r="Q89" s="374"/>
      <c r="R89" s="374"/>
      <c r="S89" s="374"/>
      <c r="T89" s="374"/>
      <c r="U89" s="374"/>
      <c r="V89" s="374"/>
      <c r="W89" s="374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</row>
    <row r="90" spans="1:49" s="316" customFormat="1" ht="17.25" hidden="1" customHeight="1">
      <c r="A90" s="349">
        <v>2013</v>
      </c>
      <c r="B90" s="476">
        <v>1384474.45</v>
      </c>
      <c r="C90" s="476">
        <v>214862.99</v>
      </c>
      <c r="D90" s="475" t="s">
        <v>146</v>
      </c>
      <c r="E90" s="476">
        <v>4437.3600000000006</v>
      </c>
      <c r="F90" s="476">
        <v>362.78</v>
      </c>
      <c r="G90" s="475" t="s">
        <v>146</v>
      </c>
      <c r="H90" s="856">
        <v>1604137.58</v>
      </c>
      <c r="I90" s="374"/>
      <c r="J90" s="374"/>
      <c r="K90" s="374"/>
      <c r="L90" s="374"/>
      <c r="M90" s="374"/>
      <c r="N90" s="374"/>
      <c r="O90" s="374"/>
      <c r="P90" s="374"/>
      <c r="Q90" s="374"/>
      <c r="R90" s="374"/>
      <c r="S90" s="374"/>
      <c r="T90" s="374"/>
      <c r="U90" s="374"/>
      <c r="V90" s="374"/>
      <c r="W90" s="374"/>
      <c r="X90" s="374"/>
      <c r="Y90" s="374"/>
      <c r="Z90" s="374"/>
      <c r="AA90" s="374"/>
      <c r="AB90" s="374"/>
      <c r="AC90" s="374"/>
      <c r="AD90" s="374"/>
      <c r="AE90" s="374"/>
      <c r="AF90" s="374"/>
      <c r="AG90" s="374"/>
      <c r="AH90" s="374"/>
      <c r="AI90" s="374"/>
      <c r="AJ90" s="374"/>
      <c r="AK90" s="374"/>
      <c r="AL90" s="374"/>
      <c r="AM90" s="374"/>
      <c r="AN90" s="374"/>
      <c r="AO90" s="374"/>
      <c r="AP90" s="374"/>
      <c r="AQ90" s="374"/>
      <c r="AR90" s="374"/>
      <c r="AS90" s="374"/>
      <c r="AT90" s="374"/>
      <c r="AU90" s="374"/>
      <c r="AV90" s="374"/>
      <c r="AW90" s="374"/>
    </row>
    <row r="91" spans="1:49" s="316" customFormat="1" ht="17.25" hidden="1" customHeight="1">
      <c r="A91" s="349">
        <v>2013</v>
      </c>
      <c r="B91" s="476">
        <v>1396627.67</v>
      </c>
      <c r="C91" s="476">
        <v>217776.08000000002</v>
      </c>
      <c r="D91" s="475" t="s">
        <v>146</v>
      </c>
      <c r="E91" s="476">
        <v>4558.72</v>
      </c>
      <c r="F91" s="476">
        <v>312.86</v>
      </c>
      <c r="G91" s="475" t="s">
        <v>146</v>
      </c>
      <c r="H91" s="856">
        <v>1619275.33</v>
      </c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</row>
    <row r="92" spans="1:49" s="316" customFormat="1" ht="17.25" customHeight="1">
      <c r="A92" s="349">
        <v>2013</v>
      </c>
      <c r="B92" s="476">
        <v>1425521.43</v>
      </c>
      <c r="C92" s="476">
        <v>220934.72</v>
      </c>
      <c r="D92" s="475" t="s">
        <v>146</v>
      </c>
      <c r="E92" s="476">
        <v>4633.3999999999996</v>
      </c>
      <c r="F92" s="476">
        <v>300.58999999999997</v>
      </c>
      <c r="G92" s="475" t="s">
        <v>146</v>
      </c>
      <c r="H92" s="856">
        <v>1651390.14</v>
      </c>
      <c r="I92" s="374"/>
      <c r="J92" s="374"/>
      <c r="K92" s="374"/>
      <c r="L92" s="374"/>
      <c r="M92" s="374"/>
      <c r="N92" s="374"/>
      <c r="O92" s="374"/>
      <c r="P92" s="374"/>
      <c r="Q92" s="374"/>
      <c r="R92" s="374"/>
      <c r="S92" s="374"/>
      <c r="T92" s="374"/>
      <c r="U92" s="374"/>
      <c r="V92" s="374"/>
      <c r="W92" s="374"/>
      <c r="X92" s="374"/>
      <c r="Y92" s="374"/>
      <c r="Z92" s="374"/>
      <c r="AA92" s="374"/>
      <c r="AB92" s="374"/>
      <c r="AC92" s="374"/>
      <c r="AD92" s="374"/>
      <c r="AE92" s="374"/>
      <c r="AF92" s="374"/>
      <c r="AG92" s="374"/>
      <c r="AH92" s="374"/>
      <c r="AI92" s="374"/>
      <c r="AJ92" s="374"/>
      <c r="AK92" s="374"/>
      <c r="AL92" s="374"/>
      <c r="AM92" s="374"/>
      <c r="AN92" s="374"/>
      <c r="AO92" s="374"/>
      <c r="AP92" s="374"/>
      <c r="AQ92" s="374"/>
      <c r="AR92" s="374"/>
      <c r="AS92" s="374"/>
      <c r="AT92" s="374"/>
      <c r="AU92" s="374"/>
      <c r="AV92" s="374"/>
      <c r="AW92" s="374"/>
    </row>
    <row r="93" spans="1:49" s="316" customFormat="1" ht="17.25" hidden="1" customHeight="1">
      <c r="A93" s="349">
        <v>2013</v>
      </c>
      <c r="B93" s="476">
        <v>1413162.85</v>
      </c>
      <c r="C93" s="476">
        <v>223639.09999999998</v>
      </c>
      <c r="D93" s="475" t="s">
        <v>146</v>
      </c>
      <c r="E93" s="476">
        <v>4720.75</v>
      </c>
      <c r="F93" s="476">
        <v>299.5</v>
      </c>
      <c r="G93" s="475" t="s">
        <v>146</v>
      </c>
      <c r="H93" s="856">
        <v>1641822.2</v>
      </c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  <c r="AP93" s="374"/>
      <c r="AQ93" s="374"/>
      <c r="AR93" s="374"/>
      <c r="AS93" s="374"/>
      <c r="AT93" s="374"/>
      <c r="AU93" s="374"/>
      <c r="AV93" s="374"/>
      <c r="AW93" s="374"/>
    </row>
    <row r="94" spans="1:49" s="316" customFormat="1" ht="17.25" hidden="1" customHeight="1">
      <c r="A94" s="349">
        <v>2013</v>
      </c>
      <c r="B94" s="476">
        <v>1403225.8399999999</v>
      </c>
      <c r="C94" s="476">
        <v>224541.42</v>
      </c>
      <c r="D94" s="475" t="s">
        <v>146</v>
      </c>
      <c r="E94" s="476">
        <v>4823.34</v>
      </c>
      <c r="F94" s="476">
        <v>312.47000000000003</v>
      </c>
      <c r="G94" s="475" t="s">
        <v>146</v>
      </c>
      <c r="H94" s="856">
        <v>1632903.07</v>
      </c>
      <c r="I94" s="374"/>
      <c r="J94" s="374"/>
      <c r="K94" s="374"/>
      <c r="L94" s="374"/>
      <c r="M94" s="374"/>
      <c r="N94" s="374"/>
      <c r="O94" s="374"/>
      <c r="P94" s="374"/>
      <c r="Q94" s="374"/>
      <c r="R94" s="374"/>
      <c r="S94" s="374"/>
      <c r="T94" s="374"/>
      <c r="U94" s="374"/>
      <c r="V94" s="374"/>
      <c r="W94" s="374"/>
      <c r="X94" s="374"/>
      <c r="Y94" s="374"/>
      <c r="Z94" s="374"/>
      <c r="AA94" s="374"/>
      <c r="AB94" s="374"/>
      <c r="AC94" s="374"/>
      <c r="AD94" s="374"/>
      <c r="AE94" s="374"/>
      <c r="AF94" s="374"/>
      <c r="AG94" s="374"/>
      <c r="AH94" s="374"/>
      <c r="AI94" s="374"/>
      <c r="AJ94" s="374"/>
      <c r="AK94" s="374"/>
      <c r="AL94" s="374"/>
      <c r="AM94" s="374"/>
      <c r="AN94" s="374"/>
      <c r="AO94" s="374"/>
      <c r="AP94" s="374"/>
      <c r="AQ94" s="374"/>
      <c r="AR94" s="374"/>
      <c r="AS94" s="374"/>
      <c r="AT94" s="374"/>
      <c r="AU94" s="374"/>
      <c r="AV94" s="374"/>
      <c r="AW94" s="374"/>
    </row>
    <row r="95" spans="1:49" s="316" customFormat="1" ht="17.25" hidden="1" customHeight="1">
      <c r="A95" s="349">
        <v>2013</v>
      </c>
      <c r="B95" s="476">
        <v>1379390.6</v>
      </c>
      <c r="C95" s="476">
        <v>223137.94</v>
      </c>
      <c r="D95" s="475" t="s">
        <v>146</v>
      </c>
      <c r="E95" s="476">
        <v>4764.5600000000004</v>
      </c>
      <c r="F95" s="476">
        <v>315.66000000000003</v>
      </c>
      <c r="G95" s="475" t="s">
        <v>146</v>
      </c>
      <c r="H95" s="856">
        <v>1607608.8</v>
      </c>
      <c r="I95" s="374"/>
      <c r="J95" s="374"/>
      <c r="K95" s="374"/>
      <c r="L95" s="374"/>
      <c r="M95" s="374"/>
      <c r="N95" s="374"/>
      <c r="O95" s="374"/>
      <c r="P95" s="374"/>
      <c r="Q95" s="374"/>
      <c r="R95" s="374"/>
      <c r="S95" s="374"/>
      <c r="T95" s="374"/>
      <c r="U95" s="374"/>
      <c r="V95" s="374"/>
      <c r="W95" s="374"/>
      <c r="X95" s="374"/>
      <c r="Y95" s="374"/>
      <c r="Z95" s="374"/>
      <c r="AA95" s="374"/>
      <c r="AB95" s="374"/>
      <c r="AC95" s="374"/>
      <c r="AD95" s="374"/>
      <c r="AE95" s="374"/>
      <c r="AF95" s="374"/>
      <c r="AG95" s="374"/>
      <c r="AH95" s="374"/>
      <c r="AI95" s="374"/>
      <c r="AJ95" s="374"/>
      <c r="AK95" s="374"/>
      <c r="AL95" s="374"/>
      <c r="AM95" s="374"/>
      <c r="AN95" s="374"/>
      <c r="AO95" s="374"/>
      <c r="AP95" s="374"/>
      <c r="AQ95" s="374"/>
      <c r="AR95" s="374"/>
      <c r="AS95" s="374"/>
      <c r="AT95" s="374"/>
      <c r="AU95" s="374"/>
      <c r="AV95" s="374"/>
      <c r="AW95" s="374"/>
    </row>
    <row r="96" spans="1:49" s="316" customFormat="1" ht="17.25" hidden="1" customHeight="1">
      <c r="A96" s="349">
        <v>2013</v>
      </c>
      <c r="B96" s="476">
        <v>1367451.1600000001</v>
      </c>
      <c r="C96" s="476">
        <v>223886.61000000002</v>
      </c>
      <c r="D96" s="475" t="s">
        <v>146</v>
      </c>
      <c r="E96" s="476">
        <v>4634.47</v>
      </c>
      <c r="F96" s="476">
        <v>313.38</v>
      </c>
      <c r="G96" s="475" t="s">
        <v>146</v>
      </c>
      <c r="H96" s="856">
        <v>1596285.62</v>
      </c>
      <c r="I96" s="374"/>
      <c r="J96" s="374"/>
      <c r="K96" s="374"/>
      <c r="L96" s="374"/>
      <c r="M96" s="374"/>
      <c r="N96" s="374"/>
      <c r="O96" s="374"/>
      <c r="P96" s="374"/>
      <c r="Q96" s="374"/>
      <c r="R96" s="374"/>
      <c r="S96" s="374"/>
      <c r="T96" s="374"/>
      <c r="U96" s="374"/>
      <c r="V96" s="374"/>
      <c r="W96" s="374"/>
      <c r="X96" s="374"/>
      <c r="Y96" s="374"/>
      <c r="Z96" s="374"/>
      <c r="AA96" s="374"/>
      <c r="AB96" s="374"/>
      <c r="AC96" s="374"/>
      <c r="AD96" s="374"/>
      <c r="AE96" s="374"/>
      <c r="AF96" s="374"/>
      <c r="AG96" s="374"/>
      <c r="AH96" s="374"/>
      <c r="AI96" s="374"/>
      <c r="AJ96" s="374"/>
      <c r="AK96" s="374"/>
      <c r="AL96" s="374"/>
      <c r="AM96" s="374"/>
      <c r="AN96" s="374"/>
      <c r="AO96" s="374"/>
      <c r="AP96" s="374"/>
      <c r="AQ96" s="374"/>
      <c r="AR96" s="374"/>
      <c r="AS96" s="374"/>
      <c r="AT96" s="374"/>
      <c r="AU96" s="374"/>
      <c r="AV96" s="374"/>
      <c r="AW96" s="374"/>
    </row>
    <row r="97" spans="1:49" s="316" customFormat="1" ht="17.25" hidden="1" customHeight="1">
      <c r="A97" s="349">
        <v>2013</v>
      </c>
      <c r="B97" s="476">
        <v>1361330.5</v>
      </c>
      <c r="C97" s="476">
        <v>224377.55</v>
      </c>
      <c r="D97" s="475" t="s">
        <v>146</v>
      </c>
      <c r="E97" s="476">
        <v>4414.7299999999996</v>
      </c>
      <c r="F97" s="476">
        <v>313.69</v>
      </c>
      <c r="G97" s="475" t="s">
        <v>146</v>
      </c>
      <c r="H97" s="856">
        <v>1590436.47</v>
      </c>
      <c r="I97" s="374"/>
      <c r="J97" s="374"/>
      <c r="K97" s="374"/>
      <c r="L97" s="374"/>
      <c r="M97" s="374"/>
      <c r="N97" s="374"/>
      <c r="O97" s="374"/>
      <c r="P97" s="374"/>
      <c r="Q97" s="374"/>
      <c r="R97" s="374"/>
      <c r="S97" s="374"/>
      <c r="T97" s="374"/>
      <c r="U97" s="374"/>
      <c r="V97" s="374"/>
      <c r="W97" s="374"/>
      <c r="X97" s="374"/>
      <c r="Y97" s="374"/>
      <c r="Z97" s="374"/>
      <c r="AA97" s="374"/>
      <c r="AB97" s="374"/>
      <c r="AC97" s="374"/>
      <c r="AD97" s="374"/>
      <c r="AE97" s="374"/>
      <c r="AF97" s="374"/>
      <c r="AG97" s="374"/>
      <c r="AH97" s="374"/>
      <c r="AI97" s="374"/>
      <c r="AJ97" s="374"/>
      <c r="AK97" s="374"/>
      <c r="AL97" s="374"/>
      <c r="AM97" s="374"/>
      <c r="AN97" s="374"/>
      <c r="AO97" s="374"/>
      <c r="AP97" s="374"/>
      <c r="AQ97" s="374"/>
      <c r="AR97" s="374"/>
      <c r="AS97" s="374"/>
      <c r="AT97" s="374"/>
      <c r="AU97" s="374"/>
      <c r="AV97" s="374"/>
      <c r="AW97" s="374"/>
    </row>
    <row r="98" spans="1:49" s="316" customFormat="1" ht="17.25" hidden="1" customHeight="1">
      <c r="A98" s="349">
        <v>2013</v>
      </c>
      <c r="B98" s="476">
        <v>1316981.6000000001</v>
      </c>
      <c r="C98" s="476">
        <v>223670.5</v>
      </c>
      <c r="D98" s="475" t="s">
        <v>146</v>
      </c>
      <c r="E98" s="476">
        <v>4212.7</v>
      </c>
      <c r="F98" s="476">
        <v>305.55</v>
      </c>
      <c r="G98" s="475" t="s">
        <v>146</v>
      </c>
      <c r="H98" s="856">
        <v>1545170.35</v>
      </c>
      <c r="I98" s="374"/>
      <c r="J98" s="374"/>
      <c r="K98" s="374"/>
      <c r="L98" s="374"/>
      <c r="M98" s="374"/>
      <c r="N98" s="374"/>
      <c r="O98" s="374"/>
      <c r="P98" s="374"/>
      <c r="Q98" s="374"/>
      <c r="R98" s="374"/>
      <c r="S98" s="374"/>
      <c r="T98" s="374"/>
      <c r="U98" s="374"/>
      <c r="V98" s="374"/>
      <c r="W98" s="374"/>
      <c r="X98" s="374"/>
      <c r="Y98" s="374"/>
      <c r="Z98" s="374"/>
      <c r="AA98" s="374"/>
      <c r="AB98" s="374"/>
      <c r="AC98" s="374"/>
      <c r="AD98" s="374"/>
      <c r="AE98" s="374"/>
      <c r="AF98" s="374"/>
      <c r="AG98" s="374"/>
      <c r="AH98" s="374"/>
      <c r="AI98" s="374"/>
      <c r="AJ98" s="374"/>
      <c r="AK98" s="374"/>
      <c r="AL98" s="374"/>
      <c r="AM98" s="374"/>
      <c r="AN98" s="374"/>
      <c r="AO98" s="374"/>
      <c r="AP98" s="374"/>
      <c r="AQ98" s="374"/>
      <c r="AR98" s="374"/>
      <c r="AS98" s="374"/>
      <c r="AT98" s="374"/>
      <c r="AU98" s="374"/>
      <c r="AV98" s="374"/>
      <c r="AW98" s="374"/>
    </row>
    <row r="99" spans="1:49" s="455" customFormat="1" ht="17.25" hidden="1" customHeight="1">
      <c r="A99" s="349">
        <v>2013</v>
      </c>
      <c r="B99" s="476">
        <v>1315540.0799999998</v>
      </c>
      <c r="C99" s="476">
        <v>223978.49</v>
      </c>
      <c r="D99" s="475" t="s">
        <v>146</v>
      </c>
      <c r="E99" s="476">
        <v>3487.33</v>
      </c>
      <c r="F99" s="476">
        <v>300.44</v>
      </c>
      <c r="G99" s="475" t="s">
        <v>146</v>
      </c>
      <c r="H99" s="856">
        <v>1543306.34</v>
      </c>
      <c r="I99" s="487"/>
      <c r="J99" s="487"/>
      <c r="K99" s="487"/>
      <c r="L99" s="487"/>
      <c r="M99" s="487"/>
      <c r="N99" s="487"/>
      <c r="O99" s="487"/>
      <c r="P99" s="487"/>
      <c r="Q99" s="487"/>
      <c r="R99" s="487"/>
      <c r="S99" s="487"/>
      <c r="T99" s="487"/>
      <c r="U99" s="487"/>
      <c r="V99" s="487"/>
      <c r="W99" s="487"/>
      <c r="X99" s="487"/>
      <c r="Y99" s="487"/>
      <c r="Z99" s="487"/>
      <c r="AA99" s="487"/>
      <c r="AB99" s="487"/>
      <c r="AC99" s="487"/>
      <c r="AD99" s="487"/>
      <c r="AE99" s="487"/>
      <c r="AF99" s="487"/>
      <c r="AG99" s="487"/>
      <c r="AH99" s="487"/>
      <c r="AI99" s="487"/>
      <c r="AJ99" s="487"/>
      <c r="AK99" s="487"/>
      <c r="AL99" s="487"/>
      <c r="AM99" s="487"/>
      <c r="AN99" s="487"/>
      <c r="AO99" s="487"/>
      <c r="AP99" s="487"/>
      <c r="AQ99" s="487"/>
      <c r="AR99" s="487"/>
      <c r="AS99" s="487"/>
      <c r="AT99" s="487"/>
      <c r="AU99" s="487"/>
      <c r="AV99" s="487"/>
      <c r="AW99" s="487"/>
    </row>
    <row r="100" spans="1:49" s="316" customFormat="1" ht="17.25" hidden="1" customHeight="1">
      <c r="A100" s="364">
        <v>2014</v>
      </c>
      <c r="B100" s="482"/>
      <c r="C100" s="482"/>
      <c r="D100" s="481"/>
      <c r="E100" s="482"/>
      <c r="F100" s="482"/>
      <c r="G100" s="481"/>
      <c r="H100" s="857"/>
      <c r="I100" s="374"/>
      <c r="J100" s="374"/>
      <c r="K100" s="374"/>
      <c r="L100" s="374"/>
      <c r="M100" s="374"/>
      <c r="N100" s="374"/>
      <c r="O100" s="374"/>
      <c r="P100" s="374"/>
      <c r="Q100" s="374"/>
      <c r="R100" s="374"/>
      <c r="S100" s="374"/>
      <c r="T100" s="374"/>
      <c r="U100" s="374"/>
      <c r="V100" s="374"/>
      <c r="W100" s="374"/>
      <c r="X100" s="374"/>
      <c r="Y100" s="374"/>
      <c r="Z100" s="374"/>
      <c r="AA100" s="374"/>
      <c r="AB100" s="374"/>
      <c r="AC100" s="374"/>
      <c r="AD100" s="374"/>
      <c r="AE100" s="374"/>
      <c r="AF100" s="374"/>
      <c r="AG100" s="374"/>
      <c r="AH100" s="374"/>
      <c r="AI100" s="374"/>
      <c r="AJ100" s="374"/>
      <c r="AK100" s="374"/>
      <c r="AL100" s="374"/>
      <c r="AM100" s="374"/>
      <c r="AN100" s="374"/>
      <c r="AO100" s="374"/>
      <c r="AP100" s="374"/>
      <c r="AQ100" s="374"/>
      <c r="AR100" s="374"/>
      <c r="AS100" s="374"/>
      <c r="AT100" s="374"/>
      <c r="AU100" s="374"/>
      <c r="AV100" s="374"/>
      <c r="AW100" s="374"/>
    </row>
    <row r="101" spans="1:49" s="316" customFormat="1" ht="17.25" hidden="1" customHeight="1">
      <c r="A101" s="349">
        <v>2014</v>
      </c>
      <c r="B101" s="476">
        <v>1288745.92</v>
      </c>
      <c r="C101" s="476">
        <v>222312.37</v>
      </c>
      <c r="D101" s="475" t="s">
        <v>146</v>
      </c>
      <c r="E101" s="476">
        <v>3464.1400000000003</v>
      </c>
      <c r="F101" s="476">
        <v>298.27999999999997</v>
      </c>
      <c r="G101" s="475" t="s">
        <v>146</v>
      </c>
      <c r="H101" s="856">
        <v>1514820.71</v>
      </c>
      <c r="I101" s="374"/>
      <c r="J101" s="374"/>
      <c r="K101" s="374"/>
      <c r="L101" s="374"/>
      <c r="M101" s="374"/>
      <c r="N101" s="374"/>
      <c r="O101" s="374"/>
      <c r="P101" s="374"/>
      <c r="Q101" s="374"/>
      <c r="R101" s="374"/>
      <c r="S101" s="374"/>
      <c r="T101" s="374"/>
      <c r="U101" s="374"/>
      <c r="V101" s="374"/>
      <c r="W101" s="374"/>
      <c r="X101" s="374"/>
      <c r="Y101" s="374"/>
      <c r="Z101" s="374"/>
      <c r="AA101" s="374"/>
      <c r="AB101" s="374"/>
      <c r="AC101" s="374"/>
      <c r="AD101" s="374"/>
      <c r="AE101" s="374"/>
      <c r="AF101" s="374"/>
      <c r="AG101" s="374"/>
      <c r="AH101" s="374"/>
      <c r="AI101" s="374"/>
      <c r="AJ101" s="374"/>
      <c r="AK101" s="374"/>
      <c r="AL101" s="374"/>
      <c r="AM101" s="374"/>
      <c r="AN101" s="374"/>
      <c r="AO101" s="374"/>
      <c r="AP101" s="374"/>
      <c r="AQ101" s="374"/>
      <c r="AR101" s="374"/>
      <c r="AS101" s="374"/>
      <c r="AT101" s="374"/>
      <c r="AU101" s="374"/>
      <c r="AV101" s="374"/>
      <c r="AW101" s="374"/>
    </row>
    <row r="102" spans="1:49" s="316" customFormat="1" ht="17.25" hidden="1" customHeight="1">
      <c r="A102" s="349">
        <v>2014</v>
      </c>
      <c r="B102" s="476">
        <v>1293476.8500000001</v>
      </c>
      <c r="C102" s="476">
        <v>223191.80000000002</v>
      </c>
      <c r="D102" s="475" t="s">
        <v>146</v>
      </c>
      <c r="E102" s="476">
        <v>3721</v>
      </c>
      <c r="F102" s="476">
        <v>298.14999999999998</v>
      </c>
      <c r="G102" s="475" t="s">
        <v>146</v>
      </c>
      <c r="H102" s="856">
        <v>1520687.8</v>
      </c>
      <c r="I102" s="374"/>
      <c r="J102" s="374"/>
      <c r="K102" s="374"/>
      <c r="L102" s="374"/>
      <c r="M102" s="374"/>
      <c r="N102" s="374"/>
      <c r="O102" s="374"/>
      <c r="P102" s="374"/>
      <c r="Q102" s="374"/>
      <c r="R102" s="374"/>
      <c r="S102" s="374"/>
      <c r="T102" s="374"/>
      <c r="U102" s="374"/>
      <c r="V102" s="374"/>
      <c r="W102" s="374"/>
      <c r="X102" s="374"/>
      <c r="Y102" s="374"/>
      <c r="Z102" s="374"/>
      <c r="AA102" s="374"/>
      <c r="AB102" s="374"/>
      <c r="AC102" s="374"/>
      <c r="AD102" s="374"/>
      <c r="AE102" s="374"/>
      <c r="AF102" s="374"/>
      <c r="AG102" s="374"/>
      <c r="AH102" s="374"/>
      <c r="AI102" s="374"/>
      <c r="AJ102" s="374"/>
      <c r="AK102" s="374"/>
      <c r="AL102" s="374"/>
      <c r="AM102" s="374"/>
      <c r="AN102" s="374"/>
      <c r="AO102" s="374"/>
      <c r="AP102" s="374"/>
      <c r="AQ102" s="374"/>
      <c r="AR102" s="374"/>
      <c r="AS102" s="374"/>
      <c r="AT102" s="374"/>
      <c r="AU102" s="374"/>
      <c r="AV102" s="374"/>
      <c r="AW102" s="374"/>
    </row>
    <row r="103" spans="1:49" s="316" customFormat="1" ht="17.25" hidden="1" customHeight="1">
      <c r="A103" s="349">
        <v>2014</v>
      </c>
      <c r="B103" s="476">
        <v>1305309.3</v>
      </c>
      <c r="C103" s="476">
        <v>226216.94</v>
      </c>
      <c r="D103" s="475" t="s">
        <v>146</v>
      </c>
      <c r="E103" s="476">
        <v>4063.99</v>
      </c>
      <c r="F103" s="476">
        <v>298.42</v>
      </c>
      <c r="G103" s="475" t="s">
        <v>146</v>
      </c>
      <c r="H103" s="856">
        <v>1535888.65</v>
      </c>
      <c r="I103" s="374"/>
      <c r="J103" s="374"/>
      <c r="K103" s="374"/>
      <c r="L103" s="374"/>
      <c r="M103" s="374"/>
      <c r="N103" s="374"/>
      <c r="O103" s="374"/>
      <c r="P103" s="374"/>
      <c r="Q103" s="374"/>
      <c r="R103" s="374"/>
      <c r="S103" s="374"/>
      <c r="T103" s="374"/>
      <c r="U103" s="374"/>
      <c r="V103" s="374"/>
      <c r="W103" s="374"/>
      <c r="X103" s="374"/>
      <c r="Y103" s="374"/>
      <c r="Z103" s="374"/>
      <c r="AA103" s="374"/>
      <c r="AB103" s="374"/>
      <c r="AC103" s="374"/>
      <c r="AD103" s="374"/>
      <c r="AE103" s="374"/>
      <c r="AF103" s="374"/>
      <c r="AG103" s="374"/>
      <c r="AH103" s="374"/>
      <c r="AI103" s="374"/>
      <c r="AJ103" s="374"/>
      <c r="AK103" s="374"/>
      <c r="AL103" s="374"/>
      <c r="AM103" s="374"/>
      <c r="AN103" s="374"/>
      <c r="AO103" s="374"/>
      <c r="AP103" s="374"/>
      <c r="AQ103" s="374"/>
      <c r="AR103" s="374"/>
      <c r="AS103" s="374"/>
      <c r="AT103" s="374"/>
      <c r="AU103" s="374"/>
      <c r="AV103" s="374"/>
      <c r="AW103" s="374"/>
    </row>
    <row r="104" spans="1:49" s="316" customFormat="1" ht="17.25" hidden="1" customHeight="1">
      <c r="A104" s="349">
        <v>2014</v>
      </c>
      <c r="B104" s="476">
        <v>1328633.3</v>
      </c>
      <c r="C104" s="476">
        <v>230440</v>
      </c>
      <c r="D104" s="475" t="s">
        <v>146</v>
      </c>
      <c r="E104" s="476">
        <v>4250.7</v>
      </c>
      <c r="F104" s="476">
        <v>296.64999999999998</v>
      </c>
      <c r="G104" s="475" t="s">
        <v>146</v>
      </c>
      <c r="H104" s="856">
        <v>1563620.65</v>
      </c>
      <c r="I104" s="374"/>
      <c r="J104" s="374"/>
      <c r="K104" s="374"/>
      <c r="L104" s="374"/>
      <c r="M104" s="374"/>
      <c r="N104" s="374"/>
      <c r="O104" s="374"/>
      <c r="P104" s="374"/>
      <c r="Q104" s="374"/>
      <c r="R104" s="374"/>
      <c r="S104" s="374"/>
      <c r="T104" s="374"/>
      <c r="U104" s="374"/>
      <c r="V104" s="374"/>
      <c r="W104" s="374"/>
      <c r="X104" s="374"/>
      <c r="Y104" s="374"/>
      <c r="Z104" s="374"/>
      <c r="AA104" s="374"/>
      <c r="AB104" s="374"/>
      <c r="AC104" s="374"/>
      <c r="AD104" s="374"/>
      <c r="AE104" s="374"/>
      <c r="AF104" s="374"/>
      <c r="AG104" s="374"/>
      <c r="AH104" s="374"/>
      <c r="AI104" s="374"/>
      <c r="AJ104" s="374"/>
      <c r="AK104" s="374"/>
      <c r="AL104" s="374"/>
      <c r="AM104" s="374"/>
      <c r="AN104" s="374"/>
      <c r="AO104" s="374"/>
      <c r="AP104" s="374"/>
      <c r="AQ104" s="374"/>
      <c r="AR104" s="374"/>
      <c r="AS104" s="374"/>
      <c r="AT104" s="374"/>
      <c r="AU104" s="374"/>
      <c r="AV104" s="374"/>
      <c r="AW104" s="374"/>
    </row>
    <row r="105" spans="1:49" s="316" customFormat="1" ht="17.25" customHeight="1">
      <c r="A105" s="349">
        <v>2014</v>
      </c>
      <c r="B105" s="476">
        <v>1369004.93</v>
      </c>
      <c r="C105" s="476">
        <v>234566.47</v>
      </c>
      <c r="D105" s="475" t="s">
        <v>146</v>
      </c>
      <c r="E105" s="476">
        <v>4355.99</v>
      </c>
      <c r="F105" s="476">
        <v>293.57</v>
      </c>
      <c r="G105" s="475" t="s">
        <v>146</v>
      </c>
      <c r="H105" s="856">
        <v>1608220.96</v>
      </c>
      <c r="I105" s="374"/>
      <c r="J105" s="374"/>
      <c r="K105" s="374"/>
      <c r="L105" s="374"/>
      <c r="M105" s="374"/>
      <c r="N105" s="374"/>
      <c r="O105" s="374"/>
      <c r="P105" s="374"/>
      <c r="Q105" s="374"/>
      <c r="R105" s="374"/>
      <c r="S105" s="374"/>
      <c r="T105" s="374"/>
      <c r="U105" s="374"/>
      <c r="V105" s="374"/>
      <c r="W105" s="374"/>
      <c r="X105" s="374"/>
      <c r="Y105" s="374"/>
      <c r="Z105" s="374"/>
      <c r="AA105" s="374"/>
      <c r="AB105" s="374"/>
      <c r="AC105" s="374"/>
      <c r="AD105" s="374"/>
      <c r="AE105" s="374"/>
      <c r="AF105" s="374"/>
      <c r="AG105" s="374"/>
      <c r="AH105" s="374"/>
      <c r="AI105" s="374"/>
      <c r="AJ105" s="374"/>
      <c r="AK105" s="374"/>
      <c r="AL105" s="374"/>
      <c r="AM105" s="374"/>
      <c r="AN105" s="374"/>
      <c r="AO105" s="374"/>
      <c r="AP105" s="374"/>
      <c r="AQ105" s="374"/>
      <c r="AR105" s="374"/>
      <c r="AS105" s="374"/>
      <c r="AT105" s="374"/>
      <c r="AU105" s="374"/>
      <c r="AV105" s="374"/>
      <c r="AW105" s="374"/>
    </row>
    <row r="106" spans="1:49" s="316" customFormat="1" ht="17.25" hidden="1" customHeight="1">
      <c r="A106" s="349">
        <v>2014</v>
      </c>
      <c r="B106" s="476">
        <v>1367070.31</v>
      </c>
      <c r="C106" s="476">
        <v>237840.46000000002</v>
      </c>
      <c r="D106" s="475" t="s">
        <v>146</v>
      </c>
      <c r="E106" s="476">
        <v>4469.47</v>
      </c>
      <c r="F106" s="476">
        <v>297.08999999999997</v>
      </c>
      <c r="G106" s="475" t="s">
        <v>146</v>
      </c>
      <c r="H106" s="856">
        <v>1609677.33</v>
      </c>
      <c r="I106" s="374"/>
      <c r="J106" s="374"/>
      <c r="K106" s="374"/>
      <c r="L106" s="374"/>
      <c r="M106" s="374"/>
      <c r="N106" s="374"/>
      <c r="O106" s="374"/>
      <c r="P106" s="374"/>
      <c r="Q106" s="374"/>
      <c r="R106" s="374"/>
      <c r="S106" s="374"/>
      <c r="T106" s="374"/>
      <c r="U106" s="374"/>
      <c r="V106" s="374"/>
      <c r="W106" s="374"/>
      <c r="X106" s="374"/>
      <c r="Y106" s="374"/>
      <c r="Z106" s="374"/>
      <c r="AA106" s="374"/>
      <c r="AB106" s="374"/>
      <c r="AC106" s="374"/>
      <c r="AD106" s="374"/>
      <c r="AE106" s="374"/>
      <c r="AF106" s="374"/>
      <c r="AG106" s="374"/>
      <c r="AH106" s="374"/>
      <c r="AI106" s="374"/>
      <c r="AJ106" s="374"/>
      <c r="AK106" s="374"/>
      <c r="AL106" s="374"/>
      <c r="AM106" s="374"/>
      <c r="AN106" s="374"/>
      <c r="AO106" s="374"/>
      <c r="AP106" s="374"/>
      <c r="AQ106" s="374"/>
      <c r="AR106" s="374"/>
      <c r="AS106" s="374"/>
      <c r="AT106" s="374"/>
      <c r="AU106" s="374"/>
      <c r="AV106" s="374"/>
      <c r="AW106" s="374"/>
    </row>
    <row r="107" spans="1:49" s="316" customFormat="1" ht="17.25" hidden="1" customHeight="1">
      <c r="A107" s="349">
        <v>2014</v>
      </c>
      <c r="B107" s="476">
        <v>1356792.33</v>
      </c>
      <c r="C107" s="476">
        <v>239094.50999999998</v>
      </c>
      <c r="D107" s="475" t="s">
        <v>146</v>
      </c>
      <c r="E107" s="476">
        <v>4584.38</v>
      </c>
      <c r="F107" s="476">
        <v>293.04000000000002</v>
      </c>
      <c r="G107" s="475" t="s">
        <v>146</v>
      </c>
      <c r="H107" s="856">
        <v>1600764.26</v>
      </c>
      <c r="I107" s="374"/>
      <c r="J107" s="374"/>
      <c r="K107" s="374"/>
      <c r="L107" s="374"/>
      <c r="M107" s="374"/>
      <c r="N107" s="374"/>
      <c r="O107" s="374"/>
      <c r="P107" s="374"/>
      <c r="Q107" s="374"/>
      <c r="R107" s="374"/>
      <c r="S107" s="374"/>
      <c r="T107" s="374"/>
      <c r="U107" s="374"/>
      <c r="V107" s="374"/>
      <c r="W107" s="374"/>
      <c r="X107" s="374"/>
      <c r="Y107" s="374"/>
      <c r="Z107" s="374"/>
      <c r="AA107" s="374"/>
      <c r="AB107" s="374"/>
      <c r="AC107" s="374"/>
      <c r="AD107" s="374"/>
      <c r="AE107" s="374"/>
      <c r="AF107" s="374"/>
      <c r="AG107" s="374"/>
      <c r="AH107" s="374"/>
      <c r="AI107" s="374"/>
      <c r="AJ107" s="374"/>
      <c r="AK107" s="374"/>
      <c r="AL107" s="374"/>
      <c r="AM107" s="374"/>
      <c r="AN107" s="374"/>
      <c r="AO107" s="374"/>
      <c r="AP107" s="374"/>
      <c r="AQ107" s="374"/>
      <c r="AR107" s="374"/>
      <c r="AS107" s="374"/>
      <c r="AT107" s="374"/>
      <c r="AU107" s="374"/>
      <c r="AV107" s="374"/>
      <c r="AW107" s="374"/>
    </row>
    <row r="108" spans="1:49" s="316" customFormat="1" ht="17.25" hidden="1" customHeight="1">
      <c r="A108" s="349">
        <v>2014</v>
      </c>
      <c r="B108" s="476">
        <v>1339291.6500000001</v>
      </c>
      <c r="C108" s="476">
        <v>238618.35</v>
      </c>
      <c r="D108" s="475" t="s">
        <v>146</v>
      </c>
      <c r="E108" s="476">
        <v>4632.3999999999996</v>
      </c>
      <c r="F108" s="476">
        <v>280.60000000000002</v>
      </c>
      <c r="G108" s="475" t="s">
        <v>146</v>
      </c>
      <c r="H108" s="856">
        <v>1582823.0000000002</v>
      </c>
      <c r="I108" s="374"/>
      <c r="J108" s="374"/>
      <c r="K108" s="374"/>
      <c r="L108" s="374"/>
      <c r="M108" s="374"/>
      <c r="N108" s="374"/>
      <c r="O108" s="374"/>
      <c r="P108" s="374"/>
      <c r="Q108" s="374"/>
      <c r="R108" s="374"/>
      <c r="S108" s="374"/>
      <c r="T108" s="374"/>
      <c r="U108" s="374"/>
      <c r="V108" s="374"/>
      <c r="W108" s="374"/>
      <c r="X108" s="374"/>
      <c r="Y108" s="374"/>
      <c r="Z108" s="374"/>
      <c r="AA108" s="374"/>
      <c r="AB108" s="374"/>
      <c r="AC108" s="374"/>
      <c r="AD108" s="374"/>
      <c r="AE108" s="374"/>
      <c r="AF108" s="374"/>
      <c r="AG108" s="374"/>
      <c r="AH108" s="374"/>
      <c r="AI108" s="374"/>
      <c r="AJ108" s="374"/>
      <c r="AK108" s="374"/>
      <c r="AL108" s="374"/>
      <c r="AM108" s="374"/>
      <c r="AN108" s="374"/>
      <c r="AO108" s="374"/>
      <c r="AP108" s="374"/>
      <c r="AQ108" s="374"/>
      <c r="AR108" s="374"/>
      <c r="AS108" s="374"/>
      <c r="AT108" s="374"/>
      <c r="AU108" s="374"/>
      <c r="AV108" s="374"/>
      <c r="AW108" s="374"/>
    </row>
    <row r="109" spans="1:49" s="316" customFormat="1" ht="17.25" hidden="1" customHeight="1">
      <c r="A109" s="349">
        <v>2014</v>
      </c>
      <c r="B109" s="476">
        <v>1337507.33</v>
      </c>
      <c r="C109" s="476">
        <v>240018.12999999998</v>
      </c>
      <c r="D109" s="475" t="s">
        <v>146</v>
      </c>
      <c r="E109" s="476">
        <v>4543.7700000000004</v>
      </c>
      <c r="F109" s="476">
        <v>265.86</v>
      </c>
      <c r="G109" s="475" t="s">
        <v>146</v>
      </c>
      <c r="H109" s="856">
        <v>1582335.09</v>
      </c>
      <c r="I109" s="374"/>
      <c r="J109" s="374"/>
      <c r="K109" s="374"/>
      <c r="L109" s="374"/>
      <c r="M109" s="374"/>
      <c r="N109" s="374"/>
      <c r="O109" s="374"/>
      <c r="P109" s="374"/>
      <c r="Q109" s="374"/>
      <c r="R109" s="374"/>
      <c r="S109" s="374"/>
      <c r="T109" s="374"/>
      <c r="U109" s="374"/>
      <c r="V109" s="374"/>
      <c r="W109" s="374"/>
      <c r="X109" s="374"/>
      <c r="Y109" s="374"/>
      <c r="Z109" s="374"/>
      <c r="AA109" s="374"/>
      <c r="AB109" s="374"/>
      <c r="AC109" s="374"/>
      <c r="AD109" s="374"/>
      <c r="AE109" s="374"/>
      <c r="AF109" s="374"/>
      <c r="AG109" s="374"/>
      <c r="AH109" s="374"/>
      <c r="AI109" s="374"/>
      <c r="AJ109" s="374"/>
      <c r="AK109" s="374"/>
      <c r="AL109" s="374"/>
      <c r="AM109" s="374"/>
      <c r="AN109" s="374"/>
      <c r="AO109" s="374"/>
      <c r="AP109" s="374"/>
      <c r="AQ109" s="374"/>
      <c r="AR109" s="374"/>
      <c r="AS109" s="374"/>
      <c r="AT109" s="374"/>
      <c r="AU109" s="374"/>
      <c r="AV109" s="374"/>
      <c r="AW109" s="374"/>
    </row>
    <row r="110" spans="1:49" s="316" customFormat="1" ht="17.25" hidden="1" customHeight="1">
      <c r="A110" s="349">
        <v>2014</v>
      </c>
      <c r="B110" s="476">
        <v>1321229.6800000002</v>
      </c>
      <c r="C110" s="476">
        <v>241139.95</v>
      </c>
      <c r="D110" s="475" t="s">
        <v>146</v>
      </c>
      <c r="E110" s="476">
        <v>4323.43</v>
      </c>
      <c r="F110" s="476">
        <v>260.20999999999998</v>
      </c>
      <c r="G110" s="475" t="s">
        <v>146</v>
      </c>
      <c r="H110" s="856">
        <v>1566953.27</v>
      </c>
      <c r="I110" s="374"/>
      <c r="J110" s="374"/>
      <c r="K110" s="374"/>
      <c r="L110" s="374"/>
      <c r="M110" s="374"/>
      <c r="N110" s="374"/>
      <c r="O110" s="374"/>
      <c r="P110" s="374"/>
      <c r="Q110" s="374"/>
      <c r="R110" s="374"/>
      <c r="S110" s="374"/>
      <c r="T110" s="374"/>
      <c r="U110" s="374"/>
      <c r="V110" s="374"/>
      <c r="W110" s="374"/>
      <c r="X110" s="374"/>
      <c r="Y110" s="374"/>
      <c r="Z110" s="374"/>
      <c r="AA110" s="374"/>
      <c r="AB110" s="374"/>
      <c r="AC110" s="374"/>
      <c r="AD110" s="374"/>
      <c r="AE110" s="374"/>
      <c r="AF110" s="374"/>
      <c r="AG110" s="374"/>
      <c r="AH110" s="374"/>
      <c r="AI110" s="374"/>
      <c r="AJ110" s="374"/>
      <c r="AK110" s="374"/>
      <c r="AL110" s="374"/>
      <c r="AM110" s="374"/>
      <c r="AN110" s="374"/>
      <c r="AO110" s="374"/>
      <c r="AP110" s="374"/>
      <c r="AQ110" s="374"/>
      <c r="AR110" s="374"/>
      <c r="AS110" s="374"/>
      <c r="AT110" s="374"/>
      <c r="AU110" s="374"/>
      <c r="AV110" s="374"/>
      <c r="AW110" s="374"/>
    </row>
    <row r="111" spans="1:49" s="316" customFormat="1" ht="17.25" hidden="1" customHeight="1">
      <c r="A111" s="349">
        <v>2014</v>
      </c>
      <c r="B111" s="476">
        <v>1304225.05</v>
      </c>
      <c r="C111" s="476">
        <v>240701.4</v>
      </c>
      <c r="D111" s="475" t="s">
        <v>146</v>
      </c>
      <c r="E111" s="476">
        <v>4212.3500000000004</v>
      </c>
      <c r="F111" s="476">
        <v>259.64999999999998</v>
      </c>
      <c r="G111" s="475" t="s">
        <v>146</v>
      </c>
      <c r="H111" s="856">
        <v>1549398.45</v>
      </c>
      <c r="I111" s="374"/>
      <c r="J111" s="374"/>
      <c r="K111" s="374"/>
      <c r="L111" s="374"/>
      <c r="M111" s="374"/>
      <c r="N111" s="374"/>
      <c r="O111" s="374"/>
      <c r="P111" s="374"/>
      <c r="Q111" s="374"/>
      <c r="R111" s="374"/>
      <c r="S111" s="374"/>
      <c r="T111" s="374"/>
      <c r="U111" s="374"/>
      <c r="V111" s="374"/>
      <c r="W111" s="374"/>
      <c r="X111" s="374"/>
      <c r="Y111" s="374"/>
      <c r="Z111" s="374"/>
      <c r="AA111" s="374"/>
      <c r="AB111" s="374"/>
      <c r="AC111" s="374"/>
      <c r="AD111" s="374"/>
      <c r="AE111" s="374"/>
      <c r="AF111" s="374"/>
      <c r="AG111" s="374"/>
      <c r="AH111" s="374"/>
      <c r="AI111" s="374"/>
      <c r="AJ111" s="374"/>
      <c r="AK111" s="374"/>
      <c r="AL111" s="374"/>
      <c r="AM111" s="374"/>
      <c r="AN111" s="374"/>
      <c r="AO111" s="374"/>
      <c r="AP111" s="374"/>
      <c r="AQ111" s="374"/>
      <c r="AR111" s="374"/>
      <c r="AS111" s="374"/>
      <c r="AT111" s="374"/>
      <c r="AU111" s="374"/>
      <c r="AV111" s="374"/>
      <c r="AW111" s="374"/>
    </row>
    <row r="112" spans="1:49" s="316" customFormat="1" ht="17.25" hidden="1" customHeight="1">
      <c r="A112" s="349">
        <v>2014</v>
      </c>
      <c r="B112" s="476">
        <v>1307471.5999999999</v>
      </c>
      <c r="C112" s="476">
        <v>241376.94</v>
      </c>
      <c r="D112" s="480" t="s">
        <v>146</v>
      </c>
      <c r="E112" s="476">
        <v>3529.51</v>
      </c>
      <c r="F112" s="476">
        <v>261.20999999999998</v>
      </c>
      <c r="G112" s="480" t="s">
        <v>146</v>
      </c>
      <c r="H112" s="856">
        <v>1552639.26</v>
      </c>
      <c r="I112" s="374"/>
      <c r="J112" s="374"/>
      <c r="K112" s="374"/>
      <c r="L112" s="374"/>
      <c r="M112" s="374"/>
      <c r="N112" s="374"/>
      <c r="O112" s="374"/>
      <c r="P112" s="374"/>
      <c r="Q112" s="374"/>
      <c r="R112" s="374"/>
      <c r="S112" s="374"/>
      <c r="T112" s="374"/>
      <c r="U112" s="374"/>
      <c r="V112" s="374"/>
      <c r="W112" s="374"/>
      <c r="X112" s="374"/>
      <c r="Y112" s="374"/>
      <c r="Z112" s="374"/>
      <c r="AA112" s="374"/>
      <c r="AB112" s="374"/>
      <c r="AC112" s="374"/>
      <c r="AD112" s="374"/>
      <c r="AE112" s="374"/>
      <c r="AF112" s="374"/>
      <c r="AG112" s="374"/>
      <c r="AH112" s="374"/>
      <c r="AI112" s="374"/>
      <c r="AJ112" s="374"/>
      <c r="AK112" s="374"/>
      <c r="AL112" s="374"/>
      <c r="AM112" s="374"/>
      <c r="AN112" s="374"/>
      <c r="AO112" s="374"/>
      <c r="AP112" s="374"/>
      <c r="AQ112" s="374"/>
      <c r="AR112" s="374"/>
      <c r="AS112" s="374"/>
      <c r="AT112" s="374"/>
      <c r="AU112" s="374"/>
      <c r="AV112" s="374"/>
      <c r="AW112" s="374"/>
    </row>
    <row r="113" spans="1:49" s="316" customFormat="1" ht="17.25" hidden="1" customHeight="1">
      <c r="A113" s="364">
        <v>2015</v>
      </c>
      <c r="B113" s="472"/>
      <c r="C113" s="472"/>
      <c r="D113" s="479"/>
      <c r="E113" s="472"/>
      <c r="F113" s="472"/>
      <c r="G113" s="472"/>
      <c r="H113" s="859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374"/>
      <c r="AJ113" s="374"/>
      <c r="AK113" s="374"/>
      <c r="AL113" s="374"/>
      <c r="AM113" s="374"/>
      <c r="AN113" s="374"/>
      <c r="AO113" s="374"/>
      <c r="AP113" s="374"/>
      <c r="AQ113" s="374"/>
      <c r="AR113" s="374"/>
      <c r="AS113" s="374"/>
      <c r="AT113" s="374"/>
      <c r="AU113" s="374"/>
      <c r="AV113" s="374"/>
      <c r="AW113" s="374"/>
    </row>
    <row r="114" spans="1:49" s="316" customFormat="1" ht="17.25" hidden="1" customHeight="1">
      <c r="A114" s="349">
        <v>2015</v>
      </c>
      <c r="B114" s="476">
        <v>1271672.3</v>
      </c>
      <c r="C114" s="476">
        <v>240613.85</v>
      </c>
      <c r="D114" s="475" t="s">
        <v>146</v>
      </c>
      <c r="E114" s="476">
        <v>3510.65</v>
      </c>
      <c r="F114" s="476">
        <v>259</v>
      </c>
      <c r="G114" s="475" t="s">
        <v>146</v>
      </c>
      <c r="H114" s="856">
        <v>1516055.8</v>
      </c>
      <c r="I114" s="374"/>
      <c r="J114" s="374"/>
      <c r="K114" s="374"/>
      <c r="L114" s="374"/>
      <c r="M114" s="374"/>
      <c r="N114" s="374"/>
      <c r="O114" s="374"/>
      <c r="P114" s="374"/>
      <c r="Q114" s="374"/>
      <c r="R114" s="374"/>
      <c r="S114" s="374"/>
      <c r="T114" s="374"/>
      <c r="U114" s="374"/>
      <c r="V114" s="374"/>
      <c r="W114" s="374"/>
      <c r="X114" s="374"/>
      <c r="Y114" s="374"/>
      <c r="Z114" s="374"/>
      <c r="AA114" s="374"/>
      <c r="AB114" s="374"/>
      <c r="AC114" s="374"/>
      <c r="AD114" s="374"/>
      <c r="AE114" s="374"/>
      <c r="AF114" s="374"/>
      <c r="AG114" s="374"/>
      <c r="AH114" s="374"/>
      <c r="AI114" s="374"/>
      <c r="AJ114" s="374"/>
      <c r="AK114" s="374"/>
      <c r="AL114" s="374"/>
      <c r="AM114" s="374"/>
      <c r="AN114" s="374"/>
      <c r="AO114" s="374"/>
      <c r="AP114" s="374"/>
      <c r="AQ114" s="374"/>
      <c r="AR114" s="374"/>
      <c r="AS114" s="374"/>
      <c r="AT114" s="374"/>
      <c r="AU114" s="374"/>
      <c r="AV114" s="374"/>
      <c r="AW114" s="374"/>
    </row>
    <row r="115" spans="1:49" s="316" customFormat="1" ht="17.25" hidden="1" customHeight="1">
      <c r="A115" s="349">
        <v>2014.5384615384601</v>
      </c>
      <c r="B115" s="476">
        <v>1282695.25</v>
      </c>
      <c r="C115" s="476">
        <v>241695.65</v>
      </c>
      <c r="D115" s="475" t="s">
        <v>146</v>
      </c>
      <c r="E115" s="476">
        <v>3712</v>
      </c>
      <c r="F115" s="476">
        <v>266.2</v>
      </c>
      <c r="G115" s="475" t="s">
        <v>146</v>
      </c>
      <c r="H115" s="856">
        <v>1528369.1</v>
      </c>
      <c r="I115" s="374"/>
      <c r="J115" s="374"/>
      <c r="K115" s="374"/>
      <c r="L115" s="374"/>
      <c r="M115" s="374"/>
      <c r="N115" s="374"/>
      <c r="O115" s="374"/>
      <c r="P115" s="374"/>
      <c r="Q115" s="374"/>
      <c r="R115" s="374"/>
      <c r="S115" s="374"/>
      <c r="T115" s="374"/>
      <c r="U115" s="374"/>
      <c r="V115" s="374"/>
      <c r="W115" s="374"/>
      <c r="X115" s="374"/>
      <c r="Y115" s="374"/>
      <c r="Z115" s="374"/>
      <c r="AA115" s="374"/>
      <c r="AB115" s="374"/>
      <c r="AC115" s="374"/>
      <c r="AD115" s="374"/>
      <c r="AE115" s="374"/>
      <c r="AF115" s="374"/>
      <c r="AG115" s="374"/>
      <c r="AH115" s="374"/>
      <c r="AI115" s="374"/>
      <c r="AJ115" s="374"/>
      <c r="AK115" s="374"/>
      <c r="AL115" s="374"/>
      <c r="AM115" s="374"/>
      <c r="AN115" s="374"/>
      <c r="AO115" s="374"/>
      <c r="AP115" s="374"/>
      <c r="AQ115" s="374"/>
      <c r="AR115" s="374"/>
      <c r="AS115" s="374"/>
      <c r="AT115" s="374"/>
      <c r="AU115" s="374"/>
      <c r="AV115" s="374"/>
      <c r="AW115" s="374"/>
    </row>
    <row r="116" spans="1:49" s="316" customFormat="1" ht="17.25" hidden="1" customHeight="1">
      <c r="A116" s="349">
        <v>2014.59120879121</v>
      </c>
      <c r="B116" s="476">
        <v>1313087.3899999999</v>
      </c>
      <c r="C116" s="476">
        <v>245854.03999999998</v>
      </c>
      <c r="D116" s="475" t="s">
        <v>146</v>
      </c>
      <c r="E116" s="476">
        <v>4131.8100000000004</v>
      </c>
      <c r="F116" s="476">
        <v>269.95</v>
      </c>
      <c r="G116" s="475" t="s">
        <v>146</v>
      </c>
      <c r="H116" s="856">
        <v>1563343.19</v>
      </c>
      <c r="I116" s="374"/>
      <c r="J116" s="374"/>
      <c r="K116" s="374"/>
      <c r="L116" s="374"/>
      <c r="M116" s="374"/>
      <c r="N116" s="374"/>
      <c r="O116" s="374"/>
      <c r="P116" s="374"/>
      <c r="Q116" s="374"/>
      <c r="R116" s="374"/>
      <c r="S116" s="374"/>
      <c r="T116" s="374"/>
      <c r="U116" s="374"/>
      <c r="V116" s="374"/>
      <c r="W116" s="374"/>
      <c r="X116" s="374"/>
      <c r="Y116" s="374"/>
      <c r="Z116" s="374"/>
      <c r="AA116" s="374"/>
      <c r="AB116" s="374"/>
      <c r="AC116" s="374"/>
      <c r="AD116" s="374"/>
      <c r="AE116" s="374"/>
      <c r="AF116" s="374"/>
      <c r="AG116" s="374"/>
      <c r="AH116" s="374"/>
      <c r="AI116" s="374"/>
      <c r="AJ116" s="374"/>
      <c r="AK116" s="374"/>
      <c r="AL116" s="374"/>
      <c r="AM116" s="374"/>
      <c r="AN116" s="374"/>
      <c r="AO116" s="374"/>
      <c r="AP116" s="374"/>
      <c r="AQ116" s="374"/>
      <c r="AR116" s="374"/>
      <c r="AS116" s="374"/>
      <c r="AT116" s="374"/>
      <c r="AU116" s="374"/>
      <c r="AV116" s="374"/>
      <c r="AW116" s="374"/>
    </row>
    <row r="117" spans="1:49" s="316" customFormat="1" ht="17.25" hidden="1" customHeight="1">
      <c r="A117" s="349">
        <v>2014.6439560439601</v>
      </c>
      <c r="B117" s="476">
        <v>1352992.3499999999</v>
      </c>
      <c r="C117" s="476">
        <v>250361.69999999998</v>
      </c>
      <c r="D117" s="475" t="s">
        <v>146</v>
      </c>
      <c r="E117" s="476">
        <v>4254</v>
      </c>
      <c r="F117" s="476">
        <v>274.85000000000002</v>
      </c>
      <c r="G117" s="475" t="s">
        <v>146</v>
      </c>
      <c r="H117" s="856">
        <v>1607882.9</v>
      </c>
      <c r="I117" s="374"/>
      <c r="J117" s="374"/>
      <c r="K117" s="374"/>
      <c r="L117" s="374"/>
      <c r="M117" s="374"/>
      <c r="N117" s="374"/>
      <c r="O117" s="374"/>
      <c r="P117" s="374"/>
      <c r="Q117" s="374"/>
      <c r="R117" s="374"/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4"/>
      <c r="AK117" s="374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</row>
    <row r="118" spans="1:49" s="316" customFormat="1" ht="17.25" customHeight="1">
      <c r="A118" s="349">
        <v>2014.6967032967</v>
      </c>
      <c r="B118" s="476">
        <v>1403860.45</v>
      </c>
      <c r="C118" s="476">
        <v>254717.25</v>
      </c>
      <c r="D118" s="475" t="s">
        <v>146</v>
      </c>
      <c r="E118" s="476">
        <v>4370.9000000000005</v>
      </c>
      <c r="F118" s="476">
        <v>268.14999999999998</v>
      </c>
      <c r="G118" s="475" t="s">
        <v>146</v>
      </c>
      <c r="H118" s="856">
        <v>1663216.75</v>
      </c>
      <c r="I118" s="374"/>
      <c r="J118" s="374"/>
      <c r="K118" s="374"/>
      <c r="L118" s="374"/>
      <c r="M118" s="374"/>
      <c r="N118" s="374"/>
      <c r="O118" s="374"/>
      <c r="P118" s="374"/>
      <c r="Q118" s="374"/>
      <c r="R118" s="374"/>
      <c r="S118" s="374"/>
      <c r="T118" s="374"/>
      <c r="U118" s="374"/>
      <c r="V118" s="374"/>
      <c r="W118" s="374"/>
      <c r="X118" s="374"/>
      <c r="Y118" s="374"/>
      <c r="Z118" s="374"/>
      <c r="AA118" s="374"/>
      <c r="AB118" s="374"/>
      <c r="AC118" s="374"/>
      <c r="AD118" s="374"/>
      <c r="AE118" s="374"/>
      <c r="AF118" s="374"/>
      <c r="AG118" s="374"/>
      <c r="AH118" s="374"/>
      <c r="AI118" s="374"/>
      <c r="AJ118" s="374"/>
      <c r="AK118" s="374"/>
      <c r="AL118" s="374"/>
      <c r="AM118" s="374"/>
      <c r="AN118" s="374"/>
      <c r="AO118" s="374"/>
      <c r="AP118" s="374"/>
      <c r="AQ118" s="374"/>
      <c r="AR118" s="374"/>
      <c r="AS118" s="374"/>
      <c r="AT118" s="374"/>
      <c r="AU118" s="374"/>
      <c r="AV118" s="374"/>
      <c r="AW118" s="374"/>
    </row>
    <row r="119" spans="1:49" s="316" customFormat="1" ht="17.25" hidden="1" customHeight="1">
      <c r="A119" s="349">
        <v>2014.7494505494501</v>
      </c>
      <c r="B119" s="476">
        <v>1404809.3900000001</v>
      </c>
      <c r="C119" s="476">
        <v>258442.36</v>
      </c>
      <c r="D119" s="475" t="s">
        <v>146</v>
      </c>
      <c r="E119" s="476">
        <v>4588.72</v>
      </c>
      <c r="F119" s="476">
        <v>258.22000000000003</v>
      </c>
      <c r="G119" s="475" t="s">
        <v>146</v>
      </c>
      <c r="H119" s="856">
        <v>1668098.69</v>
      </c>
      <c r="I119" s="374"/>
      <c r="J119" s="374"/>
      <c r="K119" s="374"/>
      <c r="L119" s="374"/>
      <c r="M119" s="374"/>
      <c r="N119" s="374"/>
      <c r="O119" s="374"/>
      <c r="P119" s="374"/>
      <c r="Q119" s="374"/>
      <c r="R119" s="374"/>
      <c r="S119" s="374"/>
      <c r="T119" s="374"/>
      <c r="U119" s="374"/>
      <c r="V119" s="374"/>
      <c r="W119" s="374"/>
      <c r="X119" s="374"/>
      <c r="Y119" s="374"/>
      <c r="Z119" s="374"/>
      <c r="AA119" s="374"/>
      <c r="AB119" s="374"/>
      <c r="AC119" s="374"/>
      <c r="AD119" s="374"/>
      <c r="AE119" s="374"/>
      <c r="AF119" s="374"/>
      <c r="AG119" s="374"/>
      <c r="AH119" s="374"/>
      <c r="AI119" s="374"/>
      <c r="AJ119" s="374"/>
      <c r="AK119" s="374"/>
      <c r="AL119" s="374"/>
      <c r="AM119" s="374"/>
      <c r="AN119" s="374"/>
      <c r="AO119" s="374"/>
      <c r="AP119" s="374"/>
      <c r="AQ119" s="374"/>
      <c r="AR119" s="374"/>
      <c r="AS119" s="374"/>
      <c r="AT119" s="374"/>
      <c r="AU119" s="374"/>
      <c r="AV119" s="374"/>
      <c r="AW119" s="374"/>
    </row>
    <row r="120" spans="1:49" s="316" customFormat="1" ht="17.25" hidden="1" customHeight="1">
      <c r="A120" s="349">
        <v>2014.8021978022</v>
      </c>
      <c r="B120" s="476">
        <v>1396251.11</v>
      </c>
      <c r="C120" s="476">
        <v>259729.73</v>
      </c>
      <c r="D120" s="475" t="s">
        <v>146</v>
      </c>
      <c r="E120" s="476">
        <v>4756.17</v>
      </c>
      <c r="F120" s="476">
        <v>257.33999999999997</v>
      </c>
      <c r="G120" s="475" t="s">
        <v>146</v>
      </c>
      <c r="H120" s="856">
        <v>1660994.35</v>
      </c>
      <c r="I120" s="374"/>
      <c r="J120" s="374"/>
      <c r="K120" s="374"/>
      <c r="L120" s="374"/>
      <c r="M120" s="374"/>
      <c r="N120" s="374"/>
      <c r="O120" s="374"/>
      <c r="P120" s="374"/>
      <c r="Q120" s="374"/>
      <c r="R120" s="374"/>
      <c r="S120" s="374"/>
      <c r="T120" s="374"/>
      <c r="U120" s="374"/>
      <c r="V120" s="374"/>
      <c r="W120" s="374"/>
      <c r="X120" s="374"/>
      <c r="Y120" s="374"/>
      <c r="Z120" s="374"/>
      <c r="AA120" s="374"/>
      <c r="AB120" s="374"/>
      <c r="AC120" s="374"/>
      <c r="AD120" s="374"/>
      <c r="AE120" s="374"/>
      <c r="AF120" s="374"/>
      <c r="AG120" s="374"/>
      <c r="AH120" s="374"/>
      <c r="AI120" s="374"/>
      <c r="AJ120" s="374"/>
      <c r="AK120" s="374"/>
      <c r="AL120" s="374"/>
      <c r="AM120" s="374"/>
      <c r="AN120" s="374"/>
      <c r="AO120" s="374"/>
      <c r="AP120" s="374"/>
      <c r="AQ120" s="374"/>
      <c r="AR120" s="374"/>
      <c r="AS120" s="374"/>
      <c r="AT120" s="374"/>
      <c r="AU120" s="374"/>
      <c r="AV120" s="374"/>
      <c r="AW120" s="374"/>
    </row>
    <row r="121" spans="1:49" s="316" customFormat="1" ht="17.25" hidden="1" customHeight="1">
      <c r="A121" s="349">
        <v>2014.8549450549399</v>
      </c>
      <c r="B121" s="476">
        <v>1379042</v>
      </c>
      <c r="C121" s="476">
        <v>259529</v>
      </c>
      <c r="D121" s="475" t="s">
        <v>146</v>
      </c>
      <c r="E121" s="476">
        <v>4812</v>
      </c>
      <c r="F121" s="476">
        <v>262</v>
      </c>
      <c r="G121" s="475"/>
      <c r="H121" s="856">
        <v>1643645</v>
      </c>
      <c r="I121" s="374"/>
      <c r="J121" s="374"/>
      <c r="K121" s="374"/>
      <c r="L121" s="374"/>
      <c r="M121" s="374"/>
      <c r="N121" s="374"/>
      <c r="O121" s="374"/>
      <c r="P121" s="374"/>
      <c r="Q121" s="374"/>
      <c r="R121" s="374"/>
      <c r="S121" s="374"/>
      <c r="T121" s="374"/>
      <c r="U121" s="374"/>
      <c r="V121" s="374"/>
      <c r="W121" s="374"/>
      <c r="X121" s="374"/>
      <c r="Y121" s="374"/>
      <c r="Z121" s="374"/>
      <c r="AA121" s="374"/>
      <c r="AB121" s="374"/>
      <c r="AC121" s="374"/>
      <c r="AD121" s="374"/>
      <c r="AE121" s="374"/>
      <c r="AF121" s="374"/>
      <c r="AG121" s="374"/>
      <c r="AH121" s="374"/>
      <c r="AI121" s="374"/>
      <c r="AJ121" s="374"/>
      <c r="AK121" s="374"/>
      <c r="AL121" s="374"/>
      <c r="AM121" s="374"/>
      <c r="AN121" s="374"/>
      <c r="AO121" s="374"/>
      <c r="AP121" s="374"/>
      <c r="AQ121" s="374"/>
      <c r="AR121" s="374"/>
      <c r="AS121" s="374"/>
      <c r="AT121" s="374"/>
      <c r="AU121" s="374"/>
      <c r="AV121" s="374"/>
      <c r="AW121" s="374"/>
    </row>
    <row r="122" spans="1:49" s="316" customFormat="1" ht="17.25" hidden="1" customHeight="1">
      <c r="A122" s="349">
        <v>2014.90769230769</v>
      </c>
      <c r="B122" s="476">
        <v>1380187.94</v>
      </c>
      <c r="C122" s="476">
        <v>260679.08</v>
      </c>
      <c r="D122" s="475" t="s">
        <v>146</v>
      </c>
      <c r="E122" s="476">
        <v>4754.04</v>
      </c>
      <c r="F122" s="476">
        <v>252.95</v>
      </c>
      <c r="G122" s="475" t="s">
        <v>146</v>
      </c>
      <c r="H122" s="856">
        <v>1645874.01</v>
      </c>
      <c r="I122" s="374"/>
      <c r="J122" s="374"/>
      <c r="K122" s="374"/>
      <c r="L122" s="374"/>
      <c r="M122" s="374"/>
      <c r="N122" s="374"/>
      <c r="O122" s="374"/>
      <c r="P122" s="374"/>
      <c r="Q122" s="374"/>
      <c r="R122" s="374"/>
      <c r="S122" s="374"/>
      <c r="T122" s="374"/>
      <c r="U122" s="374"/>
      <c r="V122" s="374"/>
      <c r="W122" s="374"/>
      <c r="X122" s="374"/>
      <c r="Y122" s="374"/>
      <c r="Z122" s="374"/>
      <c r="AA122" s="374"/>
      <c r="AB122" s="374"/>
      <c r="AC122" s="374"/>
      <c r="AD122" s="374"/>
      <c r="AE122" s="374"/>
      <c r="AF122" s="374"/>
      <c r="AG122" s="374"/>
      <c r="AH122" s="374"/>
      <c r="AI122" s="374"/>
      <c r="AJ122" s="374"/>
      <c r="AK122" s="374"/>
      <c r="AL122" s="374"/>
      <c r="AM122" s="374"/>
      <c r="AN122" s="374"/>
      <c r="AO122" s="374"/>
      <c r="AP122" s="374"/>
      <c r="AQ122" s="374"/>
      <c r="AR122" s="374"/>
      <c r="AS122" s="374"/>
      <c r="AT122" s="374"/>
      <c r="AU122" s="374"/>
      <c r="AV122" s="374"/>
      <c r="AW122" s="374"/>
    </row>
    <row r="123" spans="1:49" s="316" customFormat="1" ht="17.25" hidden="1" customHeight="1">
      <c r="A123" s="349">
        <v>2014.9604395604399</v>
      </c>
      <c r="B123" s="476">
        <v>1367404.1800000002</v>
      </c>
      <c r="C123" s="476">
        <v>261497.14</v>
      </c>
      <c r="D123" s="475" t="s">
        <v>146</v>
      </c>
      <c r="E123" s="476">
        <v>4492.8999999999996</v>
      </c>
      <c r="F123" s="476">
        <v>249.66</v>
      </c>
      <c r="G123" s="475" t="s">
        <v>146</v>
      </c>
      <c r="H123" s="856">
        <v>1633643.88</v>
      </c>
      <c r="I123" s="374"/>
      <c r="J123" s="374"/>
      <c r="K123" s="374"/>
      <c r="L123" s="374"/>
      <c r="M123" s="374"/>
      <c r="N123" s="374"/>
      <c r="O123" s="374"/>
      <c r="P123" s="374"/>
      <c r="Q123" s="374"/>
      <c r="R123" s="374"/>
      <c r="S123" s="374"/>
      <c r="T123" s="374"/>
      <c r="U123" s="374"/>
      <c r="V123" s="374"/>
      <c r="W123" s="374"/>
      <c r="X123" s="374"/>
      <c r="Y123" s="374"/>
      <c r="Z123" s="374"/>
      <c r="AA123" s="374"/>
      <c r="AB123" s="374"/>
      <c r="AC123" s="374"/>
      <c r="AD123" s="374"/>
      <c r="AE123" s="374"/>
      <c r="AF123" s="374"/>
      <c r="AG123" s="374"/>
      <c r="AH123" s="374"/>
      <c r="AI123" s="374"/>
      <c r="AJ123" s="374"/>
      <c r="AK123" s="374"/>
      <c r="AL123" s="374"/>
      <c r="AM123" s="374"/>
      <c r="AN123" s="374"/>
      <c r="AO123" s="374"/>
      <c r="AP123" s="374"/>
      <c r="AQ123" s="374"/>
      <c r="AR123" s="374"/>
      <c r="AS123" s="374"/>
      <c r="AT123" s="374"/>
      <c r="AU123" s="374"/>
      <c r="AV123" s="374"/>
      <c r="AW123" s="374"/>
    </row>
    <row r="124" spans="1:49" s="316" customFormat="1" ht="17.25" hidden="1" customHeight="1">
      <c r="A124" s="349">
        <v>2015.01318681319</v>
      </c>
      <c r="B124" s="476">
        <v>1355585.51</v>
      </c>
      <c r="C124" s="476">
        <v>261461.7</v>
      </c>
      <c r="D124" s="475" t="s">
        <v>146</v>
      </c>
      <c r="E124" s="476">
        <v>4163.09</v>
      </c>
      <c r="F124" s="476">
        <v>247.38</v>
      </c>
      <c r="G124" s="475" t="s">
        <v>146</v>
      </c>
      <c r="H124" s="856">
        <v>1621457.68</v>
      </c>
      <c r="I124" s="374"/>
      <c r="J124" s="374"/>
      <c r="K124" s="374"/>
      <c r="L124" s="374"/>
      <c r="M124" s="374"/>
      <c r="N124" s="374"/>
      <c r="O124" s="374"/>
      <c r="P124" s="374"/>
      <c r="Q124" s="374"/>
      <c r="R124" s="374"/>
      <c r="S124" s="374"/>
      <c r="T124" s="374"/>
      <c r="U124" s="374"/>
      <c r="V124" s="374"/>
      <c r="W124" s="374"/>
      <c r="X124" s="374"/>
      <c r="Y124" s="374"/>
      <c r="Z124" s="374"/>
      <c r="AA124" s="374"/>
      <c r="AB124" s="374"/>
      <c r="AC124" s="374"/>
      <c r="AD124" s="374"/>
      <c r="AE124" s="374"/>
      <c r="AF124" s="374"/>
      <c r="AG124" s="374"/>
      <c r="AH124" s="374"/>
      <c r="AI124" s="374"/>
      <c r="AJ124" s="374"/>
      <c r="AK124" s="374"/>
      <c r="AL124" s="374"/>
      <c r="AM124" s="374"/>
      <c r="AN124" s="374"/>
      <c r="AO124" s="374"/>
      <c r="AP124" s="374"/>
      <c r="AQ124" s="374"/>
      <c r="AR124" s="374"/>
      <c r="AS124" s="374"/>
      <c r="AT124" s="374"/>
      <c r="AU124" s="374"/>
      <c r="AV124" s="374"/>
      <c r="AW124" s="374"/>
    </row>
    <row r="125" spans="1:49" s="455" customFormat="1" ht="17.25" hidden="1" customHeight="1">
      <c r="A125" s="349">
        <v>2015.0659340659299</v>
      </c>
      <c r="B125" s="474">
        <v>1362610.04</v>
      </c>
      <c r="C125" s="474">
        <v>261613.19999999998</v>
      </c>
      <c r="D125" s="473" t="s">
        <v>146</v>
      </c>
      <c r="E125" s="474">
        <v>3370.1000000000004</v>
      </c>
      <c r="F125" s="474">
        <v>245</v>
      </c>
      <c r="G125" s="473" t="s">
        <v>146</v>
      </c>
      <c r="H125" s="860">
        <v>1627838.3399999999</v>
      </c>
      <c r="I125" s="487"/>
      <c r="J125" s="487"/>
      <c r="K125" s="487"/>
      <c r="L125" s="487"/>
      <c r="M125" s="487"/>
      <c r="N125" s="487"/>
      <c r="O125" s="487"/>
      <c r="P125" s="487"/>
      <c r="Q125" s="487"/>
      <c r="R125" s="487"/>
      <c r="S125" s="487"/>
      <c r="T125" s="487"/>
      <c r="U125" s="487"/>
      <c r="V125" s="487"/>
      <c r="W125" s="487"/>
      <c r="X125" s="487"/>
      <c r="Y125" s="487"/>
      <c r="Z125" s="487"/>
      <c r="AA125" s="487"/>
      <c r="AB125" s="487"/>
      <c r="AC125" s="487"/>
      <c r="AD125" s="487"/>
      <c r="AE125" s="487"/>
      <c r="AF125" s="487"/>
      <c r="AG125" s="487"/>
      <c r="AH125" s="487"/>
      <c r="AI125" s="487"/>
      <c r="AJ125" s="487"/>
      <c r="AK125" s="487"/>
      <c r="AL125" s="487"/>
      <c r="AM125" s="487"/>
      <c r="AN125" s="487"/>
      <c r="AO125" s="487"/>
      <c r="AP125" s="487"/>
      <c r="AQ125" s="487"/>
      <c r="AR125" s="487"/>
      <c r="AS125" s="487"/>
      <c r="AT125" s="487"/>
      <c r="AU125" s="487"/>
      <c r="AV125" s="487"/>
      <c r="AW125" s="487"/>
    </row>
    <row r="126" spans="1:49" s="455" customFormat="1" ht="17.25" hidden="1" customHeight="1">
      <c r="A126" s="349">
        <v>2015.11868131868</v>
      </c>
      <c r="B126" s="472"/>
      <c r="C126" s="472"/>
      <c r="D126" s="471"/>
      <c r="E126" s="472"/>
      <c r="F126" s="472"/>
      <c r="G126" s="471"/>
      <c r="H126" s="859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  <c r="S126" s="487"/>
      <c r="T126" s="487"/>
      <c r="U126" s="487"/>
      <c r="V126" s="487"/>
      <c r="W126" s="487"/>
      <c r="X126" s="487"/>
      <c r="Y126" s="487"/>
      <c r="Z126" s="487"/>
      <c r="AA126" s="487"/>
      <c r="AB126" s="487"/>
      <c r="AC126" s="487"/>
      <c r="AD126" s="487"/>
      <c r="AE126" s="487"/>
      <c r="AF126" s="487"/>
      <c r="AG126" s="487"/>
      <c r="AH126" s="487"/>
      <c r="AI126" s="487"/>
      <c r="AJ126" s="487"/>
      <c r="AK126" s="487"/>
      <c r="AL126" s="487"/>
      <c r="AM126" s="487"/>
      <c r="AN126" s="487"/>
      <c r="AO126" s="487"/>
      <c r="AP126" s="487"/>
      <c r="AQ126" s="487"/>
      <c r="AR126" s="487"/>
      <c r="AS126" s="487"/>
      <c r="AT126" s="487"/>
      <c r="AU126" s="487"/>
      <c r="AV126" s="487"/>
      <c r="AW126" s="487"/>
    </row>
    <row r="127" spans="1:49" s="316" customFormat="1" ht="17.25" hidden="1" customHeight="1">
      <c r="A127" s="349">
        <v>2016</v>
      </c>
      <c r="B127" s="476">
        <v>1337039.29</v>
      </c>
      <c r="C127" s="476">
        <v>260022.25</v>
      </c>
      <c r="D127" s="475" t="s">
        <v>146</v>
      </c>
      <c r="E127" s="476">
        <v>3521.4100000000003</v>
      </c>
      <c r="F127" s="476">
        <v>239.31</v>
      </c>
      <c r="G127" s="475" t="s">
        <v>146</v>
      </c>
      <c r="H127" s="856">
        <v>1600822.26</v>
      </c>
      <c r="I127" s="374"/>
      <c r="J127" s="374"/>
      <c r="K127" s="374"/>
      <c r="L127" s="374"/>
      <c r="M127" s="374"/>
      <c r="N127" s="374"/>
      <c r="O127" s="374"/>
      <c r="P127" s="374"/>
      <c r="Q127" s="374"/>
      <c r="R127" s="374"/>
      <c r="S127" s="374"/>
      <c r="T127" s="374"/>
      <c r="U127" s="374"/>
      <c r="V127" s="374"/>
      <c r="W127" s="374"/>
      <c r="X127" s="374"/>
      <c r="Y127" s="374"/>
      <c r="Z127" s="374"/>
      <c r="AA127" s="374"/>
      <c r="AB127" s="374"/>
      <c r="AC127" s="374"/>
      <c r="AD127" s="374"/>
      <c r="AE127" s="374"/>
      <c r="AF127" s="374"/>
      <c r="AG127" s="374"/>
      <c r="AH127" s="374"/>
      <c r="AI127" s="374"/>
      <c r="AJ127" s="374"/>
      <c r="AK127" s="374"/>
      <c r="AL127" s="374"/>
      <c r="AM127" s="374"/>
      <c r="AN127" s="374"/>
      <c r="AO127" s="374"/>
      <c r="AP127" s="374"/>
      <c r="AQ127" s="374"/>
      <c r="AR127" s="374"/>
      <c r="AS127" s="374"/>
      <c r="AT127" s="374"/>
      <c r="AU127" s="374"/>
      <c r="AV127" s="374"/>
      <c r="AW127" s="374"/>
    </row>
    <row r="128" spans="1:49" s="316" customFormat="1" ht="17.25" hidden="1" customHeight="1">
      <c r="A128" s="349">
        <v>2016</v>
      </c>
      <c r="B128" s="476">
        <v>1347170.88</v>
      </c>
      <c r="C128" s="476">
        <v>261517.66</v>
      </c>
      <c r="D128" s="475" t="s">
        <v>146</v>
      </c>
      <c r="E128" s="476">
        <v>3752.7999999999997</v>
      </c>
      <c r="F128" s="476">
        <v>239.23</v>
      </c>
      <c r="G128" s="475" t="s">
        <v>146</v>
      </c>
      <c r="H128" s="856">
        <v>1612680.57</v>
      </c>
      <c r="I128" s="374"/>
      <c r="J128" s="374"/>
      <c r="K128" s="374"/>
      <c r="L128" s="374"/>
      <c r="M128" s="374"/>
      <c r="N128" s="374"/>
      <c r="O128" s="374"/>
      <c r="P128" s="374"/>
      <c r="Q128" s="374"/>
      <c r="R128" s="374"/>
      <c r="S128" s="374"/>
      <c r="T128" s="374"/>
      <c r="U128" s="374"/>
      <c r="V128" s="374"/>
      <c r="W128" s="374"/>
      <c r="X128" s="374"/>
      <c r="Y128" s="374"/>
      <c r="Z128" s="374"/>
      <c r="AA128" s="374"/>
      <c r="AB128" s="374"/>
      <c r="AC128" s="374"/>
      <c r="AD128" s="374"/>
      <c r="AE128" s="374"/>
      <c r="AF128" s="374"/>
      <c r="AG128" s="374"/>
      <c r="AH128" s="374"/>
      <c r="AI128" s="374"/>
      <c r="AJ128" s="374"/>
      <c r="AK128" s="374"/>
      <c r="AL128" s="374"/>
      <c r="AM128" s="374"/>
      <c r="AN128" s="374"/>
      <c r="AO128" s="374"/>
      <c r="AP128" s="374"/>
      <c r="AQ128" s="374"/>
      <c r="AR128" s="374"/>
      <c r="AS128" s="374"/>
      <c r="AT128" s="374"/>
      <c r="AU128" s="374"/>
      <c r="AV128" s="374"/>
      <c r="AW128" s="374"/>
    </row>
    <row r="129" spans="1:49" s="316" customFormat="1" ht="17.25" hidden="1" customHeight="1">
      <c r="A129" s="349">
        <v>2016</v>
      </c>
      <c r="B129" s="476">
        <v>1373139.83</v>
      </c>
      <c r="C129" s="476">
        <v>265537.09000000003</v>
      </c>
      <c r="D129" s="475" t="s">
        <v>146</v>
      </c>
      <c r="E129" s="476">
        <v>4149.5599999999995</v>
      </c>
      <c r="F129" s="476">
        <v>238</v>
      </c>
      <c r="G129" s="475" t="s">
        <v>146</v>
      </c>
      <c r="H129" s="856">
        <v>1643064.48</v>
      </c>
      <c r="I129" s="374"/>
      <c r="J129" s="374"/>
      <c r="K129" s="374"/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4"/>
      <c r="X129" s="374"/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4"/>
      <c r="AK129" s="374"/>
      <c r="AL129" s="374"/>
      <c r="AM129" s="374"/>
      <c r="AN129" s="374"/>
      <c r="AO129" s="374"/>
      <c r="AP129" s="374"/>
      <c r="AQ129" s="374"/>
      <c r="AR129" s="374"/>
      <c r="AS129" s="374"/>
      <c r="AT129" s="374"/>
      <c r="AU129" s="374"/>
      <c r="AV129" s="374"/>
      <c r="AW129" s="374"/>
    </row>
    <row r="130" spans="1:49" s="316" customFormat="1" ht="17.25" hidden="1" customHeight="1">
      <c r="A130" s="349">
        <v>2016</v>
      </c>
      <c r="B130" s="476">
        <v>1408690.18</v>
      </c>
      <c r="C130" s="476">
        <v>269823.33</v>
      </c>
      <c r="D130" s="475" t="s">
        <v>146</v>
      </c>
      <c r="E130" s="476">
        <v>4344.28</v>
      </c>
      <c r="F130" s="476">
        <v>233.76</v>
      </c>
      <c r="G130" s="475" t="s">
        <v>146</v>
      </c>
      <c r="H130" s="856">
        <v>1683091.55</v>
      </c>
      <c r="I130" s="374"/>
      <c r="J130" s="374"/>
      <c r="K130" s="374"/>
      <c r="L130" s="374"/>
      <c r="M130" s="374"/>
      <c r="N130" s="374"/>
      <c r="O130" s="374"/>
      <c r="P130" s="374"/>
      <c r="Q130" s="374"/>
      <c r="R130" s="374"/>
      <c r="S130" s="374"/>
      <c r="T130" s="374"/>
      <c r="U130" s="374"/>
      <c r="V130" s="374"/>
      <c r="W130" s="374"/>
      <c r="X130" s="374"/>
      <c r="Y130" s="374"/>
      <c r="Z130" s="374"/>
      <c r="AA130" s="374"/>
      <c r="AB130" s="374"/>
      <c r="AC130" s="374"/>
      <c r="AD130" s="374"/>
      <c r="AE130" s="374"/>
      <c r="AF130" s="374"/>
      <c r="AG130" s="374"/>
      <c r="AH130" s="374"/>
      <c r="AI130" s="374"/>
      <c r="AJ130" s="374"/>
      <c r="AK130" s="374"/>
      <c r="AL130" s="374"/>
      <c r="AM130" s="374"/>
      <c r="AN130" s="374"/>
      <c r="AO130" s="374"/>
      <c r="AP130" s="374"/>
      <c r="AQ130" s="374"/>
      <c r="AR130" s="374"/>
      <c r="AS130" s="374"/>
      <c r="AT130" s="374"/>
      <c r="AU130" s="374"/>
      <c r="AV130" s="374"/>
      <c r="AW130" s="374"/>
    </row>
    <row r="131" spans="1:49" s="316" customFormat="1" ht="17.25" customHeight="1">
      <c r="A131" s="349">
        <v>2016</v>
      </c>
      <c r="B131" s="476">
        <v>1452566.51</v>
      </c>
      <c r="C131" s="476">
        <v>273680.04000000004</v>
      </c>
      <c r="D131" s="475" t="s">
        <v>146</v>
      </c>
      <c r="E131" s="476">
        <v>4541.17</v>
      </c>
      <c r="F131" s="476">
        <v>230.31</v>
      </c>
      <c r="G131" s="475" t="s">
        <v>146</v>
      </c>
      <c r="H131" s="856">
        <v>1731018.03</v>
      </c>
      <c r="I131" s="374"/>
      <c r="J131" s="374"/>
      <c r="K131" s="374"/>
      <c r="L131" s="374"/>
      <c r="M131" s="374"/>
      <c r="N131" s="374"/>
      <c r="O131" s="374"/>
      <c r="P131" s="374"/>
      <c r="Q131" s="374"/>
      <c r="R131" s="374"/>
      <c r="S131" s="374"/>
      <c r="T131" s="374"/>
      <c r="U131" s="374"/>
      <c r="V131" s="374"/>
      <c r="W131" s="374"/>
      <c r="X131" s="374"/>
      <c r="Y131" s="374"/>
      <c r="Z131" s="374"/>
      <c r="AA131" s="374"/>
      <c r="AB131" s="374"/>
      <c r="AC131" s="374"/>
      <c r="AD131" s="374"/>
      <c r="AE131" s="374"/>
      <c r="AF131" s="374"/>
      <c r="AG131" s="374"/>
      <c r="AH131" s="374"/>
      <c r="AI131" s="374"/>
      <c r="AJ131" s="374"/>
      <c r="AK131" s="374"/>
      <c r="AL131" s="374"/>
      <c r="AM131" s="374"/>
      <c r="AN131" s="374"/>
      <c r="AO131" s="374"/>
      <c r="AP131" s="374"/>
      <c r="AQ131" s="374"/>
      <c r="AR131" s="374"/>
      <c r="AS131" s="374"/>
      <c r="AT131" s="374"/>
      <c r="AU131" s="374"/>
      <c r="AV131" s="374"/>
      <c r="AW131" s="374"/>
    </row>
    <row r="132" spans="1:49" s="316" customFormat="1" ht="17.25" hidden="1" customHeight="1">
      <c r="A132" s="349">
        <v>2016</v>
      </c>
      <c r="B132" s="476">
        <v>1465963.86</v>
      </c>
      <c r="C132" s="476">
        <v>276989.31</v>
      </c>
      <c r="D132" s="475" t="s">
        <v>146</v>
      </c>
      <c r="E132" s="476">
        <v>4620.13</v>
      </c>
      <c r="F132" s="476">
        <v>228.18</v>
      </c>
      <c r="G132" s="475" t="s">
        <v>146</v>
      </c>
      <c r="H132" s="856">
        <v>1747801.48</v>
      </c>
      <c r="I132" s="374"/>
      <c r="J132" s="374"/>
      <c r="K132" s="374"/>
      <c r="L132" s="374"/>
      <c r="M132" s="374"/>
      <c r="N132" s="374"/>
      <c r="O132" s="374"/>
      <c r="P132" s="374"/>
      <c r="Q132" s="374"/>
      <c r="R132" s="374"/>
      <c r="S132" s="374"/>
      <c r="T132" s="374"/>
      <c r="U132" s="374"/>
      <c r="V132" s="374"/>
      <c r="W132" s="374"/>
      <c r="X132" s="374"/>
      <c r="Y132" s="374"/>
      <c r="Z132" s="374"/>
      <c r="AA132" s="374"/>
      <c r="AB132" s="374"/>
      <c r="AC132" s="374"/>
      <c r="AD132" s="374"/>
      <c r="AE132" s="374"/>
      <c r="AF132" s="374"/>
      <c r="AG132" s="374"/>
      <c r="AH132" s="374"/>
      <c r="AI132" s="374"/>
      <c r="AJ132" s="374"/>
      <c r="AK132" s="374"/>
      <c r="AL132" s="374"/>
      <c r="AM132" s="374"/>
      <c r="AN132" s="374"/>
      <c r="AO132" s="374"/>
      <c r="AP132" s="374"/>
      <c r="AQ132" s="374"/>
      <c r="AR132" s="374"/>
      <c r="AS132" s="374"/>
      <c r="AT132" s="374"/>
      <c r="AU132" s="374"/>
      <c r="AV132" s="374"/>
      <c r="AW132" s="374"/>
    </row>
    <row r="133" spans="1:49" s="316" customFormat="1" ht="17.25" hidden="1" customHeight="1">
      <c r="A133" s="349">
        <v>2016</v>
      </c>
      <c r="B133" s="476">
        <v>1464524.84</v>
      </c>
      <c r="C133" s="476">
        <v>277581</v>
      </c>
      <c r="D133" s="475" t="s">
        <v>146</v>
      </c>
      <c r="E133" s="476">
        <v>4782.75</v>
      </c>
      <c r="F133" s="476">
        <v>225.04</v>
      </c>
      <c r="G133" s="475" t="s">
        <v>146</v>
      </c>
      <c r="H133" s="856">
        <v>1747113.63</v>
      </c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</row>
    <row r="134" spans="1:49" s="316" customFormat="1" ht="17.25" hidden="1" customHeight="1">
      <c r="A134" s="349">
        <v>2016</v>
      </c>
      <c r="B134" s="476">
        <v>1445397.89</v>
      </c>
      <c r="C134" s="476">
        <v>277009.22000000003</v>
      </c>
      <c r="D134" s="475" t="s">
        <v>146</v>
      </c>
      <c r="E134" s="476">
        <v>4935.8100000000004</v>
      </c>
      <c r="F134" s="476">
        <v>212.18</v>
      </c>
      <c r="G134" s="475" t="s">
        <v>146</v>
      </c>
      <c r="H134" s="856">
        <v>1727555.1</v>
      </c>
      <c r="I134" s="374"/>
      <c r="J134" s="374"/>
      <c r="K134" s="374"/>
      <c r="L134" s="374"/>
      <c r="M134" s="374"/>
      <c r="N134" s="374"/>
      <c r="O134" s="374"/>
      <c r="P134" s="374"/>
      <c r="Q134" s="374"/>
      <c r="R134" s="374"/>
      <c r="S134" s="374"/>
      <c r="T134" s="374"/>
      <c r="U134" s="374"/>
      <c r="V134" s="374"/>
      <c r="W134" s="374"/>
      <c r="X134" s="374"/>
      <c r="Y134" s="374"/>
      <c r="Z134" s="374"/>
      <c r="AA134" s="374"/>
      <c r="AB134" s="374"/>
      <c r="AC134" s="374"/>
      <c r="AD134" s="374"/>
      <c r="AE134" s="374"/>
      <c r="AF134" s="374"/>
      <c r="AG134" s="374"/>
      <c r="AH134" s="374"/>
      <c r="AI134" s="374"/>
      <c r="AJ134" s="374"/>
      <c r="AK134" s="374"/>
      <c r="AL134" s="374"/>
      <c r="AM134" s="374"/>
      <c r="AN134" s="374"/>
      <c r="AO134" s="374"/>
      <c r="AP134" s="374"/>
      <c r="AQ134" s="374"/>
      <c r="AR134" s="374"/>
      <c r="AS134" s="374"/>
      <c r="AT134" s="374"/>
      <c r="AU134" s="374"/>
      <c r="AV134" s="374"/>
      <c r="AW134" s="374"/>
    </row>
    <row r="135" spans="1:49" s="316" customFormat="1" ht="17.25" hidden="1" customHeight="1">
      <c r="A135" s="349">
        <v>2016</v>
      </c>
      <c r="B135" s="476">
        <v>1443999.76</v>
      </c>
      <c r="C135" s="476">
        <v>278035.35000000003</v>
      </c>
      <c r="D135" s="475" t="s">
        <v>146</v>
      </c>
      <c r="E135" s="476">
        <v>4787.26</v>
      </c>
      <c r="F135" s="476">
        <v>211.68</v>
      </c>
      <c r="G135" s="475" t="s">
        <v>146</v>
      </c>
      <c r="H135" s="856">
        <v>1727034.05</v>
      </c>
      <c r="I135" s="374"/>
      <c r="J135" s="374"/>
      <c r="K135" s="374"/>
      <c r="L135" s="374"/>
      <c r="M135" s="374"/>
      <c r="N135" s="374"/>
      <c r="O135" s="374"/>
      <c r="P135" s="374"/>
      <c r="Q135" s="374"/>
      <c r="R135" s="374"/>
      <c r="S135" s="374"/>
      <c r="T135" s="374"/>
      <c r="U135" s="374"/>
      <c r="V135" s="374"/>
      <c r="W135" s="374"/>
      <c r="X135" s="374"/>
      <c r="Y135" s="374"/>
      <c r="Z135" s="374"/>
      <c r="AA135" s="374"/>
      <c r="AB135" s="374"/>
      <c r="AC135" s="374"/>
      <c r="AD135" s="374"/>
      <c r="AE135" s="374"/>
      <c r="AF135" s="374"/>
      <c r="AG135" s="374"/>
      <c r="AH135" s="374"/>
      <c r="AI135" s="374"/>
      <c r="AJ135" s="374"/>
      <c r="AK135" s="374"/>
      <c r="AL135" s="374"/>
      <c r="AM135" s="374"/>
      <c r="AN135" s="374"/>
      <c r="AO135" s="374"/>
      <c r="AP135" s="374"/>
      <c r="AQ135" s="374"/>
      <c r="AR135" s="374"/>
      <c r="AS135" s="374"/>
      <c r="AT135" s="374"/>
      <c r="AU135" s="374"/>
      <c r="AV135" s="374"/>
      <c r="AW135" s="374"/>
    </row>
    <row r="136" spans="1:49" s="316" customFormat="1" ht="17.25" hidden="1" customHeight="1">
      <c r="A136" s="349">
        <v>2016</v>
      </c>
      <c r="B136" s="476">
        <v>1450065</v>
      </c>
      <c r="C136" s="476">
        <v>278787.3</v>
      </c>
      <c r="D136" s="475" t="s">
        <v>146</v>
      </c>
      <c r="E136" s="476">
        <v>4568.1500000000005</v>
      </c>
      <c r="F136" s="476">
        <v>205.5</v>
      </c>
      <c r="G136" s="475" t="s">
        <v>146</v>
      </c>
      <c r="H136" s="856">
        <v>1733625.95</v>
      </c>
      <c r="I136" s="374"/>
      <c r="J136" s="374"/>
      <c r="K136" s="374"/>
      <c r="L136" s="374"/>
      <c r="M136" s="374"/>
      <c r="N136" s="374"/>
      <c r="O136" s="374"/>
      <c r="P136" s="374"/>
      <c r="Q136" s="374"/>
      <c r="R136" s="374"/>
      <c r="S136" s="374"/>
      <c r="T136" s="374"/>
      <c r="U136" s="374"/>
      <c r="V136" s="374"/>
      <c r="W136" s="374"/>
      <c r="X136" s="374"/>
      <c r="Y136" s="374"/>
      <c r="Z136" s="374"/>
      <c r="AA136" s="374"/>
      <c r="AB136" s="374"/>
      <c r="AC136" s="374"/>
      <c r="AD136" s="374"/>
      <c r="AE136" s="374"/>
      <c r="AF136" s="374"/>
      <c r="AG136" s="374"/>
      <c r="AH136" s="374"/>
      <c r="AI136" s="374"/>
      <c r="AJ136" s="374"/>
      <c r="AK136" s="374"/>
      <c r="AL136" s="374"/>
      <c r="AM136" s="374"/>
      <c r="AN136" s="374"/>
      <c r="AO136" s="374"/>
      <c r="AP136" s="374"/>
      <c r="AQ136" s="374"/>
      <c r="AR136" s="374"/>
      <c r="AS136" s="374"/>
      <c r="AT136" s="374"/>
      <c r="AU136" s="374"/>
      <c r="AV136" s="374"/>
      <c r="AW136" s="374"/>
    </row>
    <row r="137" spans="1:49" s="316" customFormat="1" ht="17.25" hidden="1" customHeight="1">
      <c r="A137" s="349">
        <v>2016</v>
      </c>
      <c r="B137" s="476">
        <v>1422070.4900000002</v>
      </c>
      <c r="C137" s="476">
        <v>278351.23000000004</v>
      </c>
      <c r="D137" s="475" t="s">
        <v>146</v>
      </c>
      <c r="E137" s="476">
        <v>4297.8999999999996</v>
      </c>
      <c r="F137" s="476">
        <v>201.19</v>
      </c>
      <c r="G137" s="475" t="s">
        <v>146</v>
      </c>
      <c r="H137" s="856">
        <v>1704920.81</v>
      </c>
      <c r="I137" s="374"/>
      <c r="J137" s="374"/>
      <c r="K137" s="374"/>
      <c r="L137" s="374"/>
      <c r="M137" s="374"/>
      <c r="N137" s="374"/>
      <c r="O137" s="374"/>
      <c r="P137" s="374"/>
      <c r="Q137" s="374"/>
      <c r="R137" s="374"/>
      <c r="S137" s="374"/>
      <c r="T137" s="374"/>
      <c r="U137" s="374"/>
      <c r="V137" s="374"/>
      <c r="W137" s="374"/>
      <c r="X137" s="374"/>
      <c r="Y137" s="374"/>
      <c r="Z137" s="374"/>
      <c r="AA137" s="374"/>
      <c r="AB137" s="374"/>
      <c r="AC137" s="374"/>
      <c r="AD137" s="374"/>
      <c r="AE137" s="374"/>
      <c r="AF137" s="374"/>
      <c r="AG137" s="374"/>
      <c r="AH137" s="374"/>
      <c r="AI137" s="374"/>
      <c r="AJ137" s="374"/>
      <c r="AK137" s="374"/>
      <c r="AL137" s="374"/>
      <c r="AM137" s="374"/>
      <c r="AN137" s="374"/>
      <c r="AO137" s="374"/>
      <c r="AP137" s="374"/>
      <c r="AQ137" s="374"/>
      <c r="AR137" s="374"/>
      <c r="AS137" s="374"/>
      <c r="AT137" s="374"/>
      <c r="AU137" s="374"/>
      <c r="AV137" s="374"/>
      <c r="AW137" s="374"/>
    </row>
    <row r="138" spans="1:49" s="455" customFormat="1" ht="17.25" hidden="1" customHeight="1">
      <c r="A138" s="349">
        <v>2016</v>
      </c>
      <c r="B138" s="476">
        <v>1429728.1500000001</v>
      </c>
      <c r="C138" s="476">
        <v>278567.35000000003</v>
      </c>
      <c r="D138" s="475" t="s">
        <v>146</v>
      </c>
      <c r="E138" s="476">
        <v>3363.35</v>
      </c>
      <c r="F138" s="476">
        <v>199.2</v>
      </c>
      <c r="G138" s="475" t="s">
        <v>146</v>
      </c>
      <c r="H138" s="856">
        <v>1711858.05</v>
      </c>
      <c r="I138" s="487"/>
      <c r="J138" s="487"/>
      <c r="K138" s="487"/>
      <c r="L138" s="487"/>
      <c r="M138" s="487"/>
      <c r="N138" s="487"/>
      <c r="O138" s="487"/>
      <c r="P138" s="487"/>
      <c r="Q138" s="487"/>
      <c r="R138" s="487"/>
      <c r="S138" s="487"/>
      <c r="T138" s="487"/>
      <c r="U138" s="487"/>
      <c r="V138" s="487"/>
      <c r="W138" s="487"/>
      <c r="X138" s="487"/>
      <c r="Y138" s="487"/>
      <c r="Z138" s="487"/>
      <c r="AA138" s="487"/>
      <c r="AB138" s="487"/>
      <c r="AC138" s="487"/>
      <c r="AD138" s="487"/>
      <c r="AE138" s="487"/>
      <c r="AF138" s="487"/>
      <c r="AG138" s="487"/>
      <c r="AH138" s="487"/>
      <c r="AI138" s="487"/>
      <c r="AJ138" s="487"/>
      <c r="AK138" s="487"/>
      <c r="AL138" s="487"/>
      <c r="AM138" s="487"/>
      <c r="AN138" s="487"/>
      <c r="AO138" s="487"/>
      <c r="AP138" s="487"/>
      <c r="AQ138" s="487"/>
      <c r="AR138" s="487"/>
      <c r="AS138" s="487"/>
      <c r="AT138" s="487"/>
      <c r="AU138" s="487"/>
      <c r="AV138" s="487"/>
      <c r="AW138" s="487"/>
    </row>
    <row r="139" spans="1:49" s="455" customFormat="1" ht="17.25" hidden="1" customHeight="1">
      <c r="A139" s="364">
        <v>2017</v>
      </c>
      <c r="B139" s="478"/>
      <c r="C139" s="478"/>
      <c r="D139" s="477"/>
      <c r="E139" s="478"/>
      <c r="F139" s="478"/>
      <c r="G139" s="477"/>
      <c r="H139" s="861"/>
      <c r="I139" s="487"/>
      <c r="J139" s="487"/>
      <c r="K139" s="487"/>
      <c r="L139" s="487"/>
      <c r="M139" s="487"/>
      <c r="N139" s="487"/>
      <c r="O139" s="487"/>
      <c r="P139" s="487"/>
      <c r="Q139" s="487"/>
      <c r="R139" s="487"/>
      <c r="S139" s="487"/>
      <c r="T139" s="487"/>
      <c r="U139" s="487"/>
      <c r="V139" s="487"/>
      <c r="W139" s="487"/>
      <c r="X139" s="487"/>
      <c r="Y139" s="487"/>
      <c r="Z139" s="487"/>
      <c r="AA139" s="487"/>
      <c r="AB139" s="487"/>
      <c r="AC139" s="487"/>
      <c r="AD139" s="487"/>
      <c r="AE139" s="487"/>
      <c r="AF139" s="487"/>
      <c r="AG139" s="487"/>
      <c r="AH139" s="487"/>
      <c r="AI139" s="487"/>
      <c r="AJ139" s="487"/>
      <c r="AK139" s="487"/>
      <c r="AL139" s="487"/>
      <c r="AM139" s="487"/>
      <c r="AN139" s="487"/>
      <c r="AO139" s="487"/>
      <c r="AP139" s="487"/>
      <c r="AQ139" s="487"/>
      <c r="AR139" s="487"/>
      <c r="AS139" s="487"/>
      <c r="AT139" s="487"/>
      <c r="AU139" s="487"/>
      <c r="AV139" s="487"/>
      <c r="AW139" s="487"/>
    </row>
    <row r="140" spans="1:49" s="316" customFormat="1" ht="17.25" hidden="1" customHeight="1">
      <c r="A140" s="349">
        <v>2017</v>
      </c>
      <c r="B140" s="476">
        <v>1406595.04</v>
      </c>
      <c r="C140" s="476">
        <v>277303.52</v>
      </c>
      <c r="D140" s="475" t="s">
        <v>146</v>
      </c>
      <c r="E140" s="476">
        <v>3519.47</v>
      </c>
      <c r="F140" s="476">
        <v>166.47</v>
      </c>
      <c r="G140" s="475" t="s">
        <v>146</v>
      </c>
      <c r="H140" s="856">
        <v>1687584.52</v>
      </c>
      <c r="I140" s="374"/>
      <c r="J140" s="374"/>
      <c r="K140" s="374"/>
      <c r="L140" s="374"/>
      <c r="M140" s="374"/>
      <c r="N140" s="374"/>
      <c r="O140" s="374"/>
      <c r="P140" s="374"/>
      <c r="Q140" s="374"/>
      <c r="R140" s="374"/>
      <c r="S140" s="374"/>
      <c r="T140" s="374"/>
      <c r="U140" s="374"/>
      <c r="V140" s="374"/>
      <c r="W140" s="374"/>
      <c r="X140" s="374"/>
      <c r="Y140" s="374"/>
      <c r="Z140" s="374"/>
      <c r="AA140" s="374"/>
      <c r="AB140" s="374"/>
      <c r="AC140" s="374"/>
      <c r="AD140" s="374"/>
      <c r="AE140" s="374"/>
      <c r="AF140" s="374"/>
      <c r="AG140" s="374"/>
      <c r="AH140" s="374"/>
      <c r="AI140" s="374"/>
      <c r="AJ140" s="374"/>
      <c r="AK140" s="374"/>
      <c r="AL140" s="374"/>
      <c r="AM140" s="374"/>
      <c r="AN140" s="374"/>
      <c r="AO140" s="374"/>
      <c r="AP140" s="374"/>
      <c r="AQ140" s="374"/>
      <c r="AR140" s="374"/>
      <c r="AS140" s="374"/>
      <c r="AT140" s="374"/>
      <c r="AU140" s="374"/>
      <c r="AV140" s="374"/>
      <c r="AW140" s="374"/>
    </row>
    <row r="141" spans="1:49" s="316" customFormat="1" ht="17.25" hidden="1" customHeight="1">
      <c r="A141" s="349">
        <v>2017</v>
      </c>
      <c r="B141" s="476">
        <v>1418765.2</v>
      </c>
      <c r="C141" s="476">
        <v>279504.3</v>
      </c>
      <c r="D141" s="475" t="s">
        <v>146</v>
      </c>
      <c r="E141" s="476">
        <v>3815.55</v>
      </c>
      <c r="F141" s="476">
        <v>162.69999999999999</v>
      </c>
      <c r="G141" s="475" t="s">
        <v>146</v>
      </c>
      <c r="H141" s="856">
        <v>1702247.75</v>
      </c>
      <c r="I141" s="374"/>
      <c r="J141" s="374"/>
      <c r="K141" s="374"/>
      <c r="L141" s="374"/>
      <c r="M141" s="374"/>
      <c r="N141" s="374"/>
      <c r="O141" s="374"/>
      <c r="P141" s="374"/>
      <c r="Q141" s="374"/>
      <c r="R141" s="374"/>
      <c r="S141" s="374"/>
      <c r="T141" s="374"/>
      <c r="U141" s="374"/>
      <c r="V141" s="374"/>
      <c r="W141" s="374"/>
      <c r="X141" s="374"/>
      <c r="Y141" s="374"/>
      <c r="Z141" s="374"/>
      <c r="AA141" s="374"/>
      <c r="AB141" s="374"/>
      <c r="AC141" s="374"/>
      <c r="AD141" s="374"/>
      <c r="AE141" s="374"/>
      <c r="AF141" s="374"/>
      <c r="AG141" s="374"/>
      <c r="AH141" s="374"/>
      <c r="AI141" s="374"/>
      <c r="AJ141" s="374"/>
      <c r="AK141" s="374"/>
      <c r="AL141" s="374"/>
      <c r="AM141" s="374"/>
      <c r="AN141" s="374"/>
      <c r="AO141" s="374"/>
      <c r="AP141" s="374"/>
      <c r="AQ141" s="374"/>
      <c r="AR141" s="374"/>
      <c r="AS141" s="374"/>
      <c r="AT141" s="374"/>
      <c r="AU141" s="374"/>
      <c r="AV141" s="374"/>
      <c r="AW141" s="374"/>
    </row>
    <row r="142" spans="1:49" s="316" customFormat="1" ht="17.25" hidden="1" customHeight="1">
      <c r="A142" s="349">
        <v>2017</v>
      </c>
      <c r="B142" s="476">
        <v>1451212.33</v>
      </c>
      <c r="C142" s="476">
        <v>284077.39</v>
      </c>
      <c r="D142" s="475" t="s">
        <v>146</v>
      </c>
      <c r="E142" s="476">
        <v>4269.8599999999997</v>
      </c>
      <c r="F142" s="476">
        <v>160.69</v>
      </c>
      <c r="G142" s="475" t="s">
        <v>146</v>
      </c>
      <c r="H142" s="856">
        <v>1739720.3</v>
      </c>
      <c r="I142" s="374"/>
      <c r="J142" s="374"/>
      <c r="K142" s="374"/>
      <c r="L142" s="374"/>
      <c r="M142" s="374"/>
      <c r="N142" s="374"/>
      <c r="O142" s="374"/>
      <c r="P142" s="374"/>
      <c r="Q142" s="374"/>
      <c r="R142" s="374"/>
      <c r="S142" s="374"/>
      <c r="T142" s="374"/>
      <c r="U142" s="374"/>
      <c r="V142" s="374"/>
      <c r="W142" s="374"/>
      <c r="X142" s="374"/>
      <c r="Y142" s="374"/>
      <c r="Z142" s="374"/>
      <c r="AA142" s="374"/>
      <c r="AB142" s="374"/>
      <c r="AC142" s="374"/>
      <c r="AD142" s="374"/>
      <c r="AE142" s="374"/>
      <c r="AF142" s="374"/>
      <c r="AG142" s="374"/>
      <c r="AH142" s="374"/>
      <c r="AI142" s="374"/>
      <c r="AJ142" s="374"/>
      <c r="AK142" s="374"/>
      <c r="AL142" s="374"/>
      <c r="AM142" s="374"/>
      <c r="AN142" s="374"/>
      <c r="AO142" s="374"/>
      <c r="AP142" s="374"/>
      <c r="AQ142" s="374"/>
      <c r="AR142" s="374"/>
      <c r="AS142" s="374"/>
      <c r="AT142" s="374"/>
      <c r="AU142" s="374"/>
      <c r="AV142" s="374"/>
      <c r="AW142" s="374"/>
    </row>
    <row r="143" spans="1:49" s="316" customFormat="1" ht="17.25" hidden="1" customHeight="1">
      <c r="A143" s="349">
        <v>2017</v>
      </c>
      <c r="B143" s="476">
        <v>1503766.7</v>
      </c>
      <c r="C143" s="476">
        <v>289400.15999999997</v>
      </c>
      <c r="D143" s="475" t="s">
        <v>146</v>
      </c>
      <c r="E143" s="476">
        <v>4547.16</v>
      </c>
      <c r="F143" s="476">
        <v>158.16</v>
      </c>
      <c r="G143" s="475" t="s">
        <v>146</v>
      </c>
      <c r="H143" s="856">
        <v>1797872.22</v>
      </c>
      <c r="I143" s="374"/>
      <c r="J143" s="374"/>
      <c r="K143" s="374"/>
      <c r="L143" s="374"/>
      <c r="M143" s="374"/>
      <c r="N143" s="374"/>
      <c r="O143" s="374"/>
      <c r="P143" s="374"/>
      <c r="Q143" s="374"/>
      <c r="R143" s="374"/>
      <c r="S143" s="374"/>
      <c r="T143" s="374"/>
      <c r="U143" s="374"/>
      <c r="V143" s="374"/>
      <c r="W143" s="374"/>
      <c r="X143" s="374"/>
      <c r="Y143" s="374"/>
      <c r="Z143" s="374"/>
      <c r="AA143" s="374"/>
      <c r="AB143" s="374"/>
      <c r="AC143" s="374"/>
      <c r="AD143" s="374"/>
      <c r="AE143" s="374"/>
      <c r="AF143" s="374"/>
      <c r="AG143" s="374"/>
      <c r="AH143" s="374"/>
      <c r="AI143" s="374"/>
      <c r="AJ143" s="374"/>
      <c r="AK143" s="374"/>
      <c r="AL143" s="374"/>
      <c r="AM143" s="374"/>
      <c r="AN143" s="374"/>
      <c r="AO143" s="374"/>
      <c r="AP143" s="374"/>
      <c r="AQ143" s="374"/>
      <c r="AR143" s="374"/>
      <c r="AS143" s="374"/>
      <c r="AT143" s="374"/>
      <c r="AU143" s="374"/>
      <c r="AV143" s="374"/>
      <c r="AW143" s="374"/>
    </row>
    <row r="144" spans="1:49" s="316" customFormat="1" ht="17.25" customHeight="1">
      <c r="A144" s="349">
        <v>2017</v>
      </c>
      <c r="B144" s="476">
        <v>1562599.81</v>
      </c>
      <c r="C144" s="476">
        <v>294174</v>
      </c>
      <c r="D144" s="475" t="s">
        <v>146</v>
      </c>
      <c r="E144" s="476">
        <v>4667.7700000000004</v>
      </c>
      <c r="F144" s="476">
        <v>149.63</v>
      </c>
      <c r="G144" s="475" t="s">
        <v>146</v>
      </c>
      <c r="H144" s="856">
        <v>1861591.22</v>
      </c>
      <c r="I144" s="374"/>
      <c r="J144" s="374"/>
      <c r="K144" s="374"/>
      <c r="L144" s="374"/>
      <c r="M144" s="374"/>
      <c r="N144" s="374"/>
      <c r="O144" s="374"/>
      <c r="P144" s="374"/>
      <c r="Q144" s="374"/>
      <c r="R144" s="374"/>
      <c r="S144" s="374"/>
      <c r="T144" s="374"/>
      <c r="U144" s="374"/>
      <c r="V144" s="374"/>
      <c r="W144" s="374"/>
      <c r="X144" s="374"/>
      <c r="Y144" s="374"/>
      <c r="Z144" s="374"/>
      <c r="AA144" s="374"/>
      <c r="AB144" s="374"/>
      <c r="AC144" s="374"/>
      <c r="AD144" s="374"/>
      <c r="AE144" s="374"/>
      <c r="AF144" s="374"/>
      <c r="AG144" s="374"/>
      <c r="AH144" s="374"/>
      <c r="AI144" s="374"/>
      <c r="AJ144" s="374"/>
      <c r="AK144" s="374"/>
      <c r="AL144" s="374"/>
      <c r="AM144" s="374"/>
      <c r="AN144" s="374"/>
      <c r="AO144" s="374"/>
      <c r="AP144" s="374"/>
      <c r="AQ144" s="374"/>
      <c r="AR144" s="374"/>
      <c r="AS144" s="374"/>
      <c r="AT144" s="374"/>
      <c r="AU144" s="374"/>
      <c r="AV144" s="374"/>
      <c r="AW144" s="374"/>
    </row>
    <row r="145" spans="1:49" s="316" customFormat="1" ht="17.25" hidden="1" customHeight="1">
      <c r="A145" s="349">
        <v>2017</v>
      </c>
      <c r="B145" s="476">
        <v>1572877.22</v>
      </c>
      <c r="C145" s="476">
        <v>297600.81</v>
      </c>
      <c r="D145" s="475" t="s">
        <v>146</v>
      </c>
      <c r="E145" s="476">
        <v>4788.8999999999996</v>
      </c>
      <c r="F145" s="476">
        <v>146.4</v>
      </c>
      <c r="G145" s="475" t="s">
        <v>146</v>
      </c>
      <c r="H145" s="856">
        <v>1875413.36</v>
      </c>
      <c r="I145" s="374"/>
      <c r="J145" s="374"/>
      <c r="K145" s="374"/>
      <c r="L145" s="374"/>
      <c r="M145" s="374"/>
      <c r="N145" s="374"/>
      <c r="O145" s="374"/>
      <c r="P145" s="374"/>
      <c r="Q145" s="374"/>
      <c r="R145" s="374"/>
      <c r="S145" s="374"/>
      <c r="T145" s="374"/>
      <c r="U145" s="374"/>
      <c r="V145" s="374"/>
      <c r="W145" s="374"/>
      <c r="X145" s="374"/>
      <c r="Y145" s="374"/>
      <c r="Z145" s="374"/>
      <c r="AA145" s="374"/>
      <c r="AB145" s="374"/>
      <c r="AC145" s="374"/>
      <c r="AD145" s="374"/>
      <c r="AE145" s="374"/>
      <c r="AF145" s="374"/>
      <c r="AG145" s="374"/>
      <c r="AH145" s="374"/>
      <c r="AI145" s="374"/>
      <c r="AJ145" s="374"/>
      <c r="AK145" s="374"/>
      <c r="AL145" s="374"/>
      <c r="AM145" s="374"/>
      <c r="AN145" s="374"/>
      <c r="AO145" s="374"/>
      <c r="AP145" s="374"/>
      <c r="AQ145" s="374"/>
      <c r="AR145" s="374"/>
      <c r="AS145" s="374"/>
      <c r="AT145" s="374"/>
      <c r="AU145" s="374"/>
      <c r="AV145" s="374"/>
      <c r="AW145" s="374"/>
    </row>
    <row r="146" spans="1:49" s="316" customFormat="1" ht="17.25" hidden="1" customHeight="1">
      <c r="A146" s="349">
        <v>2017</v>
      </c>
      <c r="B146" s="476">
        <v>1567066.85</v>
      </c>
      <c r="C146" s="476">
        <v>298184.46999999997</v>
      </c>
      <c r="D146" s="475" t="s">
        <v>146</v>
      </c>
      <c r="E146" s="476">
        <v>4995.42</v>
      </c>
      <c r="F146" s="476">
        <v>150.19</v>
      </c>
      <c r="G146" s="475" t="s">
        <v>146</v>
      </c>
      <c r="H146" s="856">
        <v>1870396.95</v>
      </c>
      <c r="I146" s="374"/>
      <c r="J146" s="374"/>
      <c r="K146" s="374"/>
      <c r="L146" s="374"/>
      <c r="M146" s="374"/>
      <c r="N146" s="374"/>
      <c r="O146" s="374"/>
      <c r="P146" s="374"/>
      <c r="Q146" s="374"/>
      <c r="R146" s="374"/>
      <c r="S146" s="374"/>
      <c r="T146" s="374"/>
      <c r="U146" s="374"/>
      <c r="V146" s="374"/>
      <c r="W146" s="374"/>
      <c r="X146" s="374"/>
      <c r="Y146" s="374"/>
      <c r="Z146" s="374"/>
      <c r="AA146" s="374"/>
      <c r="AB146" s="374"/>
      <c r="AC146" s="374"/>
      <c r="AD146" s="374"/>
      <c r="AE146" s="374"/>
      <c r="AF146" s="374"/>
      <c r="AG146" s="374"/>
      <c r="AH146" s="374"/>
      <c r="AI146" s="374"/>
      <c r="AJ146" s="374"/>
      <c r="AK146" s="374"/>
      <c r="AL146" s="374"/>
      <c r="AM146" s="374"/>
      <c r="AN146" s="374"/>
      <c r="AO146" s="374"/>
      <c r="AP146" s="374"/>
      <c r="AQ146" s="374"/>
      <c r="AR146" s="374"/>
      <c r="AS146" s="374"/>
      <c r="AT146" s="374"/>
      <c r="AU146" s="374"/>
      <c r="AV146" s="374"/>
      <c r="AW146" s="374"/>
    </row>
    <row r="147" spans="1:49" s="316" customFormat="1" ht="17.25" hidden="1" customHeight="1">
      <c r="A147" s="349">
        <v>2017</v>
      </c>
      <c r="B147" s="476">
        <v>1545358.6199999999</v>
      </c>
      <c r="C147" s="476">
        <v>297751.77</v>
      </c>
      <c r="D147" s="475" t="s">
        <v>146</v>
      </c>
      <c r="E147" s="476">
        <v>5070.95</v>
      </c>
      <c r="F147" s="476">
        <v>147.18</v>
      </c>
      <c r="G147" s="475" t="s">
        <v>146</v>
      </c>
      <c r="H147" s="856">
        <v>1848328.54</v>
      </c>
      <c r="I147" s="374"/>
      <c r="J147" s="374"/>
      <c r="K147" s="374"/>
      <c r="L147" s="374"/>
      <c r="M147" s="374"/>
      <c r="N147" s="374"/>
      <c r="O147" s="374"/>
      <c r="P147" s="374"/>
      <c r="Q147" s="374"/>
      <c r="R147" s="374"/>
      <c r="S147" s="374"/>
      <c r="T147" s="374"/>
      <c r="U147" s="374"/>
      <c r="V147" s="374"/>
      <c r="W147" s="374"/>
      <c r="X147" s="374"/>
      <c r="Y147" s="374"/>
      <c r="Z147" s="374"/>
      <c r="AA147" s="374"/>
      <c r="AB147" s="374"/>
      <c r="AC147" s="374"/>
      <c r="AD147" s="374"/>
      <c r="AE147" s="374"/>
      <c r="AF147" s="374"/>
      <c r="AG147" s="374"/>
      <c r="AH147" s="374"/>
      <c r="AI147" s="374"/>
      <c r="AJ147" s="374"/>
      <c r="AK147" s="374"/>
      <c r="AL147" s="374"/>
      <c r="AM147" s="374"/>
      <c r="AN147" s="374"/>
      <c r="AO147" s="374"/>
      <c r="AP147" s="374"/>
      <c r="AQ147" s="374"/>
      <c r="AR147" s="374"/>
      <c r="AS147" s="374"/>
      <c r="AT147" s="374"/>
      <c r="AU147" s="374"/>
      <c r="AV147" s="374"/>
      <c r="AW147" s="374"/>
    </row>
    <row r="148" spans="1:49" s="316" customFormat="1" ht="17.25" hidden="1" customHeight="1">
      <c r="A148" s="349">
        <v>2017</v>
      </c>
      <c r="B148" s="476">
        <v>1548399.7399999998</v>
      </c>
      <c r="C148" s="476">
        <v>299596.09000000003</v>
      </c>
      <c r="D148" s="475" t="s">
        <v>146</v>
      </c>
      <c r="E148" s="476">
        <v>4972</v>
      </c>
      <c r="F148" s="476">
        <v>139.85</v>
      </c>
      <c r="G148" s="475" t="s">
        <v>146</v>
      </c>
      <c r="H148" s="856">
        <v>1853107.71</v>
      </c>
      <c r="I148" s="374"/>
      <c r="J148" s="374"/>
      <c r="K148" s="374"/>
      <c r="L148" s="374"/>
      <c r="M148" s="374"/>
      <c r="N148" s="374"/>
      <c r="O148" s="374"/>
      <c r="P148" s="374"/>
      <c r="Q148" s="374"/>
      <c r="R148" s="374"/>
      <c r="S148" s="374"/>
      <c r="T148" s="374"/>
      <c r="U148" s="374"/>
      <c r="V148" s="374"/>
      <c r="W148" s="374"/>
      <c r="X148" s="374"/>
      <c r="Y148" s="374"/>
      <c r="Z148" s="374"/>
      <c r="AA148" s="374"/>
      <c r="AB148" s="374"/>
      <c r="AC148" s="374"/>
      <c r="AD148" s="374"/>
      <c r="AE148" s="374"/>
      <c r="AF148" s="374"/>
      <c r="AG148" s="374"/>
      <c r="AH148" s="374"/>
      <c r="AI148" s="374"/>
      <c r="AJ148" s="374"/>
      <c r="AK148" s="374"/>
      <c r="AL148" s="374"/>
      <c r="AM148" s="374"/>
      <c r="AN148" s="374"/>
      <c r="AO148" s="374"/>
      <c r="AP148" s="374"/>
      <c r="AQ148" s="374"/>
      <c r="AR148" s="374"/>
      <c r="AS148" s="374"/>
      <c r="AT148" s="374"/>
      <c r="AU148" s="374"/>
      <c r="AV148" s="374"/>
      <c r="AW148" s="374"/>
    </row>
    <row r="149" spans="1:49" s="316" customFormat="1" ht="17.25" hidden="1" customHeight="1">
      <c r="A149" s="349">
        <v>2017</v>
      </c>
      <c r="B149" s="476">
        <v>1544931.4600000002</v>
      </c>
      <c r="C149" s="476">
        <v>301218.14</v>
      </c>
      <c r="D149" s="475" t="s">
        <v>146</v>
      </c>
      <c r="E149" s="476">
        <v>4728.09</v>
      </c>
      <c r="F149" s="476">
        <v>136.22999999999999</v>
      </c>
      <c r="G149" s="475" t="s">
        <v>146</v>
      </c>
      <c r="H149" s="856">
        <v>1851013.95</v>
      </c>
      <c r="I149" s="374"/>
      <c r="J149" s="374"/>
      <c r="K149" s="374"/>
      <c r="L149" s="374"/>
      <c r="M149" s="374"/>
      <c r="N149" s="374"/>
      <c r="O149" s="374"/>
      <c r="P149" s="374"/>
      <c r="Q149" s="374"/>
      <c r="R149" s="374"/>
      <c r="S149" s="374"/>
      <c r="T149" s="374"/>
      <c r="U149" s="374"/>
      <c r="V149" s="374"/>
      <c r="W149" s="374"/>
      <c r="X149" s="374"/>
      <c r="Y149" s="374"/>
      <c r="Z149" s="374"/>
      <c r="AA149" s="374"/>
      <c r="AB149" s="374"/>
      <c r="AC149" s="374"/>
      <c r="AD149" s="374"/>
      <c r="AE149" s="374"/>
      <c r="AF149" s="374"/>
      <c r="AG149" s="374"/>
      <c r="AH149" s="374"/>
      <c r="AI149" s="374"/>
      <c r="AJ149" s="374"/>
      <c r="AK149" s="374"/>
      <c r="AL149" s="374"/>
      <c r="AM149" s="374"/>
      <c r="AN149" s="374"/>
      <c r="AO149" s="374"/>
      <c r="AP149" s="374"/>
      <c r="AQ149" s="374"/>
      <c r="AR149" s="374"/>
      <c r="AS149" s="374"/>
      <c r="AT149" s="374"/>
      <c r="AU149" s="374"/>
      <c r="AV149" s="374"/>
      <c r="AW149" s="374"/>
    </row>
    <row r="150" spans="1:49" s="316" customFormat="1" ht="17.25" hidden="1" customHeight="1">
      <c r="A150" s="349">
        <v>2017</v>
      </c>
      <c r="B150" s="476">
        <v>1531208.08</v>
      </c>
      <c r="C150" s="476">
        <v>300752.19</v>
      </c>
      <c r="D150" s="475" t="s">
        <v>146</v>
      </c>
      <c r="E150" s="476">
        <v>4402.28</v>
      </c>
      <c r="F150" s="476">
        <v>135.38</v>
      </c>
      <c r="G150" s="475" t="s">
        <v>146</v>
      </c>
      <c r="H150" s="856">
        <v>1836497.95</v>
      </c>
      <c r="I150" s="374"/>
      <c r="J150" s="374"/>
      <c r="K150" s="374"/>
      <c r="L150" s="374"/>
      <c r="M150" s="374"/>
      <c r="N150" s="374"/>
      <c r="O150" s="374"/>
      <c r="P150" s="374"/>
      <c r="Q150" s="374"/>
      <c r="R150" s="374"/>
      <c r="S150" s="374"/>
      <c r="T150" s="374"/>
      <c r="U150" s="374"/>
      <c r="V150" s="374"/>
      <c r="W150" s="374"/>
      <c r="X150" s="374"/>
      <c r="Y150" s="374"/>
      <c r="Z150" s="374"/>
      <c r="AA150" s="374"/>
      <c r="AB150" s="374"/>
      <c r="AC150" s="374"/>
      <c r="AD150" s="374"/>
      <c r="AE150" s="374"/>
      <c r="AF150" s="374"/>
      <c r="AG150" s="374"/>
      <c r="AH150" s="374"/>
      <c r="AI150" s="374"/>
      <c r="AJ150" s="374"/>
      <c r="AK150" s="374"/>
      <c r="AL150" s="374"/>
      <c r="AM150" s="374"/>
      <c r="AN150" s="374"/>
      <c r="AO150" s="374"/>
      <c r="AP150" s="374"/>
      <c r="AQ150" s="374"/>
      <c r="AR150" s="374"/>
      <c r="AS150" s="374"/>
      <c r="AT150" s="374"/>
      <c r="AU150" s="374"/>
      <c r="AV150" s="374"/>
      <c r="AW150" s="374"/>
    </row>
    <row r="151" spans="1:49" s="455" customFormat="1" ht="17.25" hidden="1" customHeight="1">
      <c r="A151" s="349">
        <v>2017</v>
      </c>
      <c r="B151" s="474">
        <v>1533825.04</v>
      </c>
      <c r="C151" s="474">
        <v>300303.38</v>
      </c>
      <c r="D151" s="473" t="s">
        <v>146</v>
      </c>
      <c r="E151" s="474">
        <v>3636.77</v>
      </c>
      <c r="F151" s="474">
        <v>135.27000000000001</v>
      </c>
      <c r="G151" s="473" t="s">
        <v>146</v>
      </c>
      <c r="H151" s="860">
        <v>1837900.5</v>
      </c>
      <c r="I151" s="487"/>
      <c r="J151" s="487"/>
      <c r="K151" s="487"/>
      <c r="L151" s="487"/>
      <c r="M151" s="487"/>
      <c r="N151" s="487"/>
      <c r="O151" s="487"/>
      <c r="P151" s="487"/>
      <c r="Q151" s="487"/>
      <c r="R151" s="487"/>
      <c r="S151" s="487"/>
      <c r="T151" s="487"/>
      <c r="U151" s="487"/>
      <c r="V151" s="487"/>
      <c r="W151" s="487"/>
      <c r="X151" s="487"/>
      <c r="Y151" s="487"/>
      <c r="Z151" s="487"/>
      <c r="AA151" s="487"/>
      <c r="AB151" s="487"/>
      <c r="AC151" s="487"/>
      <c r="AD151" s="487"/>
      <c r="AE151" s="487"/>
      <c r="AF151" s="487"/>
      <c r="AG151" s="487"/>
      <c r="AH151" s="487"/>
      <c r="AI151" s="487"/>
      <c r="AJ151" s="487"/>
      <c r="AK151" s="487"/>
      <c r="AL151" s="487"/>
      <c r="AM151" s="487"/>
      <c r="AN151" s="487"/>
      <c r="AO151" s="487"/>
      <c r="AP151" s="487"/>
      <c r="AQ151" s="487"/>
      <c r="AR151" s="487"/>
      <c r="AS151" s="487"/>
      <c r="AT151" s="487"/>
      <c r="AU151" s="487"/>
      <c r="AV151" s="487"/>
      <c r="AW151" s="487"/>
    </row>
    <row r="152" spans="1:49" s="455" customFormat="1" ht="17.25" customHeight="1">
      <c r="A152" s="349">
        <v>2018</v>
      </c>
      <c r="B152" s="472"/>
      <c r="C152" s="472"/>
      <c r="D152" s="471"/>
      <c r="E152" s="472"/>
      <c r="F152" s="472"/>
      <c r="G152" s="471"/>
      <c r="H152" s="859"/>
      <c r="I152" s="487"/>
      <c r="J152" s="487"/>
      <c r="K152" s="487"/>
      <c r="L152" s="487"/>
      <c r="M152" s="487"/>
      <c r="N152" s="487"/>
      <c r="O152" s="487"/>
      <c r="P152" s="487"/>
      <c r="Q152" s="487"/>
      <c r="R152" s="487"/>
      <c r="S152" s="487"/>
      <c r="T152" s="487"/>
      <c r="U152" s="487"/>
      <c r="V152" s="487"/>
      <c r="W152" s="487"/>
      <c r="X152" s="487"/>
      <c r="Y152" s="487"/>
      <c r="Z152" s="487"/>
      <c r="AA152" s="487"/>
      <c r="AB152" s="487"/>
      <c r="AC152" s="487"/>
      <c r="AD152" s="487"/>
      <c r="AE152" s="487"/>
      <c r="AF152" s="487"/>
      <c r="AG152" s="487"/>
      <c r="AH152" s="487"/>
      <c r="AI152" s="487"/>
      <c r="AJ152" s="487"/>
      <c r="AK152" s="487"/>
      <c r="AL152" s="487"/>
      <c r="AM152" s="487"/>
      <c r="AN152" s="487"/>
      <c r="AO152" s="487"/>
      <c r="AP152" s="487"/>
      <c r="AQ152" s="487"/>
      <c r="AR152" s="487"/>
      <c r="AS152" s="487"/>
      <c r="AT152" s="487"/>
      <c r="AU152" s="487"/>
      <c r="AV152" s="487"/>
      <c r="AW152" s="487"/>
    </row>
    <row r="153" spans="1:49" s="316" customFormat="1" ht="17.25" customHeight="1">
      <c r="A153" s="328" t="s">
        <v>94</v>
      </c>
      <c r="B153" s="464">
        <v>1511310.99</v>
      </c>
      <c r="C153" s="464">
        <v>300123.31</v>
      </c>
      <c r="D153" s="466" t="s">
        <v>146</v>
      </c>
      <c r="E153" s="464">
        <v>3523.77</v>
      </c>
      <c r="F153" s="464">
        <v>133.4</v>
      </c>
      <c r="G153" s="466" t="s">
        <v>146</v>
      </c>
      <c r="H153" s="465">
        <v>1815091.5</v>
      </c>
      <c r="I153" s="374"/>
      <c r="J153" s="374"/>
      <c r="K153" s="374"/>
      <c r="L153" s="374"/>
      <c r="M153" s="374"/>
      <c r="N153" s="374"/>
      <c r="O153" s="374"/>
      <c r="P153" s="374"/>
      <c r="Q153" s="374"/>
      <c r="R153" s="374"/>
      <c r="S153" s="374"/>
      <c r="T153" s="374"/>
      <c r="U153" s="374"/>
      <c r="V153" s="374"/>
      <c r="W153" s="374"/>
      <c r="X153" s="374"/>
      <c r="Y153" s="374"/>
      <c r="Z153" s="374"/>
      <c r="AA153" s="374"/>
      <c r="AB153" s="374"/>
      <c r="AC153" s="374"/>
      <c r="AD153" s="374"/>
      <c r="AE153" s="374"/>
      <c r="AF153" s="374"/>
      <c r="AG153" s="374"/>
      <c r="AH153" s="374"/>
      <c r="AI153" s="374"/>
      <c r="AJ153" s="374"/>
      <c r="AK153" s="374"/>
      <c r="AL153" s="374"/>
      <c r="AM153" s="374"/>
      <c r="AN153" s="374"/>
      <c r="AO153" s="374"/>
      <c r="AP153" s="374"/>
      <c r="AQ153" s="374"/>
      <c r="AR153" s="374"/>
      <c r="AS153" s="374"/>
      <c r="AT153" s="374"/>
      <c r="AU153" s="374"/>
      <c r="AV153" s="374"/>
      <c r="AW153" s="374"/>
    </row>
    <row r="154" spans="1:49" s="316" customFormat="1" ht="17.25" customHeight="1">
      <c r="A154" s="328" t="s">
        <v>93</v>
      </c>
      <c r="B154" s="464">
        <v>1527931.1500000001</v>
      </c>
      <c r="C154" s="464">
        <v>304318.2</v>
      </c>
      <c r="D154" s="466" t="s">
        <v>146</v>
      </c>
      <c r="E154" s="464">
        <v>3792.75</v>
      </c>
      <c r="F154" s="464">
        <v>131.35</v>
      </c>
      <c r="G154" s="466" t="s">
        <v>146</v>
      </c>
      <c r="H154" s="465">
        <v>1836173.45</v>
      </c>
      <c r="I154" s="374"/>
      <c r="J154" s="374"/>
      <c r="K154" s="374"/>
      <c r="L154" s="374"/>
      <c r="M154" s="374"/>
      <c r="N154" s="374"/>
      <c r="O154" s="374"/>
      <c r="P154" s="374"/>
      <c r="Q154" s="374"/>
      <c r="R154" s="374"/>
      <c r="S154" s="374"/>
      <c r="T154" s="374"/>
      <c r="U154" s="374"/>
      <c r="V154" s="374"/>
      <c r="W154" s="374"/>
      <c r="X154" s="374"/>
      <c r="Y154" s="374"/>
      <c r="Z154" s="374"/>
      <c r="AA154" s="374"/>
      <c r="AB154" s="374"/>
      <c r="AC154" s="374"/>
      <c r="AD154" s="374"/>
      <c r="AE154" s="374"/>
      <c r="AF154" s="374"/>
      <c r="AG154" s="374"/>
      <c r="AH154" s="374"/>
      <c r="AI154" s="374"/>
      <c r="AJ154" s="374"/>
      <c r="AK154" s="374"/>
      <c r="AL154" s="374"/>
      <c r="AM154" s="374"/>
      <c r="AN154" s="374"/>
      <c r="AO154" s="374"/>
      <c r="AP154" s="374"/>
      <c r="AQ154" s="374"/>
      <c r="AR154" s="374"/>
      <c r="AS154" s="374"/>
      <c r="AT154" s="374"/>
      <c r="AU154" s="374"/>
      <c r="AV154" s="374"/>
      <c r="AW154" s="374"/>
    </row>
    <row r="155" spans="1:49" s="316" customFormat="1" ht="17.25" customHeight="1">
      <c r="A155" s="328" t="s">
        <v>92</v>
      </c>
      <c r="B155" s="464">
        <v>1559711.55</v>
      </c>
      <c r="C155" s="464">
        <v>309770.59999999998</v>
      </c>
      <c r="D155" s="466" t="s">
        <v>146</v>
      </c>
      <c r="E155" s="464">
        <v>4210.1499999999996</v>
      </c>
      <c r="F155" s="464">
        <v>120.55</v>
      </c>
      <c r="G155" s="466" t="s">
        <v>146</v>
      </c>
      <c r="H155" s="465">
        <v>1873812.85</v>
      </c>
      <c r="I155" s="374"/>
      <c r="J155" s="374"/>
      <c r="K155" s="374"/>
      <c r="L155" s="374"/>
      <c r="M155" s="374"/>
      <c r="N155" s="374"/>
      <c r="O155" s="374"/>
      <c r="P155" s="374"/>
      <c r="Q155" s="374"/>
      <c r="R155" s="374"/>
      <c r="S155" s="374"/>
      <c r="T155" s="374"/>
      <c r="U155" s="374"/>
      <c r="V155" s="374"/>
      <c r="W155" s="374"/>
      <c r="X155" s="374"/>
      <c r="Y155" s="374"/>
      <c r="Z155" s="374"/>
      <c r="AA155" s="374"/>
      <c r="AB155" s="374"/>
      <c r="AC155" s="374"/>
      <c r="AD155" s="374"/>
      <c r="AE155" s="374"/>
      <c r="AF155" s="374"/>
      <c r="AG155" s="374"/>
      <c r="AH155" s="374"/>
      <c r="AI155" s="374"/>
      <c r="AJ155" s="374"/>
      <c r="AK155" s="374"/>
      <c r="AL155" s="374"/>
      <c r="AM155" s="374"/>
      <c r="AN155" s="374"/>
      <c r="AO155" s="374"/>
      <c r="AP155" s="374"/>
      <c r="AQ155" s="374"/>
      <c r="AR155" s="374"/>
      <c r="AS155" s="374"/>
      <c r="AT155" s="374"/>
      <c r="AU155" s="374"/>
      <c r="AV155" s="374"/>
      <c r="AW155" s="374"/>
    </row>
    <row r="156" spans="1:49" s="316" customFormat="1" ht="17.25" customHeight="1">
      <c r="A156" s="328" t="s">
        <v>91</v>
      </c>
      <c r="B156" s="464">
        <v>1610493.6600000001</v>
      </c>
      <c r="C156" s="464">
        <v>315446.52</v>
      </c>
      <c r="D156" s="465" t="s">
        <v>146</v>
      </c>
      <c r="E156" s="464">
        <v>4565.66</v>
      </c>
      <c r="F156" s="464">
        <v>115.9</v>
      </c>
      <c r="G156" s="465" t="s">
        <v>146</v>
      </c>
      <c r="H156" s="465">
        <v>1930621.76</v>
      </c>
      <c r="I156" s="374"/>
      <c r="J156" s="374"/>
      <c r="K156" s="374"/>
      <c r="L156" s="374"/>
      <c r="M156" s="374"/>
      <c r="N156" s="374"/>
      <c r="O156" s="374"/>
      <c r="P156" s="374"/>
      <c r="Q156" s="374"/>
      <c r="R156" s="374"/>
      <c r="S156" s="374"/>
      <c r="T156" s="374"/>
      <c r="U156" s="374"/>
      <c r="V156" s="374"/>
      <c r="W156" s="374"/>
      <c r="X156" s="374"/>
      <c r="Y156" s="374"/>
      <c r="Z156" s="374"/>
      <c r="AA156" s="374"/>
      <c r="AB156" s="374"/>
      <c r="AC156" s="374"/>
      <c r="AD156" s="374"/>
      <c r="AE156" s="374"/>
      <c r="AF156" s="374"/>
      <c r="AG156" s="374"/>
      <c r="AH156" s="374"/>
      <c r="AI156" s="374"/>
      <c r="AJ156" s="374"/>
      <c r="AK156" s="374"/>
      <c r="AL156" s="374"/>
      <c r="AM156" s="374"/>
      <c r="AN156" s="374"/>
      <c r="AO156" s="374"/>
      <c r="AP156" s="374"/>
      <c r="AQ156" s="374"/>
      <c r="AR156" s="374"/>
      <c r="AS156" s="374"/>
      <c r="AT156" s="374"/>
      <c r="AU156" s="374"/>
      <c r="AV156" s="374"/>
      <c r="AW156" s="374"/>
    </row>
    <row r="157" spans="1:49" s="316" customFormat="1" ht="17.25" customHeight="1">
      <c r="A157" s="342" t="s">
        <v>90</v>
      </c>
      <c r="B157" s="461">
        <v>1679106.17</v>
      </c>
      <c r="C157" s="461">
        <v>320166.95</v>
      </c>
      <c r="D157" s="459" t="s">
        <v>146</v>
      </c>
      <c r="E157" s="461">
        <v>4671.95</v>
      </c>
      <c r="F157" s="461">
        <v>116.45</v>
      </c>
      <c r="G157" s="459" t="s">
        <v>146</v>
      </c>
      <c r="H157" s="862">
        <v>2004061.54</v>
      </c>
      <c r="I157" s="374"/>
      <c r="J157" s="374"/>
      <c r="K157" s="374"/>
      <c r="L157" s="374"/>
      <c r="M157" s="374"/>
      <c r="N157" s="374"/>
      <c r="O157" s="374"/>
      <c r="P157" s="374"/>
      <c r="Q157" s="374"/>
      <c r="R157" s="374"/>
      <c r="S157" s="374"/>
      <c r="T157" s="374"/>
      <c r="U157" s="374"/>
      <c r="V157" s="374"/>
      <c r="W157" s="374"/>
      <c r="X157" s="374"/>
      <c r="Y157" s="374"/>
      <c r="Z157" s="374"/>
      <c r="AA157" s="374"/>
      <c r="AB157" s="374"/>
      <c r="AC157" s="374"/>
      <c r="AD157" s="374"/>
      <c r="AE157" s="374"/>
      <c r="AF157" s="374"/>
      <c r="AG157" s="374"/>
      <c r="AH157" s="374"/>
      <c r="AI157" s="374"/>
      <c r="AJ157" s="374"/>
      <c r="AK157" s="374"/>
      <c r="AL157" s="374"/>
      <c r="AM157" s="374"/>
      <c r="AN157" s="374"/>
      <c r="AO157" s="374"/>
      <c r="AP157" s="374"/>
      <c r="AQ157" s="374"/>
      <c r="AR157" s="374"/>
      <c r="AS157" s="374"/>
      <c r="AT157" s="374"/>
      <c r="AU157" s="374"/>
      <c r="AV157" s="374"/>
      <c r="AW157" s="374"/>
    </row>
    <row r="158" spans="1:49" s="316" customFormat="1" ht="17.25" customHeight="1">
      <c r="A158" s="336" t="s">
        <v>89</v>
      </c>
      <c r="B158" s="457">
        <v>1697734.3699999999</v>
      </c>
      <c r="C158" s="457">
        <v>323848.19</v>
      </c>
      <c r="D158" s="456" t="s">
        <v>146</v>
      </c>
      <c r="E158" s="457">
        <v>4864.04</v>
      </c>
      <c r="F158" s="457">
        <v>112.71</v>
      </c>
      <c r="G158" s="456" t="s">
        <v>146</v>
      </c>
      <c r="H158" s="863">
        <v>2026559.33</v>
      </c>
      <c r="I158" s="374"/>
      <c r="J158" s="374"/>
      <c r="K158" s="374"/>
      <c r="L158" s="374"/>
      <c r="M158" s="374"/>
      <c r="N158" s="374"/>
      <c r="O158" s="374"/>
      <c r="P158" s="374"/>
      <c r="Q158" s="374"/>
      <c r="R158" s="374"/>
      <c r="S158" s="374"/>
      <c r="T158" s="374"/>
      <c r="U158" s="374"/>
      <c r="V158" s="374"/>
      <c r="W158" s="374"/>
      <c r="X158" s="374"/>
      <c r="Y158" s="374"/>
      <c r="Z158" s="374"/>
      <c r="AA158" s="374"/>
      <c r="AB158" s="374"/>
      <c r="AC158" s="374"/>
      <c r="AD158" s="374"/>
      <c r="AE158" s="374"/>
      <c r="AF158" s="374"/>
      <c r="AG158" s="374"/>
      <c r="AH158" s="374"/>
      <c r="AI158" s="374"/>
      <c r="AJ158" s="374"/>
      <c r="AK158" s="374"/>
      <c r="AL158" s="374"/>
      <c r="AM158" s="374"/>
      <c r="AN158" s="374"/>
      <c r="AO158" s="374"/>
      <c r="AP158" s="374"/>
      <c r="AQ158" s="374"/>
      <c r="AR158" s="374"/>
      <c r="AS158" s="374"/>
      <c r="AT158" s="374"/>
      <c r="AU158" s="374"/>
      <c r="AV158" s="374"/>
      <c r="AW158" s="374"/>
    </row>
    <row r="159" spans="1:49" s="316" customFormat="1" ht="17.25" customHeight="1">
      <c r="A159" s="336" t="s">
        <v>88</v>
      </c>
      <c r="B159" s="457">
        <v>1690762.08</v>
      </c>
      <c r="C159" s="457">
        <v>324471.18</v>
      </c>
      <c r="D159" s="456" t="s">
        <v>146</v>
      </c>
      <c r="E159" s="457">
        <v>5103.8100000000004</v>
      </c>
      <c r="F159" s="457">
        <v>92.54</v>
      </c>
      <c r="G159" s="456" t="s">
        <v>146</v>
      </c>
      <c r="H159" s="863">
        <v>2020429.63</v>
      </c>
      <c r="I159" s="374"/>
      <c r="J159" s="374"/>
      <c r="K159" s="374"/>
      <c r="L159" s="374"/>
      <c r="M159" s="374"/>
      <c r="N159" s="374"/>
      <c r="O159" s="374"/>
      <c r="P159" s="374"/>
      <c r="Q159" s="374"/>
      <c r="R159" s="374"/>
      <c r="S159" s="374"/>
      <c r="T159" s="374"/>
      <c r="U159" s="374"/>
      <c r="V159" s="374"/>
      <c r="W159" s="374"/>
      <c r="X159" s="374"/>
      <c r="Y159" s="374"/>
      <c r="Z159" s="374"/>
      <c r="AA159" s="374"/>
      <c r="AB159" s="374"/>
      <c r="AC159" s="374"/>
      <c r="AD159" s="374"/>
      <c r="AE159" s="374"/>
      <c r="AF159" s="374"/>
      <c r="AG159" s="374"/>
      <c r="AH159" s="374"/>
      <c r="AI159" s="374"/>
      <c r="AJ159" s="374"/>
      <c r="AK159" s="374"/>
      <c r="AL159" s="374"/>
      <c r="AM159" s="374"/>
      <c r="AN159" s="374"/>
      <c r="AO159" s="374"/>
      <c r="AP159" s="374"/>
      <c r="AQ159" s="374"/>
      <c r="AR159" s="374"/>
      <c r="AS159" s="374"/>
      <c r="AT159" s="374"/>
      <c r="AU159" s="374"/>
      <c r="AV159" s="374"/>
      <c r="AW159" s="374"/>
    </row>
    <row r="160" spans="1:49" s="316" customFormat="1" ht="17.25" customHeight="1">
      <c r="A160" s="336" t="s">
        <v>87</v>
      </c>
      <c r="B160" s="457">
        <v>1658595.76</v>
      </c>
      <c r="C160" s="457">
        <v>323507.36</v>
      </c>
      <c r="D160" s="456" t="s">
        <v>146</v>
      </c>
      <c r="E160" s="457">
        <v>5013.72</v>
      </c>
      <c r="F160" s="457">
        <v>90.54</v>
      </c>
      <c r="G160" s="456" t="s">
        <v>146</v>
      </c>
      <c r="H160" s="863">
        <v>1987207.4</v>
      </c>
      <c r="I160" s="374"/>
      <c r="J160" s="374"/>
      <c r="K160" s="374"/>
      <c r="L160" s="374"/>
      <c r="M160" s="374"/>
      <c r="N160" s="374"/>
      <c r="O160" s="374"/>
      <c r="P160" s="374"/>
      <c r="Q160" s="374"/>
      <c r="R160" s="374"/>
      <c r="S160" s="374"/>
      <c r="T160" s="374"/>
      <c r="U160" s="374"/>
      <c r="V160" s="374"/>
      <c r="W160" s="374"/>
      <c r="X160" s="374"/>
      <c r="Y160" s="374"/>
      <c r="Z160" s="374"/>
      <c r="AA160" s="374"/>
      <c r="AB160" s="374"/>
      <c r="AC160" s="374"/>
      <c r="AD160" s="374"/>
      <c r="AE160" s="374"/>
      <c r="AF160" s="374"/>
      <c r="AG160" s="374"/>
      <c r="AH160" s="374"/>
      <c r="AI160" s="374"/>
      <c r="AJ160" s="374"/>
      <c r="AK160" s="374"/>
      <c r="AL160" s="374"/>
      <c r="AM160" s="374"/>
      <c r="AN160" s="374"/>
      <c r="AO160" s="374"/>
      <c r="AP160" s="374"/>
      <c r="AQ160" s="374"/>
      <c r="AR160" s="374"/>
      <c r="AS160" s="374"/>
      <c r="AT160" s="374"/>
      <c r="AU160" s="374"/>
      <c r="AV160" s="374"/>
      <c r="AW160" s="374"/>
    </row>
    <row r="161" spans="1:49" s="316" customFormat="1" ht="17.25" customHeight="1">
      <c r="A161" s="336" t="s">
        <v>86</v>
      </c>
      <c r="B161" s="457">
        <v>1663616.7999999998</v>
      </c>
      <c r="C161" s="457">
        <v>324637.05</v>
      </c>
      <c r="D161" s="456" t="s">
        <v>146</v>
      </c>
      <c r="E161" s="457">
        <v>4867.3500000000004</v>
      </c>
      <c r="F161" s="457">
        <v>88.4</v>
      </c>
      <c r="G161" s="456" t="s">
        <v>146</v>
      </c>
      <c r="H161" s="863">
        <v>1993209.6</v>
      </c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4"/>
      <c r="T161" s="374"/>
      <c r="U161" s="374"/>
      <c r="V161" s="374"/>
      <c r="W161" s="374"/>
      <c r="X161" s="374"/>
      <c r="Y161" s="374"/>
      <c r="Z161" s="374"/>
      <c r="AA161" s="374"/>
      <c r="AB161" s="374"/>
      <c r="AC161" s="374"/>
      <c r="AD161" s="374"/>
      <c r="AE161" s="374"/>
      <c r="AF161" s="374"/>
      <c r="AG161" s="374"/>
      <c r="AH161" s="374"/>
      <c r="AI161" s="374"/>
      <c r="AJ161" s="374"/>
      <c r="AK161" s="374"/>
      <c r="AL161" s="374"/>
      <c r="AM161" s="374"/>
      <c r="AN161" s="374"/>
      <c r="AO161" s="374"/>
      <c r="AP161" s="374"/>
      <c r="AQ161" s="374"/>
      <c r="AR161" s="374"/>
      <c r="AS161" s="374"/>
      <c r="AT161" s="374"/>
      <c r="AU161" s="374"/>
      <c r="AV161" s="374"/>
      <c r="AW161" s="374"/>
    </row>
    <row r="162" spans="1:49" s="316" customFormat="1" ht="17.25" customHeight="1">
      <c r="A162" s="336" t="s">
        <v>85</v>
      </c>
      <c r="B162" s="457">
        <v>1679274.6300000001</v>
      </c>
      <c r="C162" s="457">
        <v>326529.13</v>
      </c>
      <c r="D162" s="456" t="s">
        <v>146</v>
      </c>
      <c r="E162" s="457">
        <v>4753.8999999999996</v>
      </c>
      <c r="F162" s="457">
        <v>76.36</v>
      </c>
      <c r="G162" s="456" t="s">
        <v>146</v>
      </c>
      <c r="H162" s="863">
        <v>2010634.04</v>
      </c>
      <c r="I162" s="374"/>
      <c r="J162" s="374"/>
      <c r="K162" s="374"/>
      <c r="L162" s="374"/>
      <c r="M162" s="374"/>
      <c r="N162" s="374"/>
      <c r="O162" s="374"/>
      <c r="P162" s="374"/>
      <c r="Q162" s="374"/>
      <c r="R162" s="374"/>
      <c r="S162" s="374"/>
      <c r="T162" s="374"/>
      <c r="U162" s="374"/>
      <c r="V162" s="374"/>
      <c r="W162" s="374"/>
      <c r="X162" s="374"/>
      <c r="Y162" s="374"/>
      <c r="Z162" s="374"/>
      <c r="AA162" s="374"/>
      <c r="AB162" s="374"/>
      <c r="AC162" s="374"/>
      <c r="AD162" s="374"/>
      <c r="AE162" s="374"/>
      <c r="AF162" s="374"/>
      <c r="AG162" s="374"/>
      <c r="AH162" s="374"/>
      <c r="AI162" s="374"/>
      <c r="AJ162" s="374"/>
      <c r="AK162" s="374"/>
      <c r="AL162" s="374"/>
      <c r="AM162" s="374"/>
      <c r="AN162" s="374"/>
      <c r="AO162" s="374"/>
      <c r="AP162" s="374"/>
      <c r="AQ162" s="374"/>
      <c r="AR162" s="374"/>
      <c r="AS162" s="374"/>
      <c r="AT162" s="374"/>
      <c r="AU162" s="374"/>
      <c r="AV162" s="374"/>
      <c r="AW162" s="374"/>
    </row>
    <row r="163" spans="1:49" s="316" customFormat="1" ht="17.25" customHeight="1">
      <c r="A163" s="336" t="s">
        <v>84</v>
      </c>
      <c r="B163" s="457">
        <v>1650745.41</v>
      </c>
      <c r="C163" s="457">
        <v>325855.8</v>
      </c>
      <c r="D163" s="456" t="s">
        <v>146</v>
      </c>
      <c r="E163" s="457">
        <v>4410.1400000000003</v>
      </c>
      <c r="F163" s="457">
        <v>68.95</v>
      </c>
      <c r="G163" s="456" t="s">
        <v>146</v>
      </c>
      <c r="H163" s="863">
        <v>1981080.33</v>
      </c>
      <c r="I163" s="374"/>
      <c r="J163" s="374"/>
      <c r="K163" s="374"/>
      <c r="L163" s="374"/>
      <c r="M163" s="374"/>
      <c r="N163" s="374"/>
      <c r="O163" s="374"/>
      <c r="P163" s="374"/>
      <c r="Q163" s="374"/>
      <c r="R163" s="374"/>
      <c r="S163" s="374"/>
      <c r="T163" s="374"/>
      <c r="U163" s="374"/>
      <c r="V163" s="374"/>
      <c r="W163" s="374"/>
      <c r="X163" s="374"/>
      <c r="Y163" s="374"/>
      <c r="Z163" s="374"/>
      <c r="AA163" s="374"/>
      <c r="AB163" s="374"/>
      <c r="AC163" s="374"/>
      <c r="AD163" s="374"/>
      <c r="AE163" s="374"/>
      <c r="AF163" s="374"/>
      <c r="AG163" s="374"/>
      <c r="AH163" s="374"/>
      <c r="AI163" s="374"/>
      <c r="AJ163" s="374"/>
      <c r="AK163" s="374"/>
      <c r="AL163" s="374"/>
      <c r="AM163" s="374"/>
      <c r="AN163" s="374"/>
      <c r="AO163" s="374"/>
      <c r="AP163" s="374"/>
      <c r="AQ163" s="374"/>
      <c r="AR163" s="374"/>
      <c r="AS163" s="374"/>
      <c r="AT163" s="374"/>
      <c r="AU163" s="374"/>
      <c r="AV163" s="374"/>
      <c r="AW163" s="374"/>
    </row>
    <row r="164" spans="1:49" s="455" customFormat="1" ht="17.25" customHeight="1">
      <c r="A164" s="336" t="s">
        <v>83</v>
      </c>
      <c r="B164" s="457">
        <v>1662670.6400000001</v>
      </c>
      <c r="C164" s="457">
        <v>326376.11</v>
      </c>
      <c r="D164" s="456" t="s">
        <v>146</v>
      </c>
      <c r="E164" s="457">
        <v>3734.7</v>
      </c>
      <c r="F164" s="457">
        <v>67.52</v>
      </c>
      <c r="G164" s="456" t="s">
        <v>146</v>
      </c>
      <c r="H164" s="863">
        <v>1992849</v>
      </c>
      <c r="I164" s="487"/>
      <c r="J164" s="487"/>
      <c r="K164" s="487"/>
      <c r="L164" s="487"/>
      <c r="M164" s="487"/>
      <c r="N164" s="487"/>
      <c r="O164" s="487"/>
      <c r="P164" s="487"/>
      <c r="Q164" s="487"/>
      <c r="R164" s="487"/>
      <c r="S164" s="487"/>
      <c r="T164" s="487"/>
      <c r="U164" s="487"/>
      <c r="V164" s="487"/>
      <c r="W164" s="487"/>
      <c r="X164" s="487"/>
      <c r="Y164" s="487"/>
      <c r="Z164" s="487"/>
      <c r="AA164" s="487"/>
      <c r="AB164" s="487"/>
      <c r="AC164" s="487"/>
      <c r="AD164" s="487"/>
      <c r="AE164" s="487"/>
      <c r="AF164" s="487"/>
      <c r="AG164" s="487"/>
      <c r="AH164" s="487"/>
      <c r="AI164" s="487"/>
      <c r="AJ164" s="487"/>
      <c r="AK164" s="487"/>
      <c r="AL164" s="487"/>
      <c r="AM164" s="487"/>
      <c r="AN164" s="487"/>
      <c r="AO164" s="487"/>
      <c r="AP164" s="487"/>
      <c r="AQ164" s="487"/>
      <c r="AR164" s="487"/>
      <c r="AS164" s="487"/>
      <c r="AT164" s="487"/>
      <c r="AU164" s="487"/>
      <c r="AV164" s="487"/>
      <c r="AW164" s="487"/>
    </row>
    <row r="165" spans="1:49" s="455" customFormat="1" ht="17.25" customHeight="1">
      <c r="A165" s="470">
        <v>2019</v>
      </c>
      <c r="B165" s="469"/>
      <c r="C165" s="469"/>
      <c r="D165" s="468"/>
      <c r="E165" s="469"/>
      <c r="F165" s="469"/>
      <c r="G165" s="468"/>
      <c r="H165" s="864"/>
      <c r="I165" s="487"/>
      <c r="J165" s="487"/>
      <c r="K165" s="487"/>
      <c r="L165" s="487"/>
      <c r="M165" s="487"/>
      <c r="N165" s="487"/>
      <c r="O165" s="487"/>
      <c r="P165" s="487"/>
      <c r="Q165" s="487"/>
      <c r="R165" s="487"/>
      <c r="S165" s="487"/>
      <c r="T165" s="487"/>
      <c r="U165" s="487"/>
      <c r="V165" s="487"/>
      <c r="W165" s="487"/>
      <c r="X165" s="487"/>
      <c r="Y165" s="487"/>
      <c r="Z165" s="487"/>
      <c r="AA165" s="487"/>
      <c r="AB165" s="487"/>
      <c r="AC165" s="487"/>
      <c r="AD165" s="487"/>
      <c r="AE165" s="487"/>
      <c r="AF165" s="487"/>
      <c r="AG165" s="487"/>
      <c r="AH165" s="487"/>
      <c r="AI165" s="487"/>
      <c r="AJ165" s="487"/>
      <c r="AK165" s="487"/>
      <c r="AL165" s="487"/>
      <c r="AM165" s="487"/>
      <c r="AN165" s="487"/>
      <c r="AO165" s="487"/>
      <c r="AP165" s="487"/>
      <c r="AQ165" s="487"/>
      <c r="AR165" s="487"/>
      <c r="AS165" s="487"/>
      <c r="AT165" s="487"/>
      <c r="AU165" s="487"/>
      <c r="AV165" s="487"/>
      <c r="AW165" s="487"/>
    </row>
    <row r="166" spans="1:49" s="316" customFormat="1" ht="17.25" customHeight="1">
      <c r="A166" s="328" t="s">
        <v>94</v>
      </c>
      <c r="B166" s="464">
        <v>1638322.7099999997</v>
      </c>
      <c r="C166" s="464">
        <v>324701.81</v>
      </c>
      <c r="D166" s="466" t="s">
        <v>146</v>
      </c>
      <c r="E166" s="464">
        <v>3609.54</v>
      </c>
      <c r="F166" s="464">
        <v>64.5</v>
      </c>
      <c r="G166" s="466" t="s">
        <v>146</v>
      </c>
      <c r="H166" s="465">
        <v>1966698.59</v>
      </c>
      <c r="I166" s="374"/>
      <c r="J166" s="374"/>
      <c r="K166" s="374"/>
      <c r="L166" s="374"/>
      <c r="M166" s="374"/>
      <c r="N166" s="374"/>
      <c r="O166" s="374"/>
      <c r="P166" s="374"/>
      <c r="Q166" s="374"/>
      <c r="R166" s="374"/>
      <c r="S166" s="374"/>
      <c r="T166" s="374"/>
      <c r="U166" s="374"/>
      <c r="V166" s="374"/>
      <c r="W166" s="374"/>
      <c r="X166" s="374"/>
      <c r="Y166" s="374"/>
      <c r="Z166" s="374"/>
      <c r="AA166" s="374"/>
      <c r="AB166" s="374"/>
      <c r="AC166" s="374"/>
      <c r="AD166" s="374"/>
      <c r="AE166" s="374"/>
      <c r="AF166" s="374"/>
      <c r="AG166" s="374"/>
      <c r="AH166" s="374"/>
      <c r="AI166" s="374"/>
      <c r="AJ166" s="374"/>
      <c r="AK166" s="374"/>
      <c r="AL166" s="374"/>
      <c r="AM166" s="374"/>
      <c r="AN166" s="374"/>
      <c r="AO166" s="374"/>
      <c r="AP166" s="374"/>
      <c r="AQ166" s="374"/>
      <c r="AR166" s="374"/>
      <c r="AS166" s="374"/>
      <c r="AT166" s="374"/>
      <c r="AU166" s="374"/>
      <c r="AV166" s="374"/>
      <c r="AW166" s="374"/>
    </row>
    <row r="167" spans="1:49" s="316" customFormat="1" ht="17.25" customHeight="1">
      <c r="A167" s="328" t="s">
        <v>93</v>
      </c>
      <c r="B167" s="464">
        <v>1654074.9</v>
      </c>
      <c r="C167" s="464">
        <v>327281.90000000002</v>
      </c>
      <c r="D167" s="466" t="s">
        <v>146</v>
      </c>
      <c r="E167" s="464">
        <v>3860.6</v>
      </c>
      <c r="F167" s="464">
        <v>62.3</v>
      </c>
      <c r="G167" s="466" t="s">
        <v>146</v>
      </c>
      <c r="H167" s="465">
        <v>1985279.7</v>
      </c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</row>
    <row r="168" spans="1:49" s="316" customFormat="1" ht="17.25" customHeight="1">
      <c r="A168" s="328" t="s">
        <v>92</v>
      </c>
      <c r="B168" s="464">
        <v>1690469.89</v>
      </c>
      <c r="C168" s="464">
        <v>332095.65999999997</v>
      </c>
      <c r="D168" s="466" t="s">
        <v>146</v>
      </c>
      <c r="E168" s="464">
        <v>4329.33</v>
      </c>
      <c r="F168" s="464">
        <v>62.09</v>
      </c>
      <c r="G168" s="466" t="s">
        <v>146</v>
      </c>
      <c r="H168" s="465">
        <v>2026957</v>
      </c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</row>
    <row r="169" spans="1:49" s="316" customFormat="1" ht="17.25" customHeight="1">
      <c r="A169" s="328" t="s">
        <v>91</v>
      </c>
      <c r="B169" s="464">
        <v>1745321.8</v>
      </c>
      <c r="C169" s="464">
        <v>336456</v>
      </c>
      <c r="D169" s="465" t="s">
        <v>146</v>
      </c>
      <c r="E169" s="464">
        <v>4558.55</v>
      </c>
      <c r="F169" s="464">
        <v>63.45</v>
      </c>
      <c r="G169" s="465" t="s">
        <v>146</v>
      </c>
      <c r="H169" s="465">
        <v>2086399.8</v>
      </c>
      <c r="I169" s="374"/>
      <c r="J169" s="374"/>
      <c r="K169" s="374"/>
      <c r="L169" s="374"/>
      <c r="M169" s="374"/>
      <c r="N169" s="374"/>
      <c r="O169" s="374"/>
      <c r="P169" s="374"/>
      <c r="Q169" s="374"/>
      <c r="R169" s="374"/>
      <c r="S169" s="374"/>
      <c r="T169" s="374"/>
      <c r="U169" s="374"/>
      <c r="V169" s="374"/>
      <c r="W169" s="374"/>
      <c r="X169" s="374"/>
      <c r="Y169" s="374"/>
      <c r="Z169" s="374"/>
      <c r="AA169" s="374"/>
      <c r="AB169" s="374"/>
      <c r="AC169" s="374"/>
      <c r="AD169" s="374"/>
      <c r="AE169" s="374"/>
      <c r="AF169" s="374"/>
      <c r="AG169" s="374"/>
      <c r="AH169" s="374"/>
      <c r="AI169" s="374"/>
      <c r="AJ169" s="374"/>
      <c r="AK169" s="374"/>
      <c r="AL169" s="374"/>
      <c r="AM169" s="374"/>
      <c r="AN169" s="374"/>
      <c r="AO169" s="374"/>
      <c r="AP169" s="374"/>
      <c r="AQ169" s="374"/>
      <c r="AR169" s="374"/>
      <c r="AS169" s="374"/>
      <c r="AT169" s="374"/>
      <c r="AU169" s="374"/>
      <c r="AV169" s="374"/>
      <c r="AW169" s="374"/>
    </row>
    <row r="170" spans="1:49" s="316" customFormat="1" ht="17.25" customHeight="1">
      <c r="A170" s="342" t="s">
        <v>90</v>
      </c>
      <c r="B170" s="461">
        <v>1811029.1199999999</v>
      </c>
      <c r="C170" s="461">
        <v>339375.72</v>
      </c>
      <c r="D170" s="459" t="s">
        <v>146</v>
      </c>
      <c r="E170" s="461">
        <v>4682.3599999999997</v>
      </c>
      <c r="F170" s="461">
        <v>61.45</v>
      </c>
      <c r="G170" s="459" t="s">
        <v>146</v>
      </c>
      <c r="H170" s="862">
        <v>2155148.6800000002</v>
      </c>
      <c r="I170" s="374"/>
      <c r="J170" s="374"/>
      <c r="K170" s="374"/>
      <c r="L170" s="374"/>
      <c r="M170" s="374"/>
      <c r="N170" s="374"/>
      <c r="O170" s="374"/>
      <c r="P170" s="374"/>
      <c r="Q170" s="374"/>
      <c r="R170" s="374"/>
      <c r="S170" s="374"/>
      <c r="T170" s="374"/>
      <c r="U170" s="374"/>
      <c r="V170" s="374"/>
      <c r="W170" s="374"/>
      <c r="X170" s="374"/>
      <c r="Y170" s="374"/>
      <c r="Z170" s="374"/>
      <c r="AA170" s="374"/>
      <c r="AB170" s="374"/>
      <c r="AC170" s="374"/>
      <c r="AD170" s="374"/>
      <c r="AE170" s="374"/>
      <c r="AF170" s="374"/>
      <c r="AG170" s="374"/>
      <c r="AH170" s="374"/>
      <c r="AI170" s="374"/>
      <c r="AJ170" s="374"/>
      <c r="AK170" s="374"/>
      <c r="AL170" s="374"/>
      <c r="AM170" s="374"/>
      <c r="AN170" s="374"/>
      <c r="AO170" s="374"/>
      <c r="AP170" s="374"/>
      <c r="AQ170" s="374"/>
      <c r="AR170" s="374"/>
      <c r="AS170" s="374"/>
      <c r="AT170" s="374"/>
      <c r="AU170" s="374"/>
      <c r="AV170" s="374"/>
      <c r="AW170" s="374"/>
    </row>
    <row r="171" spans="1:49" s="316" customFormat="1" ht="17.25" customHeight="1">
      <c r="A171" s="336" t="s">
        <v>89</v>
      </c>
      <c r="B171" s="457">
        <v>1830668.0499999998</v>
      </c>
      <c r="C171" s="457">
        <v>342595.85</v>
      </c>
      <c r="D171" s="456" t="s">
        <v>146</v>
      </c>
      <c r="E171" s="457">
        <v>4947.6499999999996</v>
      </c>
      <c r="F171" s="457">
        <v>57.55</v>
      </c>
      <c r="G171" s="456" t="s">
        <v>146</v>
      </c>
      <c r="H171" s="863">
        <v>2178269.1</v>
      </c>
      <c r="I171" s="374"/>
      <c r="J171" s="374"/>
      <c r="K171" s="374"/>
      <c r="L171" s="374"/>
      <c r="M171" s="374"/>
      <c r="N171" s="374"/>
      <c r="O171" s="374"/>
      <c r="P171" s="374"/>
      <c r="Q171" s="374"/>
      <c r="R171" s="374"/>
      <c r="S171" s="374"/>
      <c r="T171" s="374"/>
      <c r="U171" s="374"/>
      <c r="V171" s="374"/>
      <c r="W171" s="374"/>
      <c r="X171" s="374"/>
      <c r="Y171" s="374"/>
      <c r="Z171" s="374"/>
      <c r="AA171" s="374"/>
      <c r="AB171" s="374"/>
      <c r="AC171" s="374"/>
      <c r="AD171" s="374"/>
      <c r="AE171" s="374"/>
      <c r="AF171" s="374"/>
      <c r="AG171" s="374"/>
      <c r="AH171" s="374"/>
      <c r="AI171" s="374"/>
      <c r="AJ171" s="374"/>
      <c r="AK171" s="374"/>
      <c r="AL171" s="374"/>
      <c r="AM171" s="374"/>
      <c r="AN171" s="374"/>
      <c r="AO171" s="374"/>
      <c r="AP171" s="374"/>
      <c r="AQ171" s="374"/>
      <c r="AR171" s="374"/>
      <c r="AS171" s="374"/>
      <c r="AT171" s="374"/>
      <c r="AU171" s="374"/>
      <c r="AV171" s="374"/>
      <c r="AW171" s="374"/>
    </row>
    <row r="172" spans="1:49" s="316" customFormat="1" ht="17.25" customHeight="1">
      <c r="A172" s="336" t="s">
        <v>88</v>
      </c>
      <c r="B172" s="457">
        <v>1822125.9000000001</v>
      </c>
      <c r="C172" s="457">
        <v>343033.21</v>
      </c>
      <c r="D172" s="456" t="s">
        <v>146</v>
      </c>
      <c r="E172" s="457">
        <v>5154.95</v>
      </c>
      <c r="F172" s="457">
        <v>53.78</v>
      </c>
      <c r="G172" s="456" t="s">
        <v>146</v>
      </c>
      <c r="H172" s="863">
        <v>2170367.86</v>
      </c>
      <c r="I172" s="374"/>
      <c r="J172" s="374"/>
      <c r="K172" s="374"/>
      <c r="L172" s="374"/>
      <c r="M172" s="374"/>
      <c r="N172" s="374"/>
      <c r="O172" s="374"/>
      <c r="P172" s="374"/>
      <c r="Q172" s="374"/>
      <c r="R172" s="374"/>
      <c r="S172" s="374"/>
      <c r="T172" s="374"/>
      <c r="U172" s="374"/>
      <c r="V172" s="374"/>
      <c r="W172" s="374"/>
      <c r="X172" s="374"/>
      <c r="Y172" s="374"/>
      <c r="Z172" s="374"/>
      <c r="AA172" s="374"/>
      <c r="AB172" s="374"/>
      <c r="AC172" s="374"/>
      <c r="AD172" s="374"/>
      <c r="AE172" s="374"/>
      <c r="AF172" s="374"/>
      <c r="AG172" s="374"/>
      <c r="AH172" s="374"/>
      <c r="AI172" s="374"/>
      <c r="AJ172" s="374"/>
      <c r="AK172" s="374"/>
      <c r="AL172" s="374"/>
      <c r="AM172" s="374"/>
      <c r="AN172" s="374"/>
      <c r="AO172" s="374"/>
      <c r="AP172" s="374"/>
      <c r="AQ172" s="374"/>
      <c r="AR172" s="374"/>
      <c r="AS172" s="374"/>
      <c r="AT172" s="374"/>
      <c r="AU172" s="374"/>
      <c r="AV172" s="374"/>
      <c r="AW172" s="374"/>
    </row>
    <row r="173" spans="1:49" s="316" customFormat="1" ht="17.25" customHeight="1">
      <c r="A173" s="336" t="s">
        <v>87</v>
      </c>
      <c r="B173" s="457">
        <v>1786137.56</v>
      </c>
      <c r="C173" s="457">
        <v>341541.09</v>
      </c>
      <c r="D173" s="456" t="s">
        <v>146</v>
      </c>
      <c r="E173" s="457">
        <v>5175.1400000000003</v>
      </c>
      <c r="F173" s="457">
        <v>52.66</v>
      </c>
      <c r="G173" s="456" t="s">
        <v>146</v>
      </c>
      <c r="H173" s="863">
        <v>2132906.4700000002</v>
      </c>
      <c r="I173" s="374"/>
      <c r="J173" s="374"/>
      <c r="K173" s="374"/>
      <c r="L173" s="374"/>
      <c r="M173" s="374"/>
      <c r="N173" s="374"/>
      <c r="O173" s="374"/>
      <c r="P173" s="374"/>
      <c r="Q173" s="374"/>
      <c r="R173" s="374"/>
      <c r="S173" s="374"/>
      <c r="T173" s="374"/>
      <c r="U173" s="374"/>
      <c r="V173" s="374"/>
      <c r="W173" s="374"/>
      <c r="X173" s="374"/>
      <c r="Y173" s="374"/>
      <c r="Z173" s="374"/>
      <c r="AA173" s="374"/>
      <c r="AB173" s="374"/>
      <c r="AC173" s="374"/>
      <c r="AD173" s="374"/>
      <c r="AE173" s="374"/>
      <c r="AF173" s="374"/>
      <c r="AG173" s="374"/>
      <c r="AH173" s="374"/>
      <c r="AI173" s="374"/>
      <c r="AJ173" s="374"/>
      <c r="AK173" s="374"/>
      <c r="AL173" s="374"/>
      <c r="AM173" s="374"/>
      <c r="AN173" s="374"/>
      <c r="AO173" s="374"/>
      <c r="AP173" s="374"/>
      <c r="AQ173" s="374"/>
      <c r="AR173" s="374"/>
      <c r="AS173" s="374"/>
      <c r="AT173" s="374"/>
      <c r="AU173" s="374"/>
      <c r="AV173" s="374"/>
      <c r="AW173" s="374"/>
    </row>
    <row r="174" spans="1:49" s="316" customFormat="1" ht="17.25" customHeight="1">
      <c r="A174" s="336" t="s">
        <v>86</v>
      </c>
      <c r="B174" s="457">
        <v>1796488.27</v>
      </c>
      <c r="C174" s="457">
        <v>343658.14</v>
      </c>
      <c r="D174" s="456" t="s">
        <v>146</v>
      </c>
      <c r="E174" s="457">
        <v>5064.8500000000004</v>
      </c>
      <c r="F174" s="457">
        <v>51.47</v>
      </c>
      <c r="G174" s="456" t="s">
        <v>146</v>
      </c>
      <c r="H174" s="863">
        <v>2145262.7599999998</v>
      </c>
      <c r="I174" s="374"/>
      <c r="J174" s="374"/>
      <c r="K174" s="374"/>
      <c r="L174" s="374"/>
      <c r="M174" s="374"/>
      <c r="N174" s="374"/>
      <c r="O174" s="374"/>
      <c r="P174" s="374"/>
      <c r="Q174" s="374"/>
      <c r="R174" s="374"/>
      <c r="S174" s="374"/>
      <c r="T174" s="374"/>
      <c r="U174" s="374"/>
      <c r="V174" s="374"/>
      <c r="W174" s="374"/>
      <c r="X174" s="374"/>
      <c r="Y174" s="374"/>
      <c r="Z174" s="374"/>
      <c r="AA174" s="374"/>
      <c r="AB174" s="374"/>
      <c r="AC174" s="374"/>
      <c r="AD174" s="374"/>
      <c r="AE174" s="374"/>
      <c r="AF174" s="374"/>
      <c r="AG174" s="374"/>
      <c r="AH174" s="374"/>
      <c r="AI174" s="374"/>
      <c r="AJ174" s="374"/>
      <c r="AK174" s="374"/>
      <c r="AL174" s="374"/>
      <c r="AM174" s="374"/>
      <c r="AN174" s="374"/>
      <c r="AO174" s="374"/>
      <c r="AP174" s="374"/>
      <c r="AQ174" s="374"/>
      <c r="AR174" s="374"/>
      <c r="AS174" s="374"/>
      <c r="AT174" s="374"/>
      <c r="AU174" s="374"/>
      <c r="AV174" s="374"/>
      <c r="AW174" s="374"/>
    </row>
    <row r="175" spans="1:49" s="316" customFormat="1" ht="17.25" customHeight="1">
      <c r="A175" s="336" t="s">
        <v>85</v>
      </c>
      <c r="B175" s="457">
        <v>1798918.42</v>
      </c>
      <c r="C175" s="457">
        <v>345943.69</v>
      </c>
      <c r="D175" s="456" t="s">
        <v>146</v>
      </c>
      <c r="E175" s="457">
        <v>4858.82</v>
      </c>
      <c r="F175" s="457">
        <v>50.39</v>
      </c>
      <c r="G175" s="456" t="s">
        <v>146</v>
      </c>
      <c r="H175" s="863">
        <v>2149771.34</v>
      </c>
      <c r="I175" s="374"/>
      <c r="J175" s="374"/>
      <c r="K175" s="374"/>
      <c r="L175" s="374"/>
      <c r="M175" s="374"/>
      <c r="N175" s="374"/>
      <c r="O175" s="374"/>
      <c r="P175" s="374"/>
      <c r="Q175" s="374"/>
      <c r="R175" s="374"/>
      <c r="S175" s="374"/>
      <c r="T175" s="374"/>
      <c r="U175" s="374"/>
      <c r="V175" s="374"/>
      <c r="W175" s="374"/>
      <c r="X175" s="374"/>
      <c r="Y175" s="374"/>
      <c r="Z175" s="374"/>
      <c r="AA175" s="374"/>
      <c r="AB175" s="374"/>
      <c r="AC175" s="374"/>
      <c r="AD175" s="374"/>
      <c r="AE175" s="374"/>
      <c r="AF175" s="374"/>
      <c r="AG175" s="374"/>
      <c r="AH175" s="374"/>
      <c r="AI175" s="374"/>
      <c r="AJ175" s="374"/>
      <c r="AK175" s="374"/>
      <c r="AL175" s="374"/>
      <c r="AM175" s="374"/>
      <c r="AN175" s="374"/>
      <c r="AO175" s="374"/>
      <c r="AP175" s="374"/>
      <c r="AQ175" s="374"/>
      <c r="AR175" s="374"/>
      <c r="AS175" s="374"/>
      <c r="AT175" s="374"/>
      <c r="AU175" s="374"/>
      <c r="AV175" s="374"/>
      <c r="AW175" s="374"/>
    </row>
    <row r="176" spans="1:49" s="316" customFormat="1" ht="17.25" customHeight="1">
      <c r="A176" s="336" t="s">
        <v>84</v>
      </c>
      <c r="B176" s="457">
        <v>1773130.2</v>
      </c>
      <c r="C176" s="457">
        <v>345791.95</v>
      </c>
      <c r="D176" s="456" t="s">
        <v>146</v>
      </c>
      <c r="E176" s="457">
        <v>4490.8</v>
      </c>
      <c r="F176" s="457">
        <v>41.25</v>
      </c>
      <c r="G176" s="456" t="s">
        <v>146</v>
      </c>
      <c r="H176" s="863">
        <v>2123454.2000000002</v>
      </c>
      <c r="I176" s="374"/>
      <c r="J176" s="374"/>
      <c r="K176" s="374"/>
      <c r="L176" s="374"/>
      <c r="M176" s="374"/>
      <c r="N176" s="374"/>
      <c r="O176" s="374"/>
      <c r="P176" s="374"/>
      <c r="Q176" s="374"/>
      <c r="R176" s="374"/>
      <c r="S176" s="374"/>
      <c r="T176" s="374"/>
      <c r="U176" s="374"/>
      <c r="V176" s="374"/>
      <c r="W176" s="374"/>
      <c r="X176" s="374"/>
      <c r="Y176" s="374"/>
      <c r="Z176" s="374"/>
      <c r="AA176" s="374"/>
      <c r="AB176" s="374"/>
      <c r="AC176" s="374"/>
      <c r="AD176" s="374"/>
      <c r="AE176" s="374"/>
      <c r="AF176" s="374"/>
      <c r="AG176" s="374"/>
      <c r="AH176" s="374"/>
      <c r="AI176" s="374"/>
      <c r="AJ176" s="374"/>
      <c r="AK176" s="374"/>
      <c r="AL176" s="374"/>
      <c r="AM176" s="374"/>
      <c r="AN176" s="374"/>
      <c r="AO176" s="374"/>
      <c r="AP176" s="374"/>
      <c r="AQ176" s="374"/>
      <c r="AR176" s="374"/>
      <c r="AS176" s="374"/>
      <c r="AT176" s="374"/>
      <c r="AU176" s="374"/>
      <c r="AV176" s="374"/>
      <c r="AW176" s="374"/>
    </row>
    <row r="177" spans="1:49" s="455" customFormat="1" ht="17.25" customHeight="1">
      <c r="A177" s="336" t="s">
        <v>83</v>
      </c>
      <c r="B177" s="457">
        <v>1774759.32</v>
      </c>
      <c r="C177" s="457">
        <v>346375.05</v>
      </c>
      <c r="D177" s="456" t="s">
        <v>146</v>
      </c>
      <c r="E177" s="457">
        <v>3806.38</v>
      </c>
      <c r="F177" s="457">
        <v>40.72</v>
      </c>
      <c r="G177" s="456" t="s">
        <v>146</v>
      </c>
      <c r="H177" s="863">
        <v>2124981.5</v>
      </c>
      <c r="I177" s="487"/>
      <c r="J177" s="487"/>
      <c r="K177" s="487"/>
      <c r="L177" s="487"/>
      <c r="M177" s="487"/>
      <c r="N177" s="487"/>
      <c r="O177" s="487"/>
      <c r="P177" s="487"/>
      <c r="Q177" s="487"/>
      <c r="R177" s="487"/>
      <c r="S177" s="487"/>
      <c r="T177" s="487"/>
      <c r="U177" s="487"/>
      <c r="V177" s="487"/>
      <c r="W177" s="487"/>
      <c r="X177" s="487"/>
      <c r="Y177" s="487"/>
      <c r="Z177" s="487"/>
      <c r="AA177" s="487"/>
      <c r="AB177" s="487"/>
      <c r="AC177" s="487"/>
      <c r="AD177" s="487"/>
      <c r="AE177" s="487"/>
      <c r="AF177" s="487"/>
      <c r="AG177" s="487"/>
      <c r="AH177" s="487"/>
      <c r="AI177" s="487"/>
      <c r="AJ177" s="487"/>
      <c r="AK177" s="487"/>
      <c r="AL177" s="487"/>
      <c r="AM177" s="487"/>
      <c r="AN177" s="487"/>
      <c r="AO177" s="487"/>
      <c r="AP177" s="487"/>
      <c r="AQ177" s="487"/>
      <c r="AR177" s="487"/>
      <c r="AS177" s="487"/>
      <c r="AT177" s="487"/>
      <c r="AU177" s="487"/>
      <c r="AV177" s="487"/>
      <c r="AW177" s="487"/>
    </row>
    <row r="178" spans="1:49" s="455" customFormat="1" ht="17.25" customHeight="1">
      <c r="A178" s="343">
        <v>2020</v>
      </c>
      <c r="B178" s="469"/>
      <c r="C178" s="469"/>
      <c r="D178" s="468"/>
      <c r="E178" s="469"/>
      <c r="F178" s="469"/>
      <c r="G178" s="468"/>
      <c r="H178" s="864"/>
      <c r="I178" s="487"/>
      <c r="J178" s="487"/>
      <c r="K178" s="487"/>
      <c r="L178" s="487"/>
      <c r="M178" s="487"/>
      <c r="N178" s="487"/>
      <c r="O178" s="487"/>
      <c r="P178" s="487"/>
      <c r="Q178" s="487"/>
      <c r="R178" s="487"/>
      <c r="S178" s="487"/>
      <c r="T178" s="487"/>
      <c r="U178" s="487"/>
      <c r="V178" s="487"/>
      <c r="W178" s="487"/>
      <c r="X178" s="487"/>
      <c r="Y178" s="487"/>
      <c r="Z178" s="487"/>
      <c r="AA178" s="487"/>
      <c r="AB178" s="487"/>
      <c r="AC178" s="487"/>
      <c r="AD178" s="487"/>
      <c r="AE178" s="487"/>
      <c r="AF178" s="487"/>
      <c r="AG178" s="487"/>
      <c r="AH178" s="487"/>
      <c r="AI178" s="487"/>
      <c r="AJ178" s="487"/>
      <c r="AK178" s="487"/>
      <c r="AL178" s="487"/>
      <c r="AM178" s="487"/>
      <c r="AN178" s="487"/>
      <c r="AO178" s="487"/>
      <c r="AP178" s="487"/>
      <c r="AQ178" s="487"/>
      <c r="AR178" s="487"/>
      <c r="AS178" s="487"/>
      <c r="AT178" s="487"/>
      <c r="AU178" s="487"/>
      <c r="AV178" s="487"/>
      <c r="AW178" s="487"/>
    </row>
    <row r="179" spans="1:49" s="316" customFormat="1" ht="17.25" customHeight="1">
      <c r="A179" s="467" t="s">
        <v>94</v>
      </c>
      <c r="B179" s="464">
        <v>1741155.42</v>
      </c>
      <c r="C179" s="464">
        <v>345535.47</v>
      </c>
      <c r="D179" s="466" t="s">
        <v>146</v>
      </c>
      <c r="E179" s="464">
        <v>3708.71</v>
      </c>
      <c r="F179" s="464">
        <v>40</v>
      </c>
      <c r="G179" s="466" t="s">
        <v>146</v>
      </c>
      <c r="H179" s="465">
        <v>2090439.61</v>
      </c>
      <c r="I179" s="374"/>
      <c r="J179" s="374"/>
      <c r="K179" s="374"/>
      <c r="L179" s="374"/>
      <c r="M179" s="374"/>
      <c r="N179" s="374"/>
      <c r="O179" s="374"/>
      <c r="P179" s="374"/>
      <c r="Q179" s="374"/>
      <c r="R179" s="374"/>
      <c r="S179" s="374"/>
      <c r="T179" s="374"/>
      <c r="U179" s="374"/>
      <c r="V179" s="374"/>
      <c r="W179" s="374"/>
      <c r="X179" s="374"/>
      <c r="Y179" s="374"/>
      <c r="Z179" s="374"/>
      <c r="AA179" s="374"/>
      <c r="AB179" s="374"/>
      <c r="AC179" s="374"/>
      <c r="AD179" s="374"/>
      <c r="AE179" s="374"/>
      <c r="AF179" s="374"/>
      <c r="AG179" s="374"/>
      <c r="AH179" s="374"/>
      <c r="AI179" s="374"/>
      <c r="AJ179" s="374"/>
      <c r="AK179" s="374"/>
      <c r="AL179" s="374"/>
      <c r="AM179" s="374"/>
      <c r="AN179" s="374"/>
      <c r="AO179" s="374"/>
      <c r="AP179" s="374"/>
      <c r="AQ179" s="374"/>
      <c r="AR179" s="374"/>
      <c r="AS179" s="374"/>
      <c r="AT179" s="374"/>
      <c r="AU179" s="374"/>
      <c r="AV179" s="374"/>
      <c r="AW179" s="374"/>
    </row>
    <row r="180" spans="1:49" s="316" customFormat="1" ht="17.25" customHeight="1">
      <c r="A180" s="328" t="s">
        <v>93</v>
      </c>
      <c r="B180" s="464">
        <v>1764735.4500000002</v>
      </c>
      <c r="C180" s="464">
        <v>348917.7</v>
      </c>
      <c r="D180" s="466" t="s">
        <v>146</v>
      </c>
      <c r="E180" s="464">
        <v>3960.7</v>
      </c>
      <c r="F180" s="464">
        <v>40</v>
      </c>
      <c r="G180" s="466" t="s">
        <v>146</v>
      </c>
      <c r="H180" s="465">
        <v>2117653.85</v>
      </c>
      <c r="I180" s="374"/>
      <c r="J180" s="374"/>
      <c r="K180" s="374"/>
      <c r="L180" s="374"/>
      <c r="M180" s="374"/>
      <c r="N180" s="374"/>
      <c r="O180" s="374"/>
      <c r="P180" s="374"/>
      <c r="Q180" s="374"/>
      <c r="R180" s="374"/>
      <c r="S180" s="374"/>
      <c r="T180" s="374"/>
      <c r="U180" s="374"/>
      <c r="V180" s="374"/>
      <c r="W180" s="374"/>
      <c r="X180" s="374"/>
      <c r="Y180" s="374"/>
      <c r="Z180" s="374"/>
      <c r="AA180" s="374"/>
      <c r="AB180" s="374"/>
      <c r="AC180" s="374"/>
      <c r="AD180" s="374"/>
      <c r="AE180" s="374"/>
      <c r="AF180" s="374"/>
      <c r="AG180" s="374"/>
      <c r="AH180" s="374"/>
      <c r="AI180" s="374"/>
      <c r="AJ180" s="374"/>
      <c r="AK180" s="374"/>
      <c r="AL180" s="374"/>
      <c r="AM180" s="374"/>
      <c r="AN180" s="374"/>
      <c r="AO180" s="374"/>
      <c r="AP180" s="374"/>
      <c r="AQ180" s="374"/>
      <c r="AR180" s="374"/>
      <c r="AS180" s="374"/>
      <c r="AT180" s="374"/>
      <c r="AU180" s="374"/>
      <c r="AV180" s="374"/>
      <c r="AW180" s="374"/>
    </row>
    <row r="181" spans="1:49" s="316" customFormat="1" ht="17.25" customHeight="1">
      <c r="A181" s="328" t="s">
        <v>92</v>
      </c>
      <c r="B181" s="464">
        <v>1722010.7200000002</v>
      </c>
      <c r="C181" s="464">
        <v>347583.59</v>
      </c>
      <c r="D181" s="466" t="s">
        <v>146</v>
      </c>
      <c r="E181" s="464">
        <v>4296.04</v>
      </c>
      <c r="F181" s="464">
        <v>39</v>
      </c>
      <c r="G181" s="466" t="s">
        <v>146</v>
      </c>
      <c r="H181" s="465">
        <v>2073929.36</v>
      </c>
      <c r="I181" s="374"/>
      <c r="J181" s="374"/>
      <c r="K181" s="374"/>
      <c r="L181" s="374"/>
      <c r="M181" s="374"/>
      <c r="N181" s="374"/>
      <c r="O181" s="374"/>
      <c r="P181" s="374"/>
      <c r="Q181" s="374"/>
      <c r="R181" s="374"/>
      <c r="S181" s="374"/>
      <c r="T181" s="374"/>
      <c r="U181" s="374"/>
      <c r="V181" s="374"/>
      <c r="W181" s="374"/>
      <c r="X181" s="374"/>
      <c r="Y181" s="374"/>
      <c r="Z181" s="374"/>
      <c r="AA181" s="374"/>
      <c r="AB181" s="374"/>
      <c r="AC181" s="374"/>
      <c r="AD181" s="374"/>
      <c r="AE181" s="374"/>
      <c r="AF181" s="374"/>
      <c r="AG181" s="374"/>
      <c r="AH181" s="374"/>
      <c r="AI181" s="374"/>
      <c r="AJ181" s="374"/>
      <c r="AK181" s="374"/>
      <c r="AL181" s="374"/>
      <c r="AM181" s="374"/>
      <c r="AN181" s="374"/>
      <c r="AO181" s="374"/>
      <c r="AP181" s="374"/>
      <c r="AQ181" s="374"/>
      <c r="AR181" s="374"/>
      <c r="AS181" s="374"/>
      <c r="AT181" s="374"/>
      <c r="AU181" s="374"/>
      <c r="AV181" s="374"/>
      <c r="AW181" s="374"/>
    </row>
    <row r="182" spans="1:49" s="316" customFormat="1" ht="17.25" customHeight="1">
      <c r="A182" s="328" t="s">
        <v>91</v>
      </c>
      <c r="B182" s="464">
        <v>1627524.05</v>
      </c>
      <c r="C182" s="464">
        <v>340744.55000000005</v>
      </c>
      <c r="D182" s="465" t="s">
        <v>146</v>
      </c>
      <c r="E182" s="464">
        <v>4246.75</v>
      </c>
      <c r="F182" s="464">
        <v>36.450000000000003</v>
      </c>
      <c r="G182" s="463" t="s">
        <v>146</v>
      </c>
      <c r="H182" s="465">
        <v>1972551.8</v>
      </c>
      <c r="I182" s="374"/>
      <c r="J182" s="374"/>
      <c r="K182" s="374"/>
      <c r="L182" s="374"/>
      <c r="M182" s="374"/>
      <c r="N182" s="374"/>
      <c r="O182" s="374"/>
      <c r="P182" s="374"/>
      <c r="Q182" s="374"/>
      <c r="R182" s="374"/>
      <c r="S182" s="374"/>
      <c r="T182" s="374"/>
      <c r="U182" s="374"/>
      <c r="V182" s="374"/>
      <c r="W182" s="374"/>
      <c r="X182" s="374"/>
      <c r="Y182" s="374"/>
      <c r="Z182" s="374"/>
      <c r="AA182" s="374"/>
      <c r="AB182" s="374"/>
      <c r="AC182" s="374"/>
      <c r="AD182" s="374"/>
      <c r="AE182" s="374"/>
      <c r="AF182" s="374"/>
      <c r="AG182" s="374"/>
      <c r="AH182" s="374"/>
      <c r="AI182" s="374"/>
      <c r="AJ182" s="374"/>
      <c r="AK182" s="374"/>
      <c r="AL182" s="374"/>
      <c r="AM182" s="374"/>
      <c r="AN182" s="374"/>
      <c r="AO182" s="374"/>
      <c r="AP182" s="374"/>
      <c r="AQ182" s="374"/>
      <c r="AR182" s="374"/>
      <c r="AS182" s="374"/>
      <c r="AT182" s="374"/>
      <c r="AU182" s="374"/>
      <c r="AV182" s="374"/>
      <c r="AW182" s="374"/>
    </row>
    <row r="183" spans="1:49" s="316" customFormat="1" ht="17.25" customHeight="1">
      <c r="A183" s="462" t="s">
        <v>90</v>
      </c>
      <c r="B183" s="461">
        <v>1661291.0999999999</v>
      </c>
      <c r="C183" s="461">
        <v>344175.39999999997</v>
      </c>
      <c r="D183" s="459" t="s">
        <v>146</v>
      </c>
      <c r="E183" s="460">
        <v>4382</v>
      </c>
      <c r="F183" s="460">
        <v>35</v>
      </c>
      <c r="G183" s="459" t="s">
        <v>146</v>
      </c>
      <c r="H183" s="856">
        <v>2009883.4999999998</v>
      </c>
      <c r="I183" s="374"/>
      <c r="J183" s="374"/>
      <c r="K183" s="374"/>
      <c r="L183" s="374"/>
      <c r="M183" s="374"/>
      <c r="N183" s="374"/>
      <c r="O183" s="374"/>
      <c r="P183" s="374"/>
      <c r="Q183" s="374"/>
      <c r="R183" s="374"/>
      <c r="S183" s="374"/>
      <c r="T183" s="374"/>
      <c r="U183" s="374"/>
      <c r="V183" s="374"/>
      <c r="W183" s="374"/>
      <c r="X183" s="374"/>
      <c r="Y183" s="374"/>
      <c r="Z183" s="374"/>
      <c r="AA183" s="374"/>
      <c r="AB183" s="374"/>
      <c r="AC183" s="374"/>
      <c r="AD183" s="374"/>
      <c r="AE183" s="374"/>
      <c r="AF183" s="374"/>
      <c r="AG183" s="374"/>
      <c r="AH183" s="374"/>
      <c r="AI183" s="374"/>
      <c r="AJ183" s="374"/>
      <c r="AK183" s="374"/>
      <c r="AL183" s="374"/>
      <c r="AM183" s="374"/>
      <c r="AN183" s="374"/>
      <c r="AO183" s="374"/>
      <c r="AP183" s="374"/>
      <c r="AQ183" s="374"/>
      <c r="AR183" s="374"/>
      <c r="AS183" s="374"/>
      <c r="AT183" s="374"/>
      <c r="AU183" s="374"/>
      <c r="AV183" s="374"/>
      <c r="AW183" s="374"/>
    </row>
    <row r="184" spans="1:49" s="316" customFormat="1" ht="17.25" customHeight="1">
      <c r="A184" s="458" t="s">
        <v>89</v>
      </c>
      <c r="B184" s="457"/>
      <c r="C184" s="457"/>
      <c r="D184" s="456"/>
      <c r="E184" s="457"/>
      <c r="F184" s="457"/>
      <c r="G184" s="456"/>
      <c r="H184" s="863"/>
      <c r="I184" s="374"/>
      <c r="J184" s="374"/>
      <c r="K184" s="374"/>
      <c r="L184" s="374"/>
      <c r="M184" s="374"/>
      <c r="N184" s="374"/>
      <c r="O184" s="374"/>
      <c r="P184" s="374"/>
      <c r="Q184" s="374"/>
      <c r="R184" s="374"/>
      <c r="S184" s="374"/>
      <c r="T184" s="374"/>
      <c r="U184" s="374"/>
      <c r="V184" s="374"/>
      <c r="W184" s="374"/>
      <c r="X184" s="374"/>
      <c r="Y184" s="374"/>
      <c r="Z184" s="374"/>
      <c r="AA184" s="374"/>
      <c r="AB184" s="374"/>
      <c r="AC184" s="374"/>
      <c r="AD184" s="374"/>
      <c r="AE184" s="374"/>
      <c r="AF184" s="374"/>
      <c r="AG184" s="374"/>
      <c r="AH184" s="374"/>
      <c r="AI184" s="374"/>
      <c r="AJ184" s="374"/>
      <c r="AK184" s="374"/>
      <c r="AL184" s="374"/>
      <c r="AM184" s="374"/>
      <c r="AN184" s="374"/>
      <c r="AO184" s="374"/>
      <c r="AP184" s="374"/>
      <c r="AQ184" s="374"/>
      <c r="AR184" s="374"/>
      <c r="AS184" s="374"/>
      <c r="AT184" s="374"/>
      <c r="AU184" s="374"/>
      <c r="AV184" s="374"/>
      <c r="AW184" s="374"/>
    </row>
    <row r="185" spans="1:49" s="316" customFormat="1" ht="17.25" customHeight="1">
      <c r="A185" s="458" t="s">
        <v>88</v>
      </c>
      <c r="B185" s="457"/>
      <c r="C185" s="457"/>
      <c r="D185" s="456"/>
      <c r="E185" s="457"/>
      <c r="F185" s="457"/>
      <c r="G185" s="456"/>
      <c r="H185" s="863"/>
      <c r="I185" s="374"/>
      <c r="J185" s="374"/>
      <c r="K185" s="374"/>
      <c r="L185" s="374"/>
      <c r="M185" s="374"/>
      <c r="N185" s="374"/>
      <c r="O185" s="374"/>
      <c r="P185" s="374"/>
      <c r="Q185" s="374"/>
      <c r="R185" s="374"/>
      <c r="S185" s="374"/>
      <c r="T185" s="374"/>
      <c r="U185" s="374"/>
      <c r="V185" s="374"/>
      <c r="W185" s="374"/>
      <c r="X185" s="374"/>
      <c r="Y185" s="374"/>
      <c r="Z185" s="374"/>
      <c r="AA185" s="374"/>
      <c r="AB185" s="374"/>
      <c r="AC185" s="374"/>
      <c r="AD185" s="374"/>
      <c r="AE185" s="374"/>
      <c r="AF185" s="374"/>
      <c r="AG185" s="374"/>
      <c r="AH185" s="374"/>
      <c r="AI185" s="374"/>
      <c r="AJ185" s="374"/>
      <c r="AK185" s="374"/>
      <c r="AL185" s="374"/>
      <c r="AM185" s="374"/>
      <c r="AN185" s="374"/>
      <c r="AO185" s="374"/>
      <c r="AP185" s="374"/>
      <c r="AQ185" s="374"/>
      <c r="AR185" s="374"/>
      <c r="AS185" s="374"/>
      <c r="AT185" s="374"/>
      <c r="AU185" s="374"/>
      <c r="AV185" s="374"/>
      <c r="AW185" s="374"/>
    </row>
    <row r="186" spans="1:49" s="316" customFormat="1" ht="17.25" customHeight="1">
      <c r="A186" s="458" t="s">
        <v>87</v>
      </c>
      <c r="B186" s="457"/>
      <c r="C186" s="457"/>
      <c r="D186" s="456"/>
      <c r="E186" s="457"/>
      <c r="F186" s="457"/>
      <c r="G186" s="456"/>
      <c r="H186" s="863"/>
      <c r="I186" s="374"/>
      <c r="J186" s="374"/>
      <c r="K186" s="374"/>
      <c r="L186" s="374"/>
      <c r="M186" s="374"/>
      <c r="N186" s="374"/>
      <c r="O186" s="374"/>
      <c r="P186" s="374"/>
      <c r="Q186" s="374"/>
      <c r="R186" s="374"/>
      <c r="S186" s="374"/>
      <c r="T186" s="374"/>
      <c r="U186" s="374"/>
      <c r="V186" s="374"/>
      <c r="W186" s="374"/>
      <c r="X186" s="374"/>
      <c r="Y186" s="374"/>
      <c r="Z186" s="374"/>
      <c r="AA186" s="374"/>
      <c r="AB186" s="374"/>
      <c r="AC186" s="374"/>
      <c r="AD186" s="374"/>
      <c r="AE186" s="374"/>
      <c r="AF186" s="374"/>
      <c r="AG186" s="374"/>
      <c r="AH186" s="374"/>
      <c r="AI186" s="374"/>
      <c r="AJ186" s="374"/>
      <c r="AK186" s="374"/>
      <c r="AL186" s="374"/>
      <c r="AM186" s="374"/>
      <c r="AN186" s="374"/>
      <c r="AO186" s="374"/>
      <c r="AP186" s="374"/>
      <c r="AQ186" s="374"/>
      <c r="AR186" s="374"/>
      <c r="AS186" s="374"/>
      <c r="AT186" s="374"/>
      <c r="AU186" s="374"/>
      <c r="AV186" s="374"/>
      <c r="AW186" s="374"/>
    </row>
    <row r="187" spans="1:49" s="316" customFormat="1" ht="17.25" customHeight="1">
      <c r="A187" s="458" t="s">
        <v>86</v>
      </c>
      <c r="B187" s="457"/>
      <c r="C187" s="457"/>
      <c r="D187" s="456"/>
      <c r="E187" s="457"/>
      <c r="F187" s="457"/>
      <c r="G187" s="456"/>
      <c r="H187" s="863"/>
      <c r="I187" s="374"/>
      <c r="J187" s="374"/>
      <c r="K187" s="374"/>
      <c r="L187" s="374"/>
      <c r="M187" s="374"/>
      <c r="N187" s="374"/>
      <c r="O187" s="374"/>
      <c r="P187" s="374"/>
      <c r="Q187" s="374"/>
      <c r="R187" s="374"/>
      <c r="S187" s="374"/>
      <c r="T187" s="374"/>
      <c r="U187" s="374"/>
      <c r="V187" s="374"/>
      <c r="W187" s="374"/>
      <c r="X187" s="374"/>
      <c r="Y187" s="374"/>
      <c r="Z187" s="374"/>
      <c r="AA187" s="374"/>
      <c r="AB187" s="374"/>
      <c r="AC187" s="374"/>
      <c r="AD187" s="374"/>
      <c r="AE187" s="374"/>
      <c r="AF187" s="374"/>
      <c r="AG187" s="374"/>
      <c r="AH187" s="374"/>
      <c r="AI187" s="374"/>
      <c r="AJ187" s="374"/>
      <c r="AK187" s="374"/>
      <c r="AL187" s="374"/>
      <c r="AM187" s="374"/>
      <c r="AN187" s="374"/>
      <c r="AO187" s="374"/>
      <c r="AP187" s="374"/>
      <c r="AQ187" s="374"/>
      <c r="AR187" s="374"/>
      <c r="AS187" s="374"/>
      <c r="AT187" s="374"/>
      <c r="AU187" s="374"/>
      <c r="AV187" s="374"/>
      <c r="AW187" s="374"/>
    </row>
    <row r="188" spans="1:49" s="316" customFormat="1" ht="17.25" customHeight="1">
      <c r="A188" s="458" t="s">
        <v>85</v>
      </c>
      <c r="B188" s="457"/>
      <c r="C188" s="457"/>
      <c r="D188" s="456"/>
      <c r="E188" s="457"/>
      <c r="F188" s="457"/>
      <c r="G188" s="456"/>
      <c r="H188" s="863"/>
      <c r="I188" s="374"/>
      <c r="J188" s="374"/>
      <c r="K188" s="374"/>
      <c r="L188" s="374"/>
      <c r="M188" s="374"/>
      <c r="N188" s="374"/>
      <c r="O188" s="374"/>
      <c r="P188" s="374"/>
      <c r="Q188" s="374"/>
      <c r="R188" s="374"/>
      <c r="S188" s="374"/>
      <c r="T188" s="374"/>
      <c r="U188" s="374"/>
      <c r="V188" s="374"/>
      <c r="W188" s="374"/>
      <c r="X188" s="374"/>
      <c r="Y188" s="374"/>
      <c r="Z188" s="374"/>
      <c r="AA188" s="374"/>
      <c r="AB188" s="374"/>
      <c r="AC188" s="374"/>
      <c r="AD188" s="374"/>
      <c r="AE188" s="374"/>
      <c r="AF188" s="374"/>
      <c r="AG188" s="374"/>
      <c r="AH188" s="374"/>
      <c r="AI188" s="374"/>
      <c r="AJ188" s="374"/>
      <c r="AK188" s="374"/>
      <c r="AL188" s="374"/>
      <c r="AM188" s="374"/>
      <c r="AN188" s="374"/>
      <c r="AO188" s="374"/>
      <c r="AP188" s="374"/>
      <c r="AQ188" s="374"/>
      <c r="AR188" s="374"/>
      <c r="AS188" s="374"/>
      <c r="AT188" s="374"/>
      <c r="AU188" s="374"/>
      <c r="AV188" s="374"/>
      <c r="AW188" s="374"/>
    </row>
    <row r="189" spans="1:49" s="316" customFormat="1" ht="17.25" customHeight="1">
      <c r="A189" s="458" t="s">
        <v>84</v>
      </c>
      <c r="B189" s="457"/>
      <c r="C189" s="457"/>
      <c r="D189" s="456"/>
      <c r="E189" s="457"/>
      <c r="F189" s="457"/>
      <c r="G189" s="456"/>
      <c r="H189" s="863"/>
      <c r="I189" s="374"/>
      <c r="J189" s="374"/>
      <c r="K189" s="374"/>
      <c r="L189" s="374"/>
      <c r="M189" s="374"/>
      <c r="N189" s="374"/>
      <c r="O189" s="374"/>
      <c r="P189" s="374"/>
      <c r="Q189" s="374"/>
      <c r="R189" s="374"/>
      <c r="S189" s="374"/>
      <c r="T189" s="374"/>
      <c r="U189" s="374"/>
      <c r="V189" s="374"/>
      <c r="W189" s="374"/>
      <c r="X189" s="374"/>
      <c r="Y189" s="374"/>
      <c r="Z189" s="374"/>
      <c r="AA189" s="374"/>
      <c r="AB189" s="374"/>
      <c r="AC189" s="374"/>
      <c r="AD189" s="374"/>
      <c r="AE189" s="374"/>
      <c r="AF189" s="374"/>
      <c r="AG189" s="374"/>
      <c r="AH189" s="374"/>
      <c r="AI189" s="374"/>
      <c r="AJ189" s="374"/>
      <c r="AK189" s="374"/>
      <c r="AL189" s="374"/>
      <c r="AM189" s="374"/>
      <c r="AN189" s="374"/>
      <c r="AO189" s="374"/>
      <c r="AP189" s="374"/>
      <c r="AQ189" s="374"/>
      <c r="AR189" s="374"/>
      <c r="AS189" s="374"/>
      <c r="AT189" s="374"/>
      <c r="AU189" s="374"/>
      <c r="AV189" s="374"/>
      <c r="AW189" s="374"/>
    </row>
    <row r="190" spans="1:49" s="455" customFormat="1" ht="17.25" customHeight="1">
      <c r="A190" s="458" t="s">
        <v>83</v>
      </c>
      <c r="B190" s="457"/>
      <c r="C190" s="457"/>
      <c r="D190" s="456"/>
      <c r="E190" s="457"/>
      <c r="F190" s="457"/>
      <c r="G190" s="456"/>
      <c r="H190" s="863"/>
      <c r="I190" s="487"/>
      <c r="J190" s="487"/>
      <c r="K190" s="487"/>
      <c r="L190" s="487"/>
      <c r="M190" s="487"/>
      <c r="N190" s="487"/>
      <c r="O190" s="487"/>
      <c r="P190" s="487"/>
      <c r="Q190" s="487"/>
      <c r="R190" s="487"/>
      <c r="S190" s="487"/>
      <c r="T190" s="487"/>
      <c r="U190" s="487"/>
      <c r="V190" s="487"/>
      <c r="W190" s="487"/>
      <c r="X190" s="487"/>
      <c r="Y190" s="487"/>
      <c r="Z190" s="487"/>
      <c r="AA190" s="487"/>
      <c r="AB190" s="487"/>
      <c r="AC190" s="487"/>
      <c r="AD190" s="487"/>
      <c r="AE190" s="487"/>
      <c r="AF190" s="487"/>
      <c r="AG190" s="487"/>
      <c r="AH190" s="487"/>
      <c r="AI190" s="487"/>
      <c r="AJ190" s="487"/>
      <c r="AK190" s="487"/>
      <c r="AL190" s="487"/>
      <c r="AM190" s="487"/>
      <c r="AN190" s="487"/>
      <c r="AO190" s="487"/>
      <c r="AP190" s="487"/>
      <c r="AQ190" s="487"/>
      <c r="AR190" s="487"/>
      <c r="AS190" s="487"/>
      <c r="AT190" s="487"/>
      <c r="AU190" s="487"/>
      <c r="AV190" s="487"/>
      <c r="AW190" s="487"/>
    </row>
    <row r="191" spans="1:49" s="453" customFormat="1" ht="4.7" customHeight="1">
      <c r="A191" s="149"/>
      <c r="B191" s="149"/>
      <c r="C191" s="149"/>
      <c r="D191" s="149"/>
      <c r="E191" s="149"/>
      <c r="F191" s="149"/>
      <c r="G191" s="149"/>
      <c r="H191" s="454"/>
    </row>
    <row r="192" spans="1:49" s="316" customFormat="1" ht="12.95" customHeight="1">
      <c r="A192" s="149"/>
      <c r="B192" s="444"/>
      <c r="C192" s="444"/>
      <c r="D192" s="444"/>
      <c r="E192" s="444"/>
      <c r="F192" s="444"/>
      <c r="G192" s="451"/>
      <c r="H192" s="443"/>
      <c r="I192" s="374"/>
      <c r="J192" s="374"/>
      <c r="K192" s="374"/>
      <c r="L192" s="374"/>
      <c r="M192" s="374"/>
      <c r="N192" s="374"/>
      <c r="O192" s="374"/>
      <c r="P192" s="374"/>
      <c r="Q192" s="374"/>
      <c r="R192" s="374"/>
      <c r="S192" s="374"/>
      <c r="T192" s="374"/>
      <c r="U192" s="374"/>
      <c r="V192" s="374"/>
      <c r="W192" s="374"/>
      <c r="X192" s="374"/>
      <c r="Y192" s="374"/>
      <c r="Z192" s="374"/>
      <c r="AA192" s="374"/>
      <c r="AB192" s="374"/>
      <c r="AC192" s="374"/>
      <c r="AD192" s="374"/>
      <c r="AE192" s="374"/>
      <c r="AF192" s="374"/>
      <c r="AG192" s="374"/>
      <c r="AH192" s="374"/>
      <c r="AI192" s="374"/>
      <c r="AJ192" s="374"/>
      <c r="AK192" s="374"/>
      <c r="AL192" s="374"/>
      <c r="AM192" s="374"/>
      <c r="AN192" s="374"/>
      <c r="AO192" s="374"/>
      <c r="AP192" s="374"/>
      <c r="AQ192" s="374"/>
      <c r="AR192" s="374"/>
      <c r="AS192" s="374"/>
      <c r="AT192" s="374"/>
      <c r="AU192" s="374"/>
      <c r="AV192" s="374"/>
      <c r="AW192" s="374"/>
    </row>
    <row r="193" spans="1:49" s="316" customFormat="1" ht="12.95" customHeight="1">
      <c r="A193" s="149"/>
      <c r="B193" s="445"/>
      <c r="C193" s="444"/>
      <c r="D193" s="444"/>
      <c r="E193" s="444"/>
      <c r="F193" s="444"/>
      <c r="G193" s="451"/>
      <c r="H193" s="452"/>
      <c r="I193" s="374"/>
      <c r="J193" s="374"/>
      <c r="K193" s="374"/>
      <c r="L193" s="374"/>
      <c r="M193" s="374"/>
      <c r="N193" s="374"/>
      <c r="O193" s="374"/>
      <c r="P193" s="374"/>
      <c r="Q193" s="374"/>
      <c r="R193" s="374"/>
      <c r="S193" s="374"/>
      <c r="T193" s="374"/>
      <c r="U193" s="374"/>
      <c r="V193" s="374"/>
      <c r="W193" s="374"/>
      <c r="X193" s="374"/>
      <c r="Y193" s="374"/>
      <c r="Z193" s="374"/>
      <c r="AA193" s="374"/>
      <c r="AB193" s="374"/>
      <c r="AC193" s="374"/>
      <c r="AD193" s="374"/>
      <c r="AE193" s="374"/>
      <c r="AF193" s="374"/>
      <c r="AG193" s="374"/>
      <c r="AH193" s="374"/>
      <c r="AI193" s="374"/>
      <c r="AJ193" s="374"/>
      <c r="AK193" s="374"/>
      <c r="AL193" s="374"/>
      <c r="AM193" s="374"/>
      <c r="AN193" s="374"/>
      <c r="AO193" s="374"/>
      <c r="AP193" s="374"/>
      <c r="AQ193" s="374"/>
      <c r="AR193" s="374"/>
      <c r="AS193" s="374"/>
      <c r="AT193" s="374"/>
      <c r="AU193" s="374"/>
      <c r="AV193" s="374"/>
      <c r="AW193" s="374"/>
    </row>
    <row r="194" spans="1:49" s="316" customFormat="1" ht="17.850000000000001" customHeight="1">
      <c r="A194" s="149"/>
      <c r="B194" s="445"/>
      <c r="C194" s="444"/>
      <c r="D194" s="444"/>
      <c r="E194" s="444"/>
      <c r="F194" s="444"/>
      <c r="G194" s="451"/>
      <c r="H194" s="447"/>
      <c r="I194" s="374"/>
      <c r="J194" s="374"/>
      <c r="K194" s="374"/>
      <c r="L194" s="374"/>
      <c r="M194" s="374"/>
      <c r="N194" s="374"/>
      <c r="O194" s="374"/>
      <c r="P194" s="374"/>
      <c r="Q194" s="374"/>
      <c r="R194" s="374"/>
      <c r="S194" s="374"/>
      <c r="T194" s="374"/>
      <c r="U194" s="374"/>
      <c r="V194" s="374"/>
      <c r="W194" s="374"/>
      <c r="X194" s="374"/>
      <c r="Y194" s="374"/>
      <c r="Z194" s="374"/>
      <c r="AA194" s="374"/>
      <c r="AB194" s="374"/>
      <c r="AC194" s="374"/>
      <c r="AD194" s="374"/>
      <c r="AE194" s="374"/>
      <c r="AF194" s="374"/>
      <c r="AG194" s="374"/>
      <c r="AH194" s="374"/>
      <c r="AI194" s="374"/>
      <c r="AJ194" s="374"/>
      <c r="AK194" s="374"/>
      <c r="AL194" s="374"/>
      <c r="AM194" s="374"/>
      <c r="AN194" s="374"/>
      <c r="AO194" s="374"/>
      <c r="AP194" s="374"/>
      <c r="AQ194" s="374"/>
      <c r="AR194" s="374"/>
      <c r="AS194" s="374"/>
      <c r="AT194" s="374"/>
      <c r="AU194" s="374"/>
      <c r="AV194" s="374"/>
      <c r="AW194" s="374"/>
    </row>
    <row r="195" spans="1:49" s="308" customFormat="1" ht="21.2" customHeight="1">
      <c r="A195" s="149"/>
      <c r="B195" s="445"/>
      <c r="C195" s="444"/>
      <c r="D195" s="444"/>
      <c r="E195" s="444"/>
      <c r="F195" s="444"/>
      <c r="G195" s="451"/>
      <c r="H195" s="443"/>
      <c r="I195" s="329"/>
      <c r="J195" s="329"/>
      <c r="K195" s="329"/>
      <c r="L195" s="329"/>
      <c r="M195" s="329"/>
      <c r="N195" s="329"/>
      <c r="O195" s="329"/>
      <c r="P195" s="329"/>
      <c r="Q195" s="329"/>
      <c r="R195" s="329"/>
      <c r="S195" s="329"/>
      <c r="T195" s="329"/>
      <c r="U195" s="329"/>
      <c r="V195" s="329"/>
      <c r="W195" s="329"/>
      <c r="X195" s="329"/>
      <c r="Y195" s="329"/>
      <c r="Z195" s="329"/>
      <c r="AA195" s="329"/>
      <c r="AB195" s="329"/>
      <c r="AC195" s="329"/>
      <c r="AD195" s="329"/>
      <c r="AE195" s="329"/>
      <c r="AF195" s="329"/>
      <c r="AG195" s="329"/>
      <c r="AH195" s="329"/>
      <c r="AI195" s="329"/>
      <c r="AJ195" s="329"/>
      <c r="AK195" s="329"/>
      <c r="AL195" s="329"/>
      <c r="AM195" s="329"/>
      <c r="AN195" s="329"/>
      <c r="AO195" s="329"/>
      <c r="AP195" s="329"/>
      <c r="AQ195" s="329"/>
      <c r="AR195" s="329"/>
      <c r="AS195" s="329"/>
      <c r="AT195" s="329"/>
      <c r="AU195" s="329"/>
      <c r="AV195" s="329"/>
      <c r="AW195" s="329"/>
    </row>
    <row r="196" spans="1:49" s="316" customFormat="1" ht="20.100000000000001" customHeight="1">
      <c r="A196" s="149"/>
      <c r="B196" s="445"/>
      <c r="C196" s="444"/>
      <c r="D196" s="444"/>
      <c r="E196" s="444"/>
      <c r="F196" s="444"/>
      <c r="G196" s="451"/>
      <c r="H196" s="443"/>
      <c r="I196" s="374"/>
      <c r="J196" s="374"/>
      <c r="K196" s="374"/>
      <c r="L196" s="374"/>
      <c r="M196" s="374"/>
      <c r="N196" s="374"/>
      <c r="O196" s="374"/>
      <c r="P196" s="374"/>
      <c r="Q196" s="374"/>
      <c r="R196" s="374"/>
      <c r="S196" s="374"/>
      <c r="T196" s="374"/>
      <c r="U196" s="374"/>
      <c r="V196" s="374"/>
      <c r="W196" s="374"/>
      <c r="X196" s="374"/>
      <c r="Y196" s="374"/>
      <c r="Z196" s="374"/>
      <c r="AA196" s="374"/>
      <c r="AB196" s="374"/>
      <c r="AC196" s="374"/>
      <c r="AD196" s="374"/>
      <c r="AE196" s="374"/>
      <c r="AF196" s="374"/>
      <c r="AG196" s="374"/>
      <c r="AH196" s="374"/>
      <c r="AI196" s="374"/>
      <c r="AJ196" s="374"/>
      <c r="AK196" s="374"/>
      <c r="AL196" s="374"/>
      <c r="AM196" s="374"/>
      <c r="AN196" s="374"/>
      <c r="AO196" s="374"/>
      <c r="AP196" s="374"/>
      <c r="AQ196" s="374"/>
      <c r="AR196" s="374"/>
      <c r="AS196" s="374"/>
      <c r="AT196" s="374"/>
      <c r="AU196" s="374"/>
      <c r="AV196" s="374"/>
      <c r="AW196" s="374"/>
    </row>
    <row r="197" spans="1:49" s="316" customFormat="1" ht="12.95" customHeight="1">
      <c r="A197" s="149"/>
      <c r="B197" s="445"/>
      <c r="C197" s="444"/>
      <c r="D197" s="444"/>
      <c r="E197" s="444"/>
      <c r="F197" s="444"/>
      <c r="G197" s="451"/>
      <c r="H197" s="443"/>
      <c r="I197" s="374"/>
      <c r="J197" s="374"/>
      <c r="K197" s="374"/>
      <c r="L197" s="374"/>
      <c r="M197" s="374"/>
      <c r="N197" s="374"/>
      <c r="O197" s="374"/>
      <c r="P197" s="374"/>
      <c r="Q197" s="374"/>
      <c r="R197" s="374"/>
      <c r="S197" s="374"/>
      <c r="T197" s="374"/>
      <c r="U197" s="374"/>
      <c r="V197" s="374"/>
      <c r="W197" s="374"/>
      <c r="X197" s="374"/>
      <c r="Y197" s="374"/>
      <c r="Z197" s="374"/>
      <c r="AA197" s="374"/>
      <c r="AB197" s="374"/>
      <c r="AC197" s="374"/>
      <c r="AD197" s="374"/>
      <c r="AE197" s="374"/>
      <c r="AF197" s="374"/>
      <c r="AG197" s="374"/>
      <c r="AH197" s="374"/>
      <c r="AI197" s="374"/>
      <c r="AJ197" s="374"/>
      <c r="AK197" s="374"/>
      <c r="AL197" s="374"/>
      <c r="AM197" s="374"/>
      <c r="AN197" s="374"/>
      <c r="AO197" s="374"/>
      <c r="AP197" s="374"/>
      <c r="AQ197" s="374"/>
      <c r="AR197" s="374"/>
      <c r="AS197" s="374"/>
      <c r="AT197" s="374"/>
      <c r="AU197" s="374"/>
      <c r="AV197" s="374"/>
      <c r="AW197" s="374"/>
    </row>
    <row r="198" spans="1:49" s="316" customFormat="1" ht="17.25" customHeight="1">
      <c r="A198" s="149"/>
      <c r="B198" s="445"/>
      <c r="C198" s="444"/>
      <c r="D198" s="444"/>
      <c r="E198" s="444"/>
      <c r="F198" s="444"/>
      <c r="G198" s="451"/>
      <c r="H198" s="443"/>
      <c r="I198" s="374"/>
      <c r="J198" s="374"/>
      <c r="K198" s="374"/>
      <c r="L198" s="374"/>
      <c r="M198" s="374"/>
      <c r="N198" s="374"/>
      <c r="O198" s="374"/>
      <c r="P198" s="374"/>
      <c r="Q198" s="374"/>
      <c r="R198" s="374"/>
      <c r="S198" s="374"/>
      <c r="T198" s="374"/>
      <c r="U198" s="374"/>
      <c r="V198" s="374"/>
      <c r="W198" s="374"/>
      <c r="X198" s="374"/>
      <c r="Y198" s="374"/>
      <c r="Z198" s="374"/>
      <c r="AA198" s="374"/>
      <c r="AB198" s="374"/>
      <c r="AC198" s="374"/>
      <c r="AD198" s="374"/>
      <c r="AE198" s="374"/>
      <c r="AF198" s="374"/>
      <c r="AG198" s="374"/>
      <c r="AH198" s="374"/>
      <c r="AI198" s="374"/>
      <c r="AJ198" s="374"/>
      <c r="AK198" s="374"/>
      <c r="AL198" s="374"/>
      <c r="AM198" s="374"/>
      <c r="AN198" s="374"/>
      <c r="AO198" s="374"/>
      <c r="AP198" s="374"/>
      <c r="AQ198" s="374"/>
      <c r="AR198" s="374"/>
      <c r="AS198" s="374"/>
      <c r="AT198" s="374"/>
      <c r="AU198" s="374"/>
      <c r="AV198" s="374"/>
      <c r="AW198" s="374"/>
    </row>
    <row r="199" spans="1:49" s="308" customFormat="1" ht="17.25" customHeight="1">
      <c r="A199" s="149"/>
      <c r="B199" s="445"/>
      <c r="C199" s="444"/>
      <c r="D199" s="444"/>
      <c r="E199" s="444"/>
      <c r="F199" s="444"/>
      <c r="G199" s="444"/>
      <c r="H199" s="443"/>
      <c r="I199" s="329"/>
      <c r="J199" s="329"/>
      <c r="K199" s="329"/>
      <c r="L199" s="329"/>
      <c r="M199" s="329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/>
      <c r="X199" s="329"/>
      <c r="Y199" s="329"/>
      <c r="Z199" s="329"/>
      <c r="AA199" s="329"/>
      <c r="AB199" s="329"/>
      <c r="AC199" s="329"/>
      <c r="AD199" s="329"/>
      <c r="AE199" s="329"/>
      <c r="AF199" s="329"/>
      <c r="AG199" s="329"/>
      <c r="AH199" s="329"/>
      <c r="AI199" s="329"/>
      <c r="AJ199" s="329"/>
      <c r="AK199" s="329"/>
      <c r="AL199" s="329"/>
      <c r="AM199" s="329"/>
      <c r="AN199" s="329"/>
      <c r="AO199" s="329"/>
      <c r="AP199" s="329"/>
      <c r="AQ199" s="329"/>
      <c r="AR199" s="329"/>
      <c r="AS199" s="329"/>
      <c r="AT199" s="329"/>
      <c r="AU199" s="329"/>
      <c r="AV199" s="329"/>
      <c r="AW199" s="329"/>
    </row>
    <row r="200" spans="1:49" ht="19.5" customHeight="1">
      <c r="B200" s="445"/>
    </row>
    <row r="201" spans="1:49" ht="19.5" customHeight="1">
      <c r="B201" s="445"/>
    </row>
    <row r="202" spans="1:49" ht="19.5" customHeight="1">
      <c r="B202" s="445"/>
    </row>
    <row r="203" spans="1:49">
      <c r="B203" s="445"/>
    </row>
    <row r="204" spans="1:49">
      <c r="B204" s="445"/>
    </row>
    <row r="205" spans="1:49">
      <c r="B205" s="445"/>
    </row>
    <row r="206" spans="1:49">
      <c r="B206" s="445"/>
    </row>
    <row r="207" spans="1:49" ht="18">
      <c r="A207" s="450"/>
      <c r="B207" s="449"/>
      <c r="C207" s="446"/>
      <c r="D207" s="448"/>
    </row>
    <row r="213" spans="8:8">
      <c r="H213" s="447"/>
    </row>
  </sheetData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G271"/>
  <sheetViews>
    <sheetView showGridLines="0" topLeftCell="A3" zoomScale="106" zoomScaleNormal="106" workbookViewId="0">
      <selection activeCell="H37" sqref="H37"/>
    </sheetView>
  </sheetViews>
  <sheetFormatPr baseColWidth="10" defaultColWidth="11.5703125" defaultRowHeight="12.75"/>
  <cols>
    <col min="1" max="1" width="17" style="304" customWidth="1"/>
    <col min="2" max="2" width="20.42578125" style="506" customWidth="1"/>
    <col min="3" max="3" width="17.85546875" style="303" customWidth="1"/>
    <col min="4" max="4" width="16.140625" style="303" customWidth="1"/>
    <col min="5" max="5" width="17.140625" style="303" customWidth="1"/>
    <col min="6" max="6" width="12.85546875" style="303" customWidth="1"/>
    <col min="7" max="7" width="0.140625" style="505" customWidth="1"/>
  </cols>
  <sheetData>
    <row r="1" spans="1:7" hidden="1"/>
    <row r="2" spans="1:7" hidden="1"/>
    <row r="3" spans="1:7" ht="18" customHeight="1">
      <c r="A3" s="1065" t="s">
        <v>165</v>
      </c>
      <c r="B3" s="1066"/>
      <c r="C3" s="1066"/>
      <c r="D3" s="1066"/>
      <c r="E3" s="1066"/>
      <c r="F3" s="1066"/>
    </row>
    <row r="4" spans="1:7" s="571" customFormat="1" ht="15.75">
      <c r="A4" s="1065" t="s">
        <v>164</v>
      </c>
      <c r="B4" s="1066"/>
      <c r="C4" s="1066"/>
      <c r="D4" s="1066"/>
      <c r="E4" s="1066"/>
      <c r="F4" s="1066"/>
      <c r="G4" s="505"/>
    </row>
    <row r="5" spans="1:7" s="571" customFormat="1" ht="6.95" customHeight="1">
      <c r="A5" s="575"/>
      <c r="B5" s="574"/>
      <c r="C5" s="573"/>
      <c r="D5" s="573"/>
      <c r="E5" s="573"/>
      <c r="F5" s="573"/>
      <c r="G5" s="572"/>
    </row>
    <row r="6" spans="1:7" ht="27.6" customHeight="1">
      <c r="A6" s="570"/>
      <c r="B6" s="1067" t="s">
        <v>163</v>
      </c>
      <c r="C6" s="569" t="s">
        <v>110</v>
      </c>
      <c r="D6" s="568"/>
      <c r="E6" s="569" t="s">
        <v>109</v>
      </c>
      <c r="F6" s="568"/>
    </row>
    <row r="7" spans="1:7" ht="18" customHeight="1">
      <c r="A7" s="567"/>
      <c r="B7" s="1068"/>
      <c r="C7" s="566" t="s">
        <v>162</v>
      </c>
      <c r="D7" s="565" t="s">
        <v>161</v>
      </c>
      <c r="E7" s="564" t="s">
        <v>162</v>
      </c>
      <c r="F7" s="563" t="s">
        <v>161</v>
      </c>
    </row>
    <row r="8" spans="1:7" s="528" customFormat="1" ht="38.1" customHeight="1">
      <c r="A8" s="562" t="s">
        <v>27</v>
      </c>
      <c r="B8" s="543"/>
      <c r="C8" s="561"/>
      <c r="D8" s="541"/>
      <c r="E8" s="542"/>
      <c r="F8" s="541"/>
      <c r="G8" s="505"/>
    </row>
    <row r="9" spans="1:7" s="528" customFormat="1" ht="15.6" hidden="1" customHeight="1">
      <c r="A9" s="560">
        <v>36800</v>
      </c>
      <c r="B9" s="543">
        <v>15309799.125806449</v>
      </c>
      <c r="C9" s="542"/>
      <c r="D9" s="541"/>
      <c r="E9" s="542"/>
      <c r="F9" s="541"/>
      <c r="G9" s="505"/>
    </row>
    <row r="10" spans="1:7" s="528" customFormat="1" ht="15.6" hidden="1" customHeight="1">
      <c r="A10" s="560">
        <v>36831</v>
      </c>
      <c r="B10" s="554">
        <v>15362408.666666666</v>
      </c>
      <c r="C10" s="542">
        <v>52609.540860217065</v>
      </c>
      <c r="D10" s="541">
        <v>0.34363312299466031</v>
      </c>
      <c r="E10" s="542"/>
      <c r="F10" s="541"/>
      <c r="G10" s="505"/>
    </row>
    <row r="11" spans="1:7" s="528" customFormat="1" ht="15.6" hidden="1" customHeight="1">
      <c r="A11" s="560">
        <v>36861</v>
      </c>
      <c r="B11" s="554">
        <v>15365278.912903227</v>
      </c>
      <c r="C11" s="542">
        <v>2870.2462365608662</v>
      </c>
      <c r="D11" s="541">
        <v>1.8683569086320517E-2</v>
      </c>
      <c r="E11" s="542"/>
      <c r="F11" s="541"/>
      <c r="G11" s="505"/>
    </row>
    <row r="12" spans="1:7" s="528" customFormat="1" ht="15.6" hidden="1" customHeight="1">
      <c r="A12" s="559" t="s">
        <v>160</v>
      </c>
      <c r="B12" s="557"/>
      <c r="C12" s="553"/>
      <c r="D12" s="552"/>
      <c r="E12" s="553"/>
      <c r="F12" s="552"/>
      <c r="G12" s="505"/>
    </row>
    <row r="13" spans="1:7" s="528" customFormat="1" ht="18" hidden="1" customHeight="1">
      <c r="A13" s="547">
        <v>2001</v>
      </c>
      <c r="B13" s="543">
        <v>15194299.220000001</v>
      </c>
      <c r="C13" s="542">
        <v>-170979.69290322624</v>
      </c>
      <c r="D13" s="541">
        <v>-1.1127666075728939</v>
      </c>
      <c r="E13" s="542"/>
      <c r="F13" s="541"/>
      <c r="G13" s="505"/>
    </row>
    <row r="14" spans="1:7" s="528" customFormat="1" ht="18" hidden="1" customHeight="1">
      <c r="A14" s="558">
        <v>2001</v>
      </c>
      <c r="B14" s="554">
        <v>15326583.349999998</v>
      </c>
      <c r="C14" s="542">
        <v>132284.12999999709</v>
      </c>
      <c r="D14" s="541">
        <v>0.87061685494434471</v>
      </c>
      <c r="E14" s="542"/>
      <c r="F14" s="541"/>
      <c r="G14" s="505"/>
    </row>
    <row r="15" spans="1:7" s="528" customFormat="1" ht="15" hidden="1" customHeight="1">
      <c r="A15" s="547">
        <v>2001</v>
      </c>
      <c r="B15" s="554">
        <v>15455386.4</v>
      </c>
      <c r="C15" s="542">
        <v>128803.05000000261</v>
      </c>
      <c r="D15" s="541">
        <v>0.84038984461597011</v>
      </c>
      <c r="E15" s="542"/>
      <c r="F15" s="541"/>
      <c r="G15" s="505"/>
    </row>
    <row r="16" spans="1:7" s="528" customFormat="1" ht="15" hidden="1" customHeight="1">
      <c r="A16" s="547">
        <v>2001</v>
      </c>
      <c r="B16" s="554">
        <v>15551821.039999999</v>
      </c>
      <c r="C16" s="542">
        <v>96434.639999998733</v>
      </c>
      <c r="D16" s="541">
        <v>0.62395489510373636</v>
      </c>
      <c r="E16" s="542">
        <v>15551821.039999999</v>
      </c>
      <c r="F16" s="541" t="e">
        <v>#DIV/0!</v>
      </c>
      <c r="G16" s="505"/>
    </row>
    <row r="17" spans="1:7" s="528" customFormat="1" ht="15" hidden="1" customHeight="1">
      <c r="A17" s="547">
        <v>2001</v>
      </c>
      <c r="B17" s="554">
        <v>15688072.27</v>
      </c>
      <c r="C17" s="542">
        <v>136251.23000000045</v>
      </c>
      <c r="D17" s="541">
        <v>0.87611109753356686</v>
      </c>
      <c r="E17" s="542">
        <v>15688072.27</v>
      </c>
      <c r="F17" s="541" t="e">
        <v>#DIV/0!</v>
      </c>
      <c r="G17" s="505"/>
    </row>
    <row r="18" spans="1:7" s="528" customFormat="1" ht="15" hidden="1" customHeight="1">
      <c r="A18" s="547">
        <v>2001</v>
      </c>
      <c r="B18" s="554">
        <v>15802406.549999999</v>
      </c>
      <c r="C18" s="542">
        <v>114334.27999999933</v>
      </c>
      <c r="D18" s="541">
        <v>0.72879750954895428</v>
      </c>
      <c r="E18" s="542">
        <v>15802406.549999999</v>
      </c>
      <c r="F18" s="541" t="e">
        <v>#DIV/0!</v>
      </c>
      <c r="G18" s="505"/>
    </row>
    <row r="19" spans="1:7" s="528" customFormat="1" ht="15" hidden="1" customHeight="1">
      <c r="A19" s="547">
        <v>2001</v>
      </c>
      <c r="B19" s="554">
        <v>15941613.6</v>
      </c>
      <c r="C19" s="542">
        <v>139207.05000000075</v>
      </c>
      <c r="D19" s="541">
        <v>0.88092310218408443</v>
      </c>
      <c r="E19" s="542" t="e">
        <v>#VALUE!</v>
      </c>
      <c r="F19" s="541" t="e">
        <v>#VALUE!</v>
      </c>
      <c r="G19" s="505"/>
    </row>
    <row r="20" spans="1:7" s="528" customFormat="1" ht="15" hidden="1" customHeight="1">
      <c r="A20" s="547">
        <v>2001</v>
      </c>
      <c r="B20" s="554">
        <v>15829410.01</v>
      </c>
      <c r="C20" s="542">
        <v>-112203.58999999985</v>
      </c>
      <c r="D20" s="541">
        <v>-0.70384085836830934</v>
      </c>
      <c r="E20" s="542">
        <v>15829410.01</v>
      </c>
      <c r="F20" s="541" t="e">
        <v>#DIV/0!</v>
      </c>
      <c r="G20" s="505"/>
    </row>
    <row r="21" spans="1:7" s="528" customFormat="1" ht="15" hidden="1" customHeight="1">
      <c r="A21" s="547">
        <v>2001</v>
      </c>
      <c r="B21" s="554">
        <v>15807572.639999997</v>
      </c>
      <c r="C21" s="542">
        <v>-21837.370000002906</v>
      </c>
      <c r="D21" s="541">
        <v>-0.13795441514375284</v>
      </c>
      <c r="E21" s="542">
        <v>15807572.639999997</v>
      </c>
      <c r="F21" s="541" t="e">
        <v>#DIV/0!</v>
      </c>
      <c r="G21" s="505"/>
    </row>
    <row r="22" spans="1:7" s="528" customFormat="1" ht="15" hidden="1" customHeight="1">
      <c r="A22" s="547">
        <v>2001</v>
      </c>
      <c r="B22" s="554">
        <v>15845332.529999999</v>
      </c>
      <c r="C22" s="542">
        <v>37759.890000002459</v>
      </c>
      <c r="D22" s="541">
        <v>0.23887215867952705</v>
      </c>
      <c r="E22" s="542">
        <v>535533.40419355035</v>
      </c>
      <c r="F22" s="541">
        <v>3.4979779930021806</v>
      </c>
      <c r="G22" s="505"/>
    </row>
    <row r="23" spans="1:7" s="528" customFormat="1" ht="15" hidden="1" customHeight="1">
      <c r="A23" s="547">
        <v>2001</v>
      </c>
      <c r="B23" s="554">
        <v>15885774.66</v>
      </c>
      <c r="C23" s="542">
        <v>40442.13000000082</v>
      </c>
      <c r="D23" s="541">
        <v>0.25523055400340411</v>
      </c>
      <c r="E23" s="542">
        <v>523365.9933333341</v>
      </c>
      <c r="F23" s="541">
        <v>3.4067964515807461</v>
      </c>
      <c r="G23" s="505"/>
    </row>
    <row r="24" spans="1:7" s="528" customFormat="1" ht="15" hidden="1" customHeight="1">
      <c r="A24" s="547">
        <v>2001</v>
      </c>
      <c r="B24" s="554">
        <v>15901915.260000002</v>
      </c>
      <c r="C24" s="542">
        <v>16140.60000000149</v>
      </c>
      <c r="D24" s="541">
        <v>0.10160411025243832</v>
      </c>
      <c r="E24" s="542">
        <v>536636.34709677473</v>
      </c>
      <c r="F24" s="541">
        <v>3.4925259094784593</v>
      </c>
      <c r="G24" s="505"/>
    </row>
    <row r="25" spans="1:7" s="528" customFormat="1" ht="15" hidden="1" customHeight="1">
      <c r="A25" s="546" t="s">
        <v>159</v>
      </c>
      <c r="B25" s="557"/>
      <c r="C25" s="553"/>
      <c r="D25" s="552"/>
      <c r="E25" s="542">
        <v>0</v>
      </c>
      <c r="F25" s="541" t="e">
        <v>#DIV/0!</v>
      </c>
      <c r="G25" s="505"/>
    </row>
    <row r="26" spans="1:7" s="528" customFormat="1" ht="15" hidden="1" customHeight="1">
      <c r="A26" s="547">
        <v>2002</v>
      </c>
      <c r="B26" s="543">
        <v>15716520.009999998</v>
      </c>
      <c r="C26" s="542">
        <v>-185395.25000000373</v>
      </c>
      <c r="D26" s="541">
        <v>-1.1658674252047518</v>
      </c>
      <c r="E26" s="542">
        <v>522220.78999999724</v>
      </c>
      <c r="F26" s="541">
        <v>3.4369521255222253</v>
      </c>
      <c r="G26" s="505"/>
    </row>
    <row r="27" spans="1:7" s="528" customFormat="1" ht="15" hidden="1" customHeight="1">
      <c r="A27" s="547">
        <v>2002</v>
      </c>
      <c r="B27" s="554">
        <v>15834338.25</v>
      </c>
      <c r="C27" s="542">
        <v>117818.24000000209</v>
      </c>
      <c r="D27" s="541">
        <v>0.74964584987667138</v>
      </c>
      <c r="E27" s="542">
        <v>507754.90000000224</v>
      </c>
      <c r="F27" s="541">
        <v>3.3129033940888348</v>
      </c>
      <c r="G27" s="505"/>
    </row>
    <row r="28" spans="1:7" s="528" customFormat="1" ht="15" hidden="1" customHeight="1">
      <c r="A28" s="547">
        <v>2002</v>
      </c>
      <c r="B28" s="554">
        <v>15927218.200000001</v>
      </c>
      <c r="C28" s="542">
        <v>92879.950000001118</v>
      </c>
      <c r="D28" s="541">
        <v>0.58657298166534133</v>
      </c>
      <c r="E28" s="542">
        <v>471831.80000000075</v>
      </c>
      <c r="F28" s="541">
        <v>3.0528631752616775</v>
      </c>
      <c r="G28" s="505"/>
    </row>
    <row r="29" spans="1:7" s="528" customFormat="1" ht="15" hidden="1" customHeight="1">
      <c r="A29" s="547">
        <v>2002</v>
      </c>
      <c r="B29" s="554">
        <v>16025754.180000002</v>
      </c>
      <c r="C29" s="542">
        <v>98535.980000000447</v>
      </c>
      <c r="D29" s="541">
        <v>0.61866409289225999</v>
      </c>
      <c r="E29" s="542">
        <v>473933.14000000246</v>
      </c>
      <c r="F29" s="541">
        <v>3.047444661181629</v>
      </c>
      <c r="G29" s="505"/>
    </row>
    <row r="30" spans="1:7" s="528" customFormat="1" ht="15" customHeight="1">
      <c r="A30" s="547">
        <v>2002</v>
      </c>
      <c r="B30" s="554">
        <v>16183522.399999999</v>
      </c>
      <c r="C30" s="542">
        <v>157768.21999999695</v>
      </c>
      <c r="D30" s="541">
        <v>0.98446674164571846</v>
      </c>
      <c r="E30" s="542">
        <v>495450.12999999896</v>
      </c>
      <c r="F30" s="541">
        <v>3.1581326339721159</v>
      </c>
      <c r="G30" s="505"/>
    </row>
    <row r="31" spans="1:7" s="528" customFormat="1" ht="15" hidden="1" customHeight="1">
      <c r="A31" s="547">
        <v>2002</v>
      </c>
      <c r="B31" s="554">
        <v>16260265.759999998</v>
      </c>
      <c r="C31" s="542">
        <v>76743.359999999404</v>
      </c>
      <c r="D31" s="541">
        <v>0.47420677713523673</v>
      </c>
      <c r="E31" s="542">
        <v>457859.20999999903</v>
      </c>
      <c r="F31" s="541">
        <v>2.897401788463668</v>
      </c>
      <c r="G31" s="505"/>
    </row>
    <row r="32" spans="1:7" s="528" customFormat="1" ht="15" hidden="1" customHeight="1">
      <c r="A32" s="547">
        <v>2002</v>
      </c>
      <c r="B32" s="554">
        <v>16419239.070000002</v>
      </c>
      <c r="C32" s="542">
        <v>158973.31000000425</v>
      </c>
      <c r="D32" s="541">
        <v>0.97767965386566402</v>
      </c>
      <c r="E32" s="542">
        <v>477625.47000000253</v>
      </c>
      <c r="F32" s="541">
        <v>2.9960923780012081</v>
      </c>
      <c r="G32" s="505"/>
    </row>
    <row r="33" spans="1:7" s="528" customFormat="1" ht="15" hidden="1" customHeight="1">
      <c r="A33" s="547">
        <v>2002</v>
      </c>
      <c r="B33" s="554">
        <v>16321804.82</v>
      </c>
      <c r="C33" s="542">
        <v>-97434.250000001863</v>
      </c>
      <c r="D33" s="541">
        <v>-0.59341513686847236</v>
      </c>
      <c r="E33" s="542">
        <v>492394.81000000052</v>
      </c>
      <c r="F33" s="541">
        <v>3.1106327379790883</v>
      </c>
      <c r="G33" s="505"/>
    </row>
    <row r="34" spans="1:7" s="528" customFormat="1" ht="15" hidden="1" customHeight="1">
      <c r="A34" s="547">
        <v>2002</v>
      </c>
      <c r="B34" s="554">
        <v>16293662.039999999</v>
      </c>
      <c r="C34" s="542">
        <v>-28142.780000001192</v>
      </c>
      <c r="D34" s="541">
        <v>-0.17242443657650597</v>
      </c>
      <c r="E34" s="542">
        <v>486089.40000000224</v>
      </c>
      <c r="F34" s="541">
        <v>3.0750413809264217</v>
      </c>
      <c r="G34" s="505"/>
    </row>
    <row r="35" spans="1:7" s="528" customFormat="1" ht="15" hidden="1" customHeight="1">
      <c r="A35" s="547">
        <v>2002</v>
      </c>
      <c r="B35" s="554">
        <v>16340244.600000001</v>
      </c>
      <c r="C35" s="542">
        <v>46582.560000002384</v>
      </c>
      <c r="D35" s="541">
        <v>0.28589374129428791</v>
      </c>
      <c r="E35" s="542">
        <v>494912.07000000216</v>
      </c>
      <c r="F35" s="541">
        <v>3.1233933971595889</v>
      </c>
      <c r="G35" s="505"/>
    </row>
    <row r="36" spans="1:7" s="528" customFormat="1" ht="15" hidden="1" customHeight="1">
      <c r="A36" s="547">
        <v>2002</v>
      </c>
      <c r="B36" s="554">
        <v>16376762.680000002</v>
      </c>
      <c r="C36" s="542">
        <v>36518.080000000075</v>
      </c>
      <c r="D36" s="541">
        <v>0.22348551624496338</v>
      </c>
      <c r="E36" s="542">
        <v>490988.02000000142</v>
      </c>
      <c r="F36" s="541">
        <v>3.0907401779800949</v>
      </c>
      <c r="G36" s="505"/>
    </row>
    <row r="37" spans="1:7" s="528" customFormat="1" ht="15" hidden="1" customHeight="1">
      <c r="A37" s="547">
        <v>2002</v>
      </c>
      <c r="B37" s="554">
        <v>16380197.689999999</v>
      </c>
      <c r="C37" s="542">
        <v>3435.0099999979138</v>
      </c>
      <c r="D37" s="541">
        <v>2.0974902470754841E-2</v>
      </c>
      <c r="E37" s="542">
        <v>478282.42999999784</v>
      </c>
      <c r="F37" s="541">
        <v>3.007703299759612</v>
      </c>
      <c r="G37" s="505"/>
    </row>
    <row r="38" spans="1:7" s="528" customFormat="1" ht="15" hidden="1" customHeight="1">
      <c r="A38" s="546" t="s">
        <v>158</v>
      </c>
      <c r="B38" s="557"/>
      <c r="C38" s="553"/>
      <c r="D38" s="552"/>
      <c r="E38" s="553"/>
      <c r="F38" s="552"/>
      <c r="G38" s="505"/>
    </row>
    <row r="39" spans="1:7" s="528" customFormat="1" ht="15" hidden="1" customHeight="1">
      <c r="A39" s="547">
        <v>2003</v>
      </c>
      <c r="B39" s="543">
        <v>16217209.48</v>
      </c>
      <c r="C39" s="542">
        <v>-162988.20999999903</v>
      </c>
      <c r="D39" s="541">
        <v>-0.99503200806606174</v>
      </c>
      <c r="E39" s="542">
        <v>500689.47000000253</v>
      </c>
      <c r="F39" s="541">
        <v>3.1857527600348305</v>
      </c>
      <c r="G39" s="505"/>
    </row>
    <row r="40" spans="1:7" s="528" customFormat="1" ht="15" hidden="1" customHeight="1">
      <c r="A40" s="547">
        <v>2003</v>
      </c>
      <c r="B40" s="554">
        <v>16365395.649999997</v>
      </c>
      <c r="C40" s="542">
        <v>148186.1699999962</v>
      </c>
      <c r="D40" s="541">
        <v>0.91375874611934194</v>
      </c>
      <c r="E40" s="542">
        <v>531057.39999999665</v>
      </c>
      <c r="F40" s="541">
        <v>3.3538338743016141</v>
      </c>
      <c r="G40" s="505"/>
    </row>
    <row r="41" spans="1:7" s="528" customFormat="1" ht="15" hidden="1" customHeight="1">
      <c r="A41" s="547">
        <v>2003</v>
      </c>
      <c r="B41" s="554">
        <v>16482972.57</v>
      </c>
      <c r="C41" s="542">
        <v>117576.92000000365</v>
      </c>
      <c r="D41" s="541">
        <v>0.71844838043988091</v>
      </c>
      <c r="E41" s="542">
        <v>555754.36999999918</v>
      </c>
      <c r="F41" s="541">
        <v>3.4893373282221916</v>
      </c>
      <c r="G41" s="505"/>
    </row>
    <row r="42" spans="1:7" s="528" customFormat="1" ht="15" hidden="1" customHeight="1">
      <c r="A42" s="547">
        <v>2003</v>
      </c>
      <c r="B42" s="554">
        <v>16594317.070000002</v>
      </c>
      <c r="C42" s="542">
        <v>111344.50000000186</v>
      </c>
      <c r="D42" s="541">
        <v>0.67551225682834115</v>
      </c>
      <c r="E42" s="542">
        <v>568562.8900000006</v>
      </c>
      <c r="F42" s="541">
        <v>3.5478073831281023</v>
      </c>
      <c r="G42" s="505"/>
    </row>
    <row r="43" spans="1:7" s="528" customFormat="1" ht="15" customHeight="1">
      <c r="A43" s="547">
        <v>2003</v>
      </c>
      <c r="B43" s="554">
        <v>16735791.039999999</v>
      </c>
      <c r="C43" s="542">
        <v>141473.96999999695</v>
      </c>
      <c r="D43" s="541">
        <v>0.85254469589327186</v>
      </c>
      <c r="E43" s="542">
        <v>552268.6400000006</v>
      </c>
      <c r="F43" s="541">
        <v>3.4125366922592946</v>
      </c>
      <c r="G43" s="505"/>
    </row>
    <row r="44" spans="1:7" s="528" customFormat="1" ht="15" hidden="1" customHeight="1">
      <c r="A44" s="547">
        <v>2003</v>
      </c>
      <c r="B44" s="554">
        <v>16818072.159999996</v>
      </c>
      <c r="C44" s="542">
        <v>82281.119999997318</v>
      </c>
      <c r="D44" s="541">
        <v>0.49164762994075772</v>
      </c>
      <c r="E44" s="542">
        <v>557806.39999999851</v>
      </c>
      <c r="F44" s="541">
        <v>3.4304875961633599</v>
      </c>
      <c r="G44" s="505"/>
    </row>
    <row r="45" spans="1:7" s="528" customFormat="1" ht="15" hidden="1" customHeight="1">
      <c r="A45" s="547">
        <v>2003</v>
      </c>
      <c r="B45" s="554">
        <v>16941956.129999999</v>
      </c>
      <c r="C45" s="542">
        <v>123883.97000000253</v>
      </c>
      <c r="D45" s="541">
        <v>0.73661219205996531</v>
      </c>
      <c r="E45" s="542">
        <v>522717.0599999968</v>
      </c>
      <c r="F45" s="541">
        <v>3.1835644622232593</v>
      </c>
      <c r="G45" s="505"/>
    </row>
    <row r="46" spans="1:7" s="528" customFormat="1" ht="15" hidden="1" customHeight="1">
      <c r="A46" s="547">
        <v>2003</v>
      </c>
      <c r="B46" s="554">
        <v>16810036.199999999</v>
      </c>
      <c r="C46" s="542">
        <v>-131919.9299999997</v>
      </c>
      <c r="D46" s="541">
        <v>-0.77865819618315868</v>
      </c>
      <c r="E46" s="542">
        <v>488231.37999999896</v>
      </c>
      <c r="F46" s="541">
        <v>2.9912830436603599</v>
      </c>
      <c r="G46" s="505"/>
    </row>
    <row r="47" spans="1:7" s="528" customFormat="1" ht="15" hidden="1" customHeight="1">
      <c r="A47" s="547">
        <v>2003</v>
      </c>
      <c r="B47" s="554">
        <v>16785475.829999998</v>
      </c>
      <c r="C47" s="542">
        <v>-24560.370000001043</v>
      </c>
      <c r="D47" s="541">
        <v>-0.14610539625132901</v>
      </c>
      <c r="E47" s="542">
        <v>491813.78999999911</v>
      </c>
      <c r="F47" s="541">
        <v>3.0184361796177228</v>
      </c>
      <c r="G47" s="505"/>
    </row>
    <row r="48" spans="1:7" s="528" customFormat="1" ht="15" hidden="1" customHeight="1">
      <c r="A48" s="547">
        <v>2003</v>
      </c>
      <c r="B48" s="554">
        <v>16830082.649999999</v>
      </c>
      <c r="C48" s="542">
        <v>44606.820000000298</v>
      </c>
      <c r="D48" s="541">
        <v>0.26574653260813363</v>
      </c>
      <c r="E48" s="542">
        <v>489838.04999999702</v>
      </c>
      <c r="F48" s="541">
        <v>2.9977400093508919</v>
      </c>
      <c r="G48" s="505"/>
    </row>
    <row r="49" spans="1:7" s="528" customFormat="1" ht="15" hidden="1" customHeight="1">
      <c r="A49" s="547">
        <v>2003</v>
      </c>
      <c r="B49" s="554">
        <v>16850235.600000001</v>
      </c>
      <c r="C49" s="542">
        <v>20152.95000000298</v>
      </c>
      <c r="D49" s="541">
        <v>0.11974361872788108</v>
      </c>
      <c r="E49" s="542">
        <v>473472.91999999993</v>
      </c>
      <c r="F49" s="541">
        <v>2.8911264652947892</v>
      </c>
      <c r="G49" s="505"/>
    </row>
    <row r="50" spans="1:7" s="528" customFormat="1" ht="15" hidden="1" customHeight="1">
      <c r="A50" s="547">
        <v>2003</v>
      </c>
      <c r="B50" s="554">
        <v>16826224.210000001</v>
      </c>
      <c r="C50" s="542">
        <v>-24011.390000000596</v>
      </c>
      <c r="D50" s="541">
        <v>-0.14249883841387145</v>
      </c>
      <c r="E50" s="542">
        <v>446026.52000000142</v>
      </c>
      <c r="F50" s="541">
        <v>2.722961764205678</v>
      </c>
      <c r="G50" s="505"/>
    </row>
    <row r="51" spans="1:7" s="528" customFormat="1" ht="15" hidden="1" customHeight="1">
      <c r="A51" s="546" t="s">
        <v>157</v>
      </c>
      <c r="B51" s="557"/>
      <c r="C51" s="553"/>
      <c r="D51" s="552"/>
      <c r="E51" s="553"/>
      <c r="F51" s="552"/>
      <c r="G51" s="505"/>
    </row>
    <row r="52" spans="1:7" s="517" customFormat="1" ht="15" hidden="1" customHeight="1">
      <c r="A52" s="547">
        <v>2004</v>
      </c>
      <c r="B52" s="543">
        <v>16640851.450000001</v>
      </c>
      <c r="C52" s="542">
        <v>-185372.75999999978</v>
      </c>
      <c r="D52" s="541">
        <v>-1.1016895869593384</v>
      </c>
      <c r="E52" s="542">
        <v>423641.97000000067</v>
      </c>
      <c r="F52" s="541">
        <v>2.6122988083890704</v>
      </c>
    </row>
    <row r="53" spans="1:7" s="556" customFormat="1" ht="15" hidden="1" customHeight="1">
      <c r="A53" s="547">
        <v>2004</v>
      </c>
      <c r="B53" s="554">
        <v>16808648.850000001</v>
      </c>
      <c r="C53" s="542">
        <v>167797.40000000037</v>
      </c>
      <c r="D53" s="541">
        <v>1.0083462406005737</v>
      </c>
      <c r="E53" s="542">
        <v>443253.20000000484</v>
      </c>
      <c r="F53" s="541">
        <v>2.7084783617804362</v>
      </c>
    </row>
    <row r="54" spans="1:7" s="517" customFormat="1" ht="15" hidden="1" customHeight="1">
      <c r="A54" s="547">
        <v>2004</v>
      </c>
      <c r="B54" s="554">
        <v>16930836.649999999</v>
      </c>
      <c r="C54" s="542">
        <v>122187.79999999702</v>
      </c>
      <c r="D54" s="541">
        <v>0.72693409857269842</v>
      </c>
      <c r="E54" s="542">
        <v>447864.07999999821</v>
      </c>
      <c r="F54" s="541">
        <v>2.7171317436706488</v>
      </c>
    </row>
    <row r="55" spans="1:7" s="517" customFormat="1" ht="15" hidden="1" customHeight="1">
      <c r="A55" s="547">
        <v>2004</v>
      </c>
      <c r="B55" s="554">
        <v>17023372.149999999</v>
      </c>
      <c r="C55" s="542">
        <v>92535.5</v>
      </c>
      <c r="D55" s="541">
        <v>0.54655007258604371</v>
      </c>
      <c r="E55" s="542">
        <v>429055.07999999635</v>
      </c>
      <c r="F55" s="541">
        <v>2.5855543086835695</v>
      </c>
    </row>
    <row r="56" spans="1:7" s="516" customFormat="1" ht="15" customHeight="1">
      <c r="A56" s="547">
        <v>2004</v>
      </c>
      <c r="B56" s="554">
        <v>17174293.950000003</v>
      </c>
      <c r="C56" s="542">
        <v>150921.80000000447</v>
      </c>
      <c r="D56" s="541">
        <v>0.88655642765822051</v>
      </c>
      <c r="E56" s="542">
        <v>438502.91000000387</v>
      </c>
      <c r="F56" s="541">
        <v>2.6201504843837142</v>
      </c>
    </row>
    <row r="57" spans="1:7" s="517" customFormat="1" ht="15" hidden="1" customHeight="1">
      <c r="A57" s="547">
        <v>2004</v>
      </c>
      <c r="B57" s="554">
        <v>17276512.779999994</v>
      </c>
      <c r="C57" s="542">
        <v>102218.82999999076</v>
      </c>
      <c r="D57" s="541">
        <v>0.59518504980515274</v>
      </c>
      <c r="E57" s="542">
        <v>458440.61999999732</v>
      </c>
      <c r="F57" s="541">
        <v>2.7258809192788931</v>
      </c>
    </row>
    <row r="58" spans="1:7" s="517" customFormat="1" ht="15" hidden="1" customHeight="1">
      <c r="A58" s="547">
        <v>2004</v>
      </c>
      <c r="B58" s="554">
        <v>17414516.309999999</v>
      </c>
      <c r="C58" s="542">
        <v>138003.53000000492</v>
      </c>
      <c r="D58" s="541">
        <v>0.79879274108930076</v>
      </c>
      <c r="E58" s="542">
        <v>472560.1799999997</v>
      </c>
      <c r="F58" s="541">
        <v>2.7892893617119654</v>
      </c>
    </row>
    <row r="59" spans="1:7" s="555" customFormat="1" ht="15" hidden="1" customHeight="1">
      <c r="A59" s="547">
        <v>2004</v>
      </c>
      <c r="B59" s="554">
        <v>17260174.649999999</v>
      </c>
      <c r="C59" s="542">
        <v>-154341.66000000015</v>
      </c>
      <c r="D59" s="541">
        <v>-0.88628163569131857</v>
      </c>
      <c r="E59" s="542">
        <v>450138.44999999925</v>
      </c>
      <c r="F59" s="541">
        <v>2.6777958396068158</v>
      </c>
    </row>
    <row r="60" spans="1:7" s="302" customFormat="1" ht="15" hidden="1" customHeight="1">
      <c r="A60" s="547">
        <v>2004</v>
      </c>
      <c r="B60" s="554">
        <v>17247118.719999995</v>
      </c>
      <c r="C60" s="542">
        <v>-13055.930000003427</v>
      </c>
      <c r="D60" s="541">
        <v>-7.564193448067158E-2</v>
      </c>
      <c r="E60" s="542">
        <v>461642.88999999687</v>
      </c>
      <c r="F60" s="541">
        <v>2.7502520314313728</v>
      </c>
    </row>
    <row r="61" spans="1:7" s="302" customFormat="1" ht="15" hidden="1" customHeight="1">
      <c r="A61" s="547">
        <v>2004</v>
      </c>
      <c r="B61" s="554">
        <v>17314217.050000001</v>
      </c>
      <c r="C61" s="542">
        <v>67098.330000005662</v>
      </c>
      <c r="D61" s="541">
        <v>0.38904080785503936</v>
      </c>
      <c r="E61" s="542">
        <v>484134.40000000224</v>
      </c>
      <c r="F61" s="541">
        <v>2.8766014408135021</v>
      </c>
    </row>
    <row r="62" spans="1:7" s="302" customFormat="1" ht="15" hidden="1" customHeight="1">
      <c r="A62" s="547">
        <v>2004</v>
      </c>
      <c r="B62" s="554">
        <v>17349474.239999998</v>
      </c>
      <c r="C62" s="542">
        <v>35257.189999997616</v>
      </c>
      <c r="D62" s="541">
        <v>0.20363144286676516</v>
      </c>
      <c r="E62" s="542">
        <v>499238.63999999687</v>
      </c>
      <c r="F62" s="541">
        <v>2.9627991670335945</v>
      </c>
    </row>
    <row r="63" spans="1:7" s="302" customFormat="1" ht="15" hidden="1" customHeight="1">
      <c r="A63" s="547">
        <v>2004</v>
      </c>
      <c r="B63" s="554">
        <v>17340361.050000001</v>
      </c>
      <c r="C63" s="542">
        <v>-9113.1899999976158</v>
      </c>
      <c r="D63" s="541">
        <v>-5.2527182518218751E-2</v>
      </c>
      <c r="E63" s="542">
        <v>514136.83999999985</v>
      </c>
      <c r="F63" s="541">
        <v>3.055568697904576</v>
      </c>
    </row>
    <row r="64" spans="1:7" s="528" customFormat="1" ht="15" hidden="1" customHeight="1">
      <c r="A64" s="546" t="s">
        <v>156</v>
      </c>
      <c r="B64" s="557"/>
      <c r="C64" s="553"/>
      <c r="D64" s="552"/>
      <c r="E64" s="553"/>
      <c r="F64" s="552"/>
      <c r="G64" s="505"/>
    </row>
    <row r="65" spans="1:7" s="517" customFormat="1" ht="15" hidden="1" customHeight="1">
      <c r="A65" s="547">
        <v>2005</v>
      </c>
      <c r="B65" s="543">
        <v>17180940.449999999</v>
      </c>
      <c r="C65" s="542">
        <v>-159420.60000000149</v>
      </c>
      <c r="D65" s="541">
        <v>-0.91936148007715701</v>
      </c>
      <c r="E65" s="542">
        <v>540088.99999999814</v>
      </c>
      <c r="F65" s="541">
        <v>3.2455610917673283</v>
      </c>
    </row>
    <row r="66" spans="1:7" s="556" customFormat="1" ht="15" hidden="1" customHeight="1">
      <c r="A66" s="547">
        <v>2005</v>
      </c>
      <c r="B66" s="554">
        <v>17320383.800000001</v>
      </c>
      <c r="C66" s="542">
        <v>139443.35000000149</v>
      </c>
      <c r="D66" s="541">
        <v>0.81161651427528625</v>
      </c>
      <c r="E66" s="542">
        <v>511734.94999999925</v>
      </c>
      <c r="F66" s="541">
        <v>3.0444740357580713</v>
      </c>
    </row>
    <row r="67" spans="1:7" s="517" customFormat="1" ht="15" hidden="1" customHeight="1">
      <c r="A67" s="547">
        <v>2005</v>
      </c>
      <c r="B67" s="554">
        <v>17430544.379999999</v>
      </c>
      <c r="C67" s="542">
        <v>110160.57999999821</v>
      </c>
      <c r="D67" s="541">
        <v>0.63601696863091206</v>
      </c>
      <c r="E67" s="542">
        <v>499707.73000000045</v>
      </c>
      <c r="F67" s="541">
        <v>2.9514650712786761</v>
      </c>
    </row>
    <row r="68" spans="1:7" s="517" customFormat="1" ht="15" hidden="1" customHeight="1">
      <c r="A68" s="547">
        <v>2005</v>
      </c>
      <c r="B68" s="554">
        <v>17575463.009999998</v>
      </c>
      <c r="C68" s="542">
        <v>144918.62999999896</v>
      </c>
      <c r="D68" s="541">
        <v>0.83140621910970935</v>
      </c>
      <c r="E68" s="542">
        <v>552090.8599999994</v>
      </c>
      <c r="F68" s="541">
        <v>3.2431345278438215</v>
      </c>
    </row>
    <row r="69" spans="1:7" s="516" customFormat="1" ht="15" customHeight="1">
      <c r="A69" s="547">
        <v>2005</v>
      </c>
      <c r="B69" s="554">
        <v>17789655.539999999</v>
      </c>
      <c r="C69" s="542">
        <v>214192.53000000119</v>
      </c>
      <c r="D69" s="541">
        <v>1.2187020613802986</v>
      </c>
      <c r="E69" s="542">
        <v>615361.58999999613</v>
      </c>
      <c r="F69" s="541">
        <v>3.5830386494578192</v>
      </c>
    </row>
    <row r="70" spans="1:7" s="517" customFormat="1" ht="15" hidden="1" customHeight="1">
      <c r="A70" s="547">
        <v>2005</v>
      </c>
      <c r="B70" s="554">
        <v>18019758.109999999</v>
      </c>
      <c r="C70" s="542">
        <v>230102.5700000003</v>
      </c>
      <c r="D70" s="541">
        <v>1.2934627625735402</v>
      </c>
      <c r="E70" s="542">
        <v>743245.33000000566</v>
      </c>
      <c r="F70" s="541">
        <v>4.3020564361832214</v>
      </c>
    </row>
    <row r="71" spans="1:7" s="517" customFormat="1" ht="15" hidden="1" customHeight="1">
      <c r="A71" s="547">
        <v>2005</v>
      </c>
      <c r="B71" s="554">
        <v>18260394.07</v>
      </c>
      <c r="C71" s="542">
        <v>240635.96000000089</v>
      </c>
      <c r="D71" s="541">
        <v>1.3354006115457366</v>
      </c>
      <c r="E71" s="542">
        <v>845877.76000000164</v>
      </c>
      <c r="F71" s="541">
        <v>4.8573141219792006</v>
      </c>
    </row>
    <row r="72" spans="1:7" s="555" customFormat="1" ht="15" hidden="1" customHeight="1">
      <c r="A72" s="547">
        <v>2005</v>
      </c>
      <c r="B72" s="554">
        <v>18168312.589999996</v>
      </c>
      <c r="C72" s="542">
        <v>-92081.480000004172</v>
      </c>
      <c r="D72" s="541">
        <v>-0.50426885447825498</v>
      </c>
      <c r="E72" s="542">
        <v>908137.93999999762</v>
      </c>
      <c r="F72" s="541">
        <v>5.2614643734210347</v>
      </c>
    </row>
    <row r="73" spans="1:7" s="302" customFormat="1" ht="15" hidden="1" customHeight="1">
      <c r="A73" s="547">
        <v>2005</v>
      </c>
      <c r="B73" s="554">
        <v>18196939.539999995</v>
      </c>
      <c r="C73" s="542">
        <v>28626.949999999255</v>
      </c>
      <c r="D73" s="541">
        <v>0.15756526566894991</v>
      </c>
      <c r="E73" s="542">
        <v>949820.8200000003</v>
      </c>
      <c r="F73" s="541">
        <v>5.5071275116728629</v>
      </c>
    </row>
    <row r="74" spans="1:7" s="302" customFormat="1" ht="15" hidden="1" customHeight="1">
      <c r="A74" s="547">
        <v>2005</v>
      </c>
      <c r="B74" s="554">
        <v>18294813.400000002</v>
      </c>
      <c r="C74" s="542">
        <v>97873.860000006855</v>
      </c>
      <c r="D74" s="541">
        <v>0.53785890635545286</v>
      </c>
      <c r="E74" s="542">
        <v>980596.35000000149</v>
      </c>
      <c r="F74" s="541">
        <v>5.66353273248356</v>
      </c>
    </row>
    <row r="75" spans="1:7" s="302" customFormat="1" ht="15" hidden="1" customHeight="1">
      <c r="A75" s="547">
        <v>2005</v>
      </c>
      <c r="B75" s="554">
        <v>18330429.810000002</v>
      </c>
      <c r="C75" s="542">
        <v>35616.410000000149</v>
      </c>
      <c r="D75" s="541">
        <v>0.19468036771559127</v>
      </c>
      <c r="E75" s="542">
        <v>980955.57000000402</v>
      </c>
      <c r="F75" s="541">
        <v>5.6540939306296991</v>
      </c>
    </row>
    <row r="76" spans="1:7" s="302" customFormat="1" ht="15" hidden="1" customHeight="1">
      <c r="A76" s="547">
        <v>2005</v>
      </c>
      <c r="B76" s="554">
        <v>18316322.949999999</v>
      </c>
      <c r="C76" s="542">
        <v>-14106.860000003129</v>
      </c>
      <c r="D76" s="541">
        <v>-7.6958697347663474E-2</v>
      </c>
      <c r="E76" s="542">
        <v>975961.89999999851</v>
      </c>
      <c r="F76" s="541">
        <v>5.6282674690905594</v>
      </c>
    </row>
    <row r="77" spans="1:7" s="528" customFormat="1" ht="15" hidden="1" customHeight="1">
      <c r="A77" s="546" t="s">
        <v>155</v>
      </c>
      <c r="B77" s="557"/>
      <c r="C77" s="553"/>
      <c r="D77" s="552"/>
      <c r="E77" s="553"/>
      <c r="F77" s="552"/>
      <c r="G77" s="505"/>
    </row>
    <row r="78" spans="1:7" s="517" customFormat="1" ht="15" hidden="1" customHeight="1">
      <c r="A78" s="547">
        <v>2006</v>
      </c>
      <c r="B78" s="543">
        <v>18154960.289999999</v>
      </c>
      <c r="C78" s="542">
        <v>-161362.66000000015</v>
      </c>
      <c r="D78" s="541">
        <v>-0.88097736887741007</v>
      </c>
      <c r="E78" s="542">
        <v>974019.83999999985</v>
      </c>
      <c r="F78" s="541">
        <v>5.6691881497092282</v>
      </c>
    </row>
    <row r="79" spans="1:7" s="556" customFormat="1" ht="15" hidden="1" customHeight="1">
      <c r="A79" s="547">
        <v>2006</v>
      </c>
      <c r="B79" s="554">
        <v>18286896.75</v>
      </c>
      <c r="C79" s="542">
        <v>131936.46000000089</v>
      </c>
      <c r="D79" s="541">
        <v>0.72672403515348094</v>
      </c>
      <c r="E79" s="542">
        <v>966512.94999999925</v>
      </c>
      <c r="F79" s="541">
        <v>5.5802051568857252</v>
      </c>
    </row>
    <row r="80" spans="1:7" s="517" customFormat="1" ht="15" hidden="1" customHeight="1">
      <c r="A80" s="547">
        <v>2006</v>
      </c>
      <c r="B80" s="554">
        <v>18415427.049999997</v>
      </c>
      <c r="C80" s="542">
        <v>128530.29999999702</v>
      </c>
      <c r="D80" s="541">
        <v>0.70285462731666826</v>
      </c>
      <c r="E80" s="542">
        <v>984882.66999999806</v>
      </c>
      <c r="F80" s="541">
        <v>5.650326510341614</v>
      </c>
    </row>
    <row r="81" spans="1:6" s="517" customFormat="1" ht="15" hidden="1" customHeight="1">
      <c r="A81" s="547">
        <v>2006</v>
      </c>
      <c r="B81" s="554">
        <v>18540308.849999998</v>
      </c>
      <c r="C81" s="542">
        <v>124881.80000000075</v>
      </c>
      <c r="D81" s="541">
        <v>0.6781368667744232</v>
      </c>
      <c r="E81" s="542">
        <v>964845.83999999985</v>
      </c>
      <c r="F81" s="541">
        <v>5.4897321308179841</v>
      </c>
    </row>
    <row r="82" spans="1:6" s="516" customFormat="1" ht="15" customHeight="1">
      <c r="A82" s="547">
        <v>2006</v>
      </c>
      <c r="B82" s="554">
        <v>18696526.289999995</v>
      </c>
      <c r="C82" s="542">
        <v>156217.43999999762</v>
      </c>
      <c r="D82" s="541">
        <v>0.84258272752558128</v>
      </c>
      <c r="E82" s="542">
        <v>906870.74999999627</v>
      </c>
      <c r="F82" s="541">
        <v>5.0977420443071537</v>
      </c>
    </row>
    <row r="83" spans="1:6" s="517" customFormat="1" ht="15" hidden="1" customHeight="1">
      <c r="A83" s="547">
        <v>2006</v>
      </c>
      <c r="B83" s="554">
        <v>18807670.369999994</v>
      </c>
      <c r="C83" s="542">
        <v>111144.07999999821</v>
      </c>
      <c r="D83" s="541">
        <v>0.59446379651519976</v>
      </c>
      <c r="E83" s="542">
        <v>787912.25999999419</v>
      </c>
      <c r="F83" s="541">
        <v>4.3724907692448198</v>
      </c>
    </row>
    <row r="84" spans="1:6" s="517" customFormat="1" ht="15" hidden="1" customHeight="1">
      <c r="A84" s="547">
        <v>2006</v>
      </c>
      <c r="B84" s="554">
        <v>18944956.34</v>
      </c>
      <c r="C84" s="542">
        <v>137285.97000000626</v>
      </c>
      <c r="D84" s="541">
        <v>0.72994670418613339</v>
      </c>
      <c r="E84" s="542">
        <v>684562.26999999955</v>
      </c>
      <c r="F84" s="541">
        <v>3.7488910007953677</v>
      </c>
    </row>
    <row r="85" spans="1:6" s="555" customFormat="1" ht="15" hidden="1" customHeight="1">
      <c r="A85" s="547">
        <v>2006</v>
      </c>
      <c r="B85" s="554">
        <v>18760546.599999994</v>
      </c>
      <c r="C85" s="542">
        <v>-184409.74000000581</v>
      </c>
      <c r="D85" s="541">
        <v>-0.97339754544931623</v>
      </c>
      <c r="E85" s="542">
        <v>592234.00999999791</v>
      </c>
      <c r="F85" s="541">
        <v>3.2597083910036275</v>
      </c>
    </row>
    <row r="86" spans="1:6" s="302" customFormat="1" ht="15" hidden="1" customHeight="1">
      <c r="A86" s="547">
        <v>2006</v>
      </c>
      <c r="B86" s="554">
        <v>18777097.109999996</v>
      </c>
      <c r="C86" s="542">
        <v>16550.510000001639</v>
      </c>
      <c r="D86" s="541">
        <v>8.821976434312262E-2</v>
      </c>
      <c r="E86" s="542">
        <v>580157.5700000003</v>
      </c>
      <c r="F86" s="541">
        <v>3.18821507718215</v>
      </c>
    </row>
    <row r="87" spans="1:6" s="302" customFormat="1" ht="15" hidden="1" customHeight="1">
      <c r="A87" s="547">
        <v>2006</v>
      </c>
      <c r="B87" s="554">
        <v>18866359.010000002</v>
      </c>
      <c r="C87" s="542">
        <v>89261.90000000596</v>
      </c>
      <c r="D87" s="541">
        <v>0.47537646249094223</v>
      </c>
      <c r="E87" s="542">
        <v>571545.6099999994</v>
      </c>
      <c r="F87" s="541">
        <v>3.1240854853430591</v>
      </c>
    </row>
    <row r="88" spans="1:6" s="302" customFormat="1" ht="15" hidden="1" customHeight="1">
      <c r="A88" s="547">
        <v>2006</v>
      </c>
      <c r="B88" s="554">
        <v>18922822.34</v>
      </c>
      <c r="C88" s="542">
        <v>56463.329999998212</v>
      </c>
      <c r="D88" s="541">
        <v>0.29928048104072502</v>
      </c>
      <c r="E88" s="542">
        <v>592392.52999999747</v>
      </c>
      <c r="F88" s="541">
        <v>3.231743806011707</v>
      </c>
    </row>
    <row r="89" spans="1:6" s="302" customFormat="1" ht="15" hidden="1" customHeight="1">
      <c r="A89" s="547">
        <v>2006</v>
      </c>
      <c r="B89" s="554">
        <v>18925995.789999999</v>
      </c>
      <c r="C89" s="542">
        <v>3173.4499999992549</v>
      </c>
      <c r="D89" s="541">
        <v>1.6770489850713943E-2</v>
      </c>
      <c r="E89" s="542">
        <v>609672.83999999985</v>
      </c>
      <c r="F89" s="541">
        <v>3.328576601669937</v>
      </c>
    </row>
    <row r="90" spans="1:6" s="528" customFormat="1" ht="15" hidden="1" customHeight="1">
      <c r="A90" s="546" t="s">
        <v>154</v>
      </c>
      <c r="B90" s="550"/>
      <c r="C90" s="553"/>
      <c r="D90" s="552"/>
      <c r="E90" s="553"/>
      <c r="F90" s="552"/>
    </row>
    <row r="91" spans="1:6" s="527" customFormat="1" ht="15" hidden="1" customHeight="1">
      <c r="A91" s="547">
        <v>2007</v>
      </c>
      <c r="B91" s="543">
        <v>18778596.859999996</v>
      </c>
      <c r="C91" s="542">
        <v>-147398.93000000343</v>
      </c>
      <c r="D91" s="541">
        <v>-0.77881730311852948</v>
      </c>
      <c r="E91" s="542">
        <v>623636.56999999657</v>
      </c>
      <c r="F91" s="541">
        <v>3.4350753735523369</v>
      </c>
    </row>
    <row r="92" spans="1:6" s="517" customFormat="1" ht="15" hidden="1" customHeight="1">
      <c r="A92" s="547">
        <v>2007</v>
      </c>
      <c r="B92" s="554">
        <v>18915997.349999998</v>
      </c>
      <c r="C92" s="542">
        <v>137400.49000000209</v>
      </c>
      <c r="D92" s="541">
        <v>0.73168666979948682</v>
      </c>
      <c r="E92" s="542">
        <v>629100.59999999776</v>
      </c>
      <c r="F92" s="541">
        <v>3.4401714440696338</v>
      </c>
    </row>
    <row r="93" spans="1:6" s="517" customFormat="1" ht="15" hidden="1" customHeight="1">
      <c r="A93" s="547">
        <v>2007</v>
      </c>
      <c r="B93" s="554">
        <v>19058951.269999996</v>
      </c>
      <c r="C93" s="542">
        <v>142953.91999999806</v>
      </c>
      <c r="D93" s="541">
        <v>0.75573028138533971</v>
      </c>
      <c r="E93" s="542">
        <v>643524.21999999881</v>
      </c>
      <c r="F93" s="541">
        <v>3.4944843703746784</v>
      </c>
    </row>
    <row r="94" spans="1:6" s="517" customFormat="1" ht="15" hidden="1" customHeight="1">
      <c r="A94" s="547">
        <v>2007</v>
      </c>
      <c r="B94" s="554">
        <v>19151216.009999994</v>
      </c>
      <c r="C94" s="542">
        <v>92264.739999998361</v>
      </c>
      <c r="D94" s="541">
        <v>0.48410187262102511</v>
      </c>
      <c r="E94" s="542">
        <v>610907.15999999642</v>
      </c>
      <c r="F94" s="541">
        <v>3.2950214850385038</v>
      </c>
    </row>
    <row r="95" spans="1:6" s="516" customFormat="1" ht="15" customHeight="1">
      <c r="A95" s="547">
        <v>2007</v>
      </c>
      <c r="B95" s="554">
        <v>19303188.689999994</v>
      </c>
      <c r="C95" s="542">
        <v>151972.6799999997</v>
      </c>
      <c r="D95" s="541">
        <v>0.79354062906837441</v>
      </c>
      <c r="E95" s="542">
        <v>606662.39999999851</v>
      </c>
      <c r="F95" s="541">
        <v>3.2447867084511586</v>
      </c>
    </row>
    <row r="96" spans="1:6" s="516" customFormat="1" ht="15" hidden="1" customHeight="1">
      <c r="A96" s="547">
        <v>2007</v>
      </c>
      <c r="B96" s="554">
        <v>19377776.300000001</v>
      </c>
      <c r="C96" s="542">
        <v>74587.610000006855</v>
      </c>
      <c r="D96" s="541">
        <v>0.3864004605552509</v>
      </c>
      <c r="E96" s="542">
        <v>570105.93000000715</v>
      </c>
      <c r="F96" s="541">
        <v>3.0312416093243542</v>
      </c>
    </row>
    <row r="97" spans="1:7" s="516" customFormat="1" ht="15" hidden="1" customHeight="1">
      <c r="A97" s="547">
        <v>2007</v>
      </c>
      <c r="B97" s="554">
        <v>19493050.199999996</v>
      </c>
      <c r="C97" s="542">
        <v>115273.89999999478</v>
      </c>
      <c r="D97" s="541">
        <v>0.59487682288907706</v>
      </c>
      <c r="E97" s="542">
        <v>548093.85999999568</v>
      </c>
      <c r="F97" s="541">
        <v>2.8930858966550517</v>
      </c>
    </row>
    <row r="98" spans="1:7" s="515" customFormat="1" ht="15" hidden="1" customHeight="1">
      <c r="A98" s="547">
        <v>2007</v>
      </c>
      <c r="B98" s="554">
        <v>19286185.189999994</v>
      </c>
      <c r="C98" s="542">
        <v>-206865.01000000164</v>
      </c>
      <c r="D98" s="541">
        <v>-1.0612244255134584</v>
      </c>
      <c r="E98" s="542">
        <v>525638.58999999985</v>
      </c>
      <c r="F98" s="541">
        <v>2.801829825150179</v>
      </c>
    </row>
    <row r="99" spans="1:7" s="507" customFormat="1" ht="15" hidden="1" customHeight="1">
      <c r="A99" s="547">
        <v>2007</v>
      </c>
      <c r="B99" s="554">
        <v>19290985.350000001</v>
      </c>
      <c r="C99" s="542">
        <v>4800.1600000075996</v>
      </c>
      <c r="D99" s="541">
        <v>2.4889110794674707E-2</v>
      </c>
      <c r="E99" s="542">
        <v>513888.24000000581</v>
      </c>
      <c r="F99" s="541">
        <v>2.7367821393772687</v>
      </c>
      <c r="G99" s="515"/>
    </row>
    <row r="100" spans="1:7" s="507" customFormat="1" ht="15" hidden="1" customHeight="1">
      <c r="A100" s="547">
        <v>2007</v>
      </c>
      <c r="B100" s="554">
        <v>19371683.499999993</v>
      </c>
      <c r="C100" s="542">
        <v>80698.149999991059</v>
      </c>
      <c r="D100" s="541">
        <v>0.41832051881161192</v>
      </c>
      <c r="E100" s="542">
        <v>505324.48999999091</v>
      </c>
      <c r="F100" s="541">
        <v>2.6784420339512707</v>
      </c>
      <c r="G100" s="515"/>
    </row>
    <row r="101" spans="1:7" s="507" customFormat="1" ht="15" hidden="1" customHeight="1">
      <c r="A101" s="547">
        <v>2007</v>
      </c>
      <c r="B101" s="554">
        <v>19393158.910000004</v>
      </c>
      <c r="C101" s="542">
        <v>21475.410000011325</v>
      </c>
      <c r="D101" s="541">
        <v>0.11085980214373592</v>
      </c>
      <c r="E101" s="542">
        <v>470336.57000000402</v>
      </c>
      <c r="F101" s="541">
        <v>2.4855518989140677</v>
      </c>
    </row>
    <row r="102" spans="1:7" s="507" customFormat="1" ht="15" hidden="1" customHeight="1">
      <c r="A102" s="547">
        <v>2007</v>
      </c>
      <c r="B102" s="554">
        <v>19372777.080000002</v>
      </c>
      <c r="C102" s="542">
        <v>-20381.830000001937</v>
      </c>
      <c r="D102" s="541">
        <v>-0.10509804047185867</v>
      </c>
      <c r="E102" s="542">
        <v>446781.29000000283</v>
      </c>
      <c r="F102" s="541">
        <v>2.360675205455081</v>
      </c>
    </row>
    <row r="103" spans="1:7" s="528" customFormat="1" ht="15" hidden="1" customHeight="1">
      <c r="A103" s="546" t="s">
        <v>153</v>
      </c>
      <c r="B103" s="550"/>
      <c r="C103" s="549"/>
      <c r="D103" s="548"/>
      <c r="E103" s="553"/>
      <c r="F103" s="552"/>
      <c r="G103" s="507"/>
    </row>
    <row r="104" spans="1:7" s="527" customFormat="1" ht="15" hidden="1" customHeight="1">
      <c r="A104" s="547">
        <v>2008</v>
      </c>
      <c r="B104" s="543">
        <v>19161851.009999994</v>
      </c>
      <c r="C104" s="542">
        <v>-210926.07000000775</v>
      </c>
      <c r="D104" s="541">
        <v>-1.0887756005707843</v>
      </c>
      <c r="E104" s="542">
        <v>383254.14999999851</v>
      </c>
      <c r="F104" s="541">
        <v>2.0409094079673338</v>
      </c>
    </row>
    <row r="105" spans="1:7" s="517" customFormat="1" ht="15" hidden="1" customHeight="1">
      <c r="A105" s="547">
        <v>2008</v>
      </c>
      <c r="B105" s="543">
        <v>19245226.760000005</v>
      </c>
      <c r="C105" s="542">
        <v>83375.750000011176</v>
      </c>
      <c r="D105" s="541">
        <v>0.4351132359629446</v>
      </c>
      <c r="E105" s="542">
        <v>329229.4100000076</v>
      </c>
      <c r="F105" s="541">
        <v>1.7404813709175642</v>
      </c>
    </row>
    <row r="106" spans="1:7" s="517" customFormat="1" ht="15" hidden="1" customHeight="1">
      <c r="A106" s="547">
        <v>2008</v>
      </c>
      <c r="B106" s="543">
        <v>19314410.130000006</v>
      </c>
      <c r="C106" s="542">
        <v>69183.370000001043</v>
      </c>
      <c r="D106" s="541">
        <v>0.35948326752790649</v>
      </c>
      <c r="E106" s="542">
        <v>255458.86000001058</v>
      </c>
      <c r="F106" s="541">
        <v>1.3403615780377152</v>
      </c>
    </row>
    <row r="107" spans="1:7" s="517" customFormat="1" ht="15" hidden="1" customHeight="1">
      <c r="A107" s="547">
        <v>2008</v>
      </c>
      <c r="B107" s="543">
        <v>19356269.419999998</v>
      </c>
      <c r="C107" s="542">
        <v>41859.289999991655</v>
      </c>
      <c r="D107" s="541">
        <v>0.21672569712588086</v>
      </c>
      <c r="E107" s="542">
        <v>205053.41000000387</v>
      </c>
      <c r="F107" s="541">
        <v>1.0707069978894879</v>
      </c>
    </row>
    <row r="108" spans="1:7" s="516" customFormat="1" ht="15" customHeight="1">
      <c r="A108" s="547">
        <v>2008</v>
      </c>
      <c r="B108" s="543">
        <v>19409641.569999997</v>
      </c>
      <c r="C108" s="542">
        <v>53372.14999999851</v>
      </c>
      <c r="D108" s="541">
        <v>0.27573572593925633</v>
      </c>
      <c r="E108" s="542">
        <v>106452.88000000268</v>
      </c>
      <c r="F108" s="541">
        <v>0.55147821279470577</v>
      </c>
      <c r="G108" s="517"/>
    </row>
    <row r="109" spans="1:7" s="516" customFormat="1" ht="15" hidden="1" customHeight="1">
      <c r="A109" s="547">
        <v>2008</v>
      </c>
      <c r="B109" s="543">
        <v>19358953.440000001</v>
      </c>
      <c r="C109" s="542">
        <v>-50688.129999995232</v>
      </c>
      <c r="D109" s="541">
        <v>-0.26114923254606026</v>
      </c>
      <c r="E109" s="542">
        <v>-18822.859999999404</v>
      </c>
      <c r="F109" s="541">
        <v>-9.713632621509305E-2</v>
      </c>
    </row>
    <row r="110" spans="1:7" s="516" customFormat="1" ht="15" hidden="1" customHeight="1">
      <c r="A110" s="547">
        <v>2008</v>
      </c>
      <c r="B110" s="543">
        <v>19382222.600000001</v>
      </c>
      <c r="C110" s="542">
        <v>23269.160000000149</v>
      </c>
      <c r="D110" s="541">
        <v>0.12019843981813949</v>
      </c>
      <c r="E110" s="542">
        <v>-110827.59999999404</v>
      </c>
      <c r="F110" s="541">
        <v>-0.56854929763630935</v>
      </c>
    </row>
    <row r="111" spans="1:7" s="515" customFormat="1" ht="15" hidden="1" customHeight="1">
      <c r="A111" s="547">
        <v>2008</v>
      </c>
      <c r="B111" s="543">
        <v>19137556.149999999</v>
      </c>
      <c r="C111" s="542">
        <v>-244666.45000000298</v>
      </c>
      <c r="D111" s="541">
        <v>-1.2623240123142665</v>
      </c>
      <c r="E111" s="542">
        <v>-148629.03999999538</v>
      </c>
      <c r="F111" s="541">
        <v>-0.77065027912860273</v>
      </c>
    </row>
    <row r="112" spans="1:7" s="507" customFormat="1" ht="15" hidden="1" customHeight="1">
      <c r="A112" s="547">
        <v>2008</v>
      </c>
      <c r="B112" s="543">
        <v>19020359.469999995</v>
      </c>
      <c r="C112" s="542">
        <v>-117196.68000000343</v>
      </c>
      <c r="D112" s="541">
        <v>-0.61239104450649506</v>
      </c>
      <c r="E112" s="542">
        <v>-270625.88000000641</v>
      </c>
      <c r="F112" s="541">
        <v>-1.4028618812880183</v>
      </c>
      <c r="G112" s="515"/>
    </row>
    <row r="113" spans="1:7" s="507" customFormat="1" ht="15" hidden="1" customHeight="1">
      <c r="A113" s="547">
        <v>2008</v>
      </c>
      <c r="B113" s="543">
        <v>18918473.260000002</v>
      </c>
      <c r="C113" s="542">
        <v>-101886.20999999344</v>
      </c>
      <c r="D113" s="541">
        <v>-0.53566921361655773</v>
      </c>
      <c r="E113" s="542">
        <v>-453210.23999999091</v>
      </c>
      <c r="F113" s="541">
        <v>-2.3395500964074216</v>
      </c>
      <c r="G113" s="515"/>
    </row>
    <row r="114" spans="1:7" s="507" customFormat="1" ht="15" hidden="1" customHeight="1">
      <c r="A114" s="547">
        <v>2008</v>
      </c>
      <c r="B114" s="543">
        <v>18721386.649999999</v>
      </c>
      <c r="C114" s="542">
        <v>-197086.61000000313</v>
      </c>
      <c r="D114" s="541">
        <v>-1.0417680501560938</v>
      </c>
      <c r="E114" s="542">
        <v>-671772.26000000536</v>
      </c>
      <c r="F114" s="541">
        <v>-3.4639651184088791</v>
      </c>
    </row>
    <row r="115" spans="1:7" s="507" customFormat="1" ht="15" hidden="1" customHeight="1">
      <c r="A115" s="547">
        <v>2008</v>
      </c>
      <c r="B115" s="543">
        <v>18531311.780000001</v>
      </c>
      <c r="C115" s="542">
        <v>-190074.86999999732</v>
      </c>
      <c r="D115" s="541">
        <v>-1.0152820063678263</v>
      </c>
      <c r="E115" s="542">
        <v>-841465.30000000075</v>
      </c>
      <c r="F115" s="541">
        <v>-4.3435450504858579</v>
      </c>
    </row>
    <row r="116" spans="1:7" s="528" customFormat="1" ht="15" hidden="1" customHeight="1">
      <c r="A116" s="546" t="s">
        <v>152</v>
      </c>
      <c r="B116" s="550"/>
      <c r="C116" s="549"/>
      <c r="D116" s="548"/>
      <c r="E116" s="549"/>
      <c r="F116" s="548"/>
      <c r="G116" s="507"/>
    </row>
    <row r="117" spans="1:7" s="527" customFormat="1" ht="15" hidden="1" customHeight="1">
      <c r="A117" s="547">
        <v>2009</v>
      </c>
      <c r="B117" s="543">
        <v>18181742.699999999</v>
      </c>
      <c r="C117" s="542">
        <v>-349569.08000000194</v>
      </c>
      <c r="D117" s="541">
        <v>-1.8863698595653347</v>
      </c>
      <c r="E117" s="542">
        <v>-980108.30999999493</v>
      </c>
      <c r="F117" s="541">
        <v>-5.1148936994056839</v>
      </c>
    </row>
    <row r="118" spans="1:7" s="517" customFormat="1" ht="15" hidden="1" customHeight="1">
      <c r="A118" s="547">
        <v>2009</v>
      </c>
      <c r="B118" s="543">
        <v>18112610.600000001</v>
      </c>
      <c r="C118" s="542">
        <v>-69132.099999997765</v>
      </c>
      <c r="D118" s="541">
        <v>-0.38022812851707499</v>
      </c>
      <c r="E118" s="542">
        <v>-1132616.1600000039</v>
      </c>
      <c r="F118" s="541">
        <v>-5.8851796038801467</v>
      </c>
    </row>
    <row r="119" spans="1:7" s="517" customFormat="1" ht="15" hidden="1" customHeight="1">
      <c r="A119" s="547">
        <v>2009</v>
      </c>
      <c r="B119" s="543">
        <v>18058121.809999999</v>
      </c>
      <c r="C119" s="542">
        <v>-54488.790000002831</v>
      </c>
      <c r="D119" s="541">
        <v>-0.30083344252982158</v>
      </c>
      <c r="E119" s="542">
        <v>-1256288.3200000077</v>
      </c>
      <c r="F119" s="541">
        <v>-6.5044094618695283</v>
      </c>
    </row>
    <row r="120" spans="1:7" s="517" customFormat="1" ht="15" hidden="1" customHeight="1">
      <c r="A120" s="547">
        <v>2009</v>
      </c>
      <c r="B120" s="543">
        <v>18034183.25</v>
      </c>
      <c r="C120" s="542">
        <v>-23938.559999998659</v>
      </c>
      <c r="D120" s="541">
        <v>-0.13256395239699259</v>
      </c>
      <c r="E120" s="542">
        <v>-1322086.1699999981</v>
      </c>
      <c r="F120" s="541">
        <v>-6.8302736509440365</v>
      </c>
    </row>
    <row r="121" spans="1:7" s="516" customFormat="1" ht="15" customHeight="1">
      <c r="A121" s="547">
        <v>2009</v>
      </c>
      <c r="B121" s="543">
        <v>18103487.350000001</v>
      </c>
      <c r="C121" s="542">
        <v>69304.10000000149</v>
      </c>
      <c r="D121" s="541">
        <v>0.38429297872417578</v>
      </c>
      <c r="E121" s="542">
        <v>-1306153.2199999951</v>
      </c>
      <c r="F121" s="541">
        <v>-6.7294092747123102</v>
      </c>
      <c r="G121" s="517"/>
    </row>
    <row r="122" spans="1:7" s="516" customFormat="1" ht="15" hidden="1" customHeight="1">
      <c r="A122" s="547">
        <v>2009</v>
      </c>
      <c r="B122" s="543">
        <v>18097986.039999999</v>
      </c>
      <c r="C122" s="542">
        <v>-5501.3100000023842</v>
      </c>
      <c r="D122" s="541">
        <v>-3.0388122982287769E-2</v>
      </c>
      <c r="E122" s="542">
        <v>-1260967.4000000022</v>
      </c>
      <c r="F122" s="541">
        <v>-6.5136134755846626</v>
      </c>
    </row>
    <row r="123" spans="1:7" s="516" customFormat="1" ht="15" hidden="1" customHeight="1">
      <c r="A123" s="547">
        <v>2009</v>
      </c>
      <c r="B123" s="543">
        <v>18143554.039999999</v>
      </c>
      <c r="C123" s="542">
        <v>45568</v>
      </c>
      <c r="D123" s="541">
        <v>0.25178492181001388</v>
      </c>
      <c r="E123" s="542">
        <v>-1238668.5600000024</v>
      </c>
      <c r="F123" s="541">
        <v>-6.3907457135488812</v>
      </c>
    </row>
    <row r="124" spans="1:7" s="516" customFormat="1" ht="15" hidden="1" customHeight="1">
      <c r="A124" s="547">
        <v>2009</v>
      </c>
      <c r="B124" s="543">
        <v>18001310.040000003</v>
      </c>
      <c r="C124" s="542">
        <v>-142243.99999999627</v>
      </c>
      <c r="D124" s="541">
        <v>-0.78399193281757107</v>
      </c>
      <c r="E124" s="542">
        <v>-1136246.1099999957</v>
      </c>
      <c r="F124" s="541">
        <v>-5.9372581383647258</v>
      </c>
    </row>
    <row r="125" spans="1:7" s="507" customFormat="1" ht="15" hidden="1" customHeight="1">
      <c r="A125" s="547">
        <v>2009</v>
      </c>
      <c r="B125" s="543">
        <v>17935094.549999997</v>
      </c>
      <c r="C125" s="542">
        <v>-66215.490000005811</v>
      </c>
      <c r="D125" s="541">
        <v>-0.36783706215197753</v>
      </c>
      <c r="E125" s="542">
        <v>-1085264.9199999981</v>
      </c>
      <c r="F125" s="541">
        <v>-5.705806568544304</v>
      </c>
      <c r="G125" s="515"/>
    </row>
    <row r="126" spans="1:7" s="507" customFormat="1" ht="15" hidden="1" customHeight="1">
      <c r="A126" s="547">
        <v>2009</v>
      </c>
      <c r="B126" s="543">
        <v>17908945.379999999</v>
      </c>
      <c r="C126" s="542">
        <v>-26149.169999998063</v>
      </c>
      <c r="D126" s="541">
        <v>-0.14579889683379577</v>
      </c>
      <c r="E126" s="542">
        <v>-1009527.8800000027</v>
      </c>
      <c r="F126" s="541">
        <v>-5.3362016380808228</v>
      </c>
      <c r="G126" s="515"/>
    </row>
    <row r="127" spans="1:7" s="507" customFormat="1" ht="15" hidden="1" customHeight="1">
      <c r="A127" s="547">
        <v>2009</v>
      </c>
      <c r="B127" s="543">
        <v>17847669.09</v>
      </c>
      <c r="C127" s="542">
        <v>-61276.289999999106</v>
      </c>
      <c r="D127" s="541">
        <v>-0.34215465344168194</v>
      </c>
      <c r="E127" s="542">
        <v>-873717.55999999866</v>
      </c>
      <c r="F127" s="541">
        <v>-4.6669489623515545</v>
      </c>
    </row>
    <row r="128" spans="1:7" s="507" customFormat="1" ht="15" hidden="1" customHeight="1">
      <c r="A128" s="547">
        <v>2009</v>
      </c>
      <c r="B128" s="543">
        <v>17803839</v>
      </c>
      <c r="C128" s="542">
        <v>-43830.089999999851</v>
      </c>
      <c r="D128" s="541">
        <v>-0.24557879115182857</v>
      </c>
      <c r="E128" s="542">
        <v>-727472.78000000119</v>
      </c>
      <c r="F128" s="541">
        <v>-3.9256410373772326</v>
      </c>
    </row>
    <row r="129" spans="1:7" s="528" customFormat="1" ht="15" hidden="1" customHeight="1">
      <c r="A129" s="546" t="s">
        <v>151</v>
      </c>
      <c r="B129" s="550"/>
      <c r="C129" s="549"/>
      <c r="D129" s="548"/>
      <c r="E129" s="549"/>
      <c r="F129" s="548"/>
      <c r="G129" s="507"/>
    </row>
    <row r="130" spans="1:7" s="527" customFormat="1" ht="15" hidden="1" customHeight="1">
      <c r="A130" s="547">
        <v>2010</v>
      </c>
      <c r="B130" s="543">
        <v>17546011.050000001</v>
      </c>
      <c r="C130" s="542">
        <v>-257827.94999999925</v>
      </c>
      <c r="D130" s="541">
        <v>-1.4481592986770977</v>
      </c>
      <c r="E130" s="542">
        <v>-635731.64999999851</v>
      </c>
      <c r="F130" s="541">
        <v>-3.4965385908799504</v>
      </c>
    </row>
    <row r="131" spans="1:7" s="517" customFormat="1" ht="15" hidden="1" customHeight="1">
      <c r="A131" s="547">
        <v>2010</v>
      </c>
      <c r="B131" s="543">
        <v>17572351.150000002</v>
      </c>
      <c r="C131" s="542">
        <v>26340.10000000149</v>
      </c>
      <c r="D131" s="541">
        <v>0.15012016078721047</v>
      </c>
      <c r="E131" s="542">
        <v>-540259.44999999925</v>
      </c>
      <c r="F131" s="541">
        <v>-2.9827806820955942</v>
      </c>
    </row>
    <row r="132" spans="1:7" s="517" customFormat="1" ht="15" hidden="1" customHeight="1">
      <c r="A132" s="547">
        <v>2010</v>
      </c>
      <c r="B132" s="543">
        <v>17594808.390000001</v>
      </c>
      <c r="C132" s="542">
        <v>22457.239999998361</v>
      </c>
      <c r="D132" s="541">
        <v>0.12779872088999866</v>
      </c>
      <c r="E132" s="542">
        <v>-463313.41999999806</v>
      </c>
      <c r="F132" s="541">
        <v>-2.56567889437666</v>
      </c>
    </row>
    <row r="133" spans="1:7" s="517" customFormat="1" ht="15" hidden="1" customHeight="1">
      <c r="A133" s="547">
        <v>2010</v>
      </c>
      <c r="B133" s="543">
        <v>17648660.100000001</v>
      </c>
      <c r="C133" s="542">
        <v>53851.710000000894</v>
      </c>
      <c r="D133" s="541">
        <v>0.30606590766062425</v>
      </c>
      <c r="E133" s="542">
        <v>-385523.14999999851</v>
      </c>
      <c r="F133" s="541">
        <v>-2.1377355694774707</v>
      </c>
    </row>
    <row r="134" spans="1:7" s="516" customFormat="1" ht="15" customHeight="1">
      <c r="A134" s="547">
        <v>2010</v>
      </c>
      <c r="B134" s="543">
        <v>17761897.379999999</v>
      </c>
      <c r="C134" s="542">
        <v>113237.27999999747</v>
      </c>
      <c r="D134" s="541">
        <v>0.64161970007002367</v>
      </c>
      <c r="E134" s="542">
        <v>-341589.97000000253</v>
      </c>
      <c r="F134" s="541">
        <v>-1.8868738569312313</v>
      </c>
      <c r="G134" s="517"/>
    </row>
    <row r="135" spans="1:7" s="516" customFormat="1" ht="15" hidden="1" customHeight="1">
      <c r="A135" s="547">
        <v>2010</v>
      </c>
      <c r="B135" s="543">
        <v>17785781.719999999</v>
      </c>
      <c r="C135" s="542">
        <v>23884.339999999851</v>
      </c>
      <c r="D135" s="541">
        <v>0.13446953041680842</v>
      </c>
      <c r="E135" s="542">
        <v>-312204.3200000003</v>
      </c>
      <c r="F135" s="541">
        <v>-1.7250776926778997</v>
      </c>
    </row>
    <row r="136" spans="1:7" s="516" customFormat="1" ht="15" hidden="1" customHeight="1">
      <c r="A136" s="547">
        <v>2010</v>
      </c>
      <c r="B136" s="543">
        <v>17848322.629999999</v>
      </c>
      <c r="C136" s="542">
        <v>62540.910000000149</v>
      </c>
      <c r="D136" s="541">
        <v>0.35163430533768292</v>
      </c>
      <c r="E136" s="542">
        <v>-295231.41000000015</v>
      </c>
      <c r="F136" s="541">
        <v>-1.6271972368209759</v>
      </c>
    </row>
    <row r="137" spans="1:7" s="516" customFormat="1" ht="15" hidden="1" customHeight="1">
      <c r="A137" s="547">
        <v>2010</v>
      </c>
      <c r="B137" s="543">
        <v>17716464.27</v>
      </c>
      <c r="C137" s="542">
        <v>-131858.3599999994</v>
      </c>
      <c r="D137" s="541">
        <v>-0.73877171952487686</v>
      </c>
      <c r="E137" s="542">
        <v>-284845.77000000328</v>
      </c>
      <c r="F137" s="541">
        <v>-1.582361335741993</v>
      </c>
    </row>
    <row r="138" spans="1:7" s="516" customFormat="1" ht="15" hidden="1" customHeight="1">
      <c r="A138" s="547">
        <v>2010</v>
      </c>
      <c r="B138" s="543">
        <v>17671479.629999999</v>
      </c>
      <c r="C138" s="542">
        <v>-44984.640000000596</v>
      </c>
      <c r="D138" s="541">
        <v>-0.25391432124622781</v>
      </c>
      <c r="E138" s="542">
        <v>-263614.91999999806</v>
      </c>
      <c r="F138" s="541">
        <v>-1.4698273224324794</v>
      </c>
    </row>
    <row r="139" spans="1:7" s="507" customFormat="1" ht="15" hidden="1" customHeight="1">
      <c r="A139" s="547">
        <v>2010</v>
      </c>
      <c r="B139" s="543">
        <v>17666149.050000001</v>
      </c>
      <c r="C139" s="542">
        <v>-5330.5799999982119</v>
      </c>
      <c r="D139" s="541">
        <v>-3.016487646540611E-2</v>
      </c>
      <c r="E139" s="542">
        <v>-242796.32999999821</v>
      </c>
      <c r="F139" s="541">
        <v>-1.3557265648436356</v>
      </c>
      <c r="G139" s="515"/>
    </row>
    <row r="140" spans="1:7" s="507" customFormat="1" ht="15" hidden="1" customHeight="1">
      <c r="A140" s="547">
        <v>2010</v>
      </c>
      <c r="B140" s="543">
        <v>17612709.379999999</v>
      </c>
      <c r="C140" s="542">
        <v>-53439.670000001788</v>
      </c>
      <c r="D140" s="541">
        <v>-0.30249756100637626</v>
      </c>
      <c r="E140" s="542">
        <v>-234959.71000000089</v>
      </c>
      <c r="F140" s="541">
        <v>-1.3164728055813555</v>
      </c>
    </row>
    <row r="141" spans="1:7" s="507" customFormat="1" ht="15" hidden="1" customHeight="1">
      <c r="A141" s="547">
        <v>2010</v>
      </c>
      <c r="B141" s="543">
        <v>17584981.629999999</v>
      </c>
      <c r="C141" s="542">
        <v>-27727.75</v>
      </c>
      <c r="D141" s="541">
        <v>-0.15743034987839621</v>
      </c>
      <c r="E141" s="542">
        <v>-218857.37000000104</v>
      </c>
      <c r="F141" s="541">
        <v>-1.2292706646021827</v>
      </c>
    </row>
    <row r="142" spans="1:7" s="528" customFormat="1" ht="15" hidden="1" customHeight="1">
      <c r="A142" s="546" t="s">
        <v>150</v>
      </c>
      <c r="B142" s="550"/>
      <c r="C142" s="549"/>
      <c r="D142" s="548"/>
      <c r="E142" s="549"/>
      <c r="F142" s="548"/>
      <c r="G142" s="507"/>
    </row>
    <row r="143" spans="1:7" s="527" customFormat="1" ht="15" hidden="1" customHeight="1">
      <c r="A143" s="547">
        <v>2011</v>
      </c>
      <c r="B143" s="543">
        <v>17361838.5</v>
      </c>
      <c r="C143" s="542">
        <v>-223143.12999999896</v>
      </c>
      <c r="D143" s="541">
        <v>-1.2689415018740533</v>
      </c>
      <c r="E143" s="542">
        <v>-184172.55000000075</v>
      </c>
      <c r="F143" s="541">
        <v>-1.0496548159873669</v>
      </c>
    </row>
    <row r="144" spans="1:7" s="517" customFormat="1" ht="14.45" hidden="1" customHeight="1">
      <c r="A144" s="547">
        <v>2011</v>
      </c>
      <c r="B144" s="543">
        <v>17347094.300000001</v>
      </c>
      <c r="C144" s="542">
        <v>-14744.199999999255</v>
      </c>
      <c r="D144" s="541">
        <v>-8.4923033928689051E-2</v>
      </c>
      <c r="E144" s="542">
        <v>-225256.85000000149</v>
      </c>
      <c r="F144" s="541">
        <v>-1.2818822482955028</v>
      </c>
    </row>
    <row r="145" spans="1:7" s="517" customFormat="1" ht="14.45" hidden="1" customHeight="1">
      <c r="A145" s="547">
        <v>2011</v>
      </c>
      <c r="B145" s="543">
        <v>17392754.210000001</v>
      </c>
      <c r="C145" s="542">
        <v>45659.910000000149</v>
      </c>
      <c r="D145" s="541">
        <v>0.26321359191550187</v>
      </c>
      <c r="E145" s="542">
        <v>-202054.1799999997</v>
      </c>
      <c r="F145" s="541">
        <v>-1.1483738584776972</v>
      </c>
    </row>
    <row r="146" spans="1:7" s="517" customFormat="1" ht="14.45" hidden="1" customHeight="1">
      <c r="A146" s="547">
        <v>2011</v>
      </c>
      <c r="B146" s="543">
        <v>17474200.780000001</v>
      </c>
      <c r="C146" s="542">
        <v>81446.570000000298</v>
      </c>
      <c r="D146" s="541">
        <v>0.46827873847128387</v>
      </c>
      <c r="E146" s="542">
        <v>-174459.3200000003</v>
      </c>
      <c r="F146" s="541">
        <v>-0.98851311664164143</v>
      </c>
    </row>
    <row r="147" spans="1:7" s="517" customFormat="1" ht="14.45" customHeight="1">
      <c r="A147" s="547">
        <v>2011</v>
      </c>
      <c r="B147" s="543">
        <v>17592190.68</v>
      </c>
      <c r="C147" s="542">
        <v>117989.89999999851</v>
      </c>
      <c r="D147" s="541">
        <v>0.6752234421790746</v>
      </c>
      <c r="E147" s="542">
        <v>-169706.69999999925</v>
      </c>
      <c r="F147" s="541">
        <v>-0.95545366786708996</v>
      </c>
    </row>
    <row r="148" spans="1:7" s="516" customFormat="1" ht="14.45" hidden="1" customHeight="1">
      <c r="A148" s="547">
        <v>2011</v>
      </c>
      <c r="B148" s="543">
        <v>17586578.68</v>
      </c>
      <c r="C148" s="542">
        <v>-5612</v>
      </c>
      <c r="D148" s="541">
        <v>-3.1900518258822785E-2</v>
      </c>
      <c r="E148" s="542">
        <v>-199203.03999999911</v>
      </c>
      <c r="F148" s="541">
        <v>-1.1200128458565075</v>
      </c>
    </row>
    <row r="149" spans="1:7" s="516" customFormat="1" ht="14.45" hidden="1" customHeight="1">
      <c r="A149" s="547">
        <v>2011</v>
      </c>
      <c r="B149" s="543">
        <v>17637351.66</v>
      </c>
      <c r="C149" s="542">
        <v>50772.980000000447</v>
      </c>
      <c r="D149" s="541">
        <v>0.28870299859823945</v>
      </c>
      <c r="E149" s="542">
        <v>-210970.96999999881</v>
      </c>
      <c r="F149" s="541">
        <v>-1.1820212709814655</v>
      </c>
    </row>
    <row r="150" spans="1:7" s="516" customFormat="1" ht="14.45" hidden="1" customHeight="1">
      <c r="A150" s="547">
        <v>2011</v>
      </c>
      <c r="B150" s="543">
        <v>17500517.370000001</v>
      </c>
      <c r="C150" s="542">
        <v>-136834.28999999911</v>
      </c>
      <c r="D150" s="541">
        <v>-0.7758210679119486</v>
      </c>
      <c r="E150" s="542">
        <v>-215946.89999999851</v>
      </c>
      <c r="F150" s="541">
        <v>-1.218905176049546</v>
      </c>
    </row>
    <row r="151" spans="1:7" s="516" customFormat="1" ht="14.45" hidden="1" customHeight="1">
      <c r="A151" s="547">
        <v>2011</v>
      </c>
      <c r="B151" s="543">
        <v>17435561.629999995</v>
      </c>
      <c r="C151" s="542">
        <v>-64955.740000005811</v>
      </c>
      <c r="D151" s="541">
        <v>-0.37116468403016256</v>
      </c>
      <c r="E151" s="542">
        <v>-235918.00000000373</v>
      </c>
      <c r="F151" s="541">
        <v>-1.3350212033150655</v>
      </c>
    </row>
    <row r="152" spans="1:7" s="507" customFormat="1" ht="14.45" hidden="1" customHeight="1">
      <c r="A152" s="547">
        <v>2011</v>
      </c>
      <c r="B152" s="543">
        <v>17360312.550000001</v>
      </c>
      <c r="C152" s="542">
        <v>-75249.079999994487</v>
      </c>
      <c r="D152" s="541">
        <v>-0.43158391795374484</v>
      </c>
      <c r="E152" s="542">
        <v>-305836.5</v>
      </c>
      <c r="F152" s="541">
        <v>-1.7312007225479675</v>
      </c>
      <c r="G152" s="515"/>
    </row>
    <row r="153" spans="1:7" s="507" customFormat="1" ht="14.45" hidden="1" customHeight="1">
      <c r="A153" s="547">
        <v>2011</v>
      </c>
      <c r="B153" s="543">
        <v>17248530.300000001</v>
      </c>
      <c r="C153" s="542">
        <v>-111782.25</v>
      </c>
      <c r="D153" s="541">
        <v>-0.64389537733293878</v>
      </c>
      <c r="E153" s="542">
        <v>-364179.07999999821</v>
      </c>
      <c r="F153" s="541">
        <v>-2.0677061782075441</v>
      </c>
    </row>
    <row r="154" spans="1:7" s="507" customFormat="1" ht="14.45" hidden="1" customHeight="1">
      <c r="A154" s="547">
        <v>2011</v>
      </c>
      <c r="B154" s="543">
        <v>17229921.5</v>
      </c>
      <c r="C154" s="542">
        <v>-18608.800000000745</v>
      </c>
      <c r="D154" s="541">
        <v>-0.10788629336147437</v>
      </c>
      <c r="E154" s="542">
        <v>-355060.12999999896</v>
      </c>
      <c r="F154" s="541">
        <v>-2.0191100421411079</v>
      </c>
    </row>
    <row r="155" spans="1:7" s="528" customFormat="1" ht="14.45" hidden="1" customHeight="1">
      <c r="A155" s="546" t="s">
        <v>149</v>
      </c>
      <c r="B155" s="550"/>
      <c r="C155" s="549"/>
      <c r="D155" s="548"/>
      <c r="E155" s="549"/>
      <c r="F155" s="548"/>
      <c r="G155" s="507"/>
    </row>
    <row r="156" spans="1:7" s="527" customFormat="1" ht="15" hidden="1" customHeight="1">
      <c r="A156" s="547">
        <v>2012</v>
      </c>
      <c r="B156" s="543">
        <v>16958267.140000001</v>
      </c>
      <c r="C156" s="542">
        <v>-271654.3599999994</v>
      </c>
      <c r="D156" s="541">
        <v>-1.5766430508693929</v>
      </c>
      <c r="E156" s="542">
        <v>-403571.3599999994</v>
      </c>
      <c r="F156" s="541">
        <v>-2.3244736437330573</v>
      </c>
    </row>
    <row r="157" spans="1:7" s="517" customFormat="1" ht="15" hidden="1" customHeight="1">
      <c r="A157" s="547">
        <v>2012</v>
      </c>
      <c r="B157" s="543">
        <v>16897111.539999999</v>
      </c>
      <c r="C157" s="542">
        <v>-61155.60000000149</v>
      </c>
      <c r="D157" s="541">
        <v>-0.3606241103240535</v>
      </c>
      <c r="E157" s="542">
        <v>-449982.76000000164</v>
      </c>
      <c r="F157" s="541">
        <v>-2.5939950069908946</v>
      </c>
    </row>
    <row r="158" spans="1:7" s="517" customFormat="1" ht="15.6" hidden="1" customHeight="1">
      <c r="A158" s="547">
        <v>2012</v>
      </c>
      <c r="B158" s="543">
        <v>16902530.419999998</v>
      </c>
      <c r="C158" s="542">
        <v>5418.8799999989569</v>
      </c>
      <c r="D158" s="541">
        <v>3.2069859911686649E-2</v>
      </c>
      <c r="E158" s="542">
        <v>-490223.79000000283</v>
      </c>
      <c r="F158" s="541">
        <v>-2.8185518180792002</v>
      </c>
    </row>
    <row r="159" spans="1:7" s="517" customFormat="1" ht="15" hidden="1" customHeight="1">
      <c r="A159" s="547">
        <v>2012</v>
      </c>
      <c r="B159" s="543">
        <v>16919079.210000001</v>
      </c>
      <c r="C159" s="542">
        <v>16548.790000002831</v>
      </c>
      <c r="D159" s="541">
        <v>9.7907174776750594E-2</v>
      </c>
      <c r="E159" s="542">
        <v>-555121.5700000003</v>
      </c>
      <c r="F159" s="541">
        <v>-3.1768066361888287</v>
      </c>
    </row>
    <row r="160" spans="1:7" s="517" customFormat="1" ht="15" hidden="1" customHeight="1">
      <c r="A160" s="547">
        <v>2012</v>
      </c>
      <c r="B160" s="543">
        <v>16996510.359999999</v>
      </c>
      <c r="C160" s="542">
        <v>77431.14999999851</v>
      </c>
      <c r="D160" s="541">
        <v>0.45765581589233761</v>
      </c>
      <c r="E160" s="542">
        <v>-595680.3200000003</v>
      </c>
      <c r="F160" s="541">
        <v>-3.3860497014576509</v>
      </c>
    </row>
    <row r="161" spans="1:7" s="517" customFormat="1" ht="15" customHeight="1">
      <c r="A161" s="547">
        <v>2012</v>
      </c>
      <c r="B161" s="543">
        <v>17027842.57</v>
      </c>
      <c r="C161" s="542">
        <v>31332.210000000894</v>
      </c>
      <c r="D161" s="541">
        <v>0.18434495867892053</v>
      </c>
      <c r="E161" s="542">
        <v>-558736.1099999994</v>
      </c>
      <c r="F161" s="541">
        <v>-3.1770597349637484</v>
      </c>
    </row>
    <row r="162" spans="1:7" s="516" customFormat="1" ht="15" hidden="1" customHeight="1">
      <c r="A162" s="547">
        <v>2012</v>
      </c>
      <c r="B162" s="543">
        <v>17032738.449999999</v>
      </c>
      <c r="C162" s="542">
        <v>4895.8799999989569</v>
      </c>
      <c r="D162" s="541">
        <v>2.8752203808977583E-2</v>
      </c>
      <c r="E162" s="542">
        <v>-604613.21000000089</v>
      </c>
      <c r="F162" s="541">
        <v>-3.4280271871610495</v>
      </c>
    </row>
    <row r="163" spans="1:7" s="516" customFormat="1" ht="15" hidden="1" customHeight="1">
      <c r="A163" s="547">
        <v>2012</v>
      </c>
      <c r="B163" s="543">
        <v>16895976.899999999</v>
      </c>
      <c r="C163" s="542">
        <v>-136761.55000000075</v>
      </c>
      <c r="D163" s="541">
        <v>-0.80293342377954957</v>
      </c>
      <c r="E163" s="542">
        <v>-604540.47000000253</v>
      </c>
      <c r="F163" s="541">
        <v>-3.4544148451081043</v>
      </c>
    </row>
    <row r="164" spans="1:7" s="516" customFormat="1" ht="15" hidden="1" customHeight="1">
      <c r="A164" s="547">
        <v>2012</v>
      </c>
      <c r="B164" s="543">
        <v>16809803.149999999</v>
      </c>
      <c r="C164" s="542">
        <v>-86173.75</v>
      </c>
      <c r="D164" s="541">
        <v>-0.51002525932666742</v>
      </c>
      <c r="E164" s="542">
        <v>-625759.47999999672</v>
      </c>
      <c r="F164" s="541">
        <v>-3.5889780511761842</v>
      </c>
    </row>
    <row r="165" spans="1:7" s="507" customFormat="1" ht="15" hidden="1" customHeight="1">
      <c r="A165" s="547">
        <v>2012</v>
      </c>
      <c r="B165" s="543">
        <v>16736726.630000001</v>
      </c>
      <c r="C165" s="542">
        <v>-73076.51999999769</v>
      </c>
      <c r="D165" s="541">
        <v>-0.43472561426156631</v>
      </c>
      <c r="E165" s="542">
        <v>-623585.91999999993</v>
      </c>
      <c r="F165" s="541">
        <v>-3.5920201217805783</v>
      </c>
      <c r="G165" s="515"/>
    </row>
    <row r="166" spans="1:7" s="507" customFormat="1" ht="15" hidden="1" customHeight="1">
      <c r="A166" s="547">
        <v>2012</v>
      </c>
      <c r="B166" s="543">
        <v>16531048.140000001</v>
      </c>
      <c r="C166" s="542">
        <v>-205678.49000000022</v>
      </c>
      <c r="D166" s="541">
        <v>-1.2289051171531185</v>
      </c>
      <c r="E166" s="542">
        <v>-717482.16000000015</v>
      </c>
      <c r="F166" s="541">
        <v>-4.1596712735577341</v>
      </c>
    </row>
    <row r="167" spans="1:7" s="507" customFormat="1" ht="15" hidden="1" customHeight="1">
      <c r="A167" s="547">
        <v>2012</v>
      </c>
      <c r="B167" s="543">
        <v>16442681.23</v>
      </c>
      <c r="C167" s="542">
        <v>-88366.910000000149</v>
      </c>
      <c r="D167" s="541">
        <v>-0.53455116246489354</v>
      </c>
      <c r="E167" s="542">
        <v>-787240.26999999955</v>
      </c>
      <c r="F167" s="541">
        <v>-4.5690299285461009</v>
      </c>
    </row>
    <row r="168" spans="1:7" s="528" customFormat="1" ht="15" hidden="1" customHeight="1">
      <c r="A168" s="551">
        <v>2013</v>
      </c>
      <c r="B168" s="535"/>
      <c r="C168" s="534"/>
      <c r="D168" s="533"/>
      <c r="E168" s="534"/>
      <c r="F168" s="533"/>
      <c r="G168" s="507"/>
    </row>
    <row r="169" spans="1:7" s="527" customFormat="1" ht="15" hidden="1" customHeight="1">
      <c r="A169" s="547">
        <v>2013</v>
      </c>
      <c r="B169" s="543">
        <v>16179438.039999999</v>
      </c>
      <c r="C169" s="542">
        <v>-263243.19000000134</v>
      </c>
      <c r="D169" s="541">
        <v>-1.600974842957541</v>
      </c>
      <c r="E169" s="542">
        <v>-778829.10000000149</v>
      </c>
      <c r="F169" s="541">
        <v>-4.5926219558303387</v>
      </c>
    </row>
    <row r="170" spans="1:7" s="517" customFormat="1" ht="15" hidden="1" customHeight="1">
      <c r="A170" s="547">
        <v>2013</v>
      </c>
      <c r="B170" s="543">
        <v>16150746.6</v>
      </c>
      <c r="C170" s="542">
        <v>-28691.439999999478</v>
      </c>
      <c r="D170" s="541">
        <v>-0.17733273509912806</v>
      </c>
      <c r="E170" s="542">
        <v>-746364.93999999948</v>
      </c>
      <c r="F170" s="541">
        <v>-4.4171155421040709</v>
      </c>
    </row>
    <row r="171" spans="1:7" s="517" customFormat="1" ht="15" hidden="1" customHeight="1">
      <c r="A171" s="547">
        <v>2013</v>
      </c>
      <c r="B171" s="543">
        <v>16181274.84</v>
      </c>
      <c r="C171" s="542">
        <v>30528.240000000224</v>
      </c>
      <c r="D171" s="541">
        <v>0.18902061159202788</v>
      </c>
      <c r="E171" s="542">
        <v>-721255.57999999821</v>
      </c>
      <c r="F171" s="541">
        <v>-4.2671455816258685</v>
      </c>
    </row>
    <row r="172" spans="1:7" s="517" customFormat="1" ht="15" hidden="1" customHeight="1">
      <c r="A172" s="547">
        <v>2013</v>
      </c>
      <c r="B172" s="543">
        <v>16232352.310000001</v>
      </c>
      <c r="C172" s="542">
        <v>51077.470000000671</v>
      </c>
      <c r="D172" s="541">
        <v>0.31565788545744056</v>
      </c>
      <c r="E172" s="542">
        <v>-686726.90000000037</v>
      </c>
      <c r="F172" s="541">
        <v>-4.0588905074344268</v>
      </c>
    </row>
    <row r="173" spans="1:7" s="517" customFormat="1" ht="15" customHeight="1">
      <c r="A173" s="547">
        <v>2013</v>
      </c>
      <c r="B173" s="543">
        <v>16367012.59</v>
      </c>
      <c r="C173" s="542">
        <v>134660.27999999933</v>
      </c>
      <c r="D173" s="541">
        <v>0.82957957927662562</v>
      </c>
      <c r="E173" s="542">
        <v>-629497.76999999955</v>
      </c>
      <c r="F173" s="541">
        <v>-3.7036883258193711</v>
      </c>
    </row>
    <row r="174" spans="1:7" s="517" customFormat="1" ht="15" hidden="1" customHeight="1">
      <c r="A174" s="547">
        <v>2013</v>
      </c>
      <c r="B174" s="543">
        <v>16393865.5</v>
      </c>
      <c r="C174" s="542">
        <v>26852.910000000149</v>
      </c>
      <c r="D174" s="541">
        <v>0.1640672654972235</v>
      </c>
      <c r="E174" s="542">
        <v>-633977.0700000003</v>
      </c>
      <c r="F174" s="541">
        <v>-3.7231790662485622</v>
      </c>
    </row>
    <row r="175" spans="1:7" s="516" customFormat="1" ht="15" hidden="1" customHeight="1">
      <c r="A175" s="547">
        <v>2013</v>
      </c>
      <c r="B175" s="543">
        <v>16426755.779999999</v>
      </c>
      <c r="C175" s="542">
        <v>32890.279999999329</v>
      </c>
      <c r="D175" s="541">
        <v>0.20062553276407868</v>
      </c>
      <c r="E175" s="542">
        <v>-605982.66999999993</v>
      </c>
      <c r="F175" s="541">
        <v>-3.5577524528946185</v>
      </c>
    </row>
    <row r="176" spans="1:7" s="516" customFormat="1" ht="15" hidden="1" customHeight="1">
      <c r="A176" s="547">
        <v>2013</v>
      </c>
      <c r="B176" s="543">
        <v>16327687.18</v>
      </c>
      <c r="C176" s="542">
        <v>-99068.599999999627</v>
      </c>
      <c r="D176" s="541">
        <v>-0.60309291333483372</v>
      </c>
      <c r="E176" s="542">
        <v>-568289.71999999881</v>
      </c>
      <c r="F176" s="541">
        <v>-3.3634617481040721</v>
      </c>
    </row>
    <row r="177" spans="1:7" s="516" customFormat="1" ht="15" hidden="1" customHeight="1">
      <c r="A177" s="547">
        <v>2013</v>
      </c>
      <c r="B177" s="543">
        <v>16305445.380000001</v>
      </c>
      <c r="C177" s="542">
        <v>-22241.799999998882</v>
      </c>
      <c r="D177" s="541">
        <v>-0.13622137510841981</v>
      </c>
      <c r="E177" s="542">
        <v>-504357.76999999769</v>
      </c>
      <c r="F177" s="541">
        <v>-3.0003787997957403</v>
      </c>
    </row>
    <row r="178" spans="1:7" s="507" customFormat="1" ht="15" hidden="1" customHeight="1">
      <c r="A178" s="547">
        <v>2013</v>
      </c>
      <c r="B178" s="543">
        <v>16360372.52</v>
      </c>
      <c r="C178" s="542">
        <v>54927.139999998733</v>
      </c>
      <c r="D178" s="541">
        <v>0.33686378212871659</v>
      </c>
      <c r="E178" s="542">
        <v>-376354.11000000127</v>
      </c>
      <c r="F178" s="541">
        <v>-2.2486721467111721</v>
      </c>
      <c r="G178" s="515"/>
    </row>
    <row r="179" spans="1:7" s="507" customFormat="1" ht="15" hidden="1" customHeight="1">
      <c r="A179" s="547">
        <v>2013</v>
      </c>
      <c r="B179" s="543">
        <v>16293543.199999999</v>
      </c>
      <c r="C179" s="542">
        <v>-66829.320000000298</v>
      </c>
      <c r="D179" s="541">
        <v>-0.40848287481415468</v>
      </c>
      <c r="E179" s="542">
        <v>-237504.94000000134</v>
      </c>
      <c r="F179" s="541">
        <v>-1.4367203941854854</v>
      </c>
    </row>
    <row r="180" spans="1:7" s="507" customFormat="1" ht="15" hidden="1" customHeight="1">
      <c r="A180" s="547">
        <v>2013</v>
      </c>
      <c r="B180" s="543">
        <v>16357640.050000001</v>
      </c>
      <c r="C180" s="542">
        <v>64096.85000000149</v>
      </c>
      <c r="D180" s="541">
        <v>0.39338803852069759</v>
      </c>
      <c r="E180" s="542">
        <v>-85041.179999999702</v>
      </c>
      <c r="F180" s="541">
        <v>-0.51719776604828382</v>
      </c>
    </row>
    <row r="181" spans="1:7" s="528" customFormat="1" ht="15" hidden="1" customHeight="1">
      <c r="A181" s="546">
        <v>2014</v>
      </c>
      <c r="B181" s="550"/>
      <c r="C181" s="549"/>
      <c r="D181" s="548"/>
      <c r="E181" s="549"/>
      <c r="F181" s="548"/>
      <c r="G181" s="507"/>
    </row>
    <row r="182" spans="1:7" s="527" customFormat="1" ht="15" hidden="1" customHeight="1">
      <c r="A182" s="547">
        <v>2014</v>
      </c>
      <c r="B182" s="543">
        <v>16173609.52</v>
      </c>
      <c r="C182" s="542">
        <v>-184030.53000000119</v>
      </c>
      <c r="D182" s="541">
        <v>-1.1250432790884162</v>
      </c>
      <c r="E182" s="542">
        <v>-5828.519999999553</v>
      </c>
      <c r="F182" s="541">
        <v>-3.6024242532960216E-2</v>
      </c>
    </row>
    <row r="183" spans="1:7" s="517" customFormat="1" ht="15" hidden="1" customHeight="1">
      <c r="A183" s="547">
        <v>2014</v>
      </c>
      <c r="B183" s="543">
        <v>16212303.800000001</v>
      </c>
      <c r="C183" s="542">
        <v>38694.280000001192</v>
      </c>
      <c r="D183" s="541">
        <v>0.23924331765368834</v>
      </c>
      <c r="E183" s="542">
        <v>61557.200000001118</v>
      </c>
      <c r="F183" s="541">
        <v>0.38114151329698132</v>
      </c>
    </row>
    <row r="184" spans="1:7" s="517" customFormat="1" ht="15" hidden="1" customHeight="1">
      <c r="A184" s="547">
        <v>2014</v>
      </c>
      <c r="B184" s="543">
        <v>16296288.23</v>
      </c>
      <c r="C184" s="542">
        <v>83984.429999999702</v>
      </c>
      <c r="D184" s="541">
        <v>0.51802896760422357</v>
      </c>
      <c r="E184" s="542">
        <v>115013.3900000006</v>
      </c>
      <c r="F184" s="541">
        <v>0.71078077059594591</v>
      </c>
    </row>
    <row r="185" spans="1:7" s="517" customFormat="1" ht="15" hidden="1" customHeight="1">
      <c r="A185" s="547">
        <v>2014</v>
      </c>
      <c r="B185" s="543">
        <v>16430052.949999999</v>
      </c>
      <c r="C185" s="542">
        <v>133764.71999999881</v>
      </c>
      <c r="D185" s="541">
        <v>0.82082936992824784</v>
      </c>
      <c r="E185" s="542">
        <v>197700.63999999873</v>
      </c>
      <c r="F185" s="541">
        <v>1.2179420223537534</v>
      </c>
    </row>
    <row r="186" spans="1:7" s="517" customFormat="1" ht="15" customHeight="1">
      <c r="A186" s="547">
        <v>2014</v>
      </c>
      <c r="B186" s="543">
        <v>16628373.23</v>
      </c>
      <c r="C186" s="542">
        <v>198320.28000000119</v>
      </c>
      <c r="D186" s="541">
        <v>1.2070580697672142</v>
      </c>
      <c r="E186" s="542">
        <v>261360.6400000006</v>
      </c>
      <c r="F186" s="541">
        <v>1.596874436081805</v>
      </c>
    </row>
    <row r="187" spans="1:7" s="517" customFormat="1" ht="15" hidden="1" customHeight="1">
      <c r="A187" s="547">
        <v>2014</v>
      </c>
      <c r="B187" s="543">
        <v>16684995.09</v>
      </c>
      <c r="C187" s="542">
        <v>56621.859999999404</v>
      </c>
      <c r="D187" s="541">
        <v>0.3405135259884986</v>
      </c>
      <c r="E187" s="542">
        <v>291129.58999999985</v>
      </c>
      <c r="F187" s="541">
        <v>1.7758446901982978</v>
      </c>
    </row>
    <row r="188" spans="1:7" s="516" customFormat="1" ht="15" hidden="1" customHeight="1">
      <c r="A188" s="547">
        <v>2014</v>
      </c>
      <c r="B188" s="543">
        <v>16747102.65</v>
      </c>
      <c r="C188" s="542">
        <v>62107.560000000522</v>
      </c>
      <c r="D188" s="541">
        <v>0.37223601004967577</v>
      </c>
      <c r="E188" s="542">
        <v>320346.87000000104</v>
      </c>
      <c r="F188" s="541">
        <v>1.950152996065313</v>
      </c>
    </row>
    <row r="189" spans="1:7" s="516" customFormat="1" ht="15" hidden="1" customHeight="1">
      <c r="A189" s="547">
        <v>2014</v>
      </c>
      <c r="B189" s="543">
        <v>16649520.5</v>
      </c>
      <c r="C189" s="542">
        <v>-97582.150000000373</v>
      </c>
      <c r="D189" s="541">
        <v>-0.58268078986188243</v>
      </c>
      <c r="E189" s="542">
        <v>321833.3200000003</v>
      </c>
      <c r="F189" s="541">
        <v>1.9710894534666181</v>
      </c>
    </row>
    <row r="190" spans="1:7" s="516" customFormat="1" ht="15" hidden="1" customHeight="1">
      <c r="A190" s="547">
        <v>2014</v>
      </c>
      <c r="B190" s="543">
        <v>16661702.949999999</v>
      </c>
      <c r="C190" s="542">
        <v>12182.449999999255</v>
      </c>
      <c r="D190" s="541">
        <v>7.3169975075245475E-2</v>
      </c>
      <c r="E190" s="542">
        <v>356257.56999999844</v>
      </c>
      <c r="F190" s="541">
        <v>2.1848993492503865</v>
      </c>
    </row>
    <row r="191" spans="1:7" s="507" customFormat="1" ht="15" hidden="1" customHeight="1">
      <c r="A191" s="547">
        <v>2014</v>
      </c>
      <c r="B191" s="543">
        <v>16690519.73</v>
      </c>
      <c r="C191" s="542">
        <v>28816.780000001192</v>
      </c>
      <c r="D191" s="541">
        <v>0.1729521891398349</v>
      </c>
      <c r="E191" s="542">
        <v>330147.21000000089</v>
      </c>
      <c r="F191" s="541">
        <v>2.0179687815568172</v>
      </c>
      <c r="G191" s="515"/>
    </row>
    <row r="192" spans="1:7" s="507" customFormat="1" ht="15" hidden="1" customHeight="1">
      <c r="A192" s="547">
        <v>2014</v>
      </c>
      <c r="B192" s="543">
        <v>16695751.699999999</v>
      </c>
      <c r="C192" s="542">
        <v>5231.9699999988079</v>
      </c>
      <c r="D192" s="541">
        <v>3.134695674332022E-2</v>
      </c>
      <c r="E192" s="542">
        <v>402208.5</v>
      </c>
      <c r="F192" s="541">
        <v>2.4685146445004023</v>
      </c>
      <c r="G192" s="515"/>
    </row>
    <row r="193" spans="1:7" s="507" customFormat="1" ht="15" hidden="1" customHeight="1">
      <c r="A193" s="547">
        <v>2014</v>
      </c>
      <c r="B193" s="543">
        <v>16775214.470000001</v>
      </c>
      <c r="C193" s="542">
        <v>79462.770000001416</v>
      </c>
      <c r="D193" s="541">
        <v>0.47594604560391929</v>
      </c>
      <c r="E193" s="542">
        <v>417574.41999999993</v>
      </c>
      <c r="F193" s="541">
        <v>2.5527791217046598</v>
      </c>
    </row>
    <row r="194" spans="1:7" s="528" customFormat="1" ht="15" hidden="1" customHeight="1">
      <c r="A194" s="546">
        <v>2015</v>
      </c>
      <c r="B194" s="550"/>
      <c r="C194" s="549"/>
      <c r="D194" s="548"/>
      <c r="E194" s="549"/>
      <c r="F194" s="548"/>
      <c r="G194" s="507"/>
    </row>
    <row r="195" spans="1:7" s="527" customFormat="1" ht="15" hidden="1" customHeight="1">
      <c r="A195" s="547">
        <v>2015</v>
      </c>
      <c r="B195" s="543">
        <v>16575312.25</v>
      </c>
      <c r="C195" s="542">
        <v>-199902.22000000067</v>
      </c>
      <c r="D195" s="541">
        <v>-1.1916522459816861</v>
      </c>
      <c r="E195" s="542">
        <v>401702.73000000045</v>
      </c>
      <c r="F195" s="541">
        <v>2.4836925208517187</v>
      </c>
    </row>
    <row r="196" spans="1:7" s="517" customFormat="1" ht="15" hidden="1" customHeight="1">
      <c r="A196" s="547">
        <v>2015</v>
      </c>
      <c r="B196" s="543">
        <v>16672221.6</v>
      </c>
      <c r="C196" s="542">
        <v>96909.349999999627</v>
      </c>
      <c r="D196" s="541">
        <v>0.58466078067398541</v>
      </c>
      <c r="E196" s="542">
        <v>459917.79999999888</v>
      </c>
      <c r="F196" s="541">
        <v>2.8368441997737506</v>
      </c>
    </row>
    <row r="197" spans="1:7" s="517" customFormat="1" ht="15" hidden="1" customHeight="1">
      <c r="A197" s="547">
        <v>2015</v>
      </c>
      <c r="B197" s="543">
        <v>16832800.5</v>
      </c>
      <c r="C197" s="542">
        <v>160578.90000000037</v>
      </c>
      <c r="D197" s="541">
        <v>0.96315238516264401</v>
      </c>
      <c r="E197" s="542">
        <v>536512.26999999955</v>
      </c>
      <c r="F197" s="541">
        <v>3.2922360136729054</v>
      </c>
    </row>
    <row r="198" spans="1:7" s="517" customFormat="1" ht="15" hidden="1" customHeight="1">
      <c r="A198" s="547">
        <v>2015</v>
      </c>
      <c r="B198" s="543">
        <v>17008295.899999999</v>
      </c>
      <c r="C198" s="542">
        <v>175495.39999999851</v>
      </c>
      <c r="D198" s="541">
        <v>1.042579931960816</v>
      </c>
      <c r="E198" s="542">
        <v>578242.94999999925</v>
      </c>
      <c r="F198" s="541">
        <v>3.5194223156779287</v>
      </c>
    </row>
    <row r="199" spans="1:7" s="517" customFormat="1" ht="15" customHeight="1">
      <c r="A199" s="547">
        <v>2015</v>
      </c>
      <c r="B199" s="543">
        <v>17221310.399999999</v>
      </c>
      <c r="C199" s="542">
        <v>213014.5</v>
      </c>
      <c r="D199" s="541">
        <v>1.2524152992893249</v>
      </c>
      <c r="E199" s="542">
        <v>592937.16999999806</v>
      </c>
      <c r="F199" s="541">
        <v>3.5658158606294279</v>
      </c>
    </row>
    <row r="200" spans="1:7" s="517" customFormat="1" ht="15" hidden="1" customHeight="1">
      <c r="A200" s="547">
        <v>2015</v>
      </c>
      <c r="B200" s="543">
        <v>17256395.449999999</v>
      </c>
      <c r="C200" s="542">
        <v>35085.050000000745</v>
      </c>
      <c r="D200" s="541">
        <v>0.20373043157042048</v>
      </c>
      <c r="E200" s="542">
        <v>571400.3599999994</v>
      </c>
      <c r="F200" s="541">
        <v>3.4246360692216342</v>
      </c>
    </row>
    <row r="201" spans="1:7" s="516" customFormat="1" ht="15" hidden="1" customHeight="1">
      <c r="A201" s="547">
        <v>2015</v>
      </c>
      <c r="B201" s="543">
        <v>17315187.559999999</v>
      </c>
      <c r="C201" s="542">
        <v>58792.109999999404</v>
      </c>
      <c r="D201" s="541">
        <v>0.34069751223739786</v>
      </c>
      <c r="E201" s="542">
        <v>568084.90999999829</v>
      </c>
      <c r="F201" s="541">
        <v>3.392138460439881</v>
      </c>
    </row>
    <row r="202" spans="1:7" s="516" customFormat="1" ht="15" hidden="1" customHeight="1">
      <c r="A202" s="547">
        <v>2015</v>
      </c>
      <c r="B202" s="543">
        <v>17180898.899999999</v>
      </c>
      <c r="C202" s="542">
        <v>-134288.66000000015</v>
      </c>
      <c r="D202" s="541">
        <v>-0.7755541748229291</v>
      </c>
      <c r="E202" s="542">
        <v>531378.39999999851</v>
      </c>
      <c r="F202" s="541">
        <v>3.1915537747768639</v>
      </c>
    </row>
    <row r="203" spans="1:7" s="516" customFormat="1" ht="15" hidden="1" customHeight="1">
      <c r="A203" s="547">
        <v>2015</v>
      </c>
      <c r="B203" s="543">
        <v>17189815</v>
      </c>
      <c r="C203" s="542">
        <v>8916.1000000014901</v>
      </c>
      <c r="D203" s="541">
        <v>5.189542207249076E-2</v>
      </c>
      <c r="E203" s="542">
        <v>528112.05000000075</v>
      </c>
      <c r="F203" s="541">
        <v>3.1696162846307487</v>
      </c>
    </row>
    <row r="204" spans="1:7" s="507" customFormat="1" ht="15" hidden="1" customHeight="1">
      <c r="A204" s="547">
        <v>2015</v>
      </c>
      <c r="B204" s="543">
        <v>17221466.52</v>
      </c>
      <c r="C204" s="542">
        <v>31651.519999999553</v>
      </c>
      <c r="D204" s="541">
        <v>0.18412949761238906</v>
      </c>
      <c r="E204" s="542">
        <v>530946.78999999911</v>
      </c>
      <c r="F204" s="541">
        <v>3.1811279611962107</v>
      </c>
      <c r="G204" s="515"/>
    </row>
    <row r="205" spans="1:7" s="507" customFormat="1" ht="15" hidden="1" customHeight="1">
      <c r="A205" s="547">
        <v>2015</v>
      </c>
      <c r="B205" s="543">
        <v>17223086.469999999</v>
      </c>
      <c r="C205" s="542">
        <v>1619.9499999992549</v>
      </c>
      <c r="D205" s="541">
        <v>9.4065740459399194E-3</v>
      </c>
      <c r="E205" s="542">
        <v>527334.76999999955</v>
      </c>
      <c r="F205" s="541">
        <v>3.1584967210550872</v>
      </c>
      <c r="G205" s="515"/>
    </row>
    <row r="206" spans="1:7" s="517" customFormat="1" ht="15" hidden="1" customHeight="1">
      <c r="A206" s="547">
        <v>2015</v>
      </c>
      <c r="B206" s="543">
        <v>17308400</v>
      </c>
      <c r="C206" s="542">
        <v>85313.530000001192</v>
      </c>
      <c r="D206" s="541">
        <v>0.49534402645312525</v>
      </c>
      <c r="E206" s="542">
        <v>533185.52999999933</v>
      </c>
      <c r="F206" s="541">
        <v>3.1784125976661812</v>
      </c>
    </row>
    <row r="207" spans="1:7" s="528" customFormat="1" ht="15" hidden="1" customHeight="1">
      <c r="A207" s="547">
        <v>2015.1428571428601</v>
      </c>
      <c r="B207" s="550"/>
      <c r="C207" s="549"/>
      <c r="D207" s="548"/>
      <c r="E207" s="549"/>
      <c r="F207" s="548"/>
      <c r="G207" s="507"/>
    </row>
    <row r="208" spans="1:7" s="527" customFormat="1" ht="15" hidden="1" customHeight="1">
      <c r="A208" s="547">
        <v>2016</v>
      </c>
      <c r="B208" s="543">
        <v>17104357.219999999</v>
      </c>
      <c r="C208" s="542">
        <v>-204042.78000000119</v>
      </c>
      <c r="D208" s="541">
        <v>-1.1788656374939421</v>
      </c>
      <c r="E208" s="542">
        <v>529044.96999999881</v>
      </c>
      <c r="F208" s="541">
        <v>3.191764728293407</v>
      </c>
    </row>
    <row r="209" spans="1:7" s="517" customFormat="1" ht="15" hidden="1" customHeight="1">
      <c r="A209" s="547">
        <v>2016</v>
      </c>
      <c r="B209" s="543">
        <v>17167712.049999997</v>
      </c>
      <c r="C209" s="542">
        <v>63354.829999998212</v>
      </c>
      <c r="D209" s="541">
        <v>0.37040170048553023</v>
      </c>
      <c r="E209" s="542">
        <v>495490.44999999739</v>
      </c>
      <c r="F209" s="541">
        <v>2.9719521602327887</v>
      </c>
    </row>
    <row r="210" spans="1:7" s="517" customFormat="1" ht="15" hidden="1" customHeight="1">
      <c r="A210" s="547">
        <v>2016</v>
      </c>
      <c r="B210" s="543">
        <v>17305798.020000003</v>
      </c>
      <c r="C210" s="542">
        <v>138085.97000000626</v>
      </c>
      <c r="D210" s="541">
        <v>0.80433531036541694</v>
      </c>
      <c r="E210" s="542">
        <v>472997.52000000328</v>
      </c>
      <c r="F210" s="541">
        <v>2.8099752028784621</v>
      </c>
    </row>
    <row r="211" spans="1:7" s="517" customFormat="1" ht="15" hidden="1" customHeight="1">
      <c r="A211" s="546">
        <v>2016</v>
      </c>
      <c r="B211" s="543">
        <v>17463835.629999999</v>
      </c>
      <c r="C211" s="542">
        <v>158037.60999999568</v>
      </c>
      <c r="D211" s="541">
        <v>0.91320613945310924</v>
      </c>
      <c r="E211" s="542">
        <v>455539.73000000045</v>
      </c>
      <c r="F211" s="541">
        <v>2.6783384571760678</v>
      </c>
    </row>
    <row r="212" spans="1:7" s="517" customFormat="1" ht="15" customHeight="1">
      <c r="A212" s="536">
        <v>2016</v>
      </c>
      <c r="B212" s="543">
        <v>17661839.559999995</v>
      </c>
      <c r="C212" s="542">
        <v>198003.92999999598</v>
      </c>
      <c r="D212" s="541">
        <v>1.1337940541530145</v>
      </c>
      <c r="E212" s="542">
        <v>440529.15999999642</v>
      </c>
      <c r="F212" s="541">
        <v>2.5580466861569136</v>
      </c>
    </row>
    <row r="213" spans="1:7" s="517" customFormat="1" ht="15" hidden="1" customHeight="1">
      <c r="A213" s="536">
        <v>2016</v>
      </c>
      <c r="B213" s="543">
        <v>17760271.109999999</v>
      </c>
      <c r="C213" s="542">
        <v>98431.55000000447</v>
      </c>
      <c r="D213" s="541">
        <v>0.55731199270393006</v>
      </c>
      <c r="E213" s="542">
        <v>503875.66000000015</v>
      </c>
      <c r="F213" s="541">
        <v>2.9199357505451644</v>
      </c>
    </row>
    <row r="214" spans="1:7" s="516" customFormat="1" ht="15" hidden="1" customHeight="1">
      <c r="A214" s="536">
        <v>2016</v>
      </c>
      <c r="B214" s="543">
        <v>17844991.919999998</v>
      </c>
      <c r="C214" s="542">
        <v>84720.809999998659</v>
      </c>
      <c r="D214" s="541">
        <v>0.47702430596510226</v>
      </c>
      <c r="E214" s="542">
        <v>529804.3599999994</v>
      </c>
      <c r="F214" s="541">
        <v>3.0597667981599415</v>
      </c>
    </row>
    <row r="215" spans="1:7" s="516" customFormat="1" ht="15" hidden="1" customHeight="1">
      <c r="A215" s="536">
        <v>2016</v>
      </c>
      <c r="B215" s="543">
        <v>17699995.289999999</v>
      </c>
      <c r="C215" s="542">
        <v>-144996.62999999896</v>
      </c>
      <c r="D215" s="541">
        <v>-0.81253401878815623</v>
      </c>
      <c r="E215" s="542">
        <v>519096.3900000006</v>
      </c>
      <c r="F215" s="541">
        <v>3.0213575728566866</v>
      </c>
    </row>
    <row r="216" spans="1:7" s="516" customFormat="1" ht="15" hidden="1" customHeight="1">
      <c r="A216" s="536">
        <v>2016</v>
      </c>
      <c r="B216" s="543">
        <v>17712020.689999998</v>
      </c>
      <c r="C216" s="542">
        <v>12025.39999999851</v>
      </c>
      <c r="D216" s="541">
        <v>6.7940131073314092E-2</v>
      </c>
      <c r="E216" s="542">
        <v>522205.68999999762</v>
      </c>
      <c r="F216" s="541">
        <v>3.0378784762953899</v>
      </c>
    </row>
    <row r="217" spans="1:7" s="507" customFormat="1" ht="15" hidden="1" customHeight="1">
      <c r="A217" s="536">
        <v>2016</v>
      </c>
      <c r="B217" s="543">
        <v>17813355.899999999</v>
      </c>
      <c r="C217" s="542">
        <v>101335.21000000089</v>
      </c>
      <c r="D217" s="541">
        <v>0.57212675941156022</v>
      </c>
      <c r="E217" s="542">
        <v>591889.37999999896</v>
      </c>
      <c r="F217" s="541">
        <v>3.4369278557816898</v>
      </c>
      <c r="G217" s="541"/>
    </row>
    <row r="218" spans="1:7" s="507" customFormat="1" ht="15" hidden="1" customHeight="1">
      <c r="A218" s="536">
        <v>2016</v>
      </c>
      <c r="B218" s="543">
        <v>17780523.879999999</v>
      </c>
      <c r="C218" s="542">
        <v>-32832.019999999553</v>
      </c>
      <c r="D218" s="541">
        <v>-0.18431125602783993</v>
      </c>
      <c r="E218" s="542">
        <v>557437.41000000015</v>
      </c>
      <c r="F218" s="541">
        <v>3.2365709303670371</v>
      </c>
      <c r="G218" s="515"/>
    </row>
    <row r="219" spans="1:7" s="507" customFormat="1" ht="15" hidden="1" customHeight="1">
      <c r="A219" s="536">
        <v>2016</v>
      </c>
      <c r="B219" s="543">
        <v>17849054.5</v>
      </c>
      <c r="C219" s="542">
        <v>68530.620000001043</v>
      </c>
      <c r="D219" s="541">
        <v>0.38542520154361171</v>
      </c>
      <c r="E219" s="542">
        <v>540654.5</v>
      </c>
      <c r="F219" s="541">
        <v>3.1236538328210486</v>
      </c>
    </row>
    <row r="220" spans="1:7" s="528" customFormat="1" ht="20.85" hidden="1" customHeight="1">
      <c r="A220" s="545">
        <v>2017</v>
      </c>
      <c r="B220" s="535"/>
      <c r="C220" s="534"/>
      <c r="D220" s="533"/>
      <c r="E220" s="534"/>
      <c r="F220" s="533"/>
      <c r="G220" s="507"/>
    </row>
    <row r="221" spans="1:7" s="527" customFormat="1" ht="15" hidden="1" customHeight="1">
      <c r="A221" s="544">
        <v>2017</v>
      </c>
      <c r="B221" s="543">
        <v>17674174.5</v>
      </c>
      <c r="C221" s="542">
        <v>-174880</v>
      </c>
      <c r="D221" s="541">
        <v>-0.97977178567077772</v>
      </c>
      <c r="E221" s="542">
        <v>569817.28000000119</v>
      </c>
      <c r="F221" s="541">
        <v>3.3314159232696454</v>
      </c>
    </row>
    <row r="222" spans="1:7" s="517" customFormat="1" ht="15" hidden="1" customHeight="1">
      <c r="A222" s="544">
        <v>2017</v>
      </c>
      <c r="B222" s="543">
        <v>17748254.850000001</v>
      </c>
      <c r="C222" s="542">
        <v>74080.35000000149</v>
      </c>
      <c r="D222" s="541">
        <v>0.41914461125188041</v>
      </c>
      <c r="E222" s="542">
        <v>580542.80000000447</v>
      </c>
      <c r="F222" s="541">
        <v>3.3815967923343919</v>
      </c>
    </row>
    <row r="223" spans="1:7" s="517" customFormat="1" ht="15" hidden="1" customHeight="1">
      <c r="A223" s="544">
        <v>2017</v>
      </c>
      <c r="B223" s="543">
        <v>17910006.629999999</v>
      </c>
      <c r="C223" s="542">
        <v>161751.77999999747</v>
      </c>
      <c r="D223" s="541">
        <v>0.9113672378892943</v>
      </c>
      <c r="E223" s="542">
        <v>604208.60999999568</v>
      </c>
      <c r="F223" s="541">
        <v>3.4913652020075716</v>
      </c>
    </row>
    <row r="224" spans="1:7" s="517" customFormat="1" ht="15" hidden="1" customHeight="1">
      <c r="A224" s="544">
        <v>2017</v>
      </c>
      <c r="B224" s="543">
        <v>18122222.299999997</v>
      </c>
      <c r="C224" s="542">
        <v>212215.66999999806</v>
      </c>
      <c r="D224" s="541">
        <v>1.1849000080464975</v>
      </c>
      <c r="E224" s="542">
        <v>658386.66999999806</v>
      </c>
      <c r="F224" s="541">
        <v>3.7700003822127144</v>
      </c>
    </row>
    <row r="225" spans="1:7" s="517" customFormat="1" ht="15" customHeight="1">
      <c r="A225" s="536">
        <v>2017</v>
      </c>
      <c r="B225" s="543">
        <v>18345414.190000001</v>
      </c>
      <c r="C225" s="542">
        <v>223191.89000000432</v>
      </c>
      <c r="D225" s="541">
        <v>1.2315922755235391</v>
      </c>
      <c r="E225" s="542">
        <v>683574.63000000641</v>
      </c>
      <c r="F225" s="541">
        <v>3.8703478631305614</v>
      </c>
    </row>
    <row r="226" spans="1:7" s="517" customFormat="1" ht="15" hidden="1" customHeight="1">
      <c r="A226" s="536">
        <v>2017</v>
      </c>
      <c r="B226" s="540">
        <v>18433106.509999998</v>
      </c>
      <c r="C226" s="509">
        <v>87692.319999996573</v>
      </c>
      <c r="D226" s="508">
        <v>0.47800676011881649</v>
      </c>
      <c r="E226" s="509">
        <v>672835.39999999851</v>
      </c>
      <c r="F226" s="508">
        <v>3.7884297814640746</v>
      </c>
    </row>
    <row r="227" spans="1:7" s="516" customFormat="1" ht="15" hidden="1" customHeight="1">
      <c r="A227" s="536">
        <v>2017</v>
      </c>
      <c r="B227" s="540">
        <v>18489328.949999999</v>
      </c>
      <c r="C227" s="509">
        <v>56222.440000001341</v>
      </c>
      <c r="D227" s="508">
        <v>0.30500794844047618</v>
      </c>
      <c r="E227" s="509">
        <v>644337.03000000119</v>
      </c>
      <c r="F227" s="508">
        <v>3.6107443079189636</v>
      </c>
    </row>
    <row r="228" spans="1:7" s="516" customFormat="1" ht="15" hidden="1" customHeight="1">
      <c r="A228" s="536">
        <v>2017</v>
      </c>
      <c r="B228" s="540">
        <v>18309843.889999997</v>
      </c>
      <c r="C228" s="509">
        <v>-179485.06000000238</v>
      </c>
      <c r="D228" s="508">
        <v>-0.97074945491736742</v>
      </c>
      <c r="E228" s="509">
        <v>609848.59999999776</v>
      </c>
      <c r="F228" s="508">
        <v>3.4454732332304303</v>
      </c>
    </row>
    <row r="229" spans="1:7" s="516" customFormat="1" ht="15" hidden="1" customHeight="1">
      <c r="A229" s="536">
        <v>2017</v>
      </c>
      <c r="B229" s="540">
        <v>18336161.449999999</v>
      </c>
      <c r="C229" s="509">
        <v>26317.560000002384</v>
      </c>
      <c r="D229" s="508">
        <v>0.14373448598530558</v>
      </c>
      <c r="E229" s="509">
        <v>624140.76000000164</v>
      </c>
      <c r="F229" s="508">
        <v>3.5238258294966016</v>
      </c>
    </row>
    <row r="230" spans="1:7" s="507" customFormat="1" ht="15" hidden="1" customHeight="1">
      <c r="A230" s="536">
        <v>2017</v>
      </c>
      <c r="B230" s="540">
        <v>18430529.030000001</v>
      </c>
      <c r="C230" s="509">
        <v>94367.580000001937</v>
      </c>
      <c r="D230" s="508">
        <v>0.51465286372685171</v>
      </c>
      <c r="E230" s="509">
        <v>617173.13000000268</v>
      </c>
      <c r="F230" s="508">
        <v>3.4646651280346532</v>
      </c>
      <c r="G230" s="515"/>
    </row>
    <row r="231" spans="1:7" s="507" customFormat="1" ht="15" hidden="1" customHeight="1">
      <c r="A231" s="536">
        <v>2017</v>
      </c>
      <c r="B231" s="540">
        <v>18417756.200000003</v>
      </c>
      <c r="C231" s="509">
        <v>-12772.829999998212</v>
      </c>
      <c r="D231" s="508">
        <v>-6.9302568467819015E-2</v>
      </c>
      <c r="E231" s="509">
        <v>637232.32000000402</v>
      </c>
      <c r="F231" s="508">
        <v>3.5838782046055542</v>
      </c>
      <c r="G231" s="515"/>
    </row>
    <row r="232" spans="1:7" s="507" customFormat="1" ht="15" hidden="1" customHeight="1">
      <c r="A232" s="536">
        <v>2017</v>
      </c>
      <c r="B232" s="539">
        <v>18460200.519999996</v>
      </c>
      <c r="C232" s="538">
        <v>42444.319999992847</v>
      </c>
      <c r="D232" s="537">
        <v>0.23045326227084217</v>
      </c>
      <c r="E232" s="538">
        <v>611146.01999999583</v>
      </c>
      <c r="F232" s="537">
        <v>3.4239685917256679</v>
      </c>
    </row>
    <row r="233" spans="1:7" s="528" customFormat="1" ht="18.95" customHeight="1">
      <c r="A233" s="536">
        <v>2018</v>
      </c>
      <c r="B233" s="535"/>
      <c r="C233" s="534"/>
      <c r="D233" s="533"/>
      <c r="E233" s="534"/>
      <c r="F233" s="533"/>
      <c r="G233" s="507"/>
    </row>
    <row r="234" spans="1:7" s="527" customFormat="1" ht="15" customHeight="1">
      <c r="A234" s="514" t="s">
        <v>94</v>
      </c>
      <c r="B234" s="526">
        <v>18282030.809999999</v>
      </c>
      <c r="C234" s="525">
        <v>-178169.70999999717</v>
      </c>
      <c r="D234" s="524">
        <v>-0.9651558757824148</v>
      </c>
      <c r="E234" s="525">
        <v>607856.30999999866</v>
      </c>
      <c r="F234" s="524">
        <v>3.4392345170067244</v>
      </c>
    </row>
    <row r="235" spans="1:7" s="517" customFormat="1" ht="15" customHeight="1">
      <c r="A235" s="514" t="s">
        <v>93</v>
      </c>
      <c r="B235" s="526">
        <v>18363514.199999999</v>
      </c>
      <c r="C235" s="525">
        <v>81483.390000000596</v>
      </c>
      <c r="D235" s="524">
        <v>0.44570207132257167</v>
      </c>
      <c r="E235" s="525">
        <v>615259.34999999776</v>
      </c>
      <c r="F235" s="524">
        <v>3.4665906884923743</v>
      </c>
    </row>
    <row r="236" spans="1:7" s="517" customFormat="1" ht="15" customHeight="1">
      <c r="A236" s="514" t="s">
        <v>92</v>
      </c>
      <c r="B236" s="526">
        <v>18502087.599999998</v>
      </c>
      <c r="C236" s="525">
        <v>138573.39999999851</v>
      </c>
      <c r="D236" s="524">
        <v>0.75461264380429327</v>
      </c>
      <c r="E236" s="525">
        <v>592080.96999999881</v>
      </c>
      <c r="F236" s="524">
        <v>3.3058668387550512</v>
      </c>
    </row>
    <row r="237" spans="1:7" s="517" customFormat="1" ht="15" customHeight="1">
      <c r="A237" s="514" t="s">
        <v>91</v>
      </c>
      <c r="B237" s="513">
        <v>18678460.850000001</v>
      </c>
      <c r="C237" s="512">
        <v>176373.25000000373</v>
      </c>
      <c r="D237" s="511">
        <v>0.95326134981657162</v>
      </c>
      <c r="E237" s="512">
        <v>556238.55000000447</v>
      </c>
      <c r="F237" s="511">
        <v>3.069372733607878</v>
      </c>
    </row>
    <row r="238" spans="1:7" s="517" customFormat="1" ht="15" customHeight="1">
      <c r="A238" s="521" t="s">
        <v>90</v>
      </c>
      <c r="B238" s="520">
        <v>18915667.809999999</v>
      </c>
      <c r="C238" s="519">
        <v>237206.95999999717</v>
      </c>
      <c r="D238" s="518">
        <v>1.2699491778520837</v>
      </c>
      <c r="E238" s="519">
        <v>570253.61999999732</v>
      </c>
      <c r="F238" s="518">
        <v>3.108425975527112</v>
      </c>
    </row>
    <row r="239" spans="1:7" s="517" customFormat="1" ht="15" customHeight="1">
      <c r="A239" s="514" t="s">
        <v>89</v>
      </c>
      <c r="B239" s="513">
        <v>19006990.190000001</v>
      </c>
      <c r="C239" s="512">
        <v>91322.380000002682</v>
      </c>
      <c r="D239" s="511">
        <v>0.48278697277461902</v>
      </c>
      <c r="E239" s="512">
        <v>573883.68000000343</v>
      </c>
      <c r="F239" s="511">
        <v>3.1133313296305829</v>
      </c>
    </row>
    <row r="240" spans="1:7" s="516" customFormat="1" ht="15" customHeight="1">
      <c r="A240" s="514" t="s">
        <v>88</v>
      </c>
      <c r="B240" s="513">
        <v>19042809.68</v>
      </c>
      <c r="C240" s="512">
        <v>35819.489999998361</v>
      </c>
      <c r="D240" s="511">
        <v>0.18845429834991023</v>
      </c>
      <c r="E240" s="512">
        <v>553480.73000000045</v>
      </c>
      <c r="F240" s="511">
        <v>2.9935144293054492</v>
      </c>
    </row>
    <row r="241" spans="1:7" s="516" customFormat="1" ht="15" customHeight="1">
      <c r="A241" s="514" t="s">
        <v>87</v>
      </c>
      <c r="B241" s="513">
        <v>18839813.769999996</v>
      </c>
      <c r="C241" s="512">
        <v>-202995.91000000387</v>
      </c>
      <c r="D241" s="511">
        <v>-1.0659976831738334</v>
      </c>
      <c r="E241" s="512">
        <v>529969.87999999896</v>
      </c>
      <c r="F241" s="511">
        <v>2.8944532961826326</v>
      </c>
    </row>
    <row r="242" spans="1:7" s="516" customFormat="1" ht="15" customHeight="1">
      <c r="A242" s="514" t="s">
        <v>86</v>
      </c>
      <c r="B242" s="513">
        <v>18862712.800000004</v>
      </c>
      <c r="C242" s="512">
        <v>22899.030000008643</v>
      </c>
      <c r="D242" s="511">
        <v>0.12154594668271557</v>
      </c>
      <c r="E242" s="512">
        <v>526551.35000000522</v>
      </c>
      <c r="F242" s="511">
        <v>2.8716552885719011</v>
      </c>
    </row>
    <row r="243" spans="1:7" s="507" customFormat="1" ht="15" customHeight="1">
      <c r="A243" s="514" t="s">
        <v>85</v>
      </c>
      <c r="B243" s="513">
        <v>18993072.809999999</v>
      </c>
      <c r="C243" s="512">
        <v>130360.00999999419</v>
      </c>
      <c r="D243" s="511">
        <v>0.69109894945754036</v>
      </c>
      <c r="E243" s="512">
        <v>562543.77999999747</v>
      </c>
      <c r="F243" s="511">
        <v>3.052238918830426</v>
      </c>
      <c r="G243" s="515"/>
    </row>
    <row r="244" spans="1:7" s="507" customFormat="1" ht="15" customHeight="1">
      <c r="A244" s="514" t="s">
        <v>84</v>
      </c>
      <c r="B244" s="513">
        <v>18945624.190000001</v>
      </c>
      <c r="C244" s="512">
        <v>-47448.619999997318</v>
      </c>
      <c r="D244" s="511">
        <v>-0.24982066079910226</v>
      </c>
      <c r="E244" s="512">
        <v>527867.98999999836</v>
      </c>
      <c r="F244" s="511">
        <v>2.8660819714835668</v>
      </c>
      <c r="G244" s="515"/>
    </row>
    <row r="245" spans="1:7" s="507" customFormat="1" ht="15" customHeight="1">
      <c r="A245" s="514" t="s">
        <v>83</v>
      </c>
      <c r="B245" s="513">
        <v>19024165.170000002</v>
      </c>
      <c r="C245" s="512">
        <v>78540.980000000447</v>
      </c>
      <c r="D245" s="511">
        <v>0.41456000188928499</v>
      </c>
      <c r="E245" s="512">
        <v>563964.65000000596</v>
      </c>
      <c r="F245" s="511">
        <v>3.0550299244528816</v>
      </c>
    </row>
    <row r="246" spans="1:7" s="528" customFormat="1" ht="18.95" customHeight="1">
      <c r="A246" s="532">
        <v>2019</v>
      </c>
      <c r="B246" s="531"/>
      <c r="C246" s="530"/>
      <c r="D246" s="529"/>
      <c r="E246" s="530"/>
      <c r="F246" s="529"/>
      <c r="G246" s="507"/>
    </row>
    <row r="247" spans="1:7" s="527" customFormat="1" ht="15" customHeight="1">
      <c r="A247" s="514" t="s">
        <v>94</v>
      </c>
      <c r="B247" s="526">
        <v>18819300.09</v>
      </c>
      <c r="C247" s="525">
        <v>-204865.08000000194</v>
      </c>
      <c r="D247" s="524">
        <v>-1.0768676479063686</v>
      </c>
      <c r="E247" s="525">
        <v>537269.28000000119</v>
      </c>
      <c r="F247" s="524">
        <v>2.9387833637504031</v>
      </c>
    </row>
    <row r="248" spans="1:7" s="517" customFormat="1" ht="15" customHeight="1">
      <c r="A248" s="514" t="s">
        <v>93</v>
      </c>
      <c r="B248" s="526">
        <v>18888471.899999999</v>
      </c>
      <c r="C248" s="525">
        <v>69171.809999998659</v>
      </c>
      <c r="D248" s="524">
        <v>0.36755782451629671</v>
      </c>
      <c r="E248" s="525">
        <v>524957.69999999925</v>
      </c>
      <c r="F248" s="524">
        <v>2.8586995619825188</v>
      </c>
    </row>
    <row r="249" spans="1:7" s="517" customFormat="1" ht="15" customHeight="1">
      <c r="A249" s="514" t="s">
        <v>92</v>
      </c>
      <c r="B249" s="526">
        <v>19043576.329999998</v>
      </c>
      <c r="C249" s="525">
        <v>155104.4299999997</v>
      </c>
      <c r="D249" s="524">
        <v>0.82115922781449058</v>
      </c>
      <c r="E249" s="525">
        <v>541488.73000000045</v>
      </c>
      <c r="F249" s="524">
        <v>2.9266358570262128</v>
      </c>
    </row>
    <row r="250" spans="1:7" s="517" customFormat="1" ht="15" customHeight="1">
      <c r="A250" s="514" t="s">
        <v>91</v>
      </c>
      <c r="B250" s="513">
        <v>19230361.750000004</v>
      </c>
      <c r="C250" s="512">
        <v>186785.42000000551</v>
      </c>
      <c r="D250" s="511">
        <v>0.98083162932876178</v>
      </c>
      <c r="E250" s="512">
        <v>551900.90000000224</v>
      </c>
      <c r="F250" s="511">
        <v>2.9547450640184962</v>
      </c>
    </row>
    <row r="251" spans="1:7" s="517" customFormat="1" ht="15" customHeight="1">
      <c r="A251" s="521" t="s">
        <v>90</v>
      </c>
      <c r="B251" s="520">
        <v>19442113.454545431</v>
      </c>
      <c r="C251" s="519">
        <v>211751.70454542711</v>
      </c>
      <c r="D251" s="518">
        <v>1.1011321955263185</v>
      </c>
      <c r="E251" s="519">
        <v>526445.64454543218</v>
      </c>
      <c r="F251" s="518">
        <v>2.7831195273323601</v>
      </c>
    </row>
    <row r="252" spans="1:7" s="517" customFormat="1" ht="15" customHeight="1">
      <c r="A252" s="514" t="s">
        <v>89</v>
      </c>
      <c r="B252" s="513">
        <v>19517697.200000003</v>
      </c>
      <c r="C252" s="512">
        <v>75583.745454572141</v>
      </c>
      <c r="D252" s="511">
        <v>0.38876300990263246</v>
      </c>
      <c r="E252" s="512">
        <v>510707.01000000164</v>
      </c>
      <c r="F252" s="511">
        <v>2.6869430924876099</v>
      </c>
    </row>
    <row r="253" spans="1:7" s="516" customFormat="1" ht="15" customHeight="1">
      <c r="A253" s="514" t="s">
        <v>88</v>
      </c>
      <c r="B253" s="513">
        <v>19533210.73</v>
      </c>
      <c r="C253" s="512">
        <v>15513.529999997467</v>
      </c>
      <c r="D253" s="511">
        <v>7.9484428111726402E-2</v>
      </c>
      <c r="E253" s="512">
        <v>490401.05000000075</v>
      </c>
      <c r="F253" s="511">
        <v>2.5752557434581433</v>
      </c>
    </row>
    <row r="254" spans="1:7" s="516" customFormat="1" ht="15" customHeight="1">
      <c r="A254" s="514" t="s">
        <v>87</v>
      </c>
      <c r="B254" s="513">
        <v>19320227.088095266</v>
      </c>
      <c r="C254" s="512">
        <v>-212983.64190473408</v>
      </c>
      <c r="D254" s="511">
        <v>-1.0903667853110477</v>
      </c>
      <c r="E254" s="512">
        <v>480413.31809527054</v>
      </c>
      <c r="F254" s="511">
        <v>2.5499897396027649</v>
      </c>
    </row>
    <row r="255" spans="1:7" s="516" customFormat="1" ht="15" customHeight="1">
      <c r="A255" s="514" t="s">
        <v>86</v>
      </c>
      <c r="B255" s="513">
        <v>19323451.469999999</v>
      </c>
      <c r="C255" s="512">
        <v>3224.3819047324359</v>
      </c>
      <c r="D255" s="511">
        <v>1.6689151167994964E-2</v>
      </c>
      <c r="E255" s="512">
        <v>460738.66999999434</v>
      </c>
      <c r="F255" s="511">
        <v>2.4425896470204265</v>
      </c>
    </row>
    <row r="256" spans="1:7" s="507" customFormat="1" ht="15" customHeight="1">
      <c r="A256" s="514" t="s">
        <v>85</v>
      </c>
      <c r="B256" s="513">
        <v>19429992.649999999</v>
      </c>
      <c r="C256" s="512">
        <v>106541.1799999997</v>
      </c>
      <c r="D256" s="511">
        <v>0.5513568844852017</v>
      </c>
      <c r="E256" s="512">
        <v>436919.83999999985</v>
      </c>
      <c r="F256" s="511">
        <v>2.3004168118070822</v>
      </c>
      <c r="G256" s="515"/>
    </row>
    <row r="257" spans="1:7" s="507" customFormat="1" ht="15" customHeight="1">
      <c r="A257" s="514" t="s">
        <v>84</v>
      </c>
      <c r="B257" s="513">
        <v>19376878.449999999</v>
      </c>
      <c r="C257" s="512">
        <v>-53114.199999999255</v>
      </c>
      <c r="D257" s="511">
        <v>-0.27336191503911778</v>
      </c>
      <c r="E257" s="512">
        <v>431254.25999999791</v>
      </c>
      <c r="F257" s="511">
        <v>2.2762736961056333</v>
      </c>
      <c r="G257" s="515"/>
    </row>
    <row r="258" spans="1:7" s="507" customFormat="1" ht="15" customHeight="1">
      <c r="A258" s="514" t="s">
        <v>83</v>
      </c>
      <c r="B258" s="513">
        <v>19408537.829999998</v>
      </c>
      <c r="C258" s="512">
        <v>31659.379999998957</v>
      </c>
      <c r="D258" s="511">
        <v>0.16338741083447417</v>
      </c>
      <c r="E258" s="512">
        <v>384372.65999999642</v>
      </c>
      <c r="F258" s="511">
        <v>2.020444295795599</v>
      </c>
    </row>
    <row r="259" spans="1:7" s="528" customFormat="1" ht="18.95" customHeight="1">
      <c r="A259" s="532">
        <v>2020</v>
      </c>
      <c r="B259" s="531"/>
      <c r="C259" s="530"/>
      <c r="D259" s="529"/>
      <c r="E259" s="530"/>
      <c r="F259" s="529"/>
      <c r="G259" s="507"/>
    </row>
    <row r="260" spans="1:7" s="527" customFormat="1" ht="15" customHeight="1">
      <c r="A260" s="514" t="s">
        <v>94</v>
      </c>
      <c r="B260" s="526">
        <v>19164493.639999997</v>
      </c>
      <c r="C260" s="525">
        <v>-244044.19000000134</v>
      </c>
      <c r="D260" s="524">
        <v>-1.257406364856493</v>
      </c>
      <c r="E260" s="525">
        <v>345193.54999999702</v>
      </c>
      <c r="F260" s="524">
        <v>1.8342528592942813</v>
      </c>
    </row>
    <row r="261" spans="1:7" s="517" customFormat="1" ht="15" customHeight="1">
      <c r="A261" s="514" t="s">
        <v>93</v>
      </c>
      <c r="B261" s="526">
        <v>19250228.949999999</v>
      </c>
      <c r="C261" s="525">
        <v>85735.310000002384</v>
      </c>
      <c r="D261" s="524">
        <v>0.44736538105580337</v>
      </c>
      <c r="E261" s="525">
        <v>361757.05000000075</v>
      </c>
      <c r="F261" s="524">
        <v>1.9152266626714294</v>
      </c>
    </row>
    <row r="262" spans="1:7" s="517" customFormat="1" ht="15" customHeight="1">
      <c r="A262" s="523" t="s">
        <v>92</v>
      </c>
      <c r="B262" s="513">
        <v>19006759.590909131</v>
      </c>
      <c r="C262" s="512">
        <v>-243469.35909086838</v>
      </c>
      <c r="D262" s="511">
        <v>-1.2647608489397584</v>
      </c>
      <c r="E262" s="512">
        <v>-36816.739090867341</v>
      </c>
      <c r="F262" s="511">
        <v>-0.19332891287268694</v>
      </c>
    </row>
    <row r="263" spans="1:7" s="517" customFormat="1" ht="15" customHeight="1">
      <c r="A263" s="522" t="s">
        <v>91</v>
      </c>
      <c r="B263" s="513">
        <v>18458666.800000001</v>
      </c>
      <c r="C263" s="512">
        <v>-548092.79090913013</v>
      </c>
      <c r="D263" s="511">
        <v>-2.8836729811181527</v>
      </c>
      <c r="E263" s="512">
        <v>-771694.95000000298</v>
      </c>
      <c r="F263" s="511">
        <v>-4.0128987693120308</v>
      </c>
    </row>
    <row r="264" spans="1:7" s="517" customFormat="1" ht="15" customHeight="1">
      <c r="A264" s="521" t="s">
        <v>90</v>
      </c>
      <c r="B264" s="520">
        <v>18556128.850000001</v>
      </c>
      <c r="C264" s="519">
        <v>97462.050000000745</v>
      </c>
      <c r="D264" s="518">
        <v>0.52800156726378589</v>
      </c>
      <c r="E264" s="519">
        <v>-885984.60454542935</v>
      </c>
      <c r="F264" s="518">
        <v>-4.5570385473616852</v>
      </c>
    </row>
    <row r="265" spans="1:7" s="517" customFormat="1" ht="15" customHeight="1">
      <c r="A265" s="514" t="s">
        <v>89</v>
      </c>
      <c r="B265" s="513"/>
      <c r="C265" s="512"/>
      <c r="D265" s="511"/>
      <c r="E265" s="512"/>
      <c r="F265" s="511"/>
    </row>
    <row r="266" spans="1:7" s="516" customFormat="1" ht="15" customHeight="1">
      <c r="A266" s="514" t="s">
        <v>88</v>
      </c>
      <c r="B266" s="513"/>
      <c r="C266" s="512"/>
      <c r="D266" s="511"/>
      <c r="E266" s="512"/>
      <c r="F266" s="511"/>
    </row>
    <row r="267" spans="1:7" s="516" customFormat="1" ht="15" customHeight="1">
      <c r="A267" s="514" t="s">
        <v>87</v>
      </c>
      <c r="B267" s="513"/>
      <c r="C267" s="512"/>
      <c r="D267" s="511"/>
      <c r="E267" s="512"/>
      <c r="F267" s="511"/>
    </row>
    <row r="268" spans="1:7" s="516" customFormat="1" ht="15" customHeight="1">
      <c r="A268" s="514" t="s">
        <v>86</v>
      </c>
      <c r="B268" s="513"/>
      <c r="C268" s="512"/>
      <c r="D268" s="511"/>
      <c r="E268" s="512"/>
      <c r="F268" s="511"/>
    </row>
    <row r="269" spans="1:7" s="507" customFormat="1" ht="15" customHeight="1">
      <c r="A269" s="514" t="s">
        <v>85</v>
      </c>
      <c r="B269" s="513"/>
      <c r="C269" s="512"/>
      <c r="D269" s="511"/>
      <c r="E269" s="512"/>
      <c r="F269" s="511"/>
      <c r="G269" s="515"/>
    </row>
    <row r="270" spans="1:7" s="507" customFormat="1" ht="15" customHeight="1">
      <c r="A270" s="514" t="s">
        <v>84</v>
      </c>
      <c r="B270" s="513"/>
      <c r="C270" s="512"/>
      <c r="D270" s="511"/>
      <c r="E270" s="512"/>
      <c r="F270" s="511"/>
      <c r="G270" s="515"/>
    </row>
    <row r="271" spans="1:7" s="507" customFormat="1" ht="15" customHeight="1">
      <c r="A271" s="514" t="s">
        <v>83</v>
      </c>
      <c r="B271" s="513"/>
      <c r="C271" s="512"/>
      <c r="D271" s="511"/>
      <c r="E271" s="512"/>
      <c r="F271" s="511"/>
    </row>
  </sheetData>
  <mergeCells count="3">
    <mergeCell ref="A3:F3"/>
    <mergeCell ref="A4:F4"/>
    <mergeCell ref="B6:B7"/>
  </mergeCells>
  <printOptions horizontalCentered="1" vertic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F282"/>
  <sheetViews>
    <sheetView showGridLines="0" topLeftCell="A3" zoomScale="85" zoomScaleNormal="85" workbookViewId="0">
      <selection activeCell="H37" sqref="H37"/>
    </sheetView>
  </sheetViews>
  <sheetFormatPr baseColWidth="10" defaultColWidth="11.5703125" defaultRowHeight="12.75"/>
  <cols>
    <col min="1" max="1" width="17.42578125" style="304" customWidth="1"/>
    <col min="2" max="2" width="17" style="303" customWidth="1"/>
    <col min="3" max="3" width="20.42578125" style="303" customWidth="1"/>
    <col min="4" max="4" width="17.85546875" style="303" customWidth="1"/>
    <col min="5" max="5" width="14.85546875" style="303" customWidth="1"/>
    <col min="6" max="6" width="17.140625" style="303" customWidth="1"/>
  </cols>
  <sheetData>
    <row r="1" spans="1:6" hidden="1"/>
    <row r="2" spans="1:6" hidden="1"/>
    <row r="3" spans="1:6" ht="18" customHeight="1">
      <c r="A3" s="1065" t="s">
        <v>165</v>
      </c>
      <c r="B3" s="1066"/>
      <c r="C3" s="1066"/>
      <c r="D3" s="1066"/>
      <c r="E3" s="1066"/>
      <c r="F3" s="1066"/>
    </row>
    <row r="4" spans="1:6" s="571" customFormat="1" ht="16.5" customHeight="1">
      <c r="A4" s="1065" t="s">
        <v>169</v>
      </c>
      <c r="B4" s="1066"/>
      <c r="C4" s="1066"/>
      <c r="D4" s="1066"/>
      <c r="E4" s="1066"/>
      <c r="F4" s="1066"/>
    </row>
    <row r="5" spans="1:6" s="571" customFormat="1" ht="4.5" customHeight="1">
      <c r="A5" s="593"/>
      <c r="B5" s="593"/>
      <c r="C5" s="593"/>
      <c r="D5" s="593"/>
      <c r="E5" s="593"/>
      <c r="F5" s="593"/>
    </row>
    <row r="6" spans="1:6">
      <c r="A6" s="570"/>
      <c r="B6" s="1069" t="s">
        <v>163</v>
      </c>
      <c r="C6" s="569" t="s">
        <v>110</v>
      </c>
      <c r="D6" s="568"/>
      <c r="E6" s="569" t="s">
        <v>109</v>
      </c>
      <c r="F6" s="568"/>
    </row>
    <row r="7" spans="1:6" ht="17.25" customHeight="1">
      <c r="A7" s="567"/>
      <c r="B7" s="1070"/>
      <c r="C7" s="566" t="s">
        <v>162</v>
      </c>
      <c r="D7" s="565" t="s">
        <v>161</v>
      </c>
      <c r="E7" s="564" t="s">
        <v>162</v>
      </c>
      <c r="F7" s="563" t="s">
        <v>161</v>
      </c>
    </row>
    <row r="8" spans="1:6" s="517" customFormat="1" ht="38.1" customHeight="1">
      <c r="A8" s="562" t="s">
        <v>27</v>
      </c>
      <c r="B8" s="543"/>
      <c r="C8" s="542"/>
      <c r="D8" s="541"/>
      <c r="E8" s="542"/>
      <c r="F8" s="541"/>
    </row>
    <row r="9" spans="1:6" s="517" customFormat="1" ht="15" hidden="1" customHeight="1">
      <c r="A9" s="560">
        <v>36800</v>
      </c>
      <c r="B9" s="543">
        <v>11348286.6</v>
      </c>
      <c r="C9" s="542"/>
      <c r="D9" s="541"/>
      <c r="E9" s="542"/>
      <c r="F9" s="541"/>
    </row>
    <row r="10" spans="1:6" s="517" customFormat="1" ht="15" hidden="1" customHeight="1">
      <c r="A10" s="560">
        <v>36831</v>
      </c>
      <c r="B10" s="543">
        <v>11394145</v>
      </c>
      <c r="C10" s="542">
        <v>45858.400000000373</v>
      </c>
      <c r="D10" s="541">
        <v>0.40409976956345872</v>
      </c>
      <c r="E10" s="542"/>
      <c r="F10" s="541"/>
    </row>
    <row r="11" spans="1:6" s="517" customFormat="1" ht="15" hidden="1" customHeight="1">
      <c r="A11" s="560">
        <v>36861</v>
      </c>
      <c r="B11" s="543">
        <v>11393513.6</v>
      </c>
      <c r="C11" s="542">
        <v>-631.40000000037253</v>
      </c>
      <c r="D11" s="541">
        <v>-5.5414425566908676E-3</v>
      </c>
      <c r="E11" s="542"/>
      <c r="F11" s="541"/>
    </row>
    <row r="12" spans="1:6" s="517" customFormat="1" ht="15" hidden="1" customHeight="1">
      <c r="A12" s="559" t="s">
        <v>160</v>
      </c>
      <c r="B12" s="591"/>
      <c r="C12" s="553"/>
      <c r="D12" s="552"/>
      <c r="E12" s="553"/>
      <c r="F12" s="552"/>
    </row>
    <row r="13" spans="1:6" s="517" customFormat="1" ht="18" hidden="1" customHeight="1">
      <c r="A13" s="558">
        <v>2001</v>
      </c>
      <c r="B13" s="543">
        <v>11247606.949999999</v>
      </c>
      <c r="C13" s="542">
        <v>-145906.65000000037</v>
      </c>
      <c r="D13" s="541">
        <v>-1.2806115402363787</v>
      </c>
      <c r="E13" s="542"/>
      <c r="F13" s="541"/>
    </row>
    <row r="14" spans="1:6" s="517" customFormat="1" ht="18" hidden="1" customHeight="1">
      <c r="A14" s="547">
        <v>2001</v>
      </c>
      <c r="B14" s="554">
        <v>11375070.15</v>
      </c>
      <c r="C14" s="542">
        <v>127463.20000000112</v>
      </c>
      <c r="D14" s="541">
        <v>1.1332472815473125</v>
      </c>
      <c r="E14" s="542"/>
      <c r="F14" s="541"/>
    </row>
    <row r="15" spans="1:6" s="517" customFormat="1" ht="15" hidden="1" customHeight="1">
      <c r="A15" s="547">
        <v>2001</v>
      </c>
      <c r="B15" s="554">
        <v>11490402.310000001</v>
      </c>
      <c r="C15" s="542">
        <v>115332.16000000015</v>
      </c>
      <c r="D15" s="541">
        <v>1.0139028461288291</v>
      </c>
      <c r="E15" s="542"/>
      <c r="F15" s="541"/>
    </row>
    <row r="16" spans="1:6" s="517" customFormat="1" ht="15" hidden="1" customHeight="1">
      <c r="A16" s="547">
        <v>2001</v>
      </c>
      <c r="B16" s="554">
        <v>11574187.15</v>
      </c>
      <c r="C16" s="542">
        <v>83784.839999999851</v>
      </c>
      <c r="D16" s="541">
        <v>0.72917238004002627</v>
      </c>
      <c r="E16" s="542"/>
      <c r="F16" s="541"/>
    </row>
    <row r="17" spans="1:6" s="517" customFormat="1" ht="15" hidden="1" customHeight="1">
      <c r="A17" s="547">
        <v>2001</v>
      </c>
      <c r="B17" s="554">
        <v>11698237.449999999</v>
      </c>
      <c r="C17" s="542">
        <v>124050.29999999888</v>
      </c>
      <c r="D17" s="541">
        <v>1.0717841209263668</v>
      </c>
      <c r="E17" s="542"/>
      <c r="F17" s="541"/>
    </row>
    <row r="18" spans="1:6" s="517" customFormat="1" ht="15" hidden="1" customHeight="1">
      <c r="A18" s="547">
        <v>2001</v>
      </c>
      <c r="B18" s="554">
        <v>11804749.1</v>
      </c>
      <c r="C18" s="542">
        <v>106511.65000000037</v>
      </c>
      <c r="D18" s="541">
        <v>0.91049314441808349</v>
      </c>
      <c r="E18" s="542"/>
      <c r="F18" s="541"/>
    </row>
    <row r="19" spans="1:6" s="517" customFormat="1" ht="15" hidden="1" customHeight="1">
      <c r="A19" s="547">
        <v>2001</v>
      </c>
      <c r="B19" s="554">
        <v>11944502.449999999</v>
      </c>
      <c r="C19" s="542">
        <v>139753.34999999963</v>
      </c>
      <c r="D19" s="541">
        <v>1.1838739545934089</v>
      </c>
      <c r="E19" s="542"/>
      <c r="F19" s="541"/>
    </row>
    <row r="20" spans="1:6" s="517" customFormat="1" ht="15" hidden="1" customHeight="1">
      <c r="A20" s="547">
        <v>2001</v>
      </c>
      <c r="B20" s="554">
        <v>11836262.359999999</v>
      </c>
      <c r="C20" s="542">
        <v>-108240.08999999985</v>
      </c>
      <c r="D20" s="541">
        <v>-0.90619170160579188</v>
      </c>
      <c r="E20" s="542"/>
      <c r="F20" s="541"/>
    </row>
    <row r="21" spans="1:6" s="517" customFormat="1" ht="15" hidden="1" customHeight="1">
      <c r="A21" s="547">
        <v>2001</v>
      </c>
      <c r="B21" s="554">
        <v>11818103.449999999</v>
      </c>
      <c r="C21" s="542">
        <v>-18158.910000000149</v>
      </c>
      <c r="D21" s="541">
        <v>-0.15341760302109719</v>
      </c>
      <c r="E21" s="542"/>
      <c r="F21" s="541"/>
    </row>
    <row r="22" spans="1:6" s="517" customFormat="1" ht="15" hidden="1" customHeight="1">
      <c r="A22" s="547">
        <v>2001</v>
      </c>
      <c r="B22" s="554">
        <v>11852005</v>
      </c>
      <c r="C22" s="542">
        <v>33901.550000000745</v>
      </c>
      <c r="D22" s="541">
        <v>0.28686117145133494</v>
      </c>
      <c r="E22" s="542">
        <v>503718.40000000037</v>
      </c>
      <c r="F22" s="541">
        <v>4.4387176474728847</v>
      </c>
    </row>
    <row r="23" spans="1:6" s="517" customFormat="1" ht="15" hidden="1" customHeight="1">
      <c r="A23" s="547">
        <v>2001</v>
      </c>
      <c r="B23" s="554">
        <v>11885405.279999999</v>
      </c>
      <c r="C23" s="542">
        <v>33400.279999999329</v>
      </c>
      <c r="D23" s="541">
        <v>0.28181122097062428</v>
      </c>
      <c r="E23" s="542">
        <v>491260.27999999933</v>
      </c>
      <c r="F23" s="541">
        <v>4.3115150807717413</v>
      </c>
    </row>
    <row r="24" spans="1:6" s="517" customFormat="1" ht="15" hidden="1" customHeight="1">
      <c r="A24" s="547">
        <v>2001</v>
      </c>
      <c r="B24" s="554">
        <v>11901095.17</v>
      </c>
      <c r="C24" s="542">
        <v>15689.890000000596</v>
      </c>
      <c r="D24" s="541">
        <v>0.13200971805649431</v>
      </c>
      <c r="E24" s="542">
        <v>507581.5700000003</v>
      </c>
      <c r="F24" s="541">
        <v>4.4550047318151229</v>
      </c>
    </row>
    <row r="25" spans="1:6" s="517" customFormat="1" ht="15" hidden="1" customHeight="1">
      <c r="A25" s="546" t="s">
        <v>159</v>
      </c>
      <c r="B25" s="591"/>
      <c r="C25" s="553"/>
      <c r="D25" s="552"/>
      <c r="E25" s="553"/>
      <c r="F25" s="552"/>
    </row>
    <row r="26" spans="1:6" s="517" customFormat="1" ht="15" hidden="1" customHeight="1">
      <c r="A26" s="547">
        <v>2002</v>
      </c>
      <c r="B26" s="543">
        <v>11732968.77</v>
      </c>
      <c r="C26" s="542">
        <v>-168126.40000000037</v>
      </c>
      <c r="D26" s="541">
        <v>-1.4126968787192737</v>
      </c>
      <c r="E26" s="542">
        <v>485361.8200000003</v>
      </c>
      <c r="F26" s="541">
        <v>4.3152452086708166</v>
      </c>
    </row>
    <row r="27" spans="1:6" s="517" customFormat="1" ht="15" hidden="1" customHeight="1">
      <c r="A27" s="547">
        <v>2002</v>
      </c>
      <c r="B27" s="554">
        <v>11837876.550000001</v>
      </c>
      <c r="C27" s="542">
        <v>104907.78000000119</v>
      </c>
      <c r="D27" s="541">
        <v>0.89412817895025398</v>
      </c>
      <c r="E27" s="542">
        <v>462806.40000000037</v>
      </c>
      <c r="F27" s="541">
        <v>4.0686026011013325</v>
      </c>
    </row>
    <row r="28" spans="1:6" s="517" customFormat="1" ht="15" hidden="1" customHeight="1">
      <c r="A28" s="547">
        <v>2002</v>
      </c>
      <c r="B28" s="554">
        <v>11915025.66</v>
      </c>
      <c r="C28" s="542">
        <v>77149.109999999404</v>
      </c>
      <c r="D28" s="541">
        <v>0.65171409478838882</v>
      </c>
      <c r="E28" s="542">
        <v>424623.34999999963</v>
      </c>
      <c r="F28" s="541">
        <v>3.6954611208908972</v>
      </c>
    </row>
    <row r="29" spans="1:6" s="517" customFormat="1" ht="15" hidden="1" customHeight="1">
      <c r="A29" s="547">
        <v>2002</v>
      </c>
      <c r="B29" s="554">
        <v>11994602.449999999</v>
      </c>
      <c r="C29" s="542">
        <v>79576.789999999106</v>
      </c>
      <c r="D29" s="541">
        <v>0.66786922891108702</v>
      </c>
      <c r="E29" s="542">
        <v>420415.29999999888</v>
      </c>
      <c r="F29" s="541">
        <v>3.6323527047858306</v>
      </c>
    </row>
    <row r="30" spans="1:6" s="517" customFormat="1" ht="15" customHeight="1">
      <c r="A30" s="547">
        <v>2002</v>
      </c>
      <c r="B30" s="554">
        <v>12130300.85</v>
      </c>
      <c r="C30" s="542">
        <v>135698.40000000037</v>
      </c>
      <c r="D30" s="541">
        <v>1.1313288670105095</v>
      </c>
      <c r="E30" s="542">
        <v>432063.40000000037</v>
      </c>
      <c r="F30" s="541">
        <v>3.6934059668963357</v>
      </c>
    </row>
    <row r="31" spans="1:6" s="517" customFormat="1" ht="15" hidden="1" customHeight="1">
      <c r="A31" s="547">
        <v>2002</v>
      </c>
      <c r="B31" s="554">
        <v>12201293.039999999</v>
      </c>
      <c r="C31" s="542">
        <v>70992.189999999478</v>
      </c>
      <c r="D31" s="541">
        <v>0.58524673771796643</v>
      </c>
      <c r="E31" s="542">
        <v>396543.93999999948</v>
      </c>
      <c r="F31" s="541">
        <v>3.3591899043411217</v>
      </c>
    </row>
    <row r="32" spans="1:6" s="517" customFormat="1" ht="15" hidden="1" customHeight="1">
      <c r="A32" s="547">
        <v>2002</v>
      </c>
      <c r="B32" s="554">
        <v>12358932.65</v>
      </c>
      <c r="C32" s="542">
        <v>157639.61000000127</v>
      </c>
      <c r="D32" s="541">
        <v>1.291991016716068</v>
      </c>
      <c r="E32" s="542">
        <v>414430.20000000112</v>
      </c>
      <c r="F32" s="541">
        <v>3.4696313365484741</v>
      </c>
    </row>
    <row r="33" spans="1:6" s="517" customFormat="1" ht="15" hidden="1" customHeight="1">
      <c r="A33" s="547">
        <v>2002</v>
      </c>
      <c r="B33" s="554">
        <v>12266043.85</v>
      </c>
      <c r="C33" s="542">
        <v>-92888.800000000745</v>
      </c>
      <c r="D33" s="541">
        <v>-0.75159241198713289</v>
      </c>
      <c r="E33" s="542">
        <v>429781.49000000022</v>
      </c>
      <c r="F33" s="541">
        <v>3.6310574818992052</v>
      </c>
    </row>
    <row r="34" spans="1:6" s="517" customFormat="1" ht="15" hidden="1" customHeight="1">
      <c r="A34" s="547">
        <v>2002</v>
      </c>
      <c r="B34" s="554">
        <v>12243650.039999999</v>
      </c>
      <c r="C34" s="542">
        <v>-22393.810000000522</v>
      </c>
      <c r="D34" s="541">
        <v>-0.18256750321336312</v>
      </c>
      <c r="E34" s="542">
        <v>425546.58999999985</v>
      </c>
      <c r="F34" s="541">
        <v>3.6008027159383289</v>
      </c>
    </row>
    <row r="35" spans="1:6" s="517" customFormat="1" ht="15" hidden="1" customHeight="1">
      <c r="A35" s="547">
        <v>2002</v>
      </c>
      <c r="B35" s="554">
        <v>12286473.300000001</v>
      </c>
      <c r="C35" s="542">
        <v>42823.260000001639</v>
      </c>
      <c r="D35" s="541">
        <v>0.3497589351222814</v>
      </c>
      <c r="E35" s="542">
        <v>434468.30000000075</v>
      </c>
      <c r="F35" s="541">
        <v>3.6657789125131188</v>
      </c>
    </row>
    <row r="36" spans="1:6" s="517" customFormat="1" ht="15" hidden="1" customHeight="1">
      <c r="A36" s="547">
        <v>2002</v>
      </c>
      <c r="B36" s="554">
        <v>12301028.52</v>
      </c>
      <c r="C36" s="542">
        <v>14555.219999998808</v>
      </c>
      <c r="D36" s="541">
        <v>0.11846540211013235</v>
      </c>
      <c r="E36" s="542">
        <v>415623.24000000022</v>
      </c>
      <c r="F36" s="541">
        <v>3.496921057453406</v>
      </c>
    </row>
    <row r="37" spans="1:6" s="517" customFormat="1" ht="15" hidden="1" customHeight="1">
      <c r="A37" s="547">
        <v>2002</v>
      </c>
      <c r="B37" s="554">
        <v>12285306.83</v>
      </c>
      <c r="C37" s="542">
        <v>-15721.689999999478</v>
      </c>
      <c r="D37" s="541">
        <v>-0.12780793064935381</v>
      </c>
      <c r="E37" s="542">
        <v>384211.66000000015</v>
      </c>
      <c r="F37" s="541">
        <v>3.2283723011350389</v>
      </c>
    </row>
    <row r="38" spans="1:6" s="517" customFormat="1" ht="15" hidden="1" customHeight="1">
      <c r="A38" s="546" t="s">
        <v>158</v>
      </c>
      <c r="B38" s="591"/>
      <c r="C38" s="553"/>
      <c r="D38" s="552"/>
      <c r="E38" s="553"/>
      <c r="F38" s="552"/>
    </row>
    <row r="39" spans="1:6" s="517" customFormat="1" ht="15" hidden="1" customHeight="1">
      <c r="A39" s="547">
        <v>2003</v>
      </c>
      <c r="B39" s="543">
        <v>12117010.279999999</v>
      </c>
      <c r="C39" s="542">
        <v>-168296.55000000075</v>
      </c>
      <c r="D39" s="541">
        <v>-1.3699010723039464</v>
      </c>
      <c r="E39" s="542">
        <v>384041.50999999978</v>
      </c>
      <c r="F39" s="541">
        <v>3.2731827513421479</v>
      </c>
    </row>
    <row r="40" spans="1:6" s="517" customFormat="1" ht="15" hidden="1" customHeight="1">
      <c r="A40" s="547">
        <v>2003</v>
      </c>
      <c r="B40" s="554">
        <v>12258709.5</v>
      </c>
      <c r="C40" s="542">
        <v>141699.22000000067</v>
      </c>
      <c r="D40" s="541">
        <v>1.1694239480334971</v>
      </c>
      <c r="E40" s="542">
        <v>420832.94999999925</v>
      </c>
      <c r="F40" s="541">
        <v>3.5549699156137962</v>
      </c>
    </row>
    <row r="41" spans="1:6" s="517" customFormat="1" ht="15" hidden="1" customHeight="1">
      <c r="A41" s="547">
        <v>2003</v>
      </c>
      <c r="B41" s="554">
        <v>12362121.800000001</v>
      </c>
      <c r="C41" s="542">
        <v>103412.30000000075</v>
      </c>
      <c r="D41" s="541">
        <v>0.84358227103757599</v>
      </c>
      <c r="E41" s="542">
        <v>447096.1400000006</v>
      </c>
      <c r="F41" s="541">
        <v>3.7523724476813385</v>
      </c>
    </row>
    <row r="42" spans="1:6" s="517" customFormat="1" ht="15" hidden="1" customHeight="1">
      <c r="A42" s="547">
        <v>2003</v>
      </c>
      <c r="B42" s="554">
        <v>12455490.1</v>
      </c>
      <c r="C42" s="542">
        <v>93368.299999998882</v>
      </c>
      <c r="D42" s="541">
        <v>0.75527730199193854</v>
      </c>
      <c r="E42" s="542">
        <v>460887.65000000037</v>
      </c>
      <c r="F42" s="541">
        <v>3.8424587385970597</v>
      </c>
    </row>
    <row r="43" spans="1:6" s="517" customFormat="1" ht="15" customHeight="1">
      <c r="A43" s="547">
        <v>2003</v>
      </c>
      <c r="B43" s="554">
        <v>12582523.4</v>
      </c>
      <c r="C43" s="542">
        <v>127033.30000000075</v>
      </c>
      <c r="D43" s="541">
        <v>1.0198980447987367</v>
      </c>
      <c r="E43" s="542">
        <v>452222.55000000075</v>
      </c>
      <c r="F43" s="541">
        <v>3.7280406775731478</v>
      </c>
    </row>
    <row r="44" spans="1:6" s="517" customFormat="1" ht="15" hidden="1" customHeight="1">
      <c r="A44" s="547">
        <v>2003</v>
      </c>
      <c r="B44" s="554">
        <v>12659738.85</v>
      </c>
      <c r="C44" s="542">
        <v>77215.449999999255</v>
      </c>
      <c r="D44" s="541">
        <v>0.61367221458932875</v>
      </c>
      <c r="E44" s="542">
        <v>458445.81000000052</v>
      </c>
      <c r="F44" s="541">
        <v>3.7573543107034482</v>
      </c>
    </row>
    <row r="45" spans="1:6" s="517" customFormat="1" ht="16.350000000000001" hidden="1" customHeight="1">
      <c r="A45" s="547">
        <v>2003</v>
      </c>
      <c r="B45" s="554">
        <v>12791115.6</v>
      </c>
      <c r="C45" s="542">
        <v>131376.75</v>
      </c>
      <c r="D45" s="541">
        <v>1.0377524493722063</v>
      </c>
      <c r="E45" s="542">
        <v>432182.94999999925</v>
      </c>
      <c r="F45" s="541">
        <v>3.4969277868829494</v>
      </c>
    </row>
    <row r="46" spans="1:6" s="517" customFormat="1" ht="15" hidden="1" customHeight="1">
      <c r="A46" s="547">
        <v>2003</v>
      </c>
      <c r="B46" s="554">
        <v>12666726.09</v>
      </c>
      <c r="C46" s="542">
        <v>-124389.50999999978</v>
      </c>
      <c r="D46" s="541">
        <v>-0.97246803085728573</v>
      </c>
      <c r="E46" s="542">
        <v>400682.24000000022</v>
      </c>
      <c r="F46" s="541">
        <v>3.2665971596049843</v>
      </c>
    </row>
    <row r="47" spans="1:6" s="517" customFormat="1" ht="15" hidden="1" customHeight="1">
      <c r="A47" s="547">
        <v>2003</v>
      </c>
      <c r="B47" s="554">
        <v>12643237.310000001</v>
      </c>
      <c r="C47" s="542">
        <v>-23488.779999999329</v>
      </c>
      <c r="D47" s="541">
        <v>-0.18543686689920946</v>
      </c>
      <c r="E47" s="542">
        <v>399587.27000000142</v>
      </c>
      <c r="F47" s="541">
        <v>3.2636286458249657</v>
      </c>
    </row>
    <row r="48" spans="1:6" s="517" customFormat="1" ht="15" hidden="1" customHeight="1">
      <c r="A48" s="547">
        <v>2003</v>
      </c>
      <c r="B48" s="554">
        <v>12677583.6</v>
      </c>
      <c r="C48" s="542">
        <v>34346.289999999106</v>
      </c>
      <c r="D48" s="541">
        <v>0.27165740196014099</v>
      </c>
      <c r="E48" s="542">
        <v>391110.29999999888</v>
      </c>
      <c r="F48" s="541">
        <v>3.1832592677347122</v>
      </c>
    </row>
    <row r="49" spans="1:6" s="517" customFormat="1" ht="15" hidden="1" customHeight="1">
      <c r="A49" s="547">
        <v>2003</v>
      </c>
      <c r="B49" s="554">
        <v>12694164.800000001</v>
      </c>
      <c r="C49" s="542">
        <v>16581.200000001118</v>
      </c>
      <c r="D49" s="541">
        <v>0.13079148616303371</v>
      </c>
      <c r="E49" s="542">
        <v>393136.28000000119</v>
      </c>
      <c r="F49" s="541">
        <v>3.1959626738594267</v>
      </c>
    </row>
    <row r="50" spans="1:6" s="517" customFormat="1" ht="15" hidden="1" customHeight="1">
      <c r="A50" s="547">
        <v>2003</v>
      </c>
      <c r="B50" s="554">
        <v>12659431.73</v>
      </c>
      <c r="C50" s="542">
        <v>-34733.070000000298</v>
      </c>
      <c r="D50" s="541">
        <v>-0.27361445630515391</v>
      </c>
      <c r="E50" s="542">
        <v>374124.90000000037</v>
      </c>
      <c r="F50" s="541">
        <v>3.045303671914894</v>
      </c>
    </row>
    <row r="51" spans="1:6" s="517" customFormat="1" ht="15" hidden="1" customHeight="1">
      <c r="A51" s="546" t="s">
        <v>157</v>
      </c>
      <c r="B51" s="591"/>
      <c r="C51" s="553"/>
      <c r="D51" s="552"/>
      <c r="E51" s="553"/>
      <c r="F51" s="552"/>
    </row>
    <row r="52" spans="1:6" s="517" customFormat="1" ht="15" hidden="1" customHeight="1">
      <c r="A52" s="547">
        <v>2004</v>
      </c>
      <c r="B52" s="543">
        <v>12478148.6</v>
      </c>
      <c r="C52" s="542">
        <v>-181283.13000000082</v>
      </c>
      <c r="D52" s="541">
        <v>-1.4320005341977691</v>
      </c>
      <c r="E52" s="542">
        <v>361138.3200000003</v>
      </c>
      <c r="F52" s="541">
        <v>2.9804243097497789</v>
      </c>
    </row>
    <row r="53" spans="1:6" s="517" customFormat="1" ht="15" hidden="1" customHeight="1">
      <c r="A53" s="547">
        <v>2004</v>
      </c>
      <c r="B53" s="554">
        <v>12642089.15</v>
      </c>
      <c r="C53" s="542">
        <v>163940.55000000075</v>
      </c>
      <c r="D53" s="541">
        <v>1.3138211064420204</v>
      </c>
      <c r="E53" s="542">
        <v>383379.65000000037</v>
      </c>
      <c r="F53" s="541">
        <v>3.1274062738822579</v>
      </c>
    </row>
    <row r="54" spans="1:6" s="516" customFormat="1" ht="15" hidden="1" customHeight="1">
      <c r="A54" s="547">
        <v>2004</v>
      </c>
      <c r="B54" s="554">
        <v>12745100.17</v>
      </c>
      <c r="C54" s="542">
        <v>103011.01999999955</v>
      </c>
      <c r="D54" s="541">
        <v>0.81482592614052862</v>
      </c>
      <c r="E54" s="542">
        <v>382978.36999999918</v>
      </c>
      <c r="F54" s="541">
        <v>3.0979986785116438</v>
      </c>
    </row>
    <row r="55" spans="1:6" s="517" customFormat="1" ht="15" hidden="1" customHeight="1">
      <c r="A55" s="547">
        <v>2004</v>
      </c>
      <c r="B55" s="554">
        <v>12820402.949999999</v>
      </c>
      <c r="C55" s="542">
        <v>75302.779999999329</v>
      </c>
      <c r="D55" s="541">
        <v>0.59083709814420615</v>
      </c>
      <c r="E55" s="542">
        <v>364912.84999999963</v>
      </c>
      <c r="F55" s="541">
        <v>2.9297349768677492</v>
      </c>
    </row>
    <row r="56" spans="1:6" s="517" customFormat="1" ht="15" customHeight="1">
      <c r="A56" s="547">
        <v>2004</v>
      </c>
      <c r="B56" s="554">
        <v>12958744.9</v>
      </c>
      <c r="C56" s="542">
        <v>138341.95000000112</v>
      </c>
      <c r="D56" s="541">
        <v>1.0790764575773437</v>
      </c>
      <c r="E56" s="542">
        <v>376221.5</v>
      </c>
      <c r="F56" s="541">
        <v>2.9900321902043885</v>
      </c>
    </row>
    <row r="57" spans="1:6" s="555" customFormat="1" ht="15" hidden="1" customHeight="1">
      <c r="A57" s="547">
        <v>2004</v>
      </c>
      <c r="B57" s="554">
        <v>13059617.09</v>
      </c>
      <c r="C57" s="542">
        <v>100872.18999999948</v>
      </c>
      <c r="D57" s="541">
        <v>0.77841018384425809</v>
      </c>
      <c r="E57" s="542">
        <v>399878.24000000022</v>
      </c>
      <c r="F57" s="541">
        <v>3.1586610493154126</v>
      </c>
    </row>
    <row r="58" spans="1:6" s="302" customFormat="1" ht="15" hidden="1" customHeight="1">
      <c r="A58" s="547">
        <v>2004</v>
      </c>
      <c r="B58" s="554">
        <v>13215850.91</v>
      </c>
      <c r="C58" s="542">
        <v>156233.8200000003</v>
      </c>
      <c r="D58" s="541">
        <v>1.1963124104123324</v>
      </c>
      <c r="E58" s="542">
        <v>424735.31000000052</v>
      </c>
      <c r="F58" s="541">
        <v>3.3205493819475862</v>
      </c>
    </row>
    <row r="59" spans="1:6" s="302" customFormat="1" ht="15" hidden="1" customHeight="1">
      <c r="A59" s="547">
        <v>2004</v>
      </c>
      <c r="B59" s="554">
        <v>13077800.27</v>
      </c>
      <c r="C59" s="542">
        <v>-138050.6400000006</v>
      </c>
      <c r="D59" s="541">
        <v>-1.0445838178723932</v>
      </c>
      <c r="E59" s="542">
        <v>411074.1799999997</v>
      </c>
      <c r="F59" s="541">
        <v>3.2453072489230692</v>
      </c>
    </row>
    <row r="60" spans="1:6" s="302" customFormat="1" ht="15" hidden="1" customHeight="1">
      <c r="A60" s="547">
        <v>2004</v>
      </c>
      <c r="B60" s="554">
        <v>13064211.859999999</v>
      </c>
      <c r="C60" s="542">
        <v>-13588.410000000149</v>
      </c>
      <c r="D60" s="541">
        <v>-0.10390440073604168</v>
      </c>
      <c r="E60" s="542">
        <v>420974.54999999888</v>
      </c>
      <c r="F60" s="541">
        <v>3.3296420819930006</v>
      </c>
    </row>
    <row r="61" spans="1:6" s="517" customFormat="1" ht="15" hidden="1" customHeight="1">
      <c r="A61" s="547">
        <v>2004</v>
      </c>
      <c r="B61" s="554">
        <v>13112347.609999999</v>
      </c>
      <c r="C61" s="542">
        <v>48135.75</v>
      </c>
      <c r="D61" s="541">
        <v>0.36845506269982309</v>
      </c>
      <c r="E61" s="542">
        <v>434764.00999999978</v>
      </c>
      <c r="F61" s="541">
        <v>3.4293917809384453</v>
      </c>
    </row>
    <row r="62" spans="1:6" s="528" customFormat="1" ht="15" hidden="1" customHeight="1">
      <c r="A62" s="547">
        <v>2004</v>
      </c>
      <c r="B62" s="554">
        <v>13143789.140000001</v>
      </c>
      <c r="C62" s="542">
        <v>31441.530000001192</v>
      </c>
      <c r="D62" s="541">
        <v>0.23978566565779147</v>
      </c>
      <c r="E62" s="542">
        <v>449624.33999999985</v>
      </c>
      <c r="F62" s="541">
        <v>3.5419765465783115</v>
      </c>
    </row>
    <row r="63" spans="1:6" s="528" customFormat="1" ht="15" hidden="1" customHeight="1">
      <c r="A63" s="547">
        <v>2004</v>
      </c>
      <c r="B63" s="554">
        <v>13127530.65</v>
      </c>
      <c r="C63" s="542">
        <v>-16258.490000000224</v>
      </c>
      <c r="D63" s="541">
        <v>-0.12369713046082609</v>
      </c>
      <c r="E63" s="542">
        <v>468098.91999999993</v>
      </c>
      <c r="F63" s="541">
        <v>3.6976297987429518</v>
      </c>
    </row>
    <row r="64" spans="1:6" s="517" customFormat="1" ht="15" hidden="1" customHeight="1">
      <c r="A64" s="546" t="s">
        <v>156</v>
      </c>
      <c r="B64" s="591"/>
      <c r="C64" s="553"/>
      <c r="D64" s="552"/>
      <c r="E64" s="553"/>
      <c r="F64" s="552"/>
    </row>
    <row r="65" spans="1:6" s="517" customFormat="1" ht="15" hidden="1" customHeight="1">
      <c r="A65" s="547">
        <v>2005</v>
      </c>
      <c r="B65" s="543">
        <v>12987377.75</v>
      </c>
      <c r="C65" s="542">
        <v>-140152.90000000037</v>
      </c>
      <c r="D65" s="541">
        <v>-1.0676257685980062</v>
      </c>
      <c r="E65" s="542">
        <v>509229.15000000037</v>
      </c>
      <c r="F65" s="541">
        <v>4.0809671877124458</v>
      </c>
    </row>
    <row r="66" spans="1:6" s="517" customFormat="1" ht="15" hidden="1" customHeight="1">
      <c r="A66" s="547">
        <v>2005</v>
      </c>
      <c r="B66" s="554">
        <v>13118838.300000001</v>
      </c>
      <c r="C66" s="542">
        <v>131460.55000000075</v>
      </c>
      <c r="D66" s="541">
        <v>1.0122178050915807</v>
      </c>
      <c r="E66" s="542">
        <v>476749.15000000037</v>
      </c>
      <c r="F66" s="541">
        <v>3.7711263094518017</v>
      </c>
    </row>
    <row r="67" spans="1:6" s="516" customFormat="1" ht="15" hidden="1" customHeight="1">
      <c r="A67" s="547">
        <v>2005</v>
      </c>
      <c r="B67" s="554">
        <v>13217049.710000001</v>
      </c>
      <c r="C67" s="542">
        <v>98211.410000000149</v>
      </c>
      <c r="D67" s="541">
        <v>0.74862886296875786</v>
      </c>
      <c r="E67" s="542">
        <v>471949.54000000097</v>
      </c>
      <c r="F67" s="541">
        <v>3.7029880793788976</v>
      </c>
    </row>
    <row r="68" spans="1:6" s="517" customFormat="1" ht="15" hidden="1" customHeight="1">
      <c r="A68" s="547">
        <v>2005</v>
      </c>
      <c r="B68" s="554">
        <v>13332587.449999999</v>
      </c>
      <c r="C68" s="542">
        <v>115537.73999999836</v>
      </c>
      <c r="D68" s="541">
        <v>0.87415680908411275</v>
      </c>
      <c r="E68" s="542">
        <v>512184.5</v>
      </c>
      <c r="F68" s="541">
        <v>3.9950733373789831</v>
      </c>
    </row>
    <row r="69" spans="1:6" s="517" customFormat="1" ht="15" customHeight="1">
      <c r="A69" s="547">
        <v>2005</v>
      </c>
      <c r="B69" s="554">
        <v>13495270.810000001</v>
      </c>
      <c r="C69" s="542">
        <v>162683.36000000127</v>
      </c>
      <c r="D69" s="541">
        <v>1.2201934591473389</v>
      </c>
      <c r="E69" s="542">
        <v>536525.91000000015</v>
      </c>
      <c r="F69" s="541">
        <v>4.1402613767016874</v>
      </c>
    </row>
    <row r="70" spans="1:6" s="555" customFormat="1" ht="15" hidden="1" customHeight="1">
      <c r="A70" s="547">
        <v>2005</v>
      </c>
      <c r="B70" s="554">
        <v>13660651.68</v>
      </c>
      <c r="C70" s="542">
        <v>165380.86999999918</v>
      </c>
      <c r="D70" s="541">
        <v>1.2254727773039775</v>
      </c>
      <c r="E70" s="542">
        <v>601034.58999999985</v>
      </c>
      <c r="F70" s="541">
        <v>4.6022374611597456</v>
      </c>
    </row>
    <row r="71" spans="1:6" s="302" customFormat="1" ht="15" hidden="1" customHeight="1">
      <c r="A71" s="547">
        <v>2005</v>
      </c>
      <c r="B71" s="554">
        <v>13858257.470000001</v>
      </c>
      <c r="C71" s="542">
        <v>197605.79000000097</v>
      </c>
      <c r="D71" s="541">
        <v>1.4465326737618653</v>
      </c>
      <c r="E71" s="542">
        <v>642406.56000000052</v>
      </c>
      <c r="F71" s="541">
        <v>4.8608792908969178</v>
      </c>
    </row>
    <row r="72" spans="1:6" s="302" customFormat="1" ht="15" hidden="1" customHeight="1">
      <c r="A72" s="547">
        <v>2005</v>
      </c>
      <c r="B72" s="554">
        <v>13753718.949999999</v>
      </c>
      <c r="C72" s="542">
        <v>-104538.52000000142</v>
      </c>
      <c r="D72" s="541">
        <v>-0.75434101456336577</v>
      </c>
      <c r="E72" s="542">
        <v>675918.6799999997</v>
      </c>
      <c r="F72" s="541">
        <v>5.1684432094480997</v>
      </c>
    </row>
    <row r="73" spans="1:6" s="302" customFormat="1" ht="15" hidden="1" customHeight="1">
      <c r="A73" s="547">
        <v>2005</v>
      </c>
      <c r="B73" s="554">
        <v>13772747.720000001</v>
      </c>
      <c r="C73" s="542">
        <v>19028.770000001416</v>
      </c>
      <c r="D73" s="541">
        <v>0.1383536341638063</v>
      </c>
      <c r="E73" s="542">
        <v>708535.86000000127</v>
      </c>
      <c r="F73" s="541">
        <v>5.4234872152479028</v>
      </c>
    </row>
    <row r="74" spans="1:6" s="517" customFormat="1" ht="15" hidden="1" customHeight="1">
      <c r="A74" s="547">
        <v>2005</v>
      </c>
      <c r="B74" s="554">
        <v>13851036</v>
      </c>
      <c r="C74" s="542">
        <v>78288.279999999329</v>
      </c>
      <c r="D74" s="541">
        <v>0.56842891187439193</v>
      </c>
      <c r="E74" s="542">
        <v>738688.3900000006</v>
      </c>
      <c r="F74" s="541">
        <v>5.6335326973534876</v>
      </c>
    </row>
    <row r="75" spans="1:6" s="528" customFormat="1" ht="15" hidden="1" customHeight="1">
      <c r="A75" s="547">
        <v>2005</v>
      </c>
      <c r="B75" s="554">
        <v>13879088.039999999</v>
      </c>
      <c r="C75" s="542">
        <v>28052.039999999106</v>
      </c>
      <c r="D75" s="541">
        <v>0.20252665576782647</v>
      </c>
      <c r="E75" s="542">
        <v>735298.89999999851</v>
      </c>
      <c r="F75" s="541">
        <v>5.594268838065048</v>
      </c>
    </row>
    <row r="76" spans="1:6" s="528" customFormat="1" ht="15" hidden="1" customHeight="1">
      <c r="A76" s="547">
        <v>2005</v>
      </c>
      <c r="B76" s="554">
        <v>13858117.35</v>
      </c>
      <c r="C76" s="542">
        <v>-20970.689999999478</v>
      </c>
      <c r="D76" s="541">
        <v>-0.15109559028346098</v>
      </c>
      <c r="E76" s="542">
        <v>730586.69999999925</v>
      </c>
      <c r="F76" s="541">
        <v>5.5653018033517014</v>
      </c>
    </row>
    <row r="77" spans="1:6" s="517" customFormat="1" ht="15" hidden="1" customHeight="1">
      <c r="A77" s="546" t="s">
        <v>155</v>
      </c>
      <c r="B77" s="591"/>
      <c r="C77" s="553"/>
      <c r="D77" s="552"/>
      <c r="E77" s="553"/>
      <c r="F77" s="552"/>
    </row>
    <row r="78" spans="1:6" s="517" customFormat="1" ht="15" hidden="1" customHeight="1">
      <c r="A78" s="547">
        <v>2006</v>
      </c>
      <c r="B78" s="543">
        <v>13711324.52</v>
      </c>
      <c r="C78" s="542">
        <v>-146792.83000000007</v>
      </c>
      <c r="D78" s="541">
        <v>-1.0592552097273114</v>
      </c>
      <c r="E78" s="542">
        <v>723946.76999999955</v>
      </c>
      <c r="F78" s="541">
        <v>5.5742335668953729</v>
      </c>
    </row>
    <row r="79" spans="1:6" s="517" customFormat="1" ht="15" hidden="1" customHeight="1">
      <c r="A79" s="547">
        <v>2006</v>
      </c>
      <c r="B79" s="554">
        <v>13847144.300000001</v>
      </c>
      <c r="C79" s="542">
        <v>135819.78000000119</v>
      </c>
      <c r="D79" s="541">
        <v>0.99056644601975563</v>
      </c>
      <c r="E79" s="542">
        <v>728306</v>
      </c>
      <c r="F79" s="541">
        <v>5.5516043672860746</v>
      </c>
    </row>
    <row r="80" spans="1:6" s="516" customFormat="1" ht="15" hidden="1" customHeight="1">
      <c r="A80" s="547">
        <v>2006</v>
      </c>
      <c r="B80" s="554">
        <v>13972475.34</v>
      </c>
      <c r="C80" s="542">
        <v>125331.03999999911</v>
      </c>
      <c r="D80" s="541">
        <v>0.90510387762768119</v>
      </c>
      <c r="E80" s="542">
        <v>755425.62999999896</v>
      </c>
      <c r="F80" s="541">
        <v>5.7155389937623085</v>
      </c>
    </row>
    <row r="81" spans="1:6" s="517" customFormat="1" ht="15" hidden="1" customHeight="1">
      <c r="A81" s="547">
        <v>2006</v>
      </c>
      <c r="B81" s="554">
        <v>14087911.880000001</v>
      </c>
      <c r="C81" s="542">
        <v>115436.54000000097</v>
      </c>
      <c r="D81" s="541">
        <v>0.82617100543045296</v>
      </c>
      <c r="E81" s="542">
        <v>755324.43000000156</v>
      </c>
      <c r="F81" s="541">
        <v>5.6652501461747562</v>
      </c>
    </row>
    <row r="82" spans="1:6" s="517" customFormat="1" ht="15" customHeight="1">
      <c r="A82" s="547">
        <v>2006</v>
      </c>
      <c r="B82" s="554">
        <v>14231554.949999999</v>
      </c>
      <c r="C82" s="542">
        <v>143643.06999999844</v>
      </c>
      <c r="D82" s="541">
        <v>1.019619310679559</v>
      </c>
      <c r="E82" s="542">
        <v>736284.13999999873</v>
      </c>
      <c r="F82" s="541">
        <v>5.4558678396762019</v>
      </c>
    </row>
    <row r="83" spans="1:6" s="555" customFormat="1" ht="15" hidden="1" customHeight="1">
      <c r="A83" s="547">
        <v>2006</v>
      </c>
      <c r="B83" s="554">
        <v>14343105.27</v>
      </c>
      <c r="C83" s="542">
        <v>111550.3200000003</v>
      </c>
      <c r="D83" s="541">
        <v>0.78382383648106213</v>
      </c>
      <c r="E83" s="542">
        <v>682453.58999999985</v>
      </c>
      <c r="F83" s="541">
        <v>4.9957615931248256</v>
      </c>
    </row>
    <row r="84" spans="1:6" s="302" customFormat="1" ht="15" hidden="1" customHeight="1">
      <c r="A84" s="547">
        <v>2006</v>
      </c>
      <c r="B84" s="554">
        <v>14495943.039999999</v>
      </c>
      <c r="C84" s="542">
        <v>152837.76999999955</v>
      </c>
      <c r="D84" s="541">
        <v>1.0655835477947306</v>
      </c>
      <c r="E84" s="542">
        <v>637685.56999999844</v>
      </c>
      <c r="F84" s="541">
        <v>4.601484503953273</v>
      </c>
    </row>
    <row r="85" spans="1:6" s="302" customFormat="1" ht="15" hidden="1" customHeight="1">
      <c r="A85" s="547">
        <v>2006</v>
      </c>
      <c r="B85" s="554">
        <v>14331416.859999999</v>
      </c>
      <c r="C85" s="542">
        <v>-164526.1799999997</v>
      </c>
      <c r="D85" s="541">
        <v>-1.1349808670329935</v>
      </c>
      <c r="E85" s="542">
        <v>577697.91000000015</v>
      </c>
      <c r="F85" s="541">
        <v>4.2003032932412765</v>
      </c>
    </row>
    <row r="86" spans="1:6" s="302" customFormat="1" ht="15" hidden="1" customHeight="1">
      <c r="A86" s="547">
        <v>2006</v>
      </c>
      <c r="B86" s="554">
        <v>14354455.57</v>
      </c>
      <c r="C86" s="542">
        <v>23038.710000000894</v>
      </c>
      <c r="D86" s="541">
        <v>0.16075668041102631</v>
      </c>
      <c r="E86" s="542">
        <v>581707.84999999963</v>
      </c>
      <c r="F86" s="541">
        <v>4.223615082669923</v>
      </c>
    </row>
    <row r="87" spans="1:6" s="517" customFormat="1" ht="15" hidden="1" customHeight="1">
      <c r="A87" s="547">
        <v>2006</v>
      </c>
      <c r="B87" s="554">
        <v>14439017.609999999</v>
      </c>
      <c r="C87" s="542">
        <v>84562.039999999106</v>
      </c>
      <c r="D87" s="541">
        <v>0.58909959759623121</v>
      </c>
      <c r="E87" s="542">
        <v>587981.6099999994</v>
      </c>
      <c r="F87" s="541">
        <v>4.2450370499362009</v>
      </c>
    </row>
    <row r="88" spans="1:6" s="528" customFormat="1" ht="15" hidden="1" customHeight="1">
      <c r="A88" s="547">
        <v>2006</v>
      </c>
      <c r="B88" s="554">
        <v>14497689.85</v>
      </c>
      <c r="C88" s="542">
        <v>58672.240000000224</v>
      </c>
      <c r="D88" s="541">
        <v>0.40634509621600046</v>
      </c>
      <c r="E88" s="542">
        <v>618601.81000000052</v>
      </c>
      <c r="F88" s="541">
        <v>4.4570782188078084</v>
      </c>
    </row>
    <row r="89" spans="1:6" s="528" customFormat="1" ht="15" hidden="1" customHeight="1">
      <c r="A89" s="547">
        <v>2006</v>
      </c>
      <c r="B89" s="554">
        <v>14492200.550000001</v>
      </c>
      <c r="C89" s="542">
        <v>-5489.2999999988824</v>
      </c>
      <c r="D89" s="541">
        <v>-3.7863273782193119E-2</v>
      </c>
      <c r="E89" s="542">
        <v>634083.20000000112</v>
      </c>
      <c r="F89" s="541">
        <v>4.5755363732722429</v>
      </c>
    </row>
    <row r="90" spans="1:6" s="517" customFormat="1" ht="15" hidden="1" customHeight="1">
      <c r="A90" s="546" t="s">
        <v>154</v>
      </c>
      <c r="B90" s="550"/>
      <c r="C90" s="553"/>
      <c r="D90" s="590"/>
      <c r="E90" s="553"/>
      <c r="F90" s="590"/>
    </row>
    <row r="91" spans="1:6" s="556" customFormat="1" ht="15" hidden="1" customHeight="1">
      <c r="A91" s="547">
        <v>2007</v>
      </c>
      <c r="B91" s="543">
        <v>14352303.810000001</v>
      </c>
      <c r="C91" s="542">
        <v>-139896.74000000022</v>
      </c>
      <c r="D91" s="541">
        <v>-0.96532434475591344</v>
      </c>
      <c r="E91" s="542">
        <v>640979.29000000097</v>
      </c>
      <c r="F91" s="541">
        <v>4.6748167112888268</v>
      </c>
    </row>
    <row r="92" spans="1:6" s="517" customFormat="1" ht="15" hidden="1" customHeight="1">
      <c r="A92" s="547">
        <v>2007</v>
      </c>
      <c r="B92" s="554">
        <v>14488704.35</v>
      </c>
      <c r="C92" s="542">
        <v>136400.53999999911</v>
      </c>
      <c r="D92" s="541">
        <v>0.95037383409457732</v>
      </c>
      <c r="E92" s="542">
        <v>641560.04999999888</v>
      </c>
      <c r="F92" s="541">
        <v>4.6331578273507148</v>
      </c>
    </row>
    <row r="93" spans="1:6" s="517" customFormat="1" ht="15" hidden="1" customHeight="1">
      <c r="A93" s="547">
        <v>2007</v>
      </c>
      <c r="B93" s="554">
        <v>14625883.720000001</v>
      </c>
      <c r="C93" s="542">
        <v>137179.37000000104</v>
      </c>
      <c r="D93" s="541">
        <v>0.94680218938970029</v>
      </c>
      <c r="E93" s="542">
        <v>653408.38000000082</v>
      </c>
      <c r="F93" s="541">
        <v>4.676396730717002</v>
      </c>
    </row>
    <row r="94" spans="1:6" s="517" customFormat="1" ht="15" hidden="1" customHeight="1">
      <c r="A94" s="547">
        <v>2007</v>
      </c>
      <c r="B94" s="554">
        <v>14709910.52</v>
      </c>
      <c r="C94" s="542">
        <v>84026.799999998882</v>
      </c>
      <c r="D94" s="541">
        <v>0.57450750743421963</v>
      </c>
      <c r="E94" s="542">
        <v>621998.63999999873</v>
      </c>
      <c r="F94" s="541">
        <v>4.415123016797267</v>
      </c>
    </row>
    <row r="95" spans="1:6" s="517" customFormat="1" ht="15" customHeight="1">
      <c r="A95" s="547">
        <v>2007</v>
      </c>
      <c r="B95" s="554">
        <v>14848914.5</v>
      </c>
      <c r="C95" s="542">
        <v>139003.98000000045</v>
      </c>
      <c r="D95" s="541">
        <v>0.94496822268909852</v>
      </c>
      <c r="E95" s="542">
        <v>617359.55000000075</v>
      </c>
      <c r="F95" s="541">
        <v>4.3379627325965657</v>
      </c>
    </row>
    <row r="96" spans="1:6" s="516" customFormat="1" ht="15" hidden="1" customHeight="1">
      <c r="A96" s="547">
        <v>2007</v>
      </c>
      <c r="B96" s="554">
        <v>14919724.76</v>
      </c>
      <c r="C96" s="542">
        <v>70810.259999999776</v>
      </c>
      <c r="D96" s="541">
        <v>0.47687162586866805</v>
      </c>
      <c r="E96" s="542">
        <v>576619.49000000022</v>
      </c>
      <c r="F96" s="541">
        <v>4.0201858603523988</v>
      </c>
    </row>
    <row r="97" spans="1:6" s="302" customFormat="1" ht="15" hidden="1" customHeight="1">
      <c r="A97" s="547">
        <v>2007</v>
      </c>
      <c r="B97" s="554">
        <v>15039452.859999999</v>
      </c>
      <c r="C97" s="542">
        <v>119728.09999999963</v>
      </c>
      <c r="D97" s="541">
        <v>0.80248196214043332</v>
      </c>
      <c r="E97" s="542">
        <v>543509.8200000003</v>
      </c>
      <c r="F97" s="541">
        <v>3.7493926300637526</v>
      </c>
    </row>
    <row r="98" spans="1:6" s="302" customFormat="1" ht="15" hidden="1" customHeight="1">
      <c r="A98" s="547">
        <v>2007</v>
      </c>
      <c r="B98" s="554">
        <v>14844414.449999999</v>
      </c>
      <c r="C98" s="542">
        <v>-195038.41000000015</v>
      </c>
      <c r="D98" s="541">
        <v>-1.2968451167444925</v>
      </c>
      <c r="E98" s="542">
        <v>512997.58999999985</v>
      </c>
      <c r="F98" s="541">
        <v>3.5795315634968006</v>
      </c>
    </row>
    <row r="99" spans="1:6" s="507" customFormat="1" ht="15" hidden="1" customHeight="1">
      <c r="A99" s="547">
        <v>2007</v>
      </c>
      <c r="B99" s="554">
        <v>14846298.25</v>
      </c>
      <c r="C99" s="542">
        <v>1883.8000000007451</v>
      </c>
      <c r="D99" s="541">
        <v>1.2690295102885329E-2</v>
      </c>
      <c r="E99" s="542">
        <v>491842.6799999997</v>
      </c>
      <c r="F99" s="541">
        <v>3.4264112463305452</v>
      </c>
    </row>
    <row r="100" spans="1:6" s="507" customFormat="1" ht="15" hidden="1" customHeight="1">
      <c r="A100" s="547">
        <v>2007</v>
      </c>
      <c r="B100" s="554">
        <v>14907995.68</v>
      </c>
      <c r="C100" s="542">
        <v>61697.429999999702</v>
      </c>
      <c r="D100" s="541">
        <v>0.4155745018796182</v>
      </c>
      <c r="E100" s="542">
        <v>468978.0700000003</v>
      </c>
      <c r="F100" s="541">
        <v>3.2479915370087156</v>
      </c>
    </row>
    <row r="101" spans="1:6" s="507" customFormat="1" ht="15" hidden="1" customHeight="1">
      <c r="A101" s="547">
        <v>2007</v>
      </c>
      <c r="B101" s="554">
        <v>14925402.470000001</v>
      </c>
      <c r="C101" s="542">
        <v>17406.790000000969</v>
      </c>
      <c r="D101" s="541">
        <v>0.11676143710823794</v>
      </c>
      <c r="E101" s="542">
        <v>427712.62000000104</v>
      </c>
      <c r="F101" s="541">
        <v>2.950212236744747</v>
      </c>
    </row>
    <row r="102" spans="1:6" s="507" customFormat="1" ht="15" hidden="1" customHeight="1">
      <c r="A102" s="547">
        <v>2007</v>
      </c>
      <c r="B102" s="554">
        <v>14896049.23</v>
      </c>
      <c r="C102" s="542">
        <v>-29353.240000000224</v>
      </c>
      <c r="D102" s="541">
        <v>-0.19666632145430185</v>
      </c>
      <c r="E102" s="542">
        <v>403848.6799999997</v>
      </c>
      <c r="F102" s="541">
        <v>2.7866622367436236</v>
      </c>
    </row>
    <row r="103" spans="1:6" s="507" customFormat="1" ht="15" hidden="1" customHeight="1">
      <c r="A103" s="546" t="s">
        <v>153</v>
      </c>
      <c r="B103" s="550"/>
      <c r="C103" s="549"/>
      <c r="D103" s="548"/>
      <c r="E103" s="553"/>
      <c r="F103" s="552"/>
    </row>
    <row r="104" spans="1:6" s="302" customFormat="1" ht="15" hidden="1" customHeight="1">
      <c r="A104" s="547">
        <v>2008</v>
      </c>
      <c r="B104" s="543">
        <v>14690407.59</v>
      </c>
      <c r="C104" s="542">
        <v>-205641.6400000006</v>
      </c>
      <c r="D104" s="541">
        <v>-1.3805112807082338</v>
      </c>
      <c r="E104" s="542">
        <v>338103.77999999933</v>
      </c>
      <c r="F104" s="541">
        <v>2.355745701010207</v>
      </c>
    </row>
    <row r="105" spans="1:6" s="302" customFormat="1" ht="15" hidden="1" customHeight="1">
      <c r="A105" s="547">
        <v>2008</v>
      </c>
      <c r="B105" s="543">
        <v>14767477</v>
      </c>
      <c r="C105" s="542">
        <v>77069.410000000149</v>
      </c>
      <c r="D105" s="541">
        <v>0.52462404142184482</v>
      </c>
      <c r="E105" s="542">
        <v>278772.65000000037</v>
      </c>
      <c r="F105" s="541">
        <v>1.9240688695535368</v>
      </c>
    </row>
    <row r="106" spans="1:6" s="302" customFormat="1" ht="15" hidden="1" customHeight="1">
      <c r="A106" s="547">
        <v>2008</v>
      </c>
      <c r="B106" s="543">
        <v>14809777.52</v>
      </c>
      <c r="C106" s="542">
        <v>42300.519999999553</v>
      </c>
      <c r="D106" s="541">
        <v>0.2864437845408645</v>
      </c>
      <c r="E106" s="542">
        <v>183893.79999999888</v>
      </c>
      <c r="F106" s="541">
        <v>1.2573175304855937</v>
      </c>
    </row>
    <row r="107" spans="1:6" ht="15" hidden="1" customHeight="1">
      <c r="A107" s="547">
        <v>2008</v>
      </c>
      <c r="B107" s="543">
        <v>14841886</v>
      </c>
      <c r="C107" s="542">
        <v>32108.480000000447</v>
      </c>
      <c r="D107" s="541">
        <v>0.21680595779807277</v>
      </c>
      <c r="E107" s="542">
        <v>131975.48000000045</v>
      </c>
      <c r="F107" s="541">
        <v>0.89718751056007306</v>
      </c>
    </row>
    <row r="108" spans="1:6" ht="15" customHeight="1">
      <c r="A108" s="547">
        <v>2008</v>
      </c>
      <c r="B108" s="543">
        <v>14885748</v>
      </c>
      <c r="C108" s="542">
        <v>43862</v>
      </c>
      <c r="D108" s="541">
        <v>0.29552847933207715</v>
      </c>
      <c r="E108" s="542">
        <v>36833.5</v>
      </c>
      <c r="F108" s="541">
        <v>0.24805516928527993</v>
      </c>
    </row>
    <row r="109" spans="1:6" ht="15" hidden="1" customHeight="1">
      <c r="A109" s="547">
        <v>2008</v>
      </c>
      <c r="B109" s="543">
        <v>14849504</v>
      </c>
      <c r="C109" s="542">
        <v>-36244</v>
      </c>
      <c r="D109" s="541">
        <v>-0.24348121438035264</v>
      </c>
      <c r="E109" s="542">
        <v>-70220.759999999776</v>
      </c>
      <c r="F109" s="541">
        <v>-0.47065720802210365</v>
      </c>
    </row>
    <row r="110" spans="1:6" ht="15" hidden="1" customHeight="1">
      <c r="A110" s="547">
        <v>2008</v>
      </c>
      <c r="B110" s="543">
        <v>14892683.949999999</v>
      </c>
      <c r="C110" s="542">
        <v>43179.949999999255</v>
      </c>
      <c r="D110" s="541">
        <v>0.29078378644835823</v>
      </c>
      <c r="E110" s="542">
        <v>-146768.91000000015</v>
      </c>
      <c r="F110" s="541">
        <v>-0.97589261634881552</v>
      </c>
    </row>
    <row r="111" spans="1:6" ht="15" hidden="1" customHeight="1">
      <c r="A111" s="547">
        <v>2008</v>
      </c>
      <c r="B111" s="543">
        <v>14670677.65</v>
      </c>
      <c r="C111" s="542">
        <v>-222006.29999999888</v>
      </c>
      <c r="D111" s="541">
        <v>-1.490707119988258</v>
      </c>
      <c r="E111" s="542">
        <v>-173736.79999999888</v>
      </c>
      <c r="F111" s="541">
        <v>-1.1703849995915334</v>
      </c>
    </row>
    <row r="112" spans="1:6" s="507" customFormat="1" ht="15" hidden="1" customHeight="1">
      <c r="A112" s="547">
        <v>2008</v>
      </c>
      <c r="B112" s="543">
        <v>14554821.539999999</v>
      </c>
      <c r="C112" s="542">
        <v>-115856.11000000127</v>
      </c>
      <c r="D112" s="541">
        <v>-0.78971205532555189</v>
      </c>
      <c r="E112" s="542">
        <v>-291476.71000000089</v>
      </c>
      <c r="F112" s="541">
        <v>-1.9632955305878994</v>
      </c>
    </row>
    <row r="113" spans="1:6" ht="15" hidden="1" customHeight="1">
      <c r="A113" s="547">
        <v>2008</v>
      </c>
      <c r="B113" s="543">
        <v>14435444.130000001</v>
      </c>
      <c r="C113" s="542">
        <v>-119377.40999999829</v>
      </c>
      <c r="D113" s="541">
        <v>-0.82019150610621239</v>
      </c>
      <c r="E113" s="542">
        <v>-472551.54999999888</v>
      </c>
      <c r="F113" s="541">
        <v>-3.1697859332891767</v>
      </c>
    </row>
    <row r="114" spans="1:6" ht="15" hidden="1" customHeight="1">
      <c r="A114" s="547">
        <v>2008</v>
      </c>
      <c r="B114" s="543">
        <v>14262403</v>
      </c>
      <c r="C114" s="542">
        <v>-173041.13000000082</v>
      </c>
      <c r="D114" s="541">
        <v>-1.1987239771887914</v>
      </c>
      <c r="E114" s="542">
        <v>-662999.47000000067</v>
      </c>
      <c r="F114" s="541">
        <v>-4.4420877181210159</v>
      </c>
    </row>
    <row r="115" spans="1:6" ht="15" hidden="1" customHeight="1">
      <c r="A115" s="547">
        <v>2008</v>
      </c>
      <c r="B115" s="543">
        <v>14081098.470000001</v>
      </c>
      <c r="C115" s="542">
        <v>-181304.52999999933</v>
      </c>
      <c r="D115" s="541">
        <v>-1.2712060513224799</v>
      </c>
      <c r="E115" s="542">
        <v>-814950.75999999978</v>
      </c>
      <c r="F115" s="541">
        <v>-5.4709188148943895</v>
      </c>
    </row>
    <row r="116" spans="1:6" s="507" customFormat="1" ht="15" hidden="1" customHeight="1">
      <c r="A116" s="546" t="s">
        <v>152</v>
      </c>
      <c r="B116" s="550"/>
      <c r="C116" s="549"/>
      <c r="D116" s="548"/>
      <c r="E116" s="549"/>
      <c r="F116" s="548"/>
    </row>
    <row r="117" spans="1:6" s="302" customFormat="1" ht="15" hidden="1" customHeight="1">
      <c r="A117" s="547">
        <v>2009</v>
      </c>
      <c r="B117" s="543">
        <v>13755624.35</v>
      </c>
      <c r="C117" s="542">
        <v>-325474.12000000104</v>
      </c>
      <c r="D117" s="541">
        <v>-2.3114256369517534</v>
      </c>
      <c r="E117" s="542">
        <v>-934783.24000000022</v>
      </c>
      <c r="F117" s="541">
        <v>-6.3632219478806178</v>
      </c>
    </row>
    <row r="118" spans="1:6" s="302" customFormat="1" ht="15" hidden="1" customHeight="1">
      <c r="A118" s="547">
        <v>2009</v>
      </c>
      <c r="B118" s="543">
        <v>13700543.300000001</v>
      </c>
      <c r="C118" s="542">
        <v>-55081.049999998882</v>
      </c>
      <c r="D118" s="541">
        <v>-0.40042566297616133</v>
      </c>
      <c r="E118" s="542">
        <v>-1066933.6999999993</v>
      </c>
      <c r="F118" s="541">
        <v>-7.2248881782581975</v>
      </c>
    </row>
    <row r="119" spans="1:6" s="302" customFormat="1" ht="15" hidden="1" customHeight="1">
      <c r="A119" s="547">
        <v>2009</v>
      </c>
      <c r="B119" s="543">
        <v>13649041.720000001</v>
      </c>
      <c r="C119" s="542">
        <v>-51501.580000000075</v>
      </c>
      <c r="D119" s="541">
        <v>-0.37590903420596078</v>
      </c>
      <c r="E119" s="542">
        <v>-1160735.7999999989</v>
      </c>
      <c r="F119" s="541">
        <v>-7.8376315811123618</v>
      </c>
    </row>
    <row r="120" spans="1:6" ht="15" hidden="1" customHeight="1">
      <c r="A120" s="547">
        <v>2009</v>
      </c>
      <c r="B120" s="543">
        <v>13625966.449999999</v>
      </c>
      <c r="C120" s="542">
        <v>-23075.270000001416</v>
      </c>
      <c r="D120" s="541">
        <v>-0.16906146580377879</v>
      </c>
      <c r="E120" s="542">
        <v>-1215919.5500000007</v>
      </c>
      <c r="F120" s="541">
        <v>-8.1924867904254199</v>
      </c>
    </row>
    <row r="121" spans="1:6" ht="15" customHeight="1">
      <c r="A121" s="547">
        <v>2009</v>
      </c>
      <c r="B121" s="543">
        <v>13687726.6</v>
      </c>
      <c r="C121" s="542">
        <v>61760.150000000373</v>
      </c>
      <c r="D121" s="541">
        <v>0.45325335437031811</v>
      </c>
      <c r="E121" s="542">
        <v>-1198021.4000000004</v>
      </c>
      <c r="F121" s="541">
        <v>-8.0481101789443272</v>
      </c>
    </row>
    <row r="122" spans="1:6" ht="15" hidden="1" customHeight="1">
      <c r="A122" s="547">
        <v>2009</v>
      </c>
      <c r="B122" s="543">
        <v>13693646.630000001</v>
      </c>
      <c r="C122" s="542">
        <v>5920.0300000011921</v>
      </c>
      <c r="D122" s="541">
        <v>4.3250644705324248E-2</v>
      </c>
      <c r="E122" s="542">
        <v>-1155857.3699999992</v>
      </c>
      <c r="F122" s="541">
        <v>-7.7838112976702689</v>
      </c>
    </row>
    <row r="123" spans="1:6" ht="15" hidden="1" customHeight="1">
      <c r="A123" s="547">
        <v>2009</v>
      </c>
      <c r="B123" s="543">
        <v>13774419.779999999</v>
      </c>
      <c r="C123" s="542">
        <v>80773.14999999851</v>
      </c>
      <c r="D123" s="541">
        <v>0.58985858319901752</v>
      </c>
      <c r="E123" s="542">
        <v>-1118264.17</v>
      </c>
      <c r="F123" s="541">
        <v>-7.5088155617510495</v>
      </c>
    </row>
    <row r="124" spans="1:6" s="507" customFormat="1" ht="15" hidden="1" customHeight="1">
      <c r="A124" s="547">
        <v>2009</v>
      </c>
      <c r="B124" s="543">
        <v>13658460.23</v>
      </c>
      <c r="C124" s="542">
        <v>-115959.54999999888</v>
      </c>
      <c r="D124" s="541">
        <v>-0.84184707488273602</v>
      </c>
      <c r="E124" s="542">
        <v>-1012217.4199999999</v>
      </c>
      <c r="F124" s="541">
        <v>-6.8995955343617084</v>
      </c>
    </row>
    <row r="125" spans="1:6" ht="15" hidden="1" customHeight="1">
      <c r="A125" s="547">
        <v>2009</v>
      </c>
      <c r="B125" s="543">
        <v>13572167</v>
      </c>
      <c r="C125" s="542">
        <v>-86293.230000000447</v>
      </c>
      <c r="D125" s="541">
        <v>-0.63179325155893196</v>
      </c>
      <c r="E125" s="542">
        <v>-982654.53999999911</v>
      </c>
      <c r="F125" s="541">
        <v>-6.7514021886110953</v>
      </c>
    </row>
    <row r="126" spans="1:6" ht="15" hidden="1" customHeight="1">
      <c r="A126" s="547">
        <v>2009</v>
      </c>
      <c r="B126" s="543">
        <v>13541931.76</v>
      </c>
      <c r="C126" s="542">
        <v>-30235.240000000224</v>
      </c>
      <c r="D126" s="541">
        <v>-0.2227738577045244</v>
      </c>
      <c r="E126" s="542">
        <v>-893512.37000000104</v>
      </c>
      <c r="F126" s="541">
        <v>-6.1897116704784167</v>
      </c>
    </row>
    <row r="127" spans="1:6" s="507" customFormat="1" ht="15" hidden="1" customHeight="1">
      <c r="A127" s="547">
        <v>2009</v>
      </c>
      <c r="B127" s="543">
        <v>13499435.09</v>
      </c>
      <c r="C127" s="542">
        <v>-42496.669999999925</v>
      </c>
      <c r="D127" s="541">
        <v>-0.3138154197876446</v>
      </c>
      <c r="E127" s="542">
        <v>-762967.91000000015</v>
      </c>
      <c r="F127" s="541">
        <v>-5.3495046381735278</v>
      </c>
    </row>
    <row r="128" spans="1:6" s="507" customFormat="1" ht="15" hidden="1" customHeight="1">
      <c r="A128" s="547">
        <v>2009</v>
      </c>
      <c r="B128" s="543">
        <v>13436666.939999999</v>
      </c>
      <c r="C128" s="542">
        <v>-62768.150000000373</v>
      </c>
      <c r="D128" s="541">
        <v>-0.46496871596129097</v>
      </c>
      <c r="E128" s="542">
        <v>-644431.53000000119</v>
      </c>
      <c r="F128" s="541">
        <v>-4.5765714327825435</v>
      </c>
    </row>
    <row r="129" spans="1:6" s="507" customFormat="1" ht="15" hidden="1" customHeight="1">
      <c r="A129" s="546" t="s">
        <v>151</v>
      </c>
      <c r="B129" s="550"/>
      <c r="C129" s="549"/>
      <c r="D129" s="548"/>
      <c r="E129" s="549"/>
      <c r="F129" s="548"/>
    </row>
    <row r="130" spans="1:6" s="302" customFormat="1" ht="15" hidden="1" customHeight="1">
      <c r="A130" s="547">
        <v>2010</v>
      </c>
      <c r="B130" s="543">
        <v>13185817.890000001</v>
      </c>
      <c r="C130" s="542">
        <v>-250849.04999999888</v>
      </c>
      <c r="D130" s="541">
        <v>-1.8668993666371136</v>
      </c>
      <c r="E130" s="542">
        <v>-569806.45999999903</v>
      </c>
      <c r="F130" s="541">
        <v>-4.1423525788562188</v>
      </c>
    </row>
    <row r="131" spans="1:6" s="302" customFormat="1" ht="15" hidden="1" customHeight="1">
      <c r="A131" s="547">
        <v>2010</v>
      </c>
      <c r="B131" s="543">
        <v>13223025.300000001</v>
      </c>
      <c r="C131" s="542">
        <v>37207.410000000149</v>
      </c>
      <c r="D131" s="541">
        <v>0.28217749031873041</v>
      </c>
      <c r="E131" s="542">
        <v>-477518</v>
      </c>
      <c r="F131" s="541">
        <v>-3.4853946266495797</v>
      </c>
    </row>
    <row r="132" spans="1:6" s="302" customFormat="1" ht="15" hidden="1" customHeight="1">
      <c r="A132" s="547">
        <v>2010</v>
      </c>
      <c r="B132" s="543">
        <v>13255716.17</v>
      </c>
      <c r="C132" s="542">
        <v>32690.86999999918</v>
      </c>
      <c r="D132" s="541">
        <v>0.24722685813812006</v>
      </c>
      <c r="E132" s="542">
        <v>-393325.55000000075</v>
      </c>
      <c r="F132" s="541">
        <v>-2.8817081672749225</v>
      </c>
    </row>
    <row r="133" spans="1:6" ht="15" hidden="1" customHeight="1">
      <c r="A133" s="547">
        <v>2010</v>
      </c>
      <c r="B133" s="543">
        <v>13319738.5</v>
      </c>
      <c r="C133" s="542">
        <v>64022.330000000075</v>
      </c>
      <c r="D133" s="541">
        <v>0.48297903469669734</v>
      </c>
      <c r="E133" s="542">
        <v>-306227.94999999925</v>
      </c>
      <c r="F133" s="541">
        <v>-2.2473851753832719</v>
      </c>
    </row>
    <row r="134" spans="1:6" ht="15" customHeight="1">
      <c r="A134" s="547">
        <v>2010</v>
      </c>
      <c r="B134" s="543">
        <v>13429347.85</v>
      </c>
      <c r="C134" s="542">
        <v>109609.34999999963</v>
      </c>
      <c r="D134" s="541">
        <v>0.8229091734796441</v>
      </c>
      <c r="E134" s="542">
        <v>-258378.75</v>
      </c>
      <c r="F134" s="541">
        <v>-1.887667379329443</v>
      </c>
    </row>
    <row r="135" spans="1:6" ht="15" hidden="1" customHeight="1">
      <c r="A135" s="547">
        <v>2010</v>
      </c>
      <c r="B135" s="543">
        <v>13459372.630000001</v>
      </c>
      <c r="C135" s="542">
        <v>30024.780000001192</v>
      </c>
      <c r="D135" s="541">
        <v>0.22357586038701527</v>
      </c>
      <c r="E135" s="542">
        <v>-234274</v>
      </c>
      <c r="F135" s="541">
        <v>-1.7108225904322154</v>
      </c>
    </row>
    <row r="136" spans="1:6" ht="15" hidden="1" customHeight="1">
      <c r="A136" s="547">
        <v>2010</v>
      </c>
      <c r="B136" s="543">
        <v>13553424.18</v>
      </c>
      <c r="C136" s="542">
        <v>94051.549999998882</v>
      </c>
      <c r="D136" s="541">
        <v>0.69878108427107577</v>
      </c>
      <c r="E136" s="542">
        <v>-220995.59999999963</v>
      </c>
      <c r="F136" s="541">
        <v>-1.604391353898464</v>
      </c>
    </row>
    <row r="137" spans="1:6" s="507" customFormat="1" ht="15" hidden="1" customHeight="1">
      <c r="A137" s="547">
        <v>2010</v>
      </c>
      <c r="B137" s="543">
        <v>13448473.220000001</v>
      </c>
      <c r="C137" s="542">
        <v>-104950.95999999903</v>
      </c>
      <c r="D137" s="541">
        <v>-0.7743501465472491</v>
      </c>
      <c r="E137" s="542">
        <v>-209987.00999999978</v>
      </c>
      <c r="F137" s="541">
        <v>-1.5374134892509659</v>
      </c>
    </row>
    <row r="138" spans="1:6" s="507" customFormat="1" ht="15" hidden="1" customHeight="1">
      <c r="A138" s="547">
        <v>2010</v>
      </c>
      <c r="B138" s="543">
        <v>13383973.630000001</v>
      </c>
      <c r="C138" s="542">
        <v>-64499.589999999851</v>
      </c>
      <c r="D138" s="541">
        <v>-0.4796052975298295</v>
      </c>
      <c r="E138" s="542">
        <v>-188193.36999999918</v>
      </c>
      <c r="F138" s="541">
        <v>-1.3866125431554082</v>
      </c>
    </row>
    <row r="139" spans="1:6" ht="15" hidden="1" customHeight="1">
      <c r="A139" s="547">
        <v>2010</v>
      </c>
      <c r="B139" s="543">
        <v>13355565.800000001</v>
      </c>
      <c r="C139" s="542">
        <v>-28407.830000000075</v>
      </c>
      <c r="D139" s="541">
        <v>-0.21225258495969967</v>
      </c>
      <c r="E139" s="542">
        <v>-186365.95999999903</v>
      </c>
      <c r="F139" s="541">
        <v>-1.3762139944500689</v>
      </c>
    </row>
    <row r="140" spans="1:6" s="507" customFormat="1" ht="15" hidden="1" customHeight="1">
      <c r="A140" s="547">
        <v>2010</v>
      </c>
      <c r="B140" s="543">
        <v>13321003</v>
      </c>
      <c r="C140" s="542">
        <v>-34562.800000000745</v>
      </c>
      <c r="D140" s="541">
        <v>-0.25878948535449808</v>
      </c>
      <c r="E140" s="542">
        <v>-178432.08999999985</v>
      </c>
      <c r="F140" s="541">
        <v>-1.3217744950837016</v>
      </c>
    </row>
    <row r="141" spans="1:6" s="507" customFormat="1" ht="15" hidden="1" customHeight="1">
      <c r="A141" s="547">
        <v>2010</v>
      </c>
      <c r="B141" s="543">
        <v>13273267</v>
      </c>
      <c r="C141" s="542">
        <v>-47736</v>
      </c>
      <c r="D141" s="541">
        <v>-0.3583513944107608</v>
      </c>
      <c r="E141" s="542">
        <v>-163399.93999999948</v>
      </c>
      <c r="F141" s="541">
        <v>-1.2160749442524974</v>
      </c>
    </row>
    <row r="142" spans="1:6" s="507" customFormat="1" ht="15" hidden="1" customHeight="1">
      <c r="A142" s="546" t="s">
        <v>150</v>
      </c>
      <c r="B142" s="550"/>
      <c r="C142" s="549"/>
      <c r="D142" s="548"/>
      <c r="E142" s="549"/>
      <c r="F142" s="548"/>
    </row>
    <row r="143" spans="1:6" s="302" customFormat="1" ht="15" hidden="1" customHeight="1">
      <c r="A143" s="547">
        <v>2011</v>
      </c>
      <c r="B143" s="543">
        <v>13054516.9</v>
      </c>
      <c r="C143" s="542">
        <v>-218750.09999999963</v>
      </c>
      <c r="D143" s="541">
        <v>-1.6480501748363849</v>
      </c>
      <c r="E143" s="542">
        <v>-131300.99000000022</v>
      </c>
      <c r="F143" s="541">
        <v>-0.99577433190228248</v>
      </c>
    </row>
    <row r="144" spans="1:6" s="302" customFormat="1" ht="14.45" hidden="1" customHeight="1">
      <c r="A144" s="547">
        <v>2011</v>
      </c>
      <c r="B144" s="543">
        <v>13070759.6</v>
      </c>
      <c r="C144" s="542">
        <v>16242.699999999255</v>
      </c>
      <c r="D144" s="541">
        <v>0.12442206880898254</v>
      </c>
      <c r="E144" s="542">
        <v>-152265.70000000112</v>
      </c>
      <c r="F144" s="541">
        <v>-1.1515193879270669</v>
      </c>
    </row>
    <row r="145" spans="1:6" s="302" customFormat="1" ht="14.45" hidden="1" customHeight="1">
      <c r="A145" s="547">
        <v>2011</v>
      </c>
      <c r="B145" s="543">
        <v>13124237.560000001</v>
      </c>
      <c r="C145" s="542">
        <v>53477.960000000894</v>
      </c>
      <c r="D145" s="541">
        <v>0.40914194458905229</v>
      </c>
      <c r="E145" s="542">
        <v>-131478.6099999994</v>
      </c>
      <c r="F145" s="541">
        <v>-0.99186349733074053</v>
      </c>
    </row>
    <row r="146" spans="1:6" ht="14.45" hidden="1" customHeight="1">
      <c r="A146" s="547">
        <v>2011</v>
      </c>
      <c r="B146" s="543">
        <v>13192473.359999999</v>
      </c>
      <c r="C146" s="542">
        <v>68235.799999998882</v>
      </c>
      <c r="D146" s="541">
        <v>0.51992201214009981</v>
      </c>
      <c r="E146" s="542">
        <v>-127265.1400000006</v>
      </c>
      <c r="F146" s="541">
        <v>-0.95546275176499762</v>
      </c>
    </row>
    <row r="147" spans="1:6" ht="14.45" customHeight="1">
      <c r="A147" s="547">
        <v>2011</v>
      </c>
      <c r="B147" s="543">
        <v>13284587.5</v>
      </c>
      <c r="C147" s="542">
        <v>92114.140000000596</v>
      </c>
      <c r="D147" s="541">
        <v>0.69823252612579267</v>
      </c>
      <c r="E147" s="542">
        <v>-144760.34999999963</v>
      </c>
      <c r="F147" s="541">
        <v>-1.0779402813666792</v>
      </c>
    </row>
    <row r="148" spans="1:6" ht="14.45" hidden="1" customHeight="1">
      <c r="A148" s="547">
        <v>2011</v>
      </c>
      <c r="B148" s="543">
        <v>13286911.810000001</v>
      </c>
      <c r="C148" s="542">
        <v>2324.3100000005215</v>
      </c>
      <c r="D148" s="541">
        <v>1.74962903439706E-2</v>
      </c>
      <c r="E148" s="542">
        <v>-172460.8200000003</v>
      </c>
      <c r="F148" s="541">
        <v>-1.2813436758233223</v>
      </c>
    </row>
    <row r="149" spans="1:6" ht="14.45" hidden="1" customHeight="1">
      <c r="A149" s="547">
        <v>2011</v>
      </c>
      <c r="B149" s="543">
        <v>13369446</v>
      </c>
      <c r="C149" s="542">
        <v>82534.189999999478</v>
      </c>
      <c r="D149" s="541">
        <v>0.62116909617691363</v>
      </c>
      <c r="E149" s="542">
        <v>-183978.1799999997</v>
      </c>
      <c r="F149" s="541">
        <v>-1.3574295141701924</v>
      </c>
    </row>
    <row r="150" spans="1:6" s="507" customFormat="1" ht="14.45" hidden="1" customHeight="1">
      <c r="A150" s="547">
        <v>2011</v>
      </c>
      <c r="B150" s="543">
        <v>13253361.359999999</v>
      </c>
      <c r="C150" s="542">
        <v>-116084.6400000006</v>
      </c>
      <c r="D150" s="541">
        <v>-0.86828309864148423</v>
      </c>
      <c r="E150" s="542">
        <v>-195111.86000000127</v>
      </c>
      <c r="F150" s="541">
        <v>-1.4508104883596644</v>
      </c>
    </row>
    <row r="151" spans="1:6" s="507" customFormat="1" ht="14.45" hidden="1" customHeight="1">
      <c r="A151" s="547">
        <v>2011</v>
      </c>
      <c r="B151" s="543">
        <v>13162854.77</v>
      </c>
      <c r="C151" s="542">
        <v>-90506.589999999851</v>
      </c>
      <c r="D151" s="541">
        <v>-0.68289536172429166</v>
      </c>
      <c r="E151" s="542">
        <v>-221118.86000000127</v>
      </c>
      <c r="F151" s="541">
        <v>-1.6521166741121363</v>
      </c>
    </row>
    <row r="152" spans="1:6" ht="14.45" hidden="1" customHeight="1">
      <c r="A152" s="547">
        <v>2011</v>
      </c>
      <c r="B152" s="543">
        <v>13088041.35</v>
      </c>
      <c r="C152" s="542">
        <v>-74813.419999999925</v>
      </c>
      <c r="D152" s="541">
        <v>-0.56836773866494639</v>
      </c>
      <c r="E152" s="542">
        <v>-267524.45000000112</v>
      </c>
      <c r="F152" s="541">
        <v>-2.0030933470448815</v>
      </c>
    </row>
    <row r="153" spans="1:6" s="507" customFormat="1" ht="14.45" hidden="1" customHeight="1">
      <c r="A153" s="547">
        <v>2011</v>
      </c>
      <c r="B153" s="543">
        <v>12979215.76</v>
      </c>
      <c r="C153" s="542">
        <v>-108825.58999999985</v>
      </c>
      <c r="D153" s="541">
        <v>-0.83148873914582566</v>
      </c>
      <c r="E153" s="542">
        <v>-341787.24000000022</v>
      </c>
      <c r="F153" s="541">
        <v>-2.5657770664866604</v>
      </c>
    </row>
    <row r="154" spans="1:6" s="507" customFormat="1" ht="14.45" hidden="1" customHeight="1">
      <c r="A154" s="547">
        <v>2011</v>
      </c>
      <c r="B154" s="543">
        <v>12929822.449999999</v>
      </c>
      <c r="C154" s="542">
        <v>-49393.310000000522</v>
      </c>
      <c r="D154" s="541">
        <v>-0.38055696825861673</v>
      </c>
      <c r="E154" s="542">
        <v>-343444.55000000075</v>
      </c>
      <c r="F154" s="541">
        <v>-2.5874907059430114</v>
      </c>
    </row>
    <row r="155" spans="1:6" s="507" customFormat="1" ht="14.45" hidden="1" customHeight="1">
      <c r="A155" s="546" t="s">
        <v>149</v>
      </c>
      <c r="B155" s="585" t="s">
        <v>168</v>
      </c>
      <c r="C155" s="542"/>
      <c r="D155" s="584"/>
      <c r="E155" s="583"/>
      <c r="F155" s="582"/>
    </row>
    <row r="156" spans="1:6" s="302" customFormat="1" ht="15" hidden="1" customHeight="1">
      <c r="A156" s="547" t="s">
        <v>167</v>
      </c>
      <c r="B156" s="543">
        <v>13566537.939999999</v>
      </c>
      <c r="C156" s="542">
        <v>636715.49000000022</v>
      </c>
      <c r="D156" s="541">
        <v>4.9243946888071832</v>
      </c>
      <c r="E156" s="542">
        <v>512021.03999999911</v>
      </c>
      <c r="F156" s="541">
        <v>3.9221753200227454</v>
      </c>
    </row>
    <row r="157" spans="1:6" s="302" customFormat="1" ht="15" hidden="1" customHeight="1">
      <c r="A157" s="547">
        <v>2012</v>
      </c>
      <c r="B157" s="543">
        <v>13538321.41</v>
      </c>
      <c r="C157" s="542">
        <v>-28216.529999999329</v>
      </c>
      <c r="D157" s="541">
        <v>-0.20798622408156575</v>
      </c>
      <c r="E157" s="542">
        <v>467561.81000000052</v>
      </c>
      <c r="F157" s="541">
        <v>3.5771586679629479</v>
      </c>
    </row>
    <row r="158" spans="1:6" s="302" customFormat="1" ht="15" hidden="1" customHeight="1">
      <c r="A158" s="547">
        <v>2012</v>
      </c>
      <c r="B158" s="543">
        <v>13566794.619999999</v>
      </c>
      <c r="C158" s="542">
        <v>28473.209999999031</v>
      </c>
      <c r="D158" s="541">
        <v>0.21031565980527489</v>
      </c>
      <c r="E158" s="542">
        <v>442557.05999999866</v>
      </c>
      <c r="F158" s="541">
        <v>3.3720591994526501</v>
      </c>
    </row>
    <row r="159" spans="1:6" ht="15" hidden="1" customHeight="1">
      <c r="A159" s="547">
        <v>2012</v>
      </c>
      <c r="B159" s="543">
        <v>13601522.189999999</v>
      </c>
      <c r="C159" s="542">
        <v>34727.570000000298</v>
      </c>
      <c r="D159" s="541">
        <v>0.25597476023411048</v>
      </c>
      <c r="E159" s="542">
        <v>409048.83000000007</v>
      </c>
      <c r="F159" s="541">
        <v>3.100622747818079</v>
      </c>
    </row>
    <row r="160" spans="1:6" ht="15" hidden="1" customHeight="1">
      <c r="A160" s="547">
        <v>2012</v>
      </c>
      <c r="B160" s="543">
        <v>13694459.390000001</v>
      </c>
      <c r="C160" s="542">
        <v>92937.200000001118</v>
      </c>
      <c r="D160" s="541">
        <v>0.68328528749768225</v>
      </c>
      <c r="E160" s="542">
        <v>409871.8900000006</v>
      </c>
      <c r="F160" s="541">
        <v>3.0853189080955872</v>
      </c>
    </row>
    <row r="161" spans="1:6" ht="15" customHeight="1">
      <c r="A161" s="547">
        <v>2012</v>
      </c>
      <c r="B161" s="543">
        <v>13763448.270000001</v>
      </c>
      <c r="C161" s="542">
        <v>68988.88000000082</v>
      </c>
      <c r="D161" s="541">
        <v>0.50377220476755724</v>
      </c>
      <c r="E161" s="542">
        <v>476536.46000000089</v>
      </c>
      <c r="F161" s="541">
        <v>3.5865102953520847</v>
      </c>
    </row>
    <row r="162" spans="1:6" ht="15" hidden="1" customHeight="1">
      <c r="A162" s="547">
        <v>2012</v>
      </c>
      <c r="B162" s="543">
        <v>13875452.58</v>
      </c>
      <c r="C162" s="542">
        <v>112004.30999999866</v>
      </c>
      <c r="D162" s="541">
        <v>0.81378087673080302</v>
      </c>
      <c r="E162" s="542">
        <v>506006.58000000007</v>
      </c>
      <c r="F162" s="541">
        <v>3.784798412739022</v>
      </c>
    </row>
    <row r="163" spans="1:6" s="507" customFormat="1" ht="15" hidden="1" customHeight="1">
      <c r="A163" s="547">
        <v>2012</v>
      </c>
      <c r="B163" s="543">
        <v>13771653.99</v>
      </c>
      <c r="C163" s="542">
        <v>-103798.58999999985</v>
      </c>
      <c r="D163" s="541">
        <v>-0.7480735449999969</v>
      </c>
      <c r="E163" s="542">
        <v>518292.63000000082</v>
      </c>
      <c r="F163" s="541">
        <v>3.9106504072563979</v>
      </c>
    </row>
    <row r="164" spans="1:6" s="507" customFormat="1" ht="15" hidden="1" customHeight="1">
      <c r="A164" s="547">
        <v>2012</v>
      </c>
      <c r="B164" s="543">
        <v>13692547.850000001</v>
      </c>
      <c r="C164" s="542">
        <v>-79106.139999998733</v>
      </c>
      <c r="D164" s="541">
        <v>-0.5744127761083746</v>
      </c>
      <c r="E164" s="542">
        <v>529693.08000000194</v>
      </c>
      <c r="F164" s="541">
        <v>4.0241504541039745</v>
      </c>
    </row>
    <row r="165" spans="1:6" ht="15" hidden="1" customHeight="1">
      <c r="A165" s="547">
        <v>2012</v>
      </c>
      <c r="B165" s="543">
        <v>13628175.930000002</v>
      </c>
      <c r="C165" s="542">
        <v>-64371.919999999925</v>
      </c>
      <c r="D165" s="541">
        <v>-0.47012375421424224</v>
      </c>
      <c r="E165" s="542">
        <v>540134.58000000194</v>
      </c>
      <c r="F165" s="541">
        <v>4.1269321020291727</v>
      </c>
    </row>
    <row r="166" spans="1:6" s="507" customFormat="1" ht="15" hidden="1" customHeight="1">
      <c r="A166" s="547">
        <v>2012</v>
      </c>
      <c r="B166" s="543">
        <v>13433461.509999998</v>
      </c>
      <c r="C166" s="542">
        <v>-194714.42000000365</v>
      </c>
      <c r="D166" s="541">
        <v>-1.4287636217798934</v>
      </c>
      <c r="E166" s="542">
        <v>454245.74999999814</v>
      </c>
      <c r="F166" s="541">
        <v>3.4997935037023922</v>
      </c>
    </row>
    <row r="167" spans="1:6" s="507" customFormat="1" ht="15" hidden="1" customHeight="1">
      <c r="A167" s="547">
        <v>2012</v>
      </c>
      <c r="B167" s="543">
        <v>13352735.930000002</v>
      </c>
      <c r="C167" s="542">
        <v>-80725.579999996349</v>
      </c>
      <c r="D167" s="541">
        <v>-0.60092910483201933</v>
      </c>
      <c r="E167" s="542">
        <v>422913.48000000231</v>
      </c>
      <c r="F167" s="541">
        <v>3.2708374893423411</v>
      </c>
    </row>
    <row r="168" spans="1:6" s="507" customFormat="1" ht="15" hidden="1" customHeight="1">
      <c r="A168" s="551">
        <v>2013</v>
      </c>
      <c r="B168" s="581"/>
      <c r="C168" s="542"/>
      <c r="D168" s="533"/>
      <c r="E168" s="534"/>
      <c r="F168" s="533"/>
    </row>
    <row r="169" spans="1:6" s="302" customFormat="1" ht="15" hidden="1" customHeight="1">
      <c r="A169" s="547">
        <v>2013</v>
      </c>
      <c r="B169" s="543">
        <v>13107957.389999999</v>
      </c>
      <c r="C169" s="542">
        <v>-246082.54000000283</v>
      </c>
      <c r="D169" s="541">
        <v>-1.8431714285613301</v>
      </c>
      <c r="E169" s="542">
        <v>-741712.35000000149</v>
      </c>
      <c r="F169" s="541">
        <v>-5.36</v>
      </c>
    </row>
    <row r="170" spans="1:6" s="302" customFormat="1" ht="15" hidden="1" customHeight="1">
      <c r="A170" s="547">
        <v>2013</v>
      </c>
      <c r="B170" s="543">
        <v>13089436.450000001</v>
      </c>
      <c r="C170" s="542">
        <v>-18520.939999997616</v>
      </c>
      <c r="D170" s="541">
        <v>-0.14129539369824329</v>
      </c>
      <c r="E170" s="542">
        <v>-694994.90999999829</v>
      </c>
      <c r="F170" s="541">
        <v>-5.04</v>
      </c>
    </row>
    <row r="171" spans="1:6" s="302" customFormat="1" ht="15" hidden="1" customHeight="1">
      <c r="A171" s="547">
        <v>2013</v>
      </c>
      <c r="B171" s="543">
        <v>13111270.620000001</v>
      </c>
      <c r="C171" s="542">
        <v>21834.169999999925</v>
      </c>
      <c r="D171" s="541">
        <v>0.16680756336151603</v>
      </c>
      <c r="E171" s="542">
        <v>-672325.62999999896</v>
      </c>
      <c r="F171" s="541">
        <v>-4.88</v>
      </c>
    </row>
    <row r="172" spans="1:6" ht="15" hidden="1" customHeight="1">
      <c r="A172" s="547">
        <v>2013</v>
      </c>
      <c r="B172" s="543">
        <v>13149946.66</v>
      </c>
      <c r="C172" s="542">
        <v>38676.039999999106</v>
      </c>
      <c r="D172" s="541">
        <v>0.29498315701761157</v>
      </c>
      <c r="E172" s="542">
        <v>-643919.16000000015</v>
      </c>
      <c r="F172" s="541">
        <v>-4.67</v>
      </c>
    </row>
    <row r="173" spans="1:6" ht="15" customHeight="1">
      <c r="A173" s="547">
        <v>2013</v>
      </c>
      <c r="B173" s="543">
        <v>13271221.859999999</v>
      </c>
      <c r="C173" s="542">
        <v>121275.19999999925</v>
      </c>
      <c r="D173" s="541">
        <v>0.9222486078129748</v>
      </c>
      <c r="E173" s="542">
        <v>-592493.62000000104</v>
      </c>
      <c r="F173" s="541">
        <v>-4.2699999999999996</v>
      </c>
    </row>
    <row r="174" spans="1:6" ht="15" hidden="1" customHeight="1">
      <c r="A174" s="547">
        <v>2013</v>
      </c>
      <c r="B174" s="543">
        <v>13284057.65</v>
      </c>
      <c r="C174" s="542">
        <v>12835.790000000969</v>
      </c>
      <c r="D174" s="541">
        <v>9.6718976861410511E-2</v>
      </c>
      <c r="E174" s="542">
        <v>-607364.09000000171</v>
      </c>
      <c r="F174" s="541">
        <v>-4.37</v>
      </c>
    </row>
    <row r="175" spans="1:6" ht="15" hidden="1" customHeight="1">
      <c r="A175" s="547">
        <v>2013</v>
      </c>
      <c r="B175" s="543">
        <v>13310852.290000001</v>
      </c>
      <c r="C175" s="542">
        <v>26794.640000000596</v>
      </c>
      <c r="D175" s="541">
        <v>0.20170523725482781</v>
      </c>
      <c r="E175" s="542">
        <v>-588051.82999999821</v>
      </c>
      <c r="F175" s="541">
        <v>-4.2300000000000004</v>
      </c>
    </row>
    <row r="176" spans="1:6" s="507" customFormat="1" ht="15" hidden="1" customHeight="1">
      <c r="A176" s="547">
        <v>2013</v>
      </c>
      <c r="B176" s="543">
        <v>13224447.890000002</v>
      </c>
      <c r="C176" s="542">
        <v>-86404.39999999851</v>
      </c>
      <c r="D176" s="541">
        <v>-0.64912747972502416</v>
      </c>
      <c r="E176" s="542">
        <v>-551346.95999999717</v>
      </c>
      <c r="F176" s="541">
        <v>-4</v>
      </c>
    </row>
    <row r="177" spans="1:6" s="507" customFormat="1" ht="15" hidden="1" customHeight="1">
      <c r="A177" s="547">
        <v>2013</v>
      </c>
      <c r="B177" s="543">
        <v>13202030.41</v>
      </c>
      <c r="C177" s="542">
        <v>-22417.48000000231</v>
      </c>
      <c r="D177" s="541">
        <v>-0.16951543222423027</v>
      </c>
      <c r="E177" s="542">
        <v>-493885.29000000097</v>
      </c>
      <c r="F177" s="541">
        <v>-3.61</v>
      </c>
    </row>
    <row r="178" spans="1:6" ht="15" hidden="1" customHeight="1">
      <c r="A178" s="547">
        <v>2013</v>
      </c>
      <c r="B178" s="543">
        <v>13255102.289999999</v>
      </c>
      <c r="C178" s="542">
        <v>53071.879999998957</v>
      </c>
      <c r="D178" s="541">
        <v>0.40199786208489741</v>
      </c>
      <c r="E178" s="542">
        <v>-375241.36000000313</v>
      </c>
      <c r="F178" s="541">
        <v>-2.7529853218337674</v>
      </c>
    </row>
    <row r="179" spans="1:6" s="507" customFormat="1" ht="15" hidden="1" customHeight="1">
      <c r="A179" s="547">
        <v>2013</v>
      </c>
      <c r="B179" s="543">
        <v>13184854</v>
      </c>
      <c r="C179" s="542">
        <v>-70248.289999999106</v>
      </c>
      <c r="D179" s="541">
        <v>-0.52997169288535417</v>
      </c>
      <c r="E179" s="542">
        <v>-250243.45999999717</v>
      </c>
      <c r="F179" s="541">
        <v>-1.8626099345021019</v>
      </c>
    </row>
    <row r="180" spans="1:6" s="507" customFormat="1" ht="15" hidden="1" customHeight="1">
      <c r="A180" s="547">
        <v>2013</v>
      </c>
      <c r="B180" s="543">
        <v>13243867.99</v>
      </c>
      <c r="C180" s="542">
        <v>59013.990000000224</v>
      </c>
      <c r="D180" s="541">
        <v>0.44758925658183557</v>
      </c>
      <c r="E180" s="542">
        <v>-110172.23000000045</v>
      </c>
      <c r="F180" s="541">
        <v>-0.82501047012721873</v>
      </c>
    </row>
    <row r="181" spans="1:6" s="507" customFormat="1" ht="15" hidden="1" customHeight="1">
      <c r="A181" s="546">
        <v>2014</v>
      </c>
      <c r="B181" s="550"/>
      <c r="C181" s="549"/>
      <c r="D181" s="548"/>
      <c r="E181" s="549"/>
      <c r="F181" s="548"/>
    </row>
    <row r="182" spans="1:6" s="302" customFormat="1" ht="15" hidden="1" customHeight="1">
      <c r="A182" s="547">
        <v>2014</v>
      </c>
      <c r="B182" s="543">
        <v>13072308.99</v>
      </c>
      <c r="C182" s="542">
        <v>-171559</v>
      </c>
      <c r="D182" s="541">
        <v>-1.2953844007622166</v>
      </c>
      <c r="E182" s="542">
        <v>-35648.39999999851</v>
      </c>
      <c r="F182" s="541">
        <v>-0.27195999299779317</v>
      </c>
    </row>
    <row r="183" spans="1:6" s="302" customFormat="1" ht="15" hidden="1" customHeight="1">
      <c r="A183" s="547">
        <v>2014</v>
      </c>
      <c r="B183" s="543">
        <v>13106287.949999999</v>
      </c>
      <c r="C183" s="542">
        <v>33978.959999999031</v>
      </c>
      <c r="D183" s="541">
        <v>0.25993082037759052</v>
      </c>
      <c r="E183" s="542">
        <v>16851.499999998137</v>
      </c>
      <c r="F183" s="541">
        <v>0.12874121864885524</v>
      </c>
    </row>
    <row r="184" spans="1:6" s="302" customFormat="1" ht="15" hidden="1" customHeight="1">
      <c r="A184" s="547">
        <v>2014</v>
      </c>
      <c r="B184" s="543">
        <v>13172026.609999999</v>
      </c>
      <c r="C184" s="542">
        <v>65738.660000000149</v>
      </c>
      <c r="D184" s="541">
        <v>0.50158107505946248</v>
      </c>
      <c r="E184" s="542">
        <v>60755.989999998361</v>
      </c>
      <c r="F184" s="541">
        <v>0.46338750652678584</v>
      </c>
    </row>
    <row r="185" spans="1:6" ht="15" hidden="1" customHeight="1">
      <c r="A185" s="547">
        <v>2014</v>
      </c>
      <c r="B185" s="543">
        <v>13283267.600000001</v>
      </c>
      <c r="C185" s="542">
        <v>111240.99000000209</v>
      </c>
      <c r="D185" s="541">
        <v>0.84452448581868111</v>
      </c>
      <c r="E185" s="542">
        <v>133320.94000000134</v>
      </c>
      <c r="F185" s="541">
        <v>1.013851564930988</v>
      </c>
    </row>
    <row r="186" spans="1:6" ht="15" customHeight="1">
      <c r="A186" s="547">
        <v>2014</v>
      </c>
      <c r="B186" s="543">
        <v>13462143.98</v>
      </c>
      <c r="C186" s="542">
        <v>178876.37999999896</v>
      </c>
      <c r="D186" s="541">
        <v>1.3466293489412067</v>
      </c>
      <c r="E186" s="542">
        <v>190922.12000000104</v>
      </c>
      <c r="F186" s="541">
        <v>1.4386174989316345</v>
      </c>
    </row>
    <row r="187" spans="1:6" ht="15" hidden="1" customHeight="1">
      <c r="A187" s="547">
        <v>2014</v>
      </c>
      <c r="B187" s="543">
        <v>13502311.65</v>
      </c>
      <c r="C187" s="542">
        <v>40167.669999999925</v>
      </c>
      <c r="D187" s="541">
        <v>0.29837498439829346</v>
      </c>
      <c r="E187" s="542">
        <v>218254</v>
      </c>
      <c r="F187" s="541">
        <v>1.6429769107483452</v>
      </c>
    </row>
    <row r="188" spans="1:6" ht="15" hidden="1" customHeight="1">
      <c r="A188" s="547">
        <v>2014</v>
      </c>
      <c r="B188" s="543">
        <v>13558819</v>
      </c>
      <c r="C188" s="542">
        <v>56507.349999999627</v>
      </c>
      <c r="D188" s="541">
        <v>0.41850130159008359</v>
      </c>
      <c r="E188" s="542">
        <v>247966.70999999903</v>
      </c>
      <c r="F188" s="541">
        <v>1.8628913055123348</v>
      </c>
    </row>
    <row r="189" spans="1:6" s="507" customFormat="1" ht="15" hidden="1" customHeight="1">
      <c r="A189" s="547">
        <v>2014</v>
      </c>
      <c r="B189" s="543">
        <v>13470784.450000001</v>
      </c>
      <c r="C189" s="542">
        <v>-88034.549999998882</v>
      </c>
      <c r="D189" s="541">
        <v>-0.64927889368534863</v>
      </c>
      <c r="E189" s="542">
        <v>246336.55999999866</v>
      </c>
      <c r="F189" s="541">
        <v>1.8627360631537044</v>
      </c>
    </row>
    <row r="190" spans="1:6" s="507" customFormat="1" ht="15" hidden="1" customHeight="1">
      <c r="A190" s="547">
        <v>2014</v>
      </c>
      <c r="B190" s="543">
        <v>13480121.300000001</v>
      </c>
      <c r="C190" s="542">
        <v>9336.8499999996275</v>
      </c>
      <c r="D190" s="541">
        <v>6.9311850654685259E-2</v>
      </c>
      <c r="E190" s="542">
        <v>278090.8900000006</v>
      </c>
      <c r="F190" s="541">
        <v>2.1064251585828515</v>
      </c>
    </row>
    <row r="191" spans="1:6" ht="15" hidden="1" customHeight="1">
      <c r="A191" s="547">
        <v>2014</v>
      </c>
      <c r="B191" s="543">
        <v>13504961.600000001</v>
      </c>
      <c r="C191" s="542">
        <v>24840.300000000745</v>
      </c>
      <c r="D191" s="541">
        <v>0.18427356436325226</v>
      </c>
      <c r="E191" s="542">
        <v>249859.31000000238</v>
      </c>
      <c r="F191" s="541">
        <v>1.8850047667191774</v>
      </c>
    </row>
    <row r="192" spans="1:6" ht="15" hidden="1" customHeight="1">
      <c r="A192" s="547">
        <v>2014</v>
      </c>
      <c r="B192" s="543">
        <v>13510018.699999999</v>
      </c>
      <c r="C192" s="542">
        <v>5057.0999999977648</v>
      </c>
      <c r="D192" s="541">
        <v>3.7446237536855165E-2</v>
      </c>
      <c r="E192" s="542">
        <v>325164.69999999925</v>
      </c>
      <c r="F192" s="541">
        <v>2.4661987155868417</v>
      </c>
    </row>
    <row r="193" spans="1:6" s="507" customFormat="1" ht="15" hidden="1" customHeight="1">
      <c r="A193" s="547">
        <v>2014</v>
      </c>
      <c r="B193" s="543">
        <v>13586517.300000001</v>
      </c>
      <c r="C193" s="542">
        <v>76498.60000000149</v>
      </c>
      <c r="D193" s="541">
        <v>0.56623607782275087</v>
      </c>
      <c r="E193" s="542">
        <v>342649.31000000052</v>
      </c>
      <c r="F193" s="541">
        <v>2.5872298807170466</v>
      </c>
    </row>
    <row r="194" spans="1:6" s="507" customFormat="1" ht="19.149999999999999" hidden="1" customHeight="1">
      <c r="A194" s="546">
        <v>2015</v>
      </c>
      <c r="B194" s="585"/>
      <c r="C194" s="542"/>
      <c r="D194" s="584"/>
      <c r="E194" s="583"/>
      <c r="F194" s="582"/>
    </row>
    <row r="195" spans="1:6" s="302" customFormat="1" ht="15" hidden="1" customHeight="1">
      <c r="A195" s="547">
        <v>2015</v>
      </c>
      <c r="B195" s="543">
        <v>13399303.85</v>
      </c>
      <c r="C195" s="542">
        <v>-187213.45000000112</v>
      </c>
      <c r="D195" s="541">
        <v>-1.3779355361362633</v>
      </c>
      <c r="E195" s="542">
        <v>326994.8599999994</v>
      </c>
      <c r="F195" s="541">
        <v>2.5014315393718363</v>
      </c>
    </row>
    <row r="196" spans="1:6" s="302" customFormat="1" ht="15" hidden="1" customHeight="1">
      <c r="A196" s="547">
        <v>2015</v>
      </c>
      <c r="B196" s="543">
        <v>13495186.65</v>
      </c>
      <c r="C196" s="542">
        <v>95882.800000000745</v>
      </c>
      <c r="D196" s="541">
        <v>0.71558045905497636</v>
      </c>
      <c r="E196" s="542">
        <v>388898.70000000112</v>
      </c>
      <c r="F196" s="541">
        <v>2.9672680890549259</v>
      </c>
    </row>
    <row r="197" spans="1:6" s="302" customFormat="1" ht="15" hidden="1" customHeight="1">
      <c r="A197" s="547">
        <v>2015</v>
      </c>
      <c r="B197" s="543">
        <v>13637233.390000001</v>
      </c>
      <c r="C197" s="542">
        <v>142046.74000000022</v>
      </c>
      <c r="D197" s="541">
        <v>1.0525733632591283</v>
      </c>
      <c r="E197" s="542">
        <v>465206.78000000119</v>
      </c>
      <c r="F197" s="541">
        <v>3.5317783191147072</v>
      </c>
    </row>
    <row r="198" spans="1:6" ht="15" hidden="1" customHeight="1">
      <c r="A198" s="547">
        <v>2015</v>
      </c>
      <c r="B198" s="543">
        <v>13791849.699999999</v>
      </c>
      <c r="C198" s="542">
        <v>154616.30999999866</v>
      </c>
      <c r="D198" s="541">
        <v>1.1337806252797407</v>
      </c>
      <c r="E198" s="542">
        <v>508582.09999999776</v>
      </c>
      <c r="F198" s="541">
        <v>3.8287424097365914</v>
      </c>
    </row>
    <row r="199" spans="1:6" ht="15" customHeight="1">
      <c r="A199" s="547">
        <v>2015</v>
      </c>
      <c r="B199" s="543">
        <v>13987729.75</v>
      </c>
      <c r="C199" s="542">
        <v>195880.05000000075</v>
      </c>
      <c r="D199" s="541">
        <v>1.4202594594690225</v>
      </c>
      <c r="E199" s="542">
        <v>525585.76999999955</v>
      </c>
      <c r="F199" s="541">
        <v>3.9041758191030738</v>
      </c>
    </row>
    <row r="200" spans="1:6" ht="15" hidden="1" customHeight="1">
      <c r="A200" s="547">
        <v>2015</v>
      </c>
      <c r="B200" s="543">
        <v>14008728.300000001</v>
      </c>
      <c r="C200" s="542">
        <v>20998.550000000745</v>
      </c>
      <c r="D200" s="541">
        <v>0.15012121606081053</v>
      </c>
      <c r="E200" s="542">
        <v>506416.65000000037</v>
      </c>
      <c r="F200" s="541">
        <v>3.7505922180369708</v>
      </c>
    </row>
    <row r="201" spans="1:6" ht="15" hidden="1" customHeight="1">
      <c r="A201" s="547">
        <v>2015</v>
      </c>
      <c r="B201" s="543">
        <v>14068575.339999998</v>
      </c>
      <c r="C201" s="542">
        <v>59847.039999997243</v>
      </c>
      <c r="D201" s="541">
        <v>0.42721251150254602</v>
      </c>
      <c r="E201" s="542">
        <v>509756.33999999799</v>
      </c>
      <c r="F201" s="541">
        <v>3.7595924836816295</v>
      </c>
    </row>
    <row r="202" spans="1:6" s="507" customFormat="1" ht="15" hidden="1" customHeight="1">
      <c r="A202" s="547">
        <v>2015</v>
      </c>
      <c r="B202" s="543">
        <v>13947587.800000001</v>
      </c>
      <c r="C202" s="542">
        <v>-120987.53999999724</v>
      </c>
      <c r="D202" s="541">
        <v>-0.85998430598728248</v>
      </c>
      <c r="E202" s="542">
        <v>476803.34999999963</v>
      </c>
      <c r="F202" s="541">
        <v>3.5395366303259408</v>
      </c>
    </row>
    <row r="203" spans="1:6" s="507" customFormat="1" ht="15" hidden="1" customHeight="1">
      <c r="A203" s="547">
        <v>2015</v>
      </c>
      <c r="B203" s="543">
        <v>13956686</v>
      </c>
      <c r="C203" s="542">
        <v>9098.1999999992549</v>
      </c>
      <c r="D203" s="541">
        <v>6.5231351330879761E-2</v>
      </c>
      <c r="E203" s="542">
        <v>476564.69999999925</v>
      </c>
      <c r="F203" s="541">
        <v>3.5353146265827604</v>
      </c>
    </row>
    <row r="204" spans="1:6" ht="15" hidden="1" customHeight="1">
      <c r="A204" s="547">
        <v>2015</v>
      </c>
      <c r="B204" s="543">
        <v>13990331.939999999</v>
      </c>
      <c r="C204" s="542">
        <v>33645.939999999478</v>
      </c>
      <c r="D204" s="541">
        <v>0.24107399134723551</v>
      </c>
      <c r="E204" s="542">
        <v>485370.33999999799</v>
      </c>
      <c r="F204" s="541">
        <v>3.5940149581765439</v>
      </c>
    </row>
    <row r="205" spans="1:6" ht="15" hidden="1" customHeight="1">
      <c r="A205" s="547">
        <v>2015</v>
      </c>
      <c r="B205" s="543">
        <v>13992648.65</v>
      </c>
      <c r="C205" s="542">
        <v>2316.7100000008941</v>
      </c>
      <c r="D205" s="541">
        <v>1.655936406609726E-2</v>
      </c>
      <c r="E205" s="542">
        <v>482629.95000000112</v>
      </c>
      <c r="F205" s="541">
        <v>3.5723855067647037</v>
      </c>
    </row>
    <row r="206" spans="1:6" s="507" customFormat="1" ht="15" hidden="1" customHeight="1">
      <c r="A206" s="547">
        <v>2015</v>
      </c>
      <c r="B206" s="543">
        <v>14079175.200000001</v>
      </c>
      <c r="C206" s="542">
        <v>86526.550000000745</v>
      </c>
      <c r="D206" s="541">
        <v>0.6183714903754236</v>
      </c>
      <c r="E206" s="542">
        <v>492657.90000000037</v>
      </c>
      <c r="F206" s="541">
        <v>3.6260793632522734</v>
      </c>
    </row>
    <row r="207" spans="1:6" s="507" customFormat="1" ht="15" hidden="1" customHeight="1">
      <c r="A207" s="547">
        <v>2015.1428571428601</v>
      </c>
      <c r="B207" s="585"/>
      <c r="C207" s="583"/>
      <c r="D207" s="584"/>
      <c r="E207" s="583"/>
      <c r="F207" s="582"/>
    </row>
    <row r="208" spans="1:6" s="302" customFormat="1" ht="15" hidden="1" customHeight="1">
      <c r="A208" s="547">
        <v>2016</v>
      </c>
      <c r="B208" s="543">
        <v>13892445.82</v>
      </c>
      <c r="C208" s="542">
        <v>-186729.38000000082</v>
      </c>
      <c r="D208" s="541">
        <v>-1.32628067587369</v>
      </c>
      <c r="E208" s="542">
        <v>493141.97000000067</v>
      </c>
      <c r="F208" s="541">
        <v>3.6803551551672626</v>
      </c>
    </row>
    <row r="209" spans="1:6" s="302" customFormat="1" ht="15" hidden="1" customHeight="1">
      <c r="A209" s="547">
        <v>2016</v>
      </c>
      <c r="B209" s="543">
        <v>13950612.739999998</v>
      </c>
      <c r="C209" s="542">
        <v>58166.919999998063</v>
      </c>
      <c r="D209" s="541">
        <v>0.41869459671571008</v>
      </c>
      <c r="E209" s="542">
        <v>455426.08999999799</v>
      </c>
      <c r="F209" s="541">
        <v>3.3747298337662954</v>
      </c>
    </row>
    <row r="210" spans="1:6" s="302" customFormat="1" ht="15" hidden="1" customHeight="1">
      <c r="A210" s="547">
        <v>2016</v>
      </c>
      <c r="B210" s="543">
        <v>14070203.65</v>
      </c>
      <c r="C210" s="542">
        <v>119590.91000000201</v>
      </c>
      <c r="D210" s="541">
        <v>0.85724485532527694</v>
      </c>
      <c r="E210" s="542">
        <v>432970.25999999978</v>
      </c>
      <c r="F210" s="541">
        <v>3.1749127379274</v>
      </c>
    </row>
    <row r="211" spans="1:6" ht="15" hidden="1" customHeight="1">
      <c r="A211" s="546">
        <v>2016</v>
      </c>
      <c r="B211" s="543">
        <v>14212846.119999999</v>
      </c>
      <c r="C211" s="542">
        <v>142642.46999999881</v>
      </c>
      <c r="D211" s="541">
        <v>1.0137910832584112</v>
      </c>
      <c r="E211" s="542">
        <v>420996.41999999993</v>
      </c>
      <c r="F211" s="541">
        <v>3.0525015074663884</v>
      </c>
    </row>
    <row r="212" spans="1:6" ht="15" customHeight="1">
      <c r="A212" s="546">
        <v>2016</v>
      </c>
      <c r="B212" s="543">
        <v>14396508.309999999</v>
      </c>
      <c r="C212" s="542">
        <v>183662.18999999948</v>
      </c>
      <c r="D212" s="541">
        <v>1.2922266831662483</v>
      </c>
      <c r="E212" s="542">
        <v>408778.55999999866</v>
      </c>
      <c r="F212" s="541">
        <v>2.922408191364994</v>
      </c>
    </row>
    <row r="213" spans="1:6" ht="15" hidden="1" customHeight="1">
      <c r="A213" s="546">
        <v>2016</v>
      </c>
      <c r="B213" s="543">
        <v>14482695.120000001</v>
      </c>
      <c r="C213" s="542">
        <v>86186.810000002384</v>
      </c>
      <c r="D213" s="541">
        <v>0.59866467718521221</v>
      </c>
      <c r="E213" s="542">
        <v>473966.8200000003</v>
      </c>
      <c r="F213" s="541">
        <v>3.3833679249814566</v>
      </c>
    </row>
    <row r="214" spans="1:6" ht="15" hidden="1" customHeight="1">
      <c r="A214" s="546">
        <v>2016</v>
      </c>
      <c r="B214" s="543">
        <v>14568947.359999999</v>
      </c>
      <c r="C214" s="542">
        <v>86252.239999998361</v>
      </c>
      <c r="D214" s="541">
        <v>0.59555379220050497</v>
      </c>
      <c r="E214" s="542">
        <v>500372.02000000142</v>
      </c>
      <c r="F214" s="541">
        <v>3.5566644660695204</v>
      </c>
    </row>
    <row r="215" spans="1:6" s="507" customFormat="1" ht="15" hidden="1" customHeight="1">
      <c r="A215" s="546">
        <v>2016</v>
      </c>
      <c r="B215" s="543">
        <v>14436704.85</v>
      </c>
      <c r="C215" s="542">
        <v>-132242.50999999978</v>
      </c>
      <c r="D215" s="541">
        <v>-0.90770119990330045</v>
      </c>
      <c r="E215" s="542">
        <v>489117.04999999888</v>
      </c>
      <c r="F215" s="541">
        <v>3.5068218032654954</v>
      </c>
    </row>
    <row r="216" spans="1:6" s="507" customFormat="1" ht="15" hidden="1" customHeight="1">
      <c r="A216" s="546">
        <v>2016</v>
      </c>
      <c r="B216" s="543">
        <v>14450628.620000001</v>
      </c>
      <c r="C216" s="542">
        <v>13923.770000001416</v>
      </c>
      <c r="D216" s="541">
        <v>9.6447008820035762E-2</v>
      </c>
      <c r="E216" s="542">
        <v>493942.62000000104</v>
      </c>
      <c r="F216" s="541">
        <v>3.5391110755088988</v>
      </c>
    </row>
    <row r="217" spans="1:6" ht="15" hidden="1" customHeight="1">
      <c r="A217" s="546">
        <v>2016</v>
      </c>
      <c r="B217" s="543">
        <v>14551149.1</v>
      </c>
      <c r="C217" s="542">
        <v>100520.47999999858</v>
      </c>
      <c r="D217" s="541">
        <v>0.69561319886717854</v>
      </c>
      <c r="E217" s="542">
        <v>560817.16000000015</v>
      </c>
      <c r="F217" s="541">
        <v>4.0086051024747889</v>
      </c>
    </row>
    <row r="218" spans="1:6" ht="15" hidden="1" customHeight="1">
      <c r="A218" s="546">
        <v>2016</v>
      </c>
      <c r="B218" s="543">
        <v>14519795.65</v>
      </c>
      <c r="C218" s="542">
        <v>-31353.449999999255</v>
      </c>
      <c r="D218" s="541">
        <v>-0.21547061187078498</v>
      </c>
      <c r="E218" s="542">
        <v>527147</v>
      </c>
      <c r="F218" s="541">
        <v>3.7673139173690373</v>
      </c>
    </row>
    <row r="219" spans="1:6" s="507" customFormat="1" ht="15" hidden="1" customHeight="1">
      <c r="A219" s="546">
        <v>2016</v>
      </c>
      <c r="B219" s="539">
        <v>14591907.949999999</v>
      </c>
      <c r="C219" s="542">
        <v>72112.299999998882</v>
      </c>
      <c r="D219" s="541">
        <v>0.49664817424617524</v>
      </c>
      <c r="E219" s="542">
        <v>512732.74999999814</v>
      </c>
      <c r="F219" s="541">
        <v>3.6417811605895736</v>
      </c>
    </row>
    <row r="220" spans="1:6" s="507" customFormat="1" ht="20.85" hidden="1" customHeight="1">
      <c r="A220" s="551">
        <v>2017</v>
      </c>
      <c r="B220" s="581"/>
      <c r="C220" s="534"/>
      <c r="D220" s="533"/>
      <c r="E220" s="534"/>
      <c r="F220" s="533"/>
    </row>
    <row r="221" spans="1:6" s="302" customFormat="1" ht="15" hidden="1" customHeight="1">
      <c r="A221" s="547">
        <v>2017</v>
      </c>
      <c r="B221" s="543">
        <v>14434274.129999999</v>
      </c>
      <c r="C221" s="542">
        <v>-157633.8200000003</v>
      </c>
      <c r="D221" s="541">
        <v>-1.0802824451753708</v>
      </c>
      <c r="E221" s="542">
        <v>541828.30999999866</v>
      </c>
      <c r="F221" s="541">
        <v>3.9001650034867623</v>
      </c>
    </row>
    <row r="222" spans="1:6" s="302" customFormat="1" ht="15" hidden="1" customHeight="1">
      <c r="A222" s="547">
        <v>2017</v>
      </c>
      <c r="B222" s="543">
        <v>14502780.6</v>
      </c>
      <c r="C222" s="542">
        <v>68506.470000000671</v>
      </c>
      <c r="D222" s="541">
        <v>0.47460973363126868</v>
      </c>
      <c r="E222" s="542">
        <v>552167.86000000127</v>
      </c>
      <c r="F222" s="541">
        <v>3.9580186927330629</v>
      </c>
    </row>
    <row r="223" spans="1:6" s="302" customFormat="1" ht="15" hidden="1" customHeight="1">
      <c r="A223" s="547">
        <v>2017</v>
      </c>
      <c r="B223" s="543">
        <v>14647117.339999998</v>
      </c>
      <c r="C223" s="542">
        <v>144336.73999999836</v>
      </c>
      <c r="D223" s="541">
        <v>0.99523494136013824</v>
      </c>
      <c r="E223" s="542">
        <v>576913.68999999762</v>
      </c>
      <c r="F223" s="541">
        <v>4.100251171559961</v>
      </c>
    </row>
    <row r="224" spans="1:6" ht="15" hidden="1" customHeight="1">
      <c r="A224" s="547">
        <v>2017</v>
      </c>
      <c r="B224" s="543">
        <v>14841054.030000001</v>
      </c>
      <c r="C224" s="542">
        <v>193936.6900000032</v>
      </c>
      <c r="D224" s="541">
        <v>1.3240604652656032</v>
      </c>
      <c r="E224" s="542">
        <v>628207.91000000201</v>
      </c>
      <c r="F224" s="541">
        <v>4.4200007844734444</v>
      </c>
    </row>
    <row r="225" spans="1:6" ht="15" customHeight="1">
      <c r="A225" s="546">
        <v>2017</v>
      </c>
      <c r="B225" s="543">
        <v>15048624.750000002</v>
      </c>
      <c r="C225" s="542">
        <v>207570.72000000067</v>
      </c>
      <c r="D225" s="541">
        <v>1.3986251891571442</v>
      </c>
      <c r="E225" s="542">
        <v>652116.4400000032</v>
      </c>
      <c r="F225" s="541">
        <v>4.5296847399243063</v>
      </c>
    </row>
    <row r="226" spans="1:6" ht="15" hidden="1" customHeight="1">
      <c r="A226" s="546">
        <v>2017</v>
      </c>
      <c r="B226" s="540">
        <v>15125718.76</v>
      </c>
      <c r="C226" s="509">
        <v>77094.009999997914</v>
      </c>
      <c r="D226" s="508">
        <v>0.51229937140932691</v>
      </c>
      <c r="E226" s="509">
        <v>643023.63999999873</v>
      </c>
      <c r="F226" s="508">
        <v>4.439944600587566</v>
      </c>
    </row>
    <row r="227" spans="1:6" ht="15" hidden="1" customHeight="1">
      <c r="A227" s="546">
        <v>2017</v>
      </c>
      <c r="B227" s="540">
        <v>15188082.500000002</v>
      </c>
      <c r="C227" s="509">
        <v>62363.740000002086</v>
      </c>
      <c r="D227" s="508">
        <v>0.41230265476654893</v>
      </c>
      <c r="E227" s="509">
        <v>619135.14000000246</v>
      </c>
      <c r="F227" s="508">
        <v>4.2496902809868118</v>
      </c>
    </row>
    <row r="228" spans="1:6" s="507" customFormat="1" ht="15" hidden="1" customHeight="1">
      <c r="A228" s="546">
        <v>2017</v>
      </c>
      <c r="B228" s="540">
        <v>15025348.809999999</v>
      </c>
      <c r="C228" s="509">
        <v>-162733.6900000032</v>
      </c>
      <c r="D228" s="508">
        <v>-1.0714564527813337</v>
      </c>
      <c r="E228" s="509">
        <v>588643.95999999903</v>
      </c>
      <c r="F228" s="508">
        <v>4.0774121665305074</v>
      </c>
    </row>
    <row r="229" spans="1:6" s="507" customFormat="1" ht="15" hidden="1" customHeight="1">
      <c r="A229" s="546">
        <v>2017</v>
      </c>
      <c r="B229" s="540">
        <v>15049860.130000001</v>
      </c>
      <c r="C229" s="509">
        <v>24511.320000002161</v>
      </c>
      <c r="D229" s="508">
        <v>0.16313311797253505</v>
      </c>
      <c r="E229" s="509">
        <v>599231.50999999978</v>
      </c>
      <c r="F229" s="508">
        <v>4.1467504684927832</v>
      </c>
    </row>
    <row r="230" spans="1:6" ht="15" hidden="1" customHeight="1">
      <c r="A230" s="546">
        <v>2017</v>
      </c>
      <c r="B230" s="540">
        <v>15144839.039999999</v>
      </c>
      <c r="C230" s="509">
        <v>94978.909999998286</v>
      </c>
      <c r="D230" s="508">
        <v>0.6310949681895579</v>
      </c>
      <c r="E230" s="509">
        <v>593689.93999999948</v>
      </c>
      <c r="F230" s="508">
        <v>4.0800210067258433</v>
      </c>
    </row>
    <row r="231" spans="1:6" ht="15" hidden="1" customHeight="1">
      <c r="A231" s="546">
        <v>2017</v>
      </c>
      <c r="B231" s="540">
        <v>15139984.459999999</v>
      </c>
      <c r="C231" s="509">
        <v>-4854.5800000000745</v>
      </c>
      <c r="D231" s="508">
        <v>-3.2054351896235289E-2</v>
      </c>
      <c r="E231" s="509">
        <v>620188.80999999866</v>
      </c>
      <c r="F231" s="508">
        <v>4.2713329095647339</v>
      </c>
    </row>
    <row r="232" spans="1:6" s="507" customFormat="1" ht="15" hidden="1" customHeight="1">
      <c r="A232" s="546">
        <v>2017</v>
      </c>
      <c r="B232" s="539">
        <v>15191482.92</v>
      </c>
      <c r="C232" s="538">
        <v>51498.460000000894</v>
      </c>
      <c r="D232" s="537">
        <v>0.34014869788050817</v>
      </c>
      <c r="E232" s="538">
        <v>599574.97000000067</v>
      </c>
      <c r="F232" s="537">
        <v>4.1089552651680634</v>
      </c>
    </row>
    <row r="233" spans="1:6" s="507" customFormat="1" ht="19.149999999999999" customHeight="1">
      <c r="A233" s="546">
        <v>2018</v>
      </c>
      <c r="B233" s="581"/>
      <c r="C233" s="534"/>
      <c r="D233" s="533"/>
      <c r="E233" s="534"/>
      <c r="F233" s="533"/>
    </row>
    <row r="234" spans="1:6" s="302" customFormat="1" ht="15" customHeight="1">
      <c r="A234" s="577" t="s">
        <v>94</v>
      </c>
      <c r="B234" s="526">
        <v>15025513.660000002</v>
      </c>
      <c r="C234" s="525">
        <v>-165969.25999999791</v>
      </c>
      <c r="D234" s="524">
        <v>-1.0925151999578304</v>
      </c>
      <c r="E234" s="525">
        <v>591239.53000000305</v>
      </c>
      <c r="F234" s="524">
        <v>4.0960807912825885</v>
      </c>
    </row>
    <row r="235" spans="1:6" s="302" customFormat="1" ht="15" customHeight="1">
      <c r="A235" s="577" t="s">
        <v>93</v>
      </c>
      <c r="B235" s="526">
        <v>15090156.199999999</v>
      </c>
      <c r="C235" s="525">
        <v>64642.539999997243</v>
      </c>
      <c r="D235" s="524">
        <v>0.43021850342516643</v>
      </c>
      <c r="E235" s="525">
        <v>587375.59999999963</v>
      </c>
      <c r="F235" s="524">
        <v>4.0500895393811476</v>
      </c>
    </row>
    <row r="236" spans="1:6" s="302" customFormat="1" ht="15" customHeight="1">
      <c r="A236" s="577" t="s">
        <v>92</v>
      </c>
      <c r="B236" s="526">
        <v>15206426.949999999</v>
      </c>
      <c r="C236" s="525">
        <v>116270.75</v>
      </c>
      <c r="D236" s="524">
        <v>0.77050726618720944</v>
      </c>
      <c r="E236" s="525">
        <v>559309.61000000127</v>
      </c>
      <c r="F236" s="524">
        <v>3.8185644111184587</v>
      </c>
    </row>
    <row r="237" spans="1:6" ht="15" customHeight="1">
      <c r="A237" s="523" t="s">
        <v>91</v>
      </c>
      <c r="B237" s="513">
        <v>15364490.51</v>
      </c>
      <c r="C237" s="512">
        <v>158063.56000000052</v>
      </c>
      <c r="D237" s="511">
        <v>1.0394523349878853</v>
      </c>
      <c r="E237" s="512">
        <v>523436.47999999858</v>
      </c>
      <c r="F237" s="511">
        <v>3.5269494938965522</v>
      </c>
    </row>
    <row r="238" spans="1:6" ht="15" customHeight="1">
      <c r="A238" s="580" t="s">
        <v>90</v>
      </c>
      <c r="B238" s="520">
        <v>15586623.16</v>
      </c>
      <c r="C238" s="519">
        <v>222132.65000000037</v>
      </c>
      <c r="D238" s="518">
        <v>1.445753439435066</v>
      </c>
      <c r="E238" s="519">
        <v>537998.40999999829</v>
      </c>
      <c r="F238" s="518">
        <v>3.575066950885315</v>
      </c>
    </row>
    <row r="239" spans="1:6" ht="15" customHeight="1">
      <c r="A239" s="577" t="s">
        <v>89</v>
      </c>
      <c r="B239" s="513">
        <v>15664099.75</v>
      </c>
      <c r="C239" s="512">
        <v>77476.589999999851</v>
      </c>
      <c r="D239" s="511">
        <v>0.49707104101182153</v>
      </c>
      <c r="E239" s="512">
        <v>538380.99000000022</v>
      </c>
      <c r="F239" s="511">
        <v>3.5593745893500994</v>
      </c>
    </row>
    <row r="240" spans="1:6" ht="15" customHeight="1">
      <c r="A240" s="577" t="s">
        <v>88</v>
      </c>
      <c r="B240" s="513">
        <v>15704128.529999999</v>
      </c>
      <c r="C240" s="512">
        <v>40028.779999999329</v>
      </c>
      <c r="D240" s="511">
        <v>0.25554472097893211</v>
      </c>
      <c r="E240" s="512">
        <v>516046.02999999747</v>
      </c>
      <c r="F240" s="511">
        <v>3.3977036271695056</v>
      </c>
    </row>
    <row r="241" spans="1:6" s="507" customFormat="1" ht="15" customHeight="1">
      <c r="A241" s="577" t="s">
        <v>87</v>
      </c>
      <c r="B241" s="513">
        <v>15519468.93</v>
      </c>
      <c r="C241" s="512">
        <v>-184659.59999999963</v>
      </c>
      <c r="D241" s="511">
        <v>-1.1758665859569248</v>
      </c>
      <c r="E241" s="512">
        <v>494120.12000000104</v>
      </c>
      <c r="F241" s="511">
        <v>3.2885766996047607</v>
      </c>
    </row>
    <row r="242" spans="1:6" s="507" customFormat="1" ht="15" customHeight="1">
      <c r="A242" s="577" t="s">
        <v>86</v>
      </c>
      <c r="B242" s="513">
        <v>15539603.6</v>
      </c>
      <c r="C242" s="512">
        <v>20134.669999999925</v>
      </c>
      <c r="D242" s="511">
        <v>0.12973813788872235</v>
      </c>
      <c r="E242" s="512">
        <v>489743.46999999881</v>
      </c>
      <c r="F242" s="511">
        <v>3.2541396781738712</v>
      </c>
    </row>
    <row r="243" spans="1:6" ht="15" customHeight="1">
      <c r="A243" s="577" t="s">
        <v>85</v>
      </c>
      <c r="B243" s="513">
        <v>15666453.439999999</v>
      </c>
      <c r="C243" s="512">
        <v>126849.83999999985</v>
      </c>
      <c r="D243" s="511">
        <v>0.8163003591674709</v>
      </c>
      <c r="E243" s="512">
        <v>521614.40000000037</v>
      </c>
      <c r="F243" s="511">
        <v>3.444172622913527</v>
      </c>
    </row>
    <row r="244" spans="1:6" ht="15" customHeight="1">
      <c r="A244" s="577" t="s">
        <v>84</v>
      </c>
      <c r="B244" s="513">
        <v>15624488.27</v>
      </c>
      <c r="C244" s="512">
        <v>-41965.169999999925</v>
      </c>
      <c r="D244" s="511">
        <v>-0.26786643295318413</v>
      </c>
      <c r="E244" s="512">
        <v>484503.81000000052</v>
      </c>
      <c r="F244" s="511">
        <v>3.2001605502308479</v>
      </c>
    </row>
    <row r="245" spans="1:6" s="507" customFormat="1" ht="15" customHeight="1">
      <c r="A245" s="514" t="s">
        <v>83</v>
      </c>
      <c r="B245" s="513">
        <v>15704883.34</v>
      </c>
      <c r="C245" s="512">
        <v>80395.070000000298</v>
      </c>
      <c r="D245" s="511">
        <v>0.51454529972903629</v>
      </c>
      <c r="E245" s="512">
        <v>513400.41999999993</v>
      </c>
      <c r="F245" s="511">
        <v>3.3795280072631613</v>
      </c>
    </row>
    <row r="246" spans="1:6" s="507" customFormat="1" ht="19.149999999999999" customHeight="1">
      <c r="A246" s="532">
        <v>2019</v>
      </c>
      <c r="B246" s="531"/>
      <c r="C246" s="530"/>
      <c r="D246" s="529"/>
      <c r="E246" s="530"/>
      <c r="F246" s="529"/>
    </row>
    <row r="247" spans="1:6" s="302" customFormat="1" ht="15" customHeight="1">
      <c r="A247" s="577" t="s">
        <v>94</v>
      </c>
      <c r="B247" s="526">
        <v>15522075.26</v>
      </c>
      <c r="C247" s="525">
        <v>-182808.08000000007</v>
      </c>
      <c r="D247" s="524">
        <v>-1.1640206172967282</v>
      </c>
      <c r="E247" s="525">
        <v>496561.59999999776</v>
      </c>
      <c r="F247" s="524">
        <v>3.3047895149296238</v>
      </c>
    </row>
    <row r="248" spans="1:6" s="302" customFormat="1" ht="15" customHeight="1">
      <c r="A248" s="577" t="s">
        <v>93</v>
      </c>
      <c r="B248" s="526">
        <v>15584786.1</v>
      </c>
      <c r="C248" s="525">
        <v>62710.839999999851</v>
      </c>
      <c r="D248" s="524">
        <v>0.4040106683518303</v>
      </c>
      <c r="E248" s="525">
        <v>494629.90000000037</v>
      </c>
      <c r="F248" s="524">
        <v>3.2778315442486985</v>
      </c>
    </row>
    <row r="249" spans="1:6" s="302" customFormat="1" ht="15" customHeight="1">
      <c r="A249" s="577" t="s">
        <v>92</v>
      </c>
      <c r="B249" s="526">
        <v>15723509.710000001</v>
      </c>
      <c r="C249" s="525">
        <v>138723.61000000127</v>
      </c>
      <c r="D249" s="524">
        <v>0.890122001738618</v>
      </c>
      <c r="E249" s="525">
        <v>517082.76000000164</v>
      </c>
      <c r="F249" s="524">
        <v>3.4004224772868241</v>
      </c>
    </row>
    <row r="250" spans="1:6" ht="15" customHeight="1">
      <c r="A250" s="523" t="s">
        <v>91</v>
      </c>
      <c r="B250" s="513">
        <v>15897051.700000001</v>
      </c>
      <c r="C250" s="512">
        <v>173541.99000000022</v>
      </c>
      <c r="D250" s="511">
        <v>1.1037102606272953</v>
      </c>
      <c r="E250" s="512">
        <v>532561.19000000134</v>
      </c>
      <c r="F250" s="511">
        <v>3.4661819059563612</v>
      </c>
    </row>
    <row r="251" spans="1:6" ht="15" customHeight="1">
      <c r="A251" s="580" t="s">
        <v>90</v>
      </c>
      <c r="B251" s="520">
        <v>16097437.545454519</v>
      </c>
      <c r="C251" s="519">
        <v>200385.84545451775</v>
      </c>
      <c r="D251" s="518">
        <v>1.2605220718664185</v>
      </c>
      <c r="E251" s="519">
        <v>510814.38545451872</v>
      </c>
      <c r="F251" s="518">
        <v>3.2772614068544499</v>
      </c>
    </row>
    <row r="252" spans="1:6" ht="15" customHeight="1">
      <c r="A252" s="577" t="s">
        <v>89</v>
      </c>
      <c r="B252" s="513">
        <v>16162451.6</v>
      </c>
      <c r="C252" s="512">
        <v>65014.054545480758</v>
      </c>
      <c r="D252" s="511">
        <v>0.40387828411758164</v>
      </c>
      <c r="E252" s="512">
        <v>498351.84999999963</v>
      </c>
      <c r="F252" s="511">
        <v>3.1814905290040656</v>
      </c>
    </row>
    <row r="253" spans="1:6" ht="15" customHeight="1">
      <c r="A253" s="577" t="s">
        <v>88</v>
      </c>
      <c r="B253" s="513">
        <v>16183391.990000002</v>
      </c>
      <c r="C253" s="512">
        <v>20940.390000002459</v>
      </c>
      <c r="D253" s="511">
        <v>0.12956196571072098</v>
      </c>
      <c r="E253" s="512">
        <v>479263.46000000276</v>
      </c>
      <c r="F253" s="511">
        <v>3.0518309824353054</v>
      </c>
    </row>
    <row r="254" spans="1:6" s="507" customFormat="1" ht="15" customHeight="1">
      <c r="A254" s="577" t="s">
        <v>87</v>
      </c>
      <c r="B254" s="513">
        <v>15987629.333333356</v>
      </c>
      <c r="C254" s="512">
        <v>-195762.65666664578</v>
      </c>
      <c r="D254" s="511">
        <v>-1.2096515785294599</v>
      </c>
      <c r="E254" s="512">
        <v>468160.4033333566</v>
      </c>
      <c r="F254" s="511">
        <v>3.0166006674904793</v>
      </c>
    </row>
    <row r="255" spans="1:6" s="507" customFormat="1" ht="15" customHeight="1">
      <c r="A255" s="577" t="s">
        <v>86</v>
      </c>
      <c r="B255" s="513">
        <v>15987768.42</v>
      </c>
      <c r="C255" s="512">
        <v>139.08666664361954</v>
      </c>
      <c r="D255" s="511">
        <v>8.699642939120622E-4</v>
      </c>
      <c r="E255" s="512">
        <v>448164.8200000003</v>
      </c>
      <c r="F255" s="511">
        <v>2.8840170672049794</v>
      </c>
    </row>
    <row r="256" spans="1:6" ht="15" customHeight="1">
      <c r="A256" s="577" t="s">
        <v>85</v>
      </c>
      <c r="B256" s="513">
        <v>16090646.5156522</v>
      </c>
      <c r="C256" s="512">
        <v>102878.09565220028</v>
      </c>
      <c r="D256" s="511">
        <v>0.64348002141127836</v>
      </c>
      <c r="E256" s="512">
        <v>424193.07565220073</v>
      </c>
      <c r="F256" s="511">
        <v>2.7076522282263369</v>
      </c>
    </row>
    <row r="257" spans="1:6" ht="15" customHeight="1">
      <c r="A257" s="577" t="s">
        <v>84</v>
      </c>
      <c r="B257" s="513">
        <v>16041754.35</v>
      </c>
      <c r="C257" s="512">
        <v>-48892.16565220058</v>
      </c>
      <c r="D257" s="511">
        <v>-0.30385457541834171</v>
      </c>
      <c r="E257" s="512">
        <v>417266.08000000007</v>
      </c>
      <c r="F257" s="511">
        <v>2.6705903757576266</v>
      </c>
    </row>
    <row r="258" spans="1:6" s="507" customFormat="1" ht="15" customHeight="1">
      <c r="A258" s="577" t="s">
        <v>83</v>
      </c>
      <c r="B258" s="513">
        <v>16076050.370000001</v>
      </c>
      <c r="C258" s="512">
        <v>34296.020000001416</v>
      </c>
      <c r="D258" s="511">
        <v>0.21379220284593714</v>
      </c>
      <c r="E258" s="512">
        <v>371167.03000000119</v>
      </c>
      <c r="F258" s="511">
        <v>2.3633861007718906</v>
      </c>
    </row>
    <row r="259" spans="1:6" s="507" customFormat="1" ht="19.149999999999999" customHeight="1">
      <c r="A259" s="532">
        <v>2020</v>
      </c>
      <c r="B259" s="531"/>
      <c r="C259" s="530"/>
      <c r="D259" s="529"/>
      <c r="E259" s="530"/>
      <c r="F259" s="529"/>
    </row>
    <row r="260" spans="1:6" s="302" customFormat="1" ht="15" customHeight="1">
      <c r="A260" s="577" t="s">
        <v>94</v>
      </c>
      <c r="B260" s="526">
        <v>15851141.18</v>
      </c>
      <c r="C260" s="525">
        <v>-224909.19000000134</v>
      </c>
      <c r="D260" s="524">
        <v>-1.399032628186518</v>
      </c>
      <c r="E260" s="525">
        <v>329065.91999999993</v>
      </c>
      <c r="F260" s="524">
        <v>2.1199866286436304</v>
      </c>
    </row>
    <row r="261" spans="1:6" s="302" customFormat="1" ht="15" customHeight="1">
      <c r="A261" s="577" t="s">
        <v>93</v>
      </c>
      <c r="B261" s="526">
        <v>15929150.699999999</v>
      </c>
      <c r="C261" s="525">
        <v>78009.519999999553</v>
      </c>
      <c r="D261" s="524">
        <v>0.49213819443123441</v>
      </c>
      <c r="E261" s="525">
        <v>344364.59999999963</v>
      </c>
      <c r="F261" s="524">
        <v>2.2096203168293584</v>
      </c>
    </row>
    <row r="262" spans="1:6" s="302" customFormat="1" ht="15" customHeight="1">
      <c r="A262" s="523" t="s">
        <v>92</v>
      </c>
      <c r="B262" s="513">
        <v>15690349.545454582</v>
      </c>
      <c r="C262" s="512">
        <v>-238801.15454541706</v>
      </c>
      <c r="D262" s="511">
        <v>-1.4991455542285479</v>
      </c>
      <c r="E262" s="512">
        <v>-33160.164545418695</v>
      </c>
      <c r="F262" s="511">
        <v>-0.21089543719573101</v>
      </c>
    </row>
    <row r="263" spans="1:6" ht="15" customHeight="1">
      <c r="A263" s="523" t="s">
        <v>91</v>
      </c>
      <c r="B263" s="513">
        <v>15184891.85</v>
      </c>
      <c r="C263" s="512">
        <v>-505457.69545458257</v>
      </c>
      <c r="D263" s="511">
        <v>-3.2214559273538299</v>
      </c>
      <c r="E263" s="512">
        <v>-712159.85000000149</v>
      </c>
      <c r="F263" s="511">
        <v>-4.4798234505332886</v>
      </c>
    </row>
    <row r="264" spans="1:6" ht="15" customHeight="1">
      <c r="A264" s="580" t="s">
        <v>90</v>
      </c>
      <c r="B264" s="520">
        <v>15272073</v>
      </c>
      <c r="C264" s="579">
        <v>87181.150000000373</v>
      </c>
      <c r="D264" s="578">
        <v>0.57413085889051274</v>
      </c>
      <c r="E264" s="579">
        <v>-825364.54545451887</v>
      </c>
      <c r="F264" s="578">
        <v>-5.1273039148244948</v>
      </c>
    </row>
    <row r="265" spans="1:6" ht="15" customHeight="1">
      <c r="A265" s="577" t="s">
        <v>89</v>
      </c>
      <c r="B265" s="513"/>
      <c r="C265" s="512"/>
      <c r="D265" s="511"/>
      <c r="E265" s="512"/>
      <c r="F265" s="511"/>
    </row>
    <row r="266" spans="1:6" ht="15" customHeight="1">
      <c r="A266" s="577" t="s">
        <v>88</v>
      </c>
      <c r="B266" s="513"/>
      <c r="C266" s="512"/>
      <c r="D266" s="511"/>
      <c r="E266" s="512"/>
      <c r="F266" s="511"/>
    </row>
    <row r="267" spans="1:6" s="507" customFormat="1" ht="15" customHeight="1">
      <c r="A267" s="577" t="s">
        <v>87</v>
      </c>
      <c r="B267" s="513"/>
      <c r="C267" s="512"/>
      <c r="D267" s="511"/>
      <c r="E267" s="512"/>
      <c r="F267" s="511"/>
    </row>
    <row r="268" spans="1:6" s="507" customFormat="1" ht="15" customHeight="1">
      <c r="A268" s="577" t="s">
        <v>86</v>
      </c>
      <c r="B268" s="513"/>
      <c r="C268" s="512"/>
      <c r="D268" s="511"/>
      <c r="E268" s="512"/>
      <c r="F268" s="511"/>
    </row>
    <row r="269" spans="1:6" ht="15" customHeight="1">
      <c r="A269" s="577" t="s">
        <v>85</v>
      </c>
      <c r="B269" s="513"/>
      <c r="C269" s="512"/>
      <c r="D269" s="511"/>
      <c r="E269" s="512"/>
      <c r="F269" s="511"/>
    </row>
    <row r="270" spans="1:6" ht="15" customHeight="1">
      <c r="A270" s="577" t="s">
        <v>84</v>
      </c>
      <c r="B270" s="513"/>
      <c r="C270" s="512"/>
      <c r="D270" s="511"/>
      <c r="E270" s="512"/>
      <c r="F270" s="511"/>
    </row>
    <row r="271" spans="1:6" s="507" customFormat="1" ht="15" customHeight="1">
      <c r="A271" s="577" t="s">
        <v>83</v>
      </c>
      <c r="B271" s="513"/>
      <c r="C271" s="512"/>
      <c r="D271" s="511"/>
      <c r="E271" s="512"/>
      <c r="F271" s="511"/>
    </row>
    <row r="272" spans="1:6" ht="2.25" customHeight="1">
      <c r="C272" s="509"/>
      <c r="D272" s="508"/>
      <c r="E272" s="509"/>
      <c r="F272" s="508"/>
    </row>
    <row r="273" spans="1:4">
      <c r="A273" s="303" t="s">
        <v>166</v>
      </c>
      <c r="C273" s="306"/>
      <c r="D273" s="306"/>
    </row>
    <row r="274" spans="1:4">
      <c r="A274" s="303"/>
      <c r="C274" s="306"/>
      <c r="D274" s="306"/>
    </row>
    <row r="275" spans="1:4">
      <c r="A275" s="303"/>
      <c r="C275" s="306"/>
      <c r="D275" s="306"/>
    </row>
    <row r="276" spans="1:4">
      <c r="C276" s="306"/>
      <c r="D276" s="306"/>
    </row>
    <row r="277" spans="1:4">
      <c r="C277" s="306"/>
      <c r="D277" s="306"/>
    </row>
    <row r="278" spans="1:4">
      <c r="C278" s="306"/>
      <c r="D278" s="306"/>
    </row>
    <row r="279" spans="1:4">
      <c r="C279" s="306"/>
      <c r="D279" s="306"/>
    </row>
    <row r="280" spans="1:4">
      <c r="C280" s="306"/>
      <c r="D280" s="306"/>
    </row>
    <row r="281" spans="1:4">
      <c r="C281" s="306"/>
      <c r="D281" s="306"/>
    </row>
    <row r="282" spans="1:4">
      <c r="C282" s="306"/>
      <c r="D282" s="306"/>
    </row>
  </sheetData>
  <mergeCells count="3">
    <mergeCell ref="A4:F4"/>
    <mergeCell ref="B6:B7"/>
    <mergeCell ref="A3:F3"/>
  </mergeCells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fitToPage="1"/>
  </sheetPr>
  <dimension ref="A1:HZ37"/>
  <sheetViews>
    <sheetView showGridLines="0" topLeftCell="A3" zoomScale="85" zoomScaleNormal="85" workbookViewId="0">
      <selection activeCell="H37" sqref="H37"/>
    </sheetView>
  </sheetViews>
  <sheetFormatPr baseColWidth="10" defaultColWidth="11.42578125" defaultRowHeight="12.75"/>
  <cols>
    <col min="1" max="1" width="41.7109375" style="597" customWidth="1"/>
    <col min="2" max="2" width="13" style="596" customWidth="1"/>
    <col min="3" max="3" width="12.85546875" style="596" customWidth="1"/>
    <col min="4" max="4" width="10" style="596" customWidth="1"/>
    <col min="5" max="5" width="12.140625" style="596" customWidth="1"/>
    <col min="6" max="6" width="9.5703125" style="595" customWidth="1"/>
    <col min="7" max="16384" width="11.42578125" style="594"/>
  </cols>
  <sheetData>
    <row r="1" spans="1:234" hidden="1">
      <c r="B1" s="597"/>
      <c r="D1" s="597"/>
    </row>
    <row r="2" spans="1:234" hidden="1">
      <c r="B2" s="597"/>
      <c r="D2" s="597"/>
    </row>
    <row r="3" spans="1:234" ht="18" customHeight="1">
      <c r="A3" s="1075" t="s">
        <v>199</v>
      </c>
      <c r="B3" s="1076"/>
      <c r="C3" s="1076"/>
      <c r="D3" s="1076"/>
      <c r="E3" s="1076"/>
      <c r="F3" s="1077"/>
    </row>
    <row r="4" spans="1:234" ht="18.95" customHeight="1">
      <c r="A4" s="1078" t="s">
        <v>198</v>
      </c>
      <c r="B4" s="1079"/>
      <c r="C4" s="1079"/>
      <c r="D4" s="1079"/>
      <c r="E4" s="1079"/>
      <c r="F4" s="1080"/>
    </row>
    <row r="5" spans="1:234" s="614" customFormat="1" ht="18.75">
      <c r="A5" s="1071" t="s">
        <v>196</v>
      </c>
      <c r="B5" s="1082" t="s">
        <v>229</v>
      </c>
      <c r="C5" s="1085" t="s">
        <v>195</v>
      </c>
      <c r="D5" s="1072"/>
      <c r="E5" s="1071" t="s">
        <v>197</v>
      </c>
      <c r="F5" s="1072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5"/>
      <c r="AN5" s="615"/>
      <c r="AO5" s="615"/>
      <c r="AP5" s="615"/>
      <c r="AQ5" s="615"/>
      <c r="AR5" s="615"/>
      <c r="AS5" s="615"/>
      <c r="AT5" s="615"/>
      <c r="AU5" s="615"/>
      <c r="AV5" s="615"/>
      <c r="AW5" s="615"/>
      <c r="AX5" s="615"/>
      <c r="AY5" s="615"/>
      <c r="AZ5" s="615"/>
      <c r="BA5" s="615"/>
      <c r="BB5" s="615"/>
      <c r="BC5" s="615"/>
      <c r="BD5" s="615"/>
      <c r="BE5" s="615"/>
      <c r="BF5" s="615"/>
      <c r="BG5" s="615"/>
      <c r="BH5" s="615"/>
      <c r="BI5" s="615"/>
      <c r="BJ5" s="615"/>
      <c r="BK5" s="615"/>
      <c r="BL5" s="615"/>
      <c r="BM5" s="615"/>
      <c r="BN5" s="615"/>
      <c r="BO5" s="615"/>
      <c r="BP5" s="615"/>
      <c r="BQ5" s="615"/>
      <c r="BR5" s="615"/>
      <c r="BS5" s="615"/>
      <c r="BT5" s="615"/>
      <c r="BU5" s="615"/>
      <c r="BV5" s="615"/>
      <c r="BW5" s="615"/>
      <c r="BX5" s="615"/>
      <c r="BY5" s="615"/>
      <c r="BZ5" s="615"/>
      <c r="CA5" s="615"/>
      <c r="CB5" s="615"/>
      <c r="CC5" s="615"/>
      <c r="CD5" s="615"/>
      <c r="CE5" s="615"/>
      <c r="CF5" s="615"/>
      <c r="CG5" s="615"/>
      <c r="CH5" s="615"/>
      <c r="CI5" s="615"/>
      <c r="CJ5" s="615"/>
      <c r="CK5" s="615"/>
      <c r="CL5" s="615"/>
      <c r="CM5" s="615"/>
      <c r="CN5" s="615"/>
      <c r="CO5" s="615"/>
      <c r="CP5" s="615"/>
      <c r="CQ5" s="615"/>
      <c r="CR5" s="615"/>
      <c r="CS5" s="615"/>
      <c r="CT5" s="615"/>
      <c r="CU5" s="615"/>
      <c r="CV5" s="615"/>
      <c r="CW5" s="615"/>
      <c r="CX5" s="615"/>
      <c r="CY5" s="615"/>
      <c r="CZ5" s="615"/>
      <c r="DA5" s="615"/>
      <c r="DB5" s="615"/>
      <c r="DC5" s="615"/>
      <c r="DD5" s="615"/>
      <c r="DE5" s="615"/>
      <c r="DF5" s="615"/>
      <c r="DG5" s="615"/>
      <c r="DH5" s="615"/>
      <c r="DI5" s="615"/>
      <c r="DJ5" s="615"/>
      <c r="DK5" s="615"/>
      <c r="DL5" s="615"/>
      <c r="DM5" s="615"/>
      <c r="DN5" s="615"/>
      <c r="DO5" s="615"/>
      <c r="DP5" s="615"/>
      <c r="DQ5" s="615"/>
      <c r="DR5" s="615"/>
      <c r="DS5" s="615"/>
      <c r="DT5" s="615"/>
      <c r="DU5" s="615"/>
      <c r="DV5" s="615"/>
      <c r="DW5" s="615"/>
      <c r="DX5" s="615"/>
      <c r="DY5" s="615"/>
      <c r="DZ5" s="615"/>
      <c r="EA5" s="615"/>
      <c r="EB5" s="615"/>
      <c r="EC5" s="615"/>
      <c r="ED5" s="615"/>
      <c r="EE5" s="615"/>
      <c r="EF5" s="615"/>
      <c r="EG5" s="615"/>
      <c r="EH5" s="615"/>
      <c r="EI5" s="615"/>
      <c r="EJ5" s="615"/>
      <c r="EK5" s="615"/>
      <c r="EL5" s="615"/>
      <c r="EM5" s="615"/>
      <c r="EN5" s="615"/>
      <c r="EO5" s="615"/>
      <c r="EP5" s="615"/>
      <c r="EQ5" s="615"/>
      <c r="ER5" s="615"/>
      <c r="ES5" s="615"/>
      <c r="ET5" s="615"/>
      <c r="EU5" s="615"/>
      <c r="EV5" s="615"/>
      <c r="EW5" s="615"/>
      <c r="EX5" s="615"/>
      <c r="EY5" s="615"/>
      <c r="EZ5" s="615"/>
      <c r="FA5" s="615"/>
      <c r="FB5" s="615"/>
      <c r="FC5" s="615"/>
      <c r="FD5" s="615"/>
      <c r="FE5" s="615"/>
      <c r="FF5" s="615"/>
      <c r="FG5" s="615"/>
      <c r="FH5" s="615"/>
      <c r="FI5" s="615"/>
      <c r="FJ5" s="615"/>
      <c r="FK5" s="615"/>
      <c r="FL5" s="615"/>
      <c r="FM5" s="615"/>
      <c r="FN5" s="615"/>
      <c r="FO5" s="615"/>
      <c r="FP5" s="615"/>
      <c r="FQ5" s="615"/>
      <c r="FR5" s="615"/>
      <c r="FS5" s="615"/>
      <c r="FT5" s="615"/>
      <c r="FU5" s="615"/>
      <c r="FV5" s="615"/>
      <c r="FW5" s="615"/>
      <c r="FX5" s="615"/>
      <c r="FY5" s="615"/>
      <c r="FZ5" s="615"/>
      <c r="GA5" s="615"/>
      <c r="GB5" s="615"/>
      <c r="GC5" s="615"/>
      <c r="GD5" s="615"/>
      <c r="GE5" s="615"/>
      <c r="GF5" s="615"/>
      <c r="GG5" s="615"/>
      <c r="GH5" s="615"/>
      <c r="GI5" s="615"/>
      <c r="GJ5" s="615"/>
      <c r="GK5" s="615"/>
      <c r="GL5" s="615"/>
      <c r="GM5" s="615"/>
      <c r="GN5" s="615"/>
      <c r="GO5" s="615"/>
      <c r="GP5" s="615"/>
      <c r="GQ5" s="615"/>
      <c r="GR5" s="615"/>
      <c r="GS5" s="615"/>
      <c r="GT5" s="615"/>
      <c r="GU5" s="615"/>
      <c r="GV5" s="615"/>
      <c r="GW5" s="615"/>
      <c r="GX5" s="615"/>
      <c r="GY5" s="615"/>
      <c r="GZ5" s="615"/>
      <c r="HA5" s="615"/>
      <c r="HB5" s="615"/>
      <c r="HC5" s="615"/>
      <c r="HD5" s="615"/>
      <c r="HE5" s="615"/>
      <c r="HF5" s="615"/>
      <c r="HG5" s="615"/>
      <c r="HH5" s="615"/>
      <c r="HI5" s="615"/>
      <c r="HJ5" s="615"/>
      <c r="HK5" s="615"/>
      <c r="HL5" s="615"/>
      <c r="HM5" s="615"/>
      <c r="HN5" s="615"/>
      <c r="HO5" s="615"/>
      <c r="HP5" s="615"/>
      <c r="HQ5" s="615"/>
      <c r="HR5" s="615"/>
      <c r="HS5" s="615"/>
      <c r="HT5" s="615"/>
      <c r="HU5" s="615"/>
      <c r="HV5" s="615"/>
      <c r="HW5" s="615"/>
      <c r="HX5" s="615"/>
      <c r="HY5" s="615"/>
      <c r="HZ5" s="615"/>
    </row>
    <row r="6" spans="1:234" s="614" customFormat="1" ht="14.45" customHeight="1">
      <c r="A6" s="1081"/>
      <c r="B6" s="1083"/>
      <c r="C6" s="1073"/>
      <c r="D6" s="1074"/>
      <c r="E6" s="1073"/>
      <c r="F6" s="1074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5"/>
      <c r="AN6" s="615"/>
      <c r="AO6" s="615"/>
      <c r="AP6" s="615"/>
      <c r="AQ6" s="615"/>
      <c r="AR6" s="615"/>
      <c r="AS6" s="615"/>
      <c r="AT6" s="615"/>
      <c r="AU6" s="615"/>
      <c r="AV6" s="615"/>
      <c r="AW6" s="615"/>
      <c r="AX6" s="615"/>
      <c r="AY6" s="615"/>
      <c r="AZ6" s="615"/>
      <c r="BA6" s="615"/>
      <c r="BB6" s="615"/>
      <c r="BC6" s="615"/>
      <c r="BD6" s="615"/>
      <c r="BE6" s="615"/>
      <c r="BF6" s="615"/>
      <c r="BG6" s="615"/>
      <c r="BH6" s="615"/>
      <c r="BI6" s="615"/>
      <c r="BJ6" s="615"/>
      <c r="BK6" s="615"/>
      <c r="BL6" s="615"/>
      <c r="BM6" s="615"/>
      <c r="BN6" s="615"/>
      <c r="BO6" s="615"/>
      <c r="BP6" s="615"/>
      <c r="BQ6" s="615"/>
      <c r="BR6" s="615"/>
      <c r="BS6" s="615"/>
      <c r="BT6" s="615"/>
      <c r="BU6" s="615"/>
      <c r="BV6" s="615"/>
      <c r="BW6" s="615"/>
      <c r="BX6" s="615"/>
      <c r="BY6" s="615"/>
      <c r="BZ6" s="615"/>
      <c r="CA6" s="615"/>
      <c r="CB6" s="615"/>
      <c r="CC6" s="615"/>
      <c r="CD6" s="615"/>
      <c r="CE6" s="615"/>
      <c r="CF6" s="615"/>
      <c r="CG6" s="615"/>
      <c r="CH6" s="615"/>
      <c r="CI6" s="615"/>
      <c r="CJ6" s="615"/>
      <c r="CK6" s="615"/>
      <c r="CL6" s="615"/>
      <c r="CM6" s="615"/>
      <c r="CN6" s="615"/>
      <c r="CO6" s="615"/>
      <c r="CP6" s="615"/>
      <c r="CQ6" s="615"/>
      <c r="CR6" s="615"/>
      <c r="CS6" s="615"/>
      <c r="CT6" s="615"/>
      <c r="CU6" s="615"/>
      <c r="CV6" s="615"/>
      <c r="CW6" s="615"/>
      <c r="CX6" s="615"/>
      <c r="CY6" s="615"/>
      <c r="CZ6" s="615"/>
      <c r="DA6" s="615"/>
      <c r="DB6" s="615"/>
      <c r="DC6" s="615"/>
      <c r="DD6" s="615"/>
      <c r="DE6" s="615"/>
      <c r="DF6" s="615"/>
      <c r="DG6" s="615"/>
      <c r="DH6" s="615"/>
      <c r="DI6" s="615"/>
      <c r="DJ6" s="615"/>
      <c r="DK6" s="615"/>
      <c r="DL6" s="615"/>
      <c r="DM6" s="615"/>
      <c r="DN6" s="615"/>
      <c r="DO6" s="615"/>
      <c r="DP6" s="615"/>
      <c r="DQ6" s="615"/>
      <c r="DR6" s="615"/>
      <c r="DS6" s="615"/>
      <c r="DT6" s="615"/>
      <c r="DU6" s="615"/>
      <c r="DV6" s="615"/>
      <c r="DW6" s="615"/>
      <c r="DX6" s="615"/>
      <c r="DY6" s="615"/>
      <c r="DZ6" s="615"/>
      <c r="EA6" s="615"/>
      <c r="EB6" s="615"/>
      <c r="EC6" s="615"/>
      <c r="ED6" s="615"/>
      <c r="EE6" s="615"/>
      <c r="EF6" s="615"/>
      <c r="EG6" s="615"/>
      <c r="EH6" s="615"/>
      <c r="EI6" s="615"/>
      <c r="EJ6" s="615"/>
      <c r="EK6" s="615"/>
      <c r="EL6" s="615"/>
      <c r="EM6" s="615"/>
      <c r="EN6" s="615"/>
      <c r="EO6" s="615"/>
      <c r="EP6" s="615"/>
      <c r="EQ6" s="615"/>
      <c r="ER6" s="615"/>
      <c r="ES6" s="615"/>
      <c r="ET6" s="615"/>
      <c r="EU6" s="615"/>
      <c r="EV6" s="615"/>
      <c r="EW6" s="615"/>
      <c r="EX6" s="615"/>
      <c r="EY6" s="615"/>
      <c r="EZ6" s="615"/>
      <c r="FA6" s="615"/>
      <c r="FB6" s="615"/>
      <c r="FC6" s="615"/>
      <c r="FD6" s="615"/>
      <c r="FE6" s="615"/>
      <c r="FF6" s="615"/>
      <c r="FG6" s="615"/>
      <c r="FH6" s="615"/>
      <c r="FI6" s="615"/>
      <c r="FJ6" s="615"/>
      <c r="FK6" s="615"/>
      <c r="FL6" s="615"/>
      <c r="FM6" s="615"/>
      <c r="FN6" s="615"/>
      <c r="FO6" s="615"/>
      <c r="FP6" s="615"/>
      <c r="FQ6" s="615"/>
      <c r="FR6" s="615"/>
      <c r="FS6" s="615"/>
      <c r="FT6" s="615"/>
      <c r="FU6" s="615"/>
      <c r="FV6" s="615"/>
      <c r="FW6" s="615"/>
      <c r="FX6" s="615"/>
      <c r="FY6" s="615"/>
      <c r="FZ6" s="615"/>
      <c r="GA6" s="615"/>
      <c r="GB6" s="615"/>
      <c r="GC6" s="615"/>
      <c r="GD6" s="615"/>
      <c r="GE6" s="615"/>
      <c r="GF6" s="615"/>
      <c r="GG6" s="615"/>
      <c r="GH6" s="615"/>
      <c r="GI6" s="615"/>
      <c r="GJ6" s="615"/>
      <c r="GK6" s="615"/>
      <c r="GL6" s="615"/>
      <c r="GM6" s="615"/>
      <c r="GN6" s="615"/>
      <c r="GO6" s="615"/>
      <c r="GP6" s="615"/>
      <c r="GQ6" s="615"/>
      <c r="GR6" s="615"/>
      <c r="GS6" s="615"/>
      <c r="GT6" s="615"/>
      <c r="GU6" s="615"/>
      <c r="GV6" s="615"/>
      <c r="GW6" s="615"/>
      <c r="GX6" s="615"/>
      <c r="GY6" s="615"/>
      <c r="GZ6" s="615"/>
      <c r="HA6" s="615"/>
      <c r="HB6" s="615"/>
      <c r="HC6" s="615"/>
      <c r="HD6" s="615"/>
      <c r="HE6" s="615"/>
      <c r="HF6" s="615"/>
      <c r="HG6" s="615"/>
      <c r="HH6" s="615"/>
      <c r="HI6" s="615"/>
      <c r="HJ6" s="615"/>
      <c r="HK6" s="615"/>
      <c r="HL6" s="615"/>
      <c r="HM6" s="615"/>
      <c r="HN6" s="615"/>
      <c r="HO6" s="615"/>
      <c r="HP6" s="615"/>
      <c r="HQ6" s="615"/>
      <c r="HR6" s="615"/>
      <c r="HS6" s="615"/>
      <c r="HT6" s="615"/>
      <c r="HU6" s="615"/>
      <c r="HV6" s="615"/>
      <c r="HW6" s="615"/>
      <c r="HX6" s="615"/>
      <c r="HY6" s="615"/>
      <c r="HZ6" s="615"/>
    </row>
    <row r="7" spans="1:234" s="614" customFormat="1" ht="20.25" customHeight="1">
      <c r="A7" s="1073"/>
      <c r="B7" s="1084"/>
      <c r="C7" s="617" t="s">
        <v>108</v>
      </c>
      <c r="D7" s="616" t="s">
        <v>194</v>
      </c>
      <c r="E7" s="617" t="s">
        <v>108</v>
      </c>
      <c r="F7" s="616" t="s">
        <v>194</v>
      </c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5"/>
      <c r="AJ7" s="615"/>
      <c r="AK7" s="615"/>
      <c r="AL7" s="615"/>
      <c r="AM7" s="615"/>
      <c r="AN7" s="615"/>
      <c r="AO7" s="615"/>
      <c r="AP7" s="615"/>
      <c r="AQ7" s="615"/>
      <c r="AR7" s="615"/>
      <c r="AS7" s="615"/>
      <c r="AT7" s="615"/>
      <c r="AU7" s="615"/>
      <c r="AV7" s="615"/>
      <c r="AW7" s="615"/>
      <c r="AX7" s="615"/>
      <c r="AY7" s="615"/>
      <c r="AZ7" s="615"/>
      <c r="BA7" s="615"/>
      <c r="BB7" s="615"/>
      <c r="BC7" s="615"/>
      <c r="BD7" s="615"/>
      <c r="BE7" s="615"/>
      <c r="BF7" s="615"/>
      <c r="BG7" s="615"/>
      <c r="BH7" s="615"/>
      <c r="BI7" s="615"/>
      <c r="BJ7" s="615"/>
      <c r="BK7" s="615"/>
      <c r="BL7" s="615"/>
      <c r="BM7" s="615"/>
      <c r="BN7" s="615"/>
      <c r="BO7" s="615"/>
      <c r="BP7" s="615"/>
      <c r="BQ7" s="615"/>
      <c r="BR7" s="615"/>
      <c r="BS7" s="615"/>
      <c r="BT7" s="615"/>
      <c r="BU7" s="615"/>
      <c r="BV7" s="615"/>
      <c r="BW7" s="615"/>
      <c r="BX7" s="615"/>
      <c r="BY7" s="615"/>
      <c r="BZ7" s="615"/>
      <c r="CA7" s="615"/>
      <c r="CB7" s="615"/>
      <c r="CC7" s="615"/>
      <c r="CD7" s="615"/>
      <c r="CE7" s="615"/>
      <c r="CF7" s="615"/>
      <c r="CG7" s="615"/>
      <c r="CH7" s="615"/>
      <c r="CI7" s="615"/>
      <c r="CJ7" s="615"/>
      <c r="CK7" s="615"/>
      <c r="CL7" s="615"/>
      <c r="CM7" s="615"/>
      <c r="CN7" s="615"/>
      <c r="CO7" s="615"/>
      <c r="CP7" s="615"/>
      <c r="CQ7" s="615"/>
      <c r="CR7" s="615"/>
      <c r="CS7" s="615"/>
      <c r="CT7" s="615"/>
      <c r="CU7" s="615"/>
      <c r="CV7" s="615"/>
      <c r="CW7" s="615"/>
      <c r="CX7" s="615"/>
      <c r="CY7" s="615"/>
      <c r="CZ7" s="615"/>
      <c r="DA7" s="615"/>
      <c r="DB7" s="615"/>
      <c r="DC7" s="615"/>
      <c r="DD7" s="615"/>
      <c r="DE7" s="615"/>
      <c r="DF7" s="615"/>
      <c r="DG7" s="615"/>
      <c r="DH7" s="615"/>
      <c r="DI7" s="615"/>
      <c r="DJ7" s="615"/>
      <c r="DK7" s="615"/>
      <c r="DL7" s="615"/>
      <c r="DM7" s="615"/>
      <c r="DN7" s="615"/>
      <c r="DO7" s="615"/>
      <c r="DP7" s="615"/>
      <c r="DQ7" s="615"/>
      <c r="DR7" s="615"/>
      <c r="DS7" s="615"/>
      <c r="DT7" s="615"/>
      <c r="DU7" s="615"/>
      <c r="DV7" s="615"/>
      <c r="DW7" s="615"/>
      <c r="DX7" s="615"/>
      <c r="DY7" s="615"/>
      <c r="DZ7" s="615"/>
      <c r="EA7" s="615"/>
      <c r="EB7" s="615"/>
      <c r="EC7" s="615"/>
      <c r="ED7" s="615"/>
      <c r="EE7" s="615"/>
      <c r="EF7" s="615"/>
      <c r="EG7" s="615"/>
      <c r="EH7" s="615"/>
      <c r="EI7" s="615"/>
      <c r="EJ7" s="615"/>
      <c r="EK7" s="615"/>
      <c r="EL7" s="615"/>
      <c r="EM7" s="615"/>
      <c r="EN7" s="615"/>
      <c r="EO7" s="615"/>
      <c r="EP7" s="615"/>
      <c r="EQ7" s="615"/>
      <c r="ER7" s="615"/>
      <c r="ES7" s="615"/>
      <c r="ET7" s="615"/>
      <c r="EU7" s="615"/>
      <c r="EV7" s="615"/>
      <c r="EW7" s="615"/>
      <c r="EX7" s="615"/>
      <c r="EY7" s="615"/>
      <c r="EZ7" s="615"/>
      <c r="FA7" s="615"/>
      <c r="FB7" s="615"/>
      <c r="FC7" s="615"/>
      <c r="FD7" s="615"/>
      <c r="FE7" s="615"/>
      <c r="FF7" s="615"/>
      <c r="FG7" s="615"/>
      <c r="FH7" s="615"/>
      <c r="FI7" s="615"/>
      <c r="FJ7" s="615"/>
      <c r="FK7" s="615"/>
      <c r="FL7" s="615"/>
      <c r="FM7" s="615"/>
      <c r="FN7" s="615"/>
      <c r="FO7" s="615"/>
      <c r="FP7" s="615"/>
      <c r="FQ7" s="615"/>
      <c r="FR7" s="615"/>
      <c r="FS7" s="615"/>
      <c r="FT7" s="615"/>
      <c r="FU7" s="615"/>
      <c r="FV7" s="615"/>
      <c r="FW7" s="615"/>
      <c r="FX7" s="615"/>
      <c r="FY7" s="615"/>
      <c r="FZ7" s="615"/>
      <c r="GA7" s="615"/>
      <c r="GB7" s="615"/>
      <c r="GC7" s="615"/>
      <c r="GD7" s="615"/>
      <c r="GE7" s="615"/>
      <c r="GF7" s="615"/>
      <c r="GG7" s="615"/>
      <c r="GH7" s="615"/>
      <c r="GI7" s="615"/>
      <c r="GJ7" s="615"/>
      <c r="GK7" s="615"/>
      <c r="GL7" s="615"/>
      <c r="GM7" s="615"/>
      <c r="GN7" s="615"/>
      <c r="GO7" s="615"/>
      <c r="GP7" s="615"/>
      <c r="GQ7" s="615"/>
      <c r="GR7" s="615"/>
      <c r="GS7" s="615"/>
      <c r="GT7" s="615"/>
      <c r="GU7" s="615"/>
      <c r="GV7" s="615"/>
      <c r="GW7" s="615"/>
      <c r="GX7" s="615"/>
      <c r="GY7" s="615"/>
      <c r="GZ7" s="615"/>
      <c r="HA7" s="615"/>
      <c r="HB7" s="615"/>
      <c r="HC7" s="615"/>
      <c r="HD7" s="615"/>
      <c r="HE7" s="615"/>
      <c r="HF7" s="615"/>
      <c r="HG7" s="615"/>
      <c r="HH7" s="615"/>
      <c r="HI7" s="615"/>
      <c r="HJ7" s="615"/>
      <c r="HK7" s="615"/>
      <c r="HL7" s="615"/>
      <c r="HM7" s="615"/>
      <c r="HN7" s="615"/>
      <c r="HO7" s="615"/>
      <c r="HP7" s="615"/>
      <c r="HQ7" s="615"/>
      <c r="HR7" s="615"/>
      <c r="HS7" s="615"/>
      <c r="HT7" s="615"/>
      <c r="HU7" s="615"/>
      <c r="HV7" s="615"/>
      <c r="HW7" s="615"/>
      <c r="HX7" s="615"/>
      <c r="HY7" s="615"/>
      <c r="HZ7" s="615"/>
    </row>
    <row r="8" spans="1:234" s="609" customFormat="1" ht="28.5" customHeight="1">
      <c r="A8" s="606" t="s">
        <v>172</v>
      </c>
      <c r="B8" s="605">
        <v>74332.75</v>
      </c>
      <c r="C8" s="604">
        <v>3358.1499999999942</v>
      </c>
      <c r="D8" s="603">
        <v>4.7314814032062058E-2</v>
      </c>
      <c r="E8" s="604">
        <v>1266.1136363636033</v>
      </c>
      <c r="F8" s="603">
        <v>1.732820476451713E-2</v>
      </c>
    </row>
    <row r="9" spans="1:234" s="609" customFormat="1" ht="24.95" customHeight="1">
      <c r="A9" s="606" t="s">
        <v>177</v>
      </c>
      <c r="B9" s="605">
        <v>18578.8</v>
      </c>
      <c r="C9" s="604">
        <v>61.25</v>
      </c>
      <c r="D9" s="603">
        <v>3.3076729912975278E-3</v>
      </c>
      <c r="E9" s="604">
        <v>-863.97272727269956</v>
      </c>
      <c r="F9" s="603">
        <v>-4.4436703519184273E-2</v>
      </c>
    </row>
    <row r="10" spans="1:234" s="609" customFormat="1" ht="27.2" customHeight="1">
      <c r="A10" s="606" t="s">
        <v>187</v>
      </c>
      <c r="B10" s="605">
        <v>1789011.75</v>
      </c>
      <c r="C10" s="604">
        <v>2334</v>
      </c>
      <c r="D10" s="603">
        <v>1.306335179916962E-3</v>
      </c>
      <c r="E10" s="604">
        <v>-69046.840909089893</v>
      </c>
      <c r="F10" s="603">
        <v>-3.7160744686370428E-2</v>
      </c>
    </row>
    <row r="11" spans="1:234" s="609" customFormat="1" ht="30.95" customHeight="1">
      <c r="A11" s="606" t="s">
        <v>175</v>
      </c>
      <c r="B11" s="605">
        <v>33894.6</v>
      </c>
      <c r="C11" s="604">
        <v>-12.30000000000291</v>
      </c>
      <c r="D11" s="603">
        <v>-3.627580227034688E-4</v>
      </c>
      <c r="E11" s="604">
        <v>-1163.5363636363982</v>
      </c>
      <c r="F11" s="603">
        <v>-3.3188768266737112E-2</v>
      </c>
    </row>
    <row r="12" spans="1:234" s="609" customFormat="1" ht="35.85" customHeight="1">
      <c r="A12" s="606" t="s">
        <v>174</v>
      </c>
      <c r="B12" s="605">
        <v>141777.60000000001</v>
      </c>
      <c r="C12" s="604">
        <v>626.55000000001746</v>
      </c>
      <c r="D12" s="603">
        <v>4.4388617725481527E-3</v>
      </c>
      <c r="E12" s="604">
        <v>-928.17272727299132</v>
      </c>
      <c r="F12" s="603">
        <v>-6.5041007769660597E-3</v>
      </c>
    </row>
    <row r="13" spans="1:234" s="609" customFormat="1" ht="26.25" customHeight="1">
      <c r="A13" s="606" t="s">
        <v>24</v>
      </c>
      <c r="B13" s="605">
        <v>801923.65</v>
      </c>
      <c r="C13" s="604">
        <v>52889.599999999977</v>
      </c>
      <c r="D13" s="603">
        <v>7.0610408165022731E-2</v>
      </c>
      <c r="E13" s="604">
        <v>-80822.622727273032</v>
      </c>
      <c r="F13" s="603">
        <v>-9.1558158016990521E-2</v>
      </c>
    </row>
    <row r="14" spans="1:234" s="609" customFormat="1" ht="30.95" customHeight="1">
      <c r="A14" s="606" t="s">
        <v>188</v>
      </c>
      <c r="B14" s="605">
        <v>2331588.2000000002</v>
      </c>
      <c r="C14" s="604">
        <v>-4444.5</v>
      </c>
      <c r="D14" s="603">
        <v>-1.9025846684423975E-3</v>
      </c>
      <c r="E14" s="604">
        <v>-104659.16363635985</v>
      </c>
      <c r="F14" s="603">
        <v>-4.2959169581263223E-2</v>
      </c>
    </row>
    <row r="15" spans="1:234" s="609" customFormat="1" ht="26.25" customHeight="1">
      <c r="A15" s="606" t="s">
        <v>184</v>
      </c>
      <c r="B15" s="605">
        <v>695759.85</v>
      </c>
      <c r="C15" s="604">
        <v>2428.25</v>
      </c>
      <c r="D15" s="603">
        <v>3.5022924095771124E-3</v>
      </c>
      <c r="E15" s="604">
        <v>-41684.740909091081</v>
      </c>
      <c r="F15" s="603">
        <v>-5.6525929436547773E-2</v>
      </c>
    </row>
    <row r="16" spans="1:234" s="609" customFormat="1" ht="25.5" customHeight="1">
      <c r="A16" s="606" t="s">
        <v>190</v>
      </c>
      <c r="B16" s="605">
        <v>1133799.95</v>
      </c>
      <c r="C16" s="604">
        <v>28250.949999999953</v>
      </c>
      <c r="D16" s="603">
        <v>2.5553774640472593E-2</v>
      </c>
      <c r="E16" s="604">
        <v>-281050.86818182003</v>
      </c>
      <c r="F16" s="603">
        <v>-0.19864346443463887</v>
      </c>
    </row>
    <row r="17" spans="1:6" s="609" customFormat="1" ht="25.5" customHeight="1">
      <c r="A17" s="606" t="s">
        <v>180</v>
      </c>
      <c r="B17" s="605">
        <v>495219</v>
      </c>
      <c r="C17" s="604">
        <v>-1447.4500000000116</v>
      </c>
      <c r="D17" s="603">
        <v>-2.9143301304125346E-3</v>
      </c>
      <c r="E17" s="604">
        <v>1148.5</v>
      </c>
      <c r="F17" s="603">
        <v>2.3245670405336316E-3</v>
      </c>
    </row>
    <row r="18" spans="1:6" s="609" customFormat="1" ht="26.25" customHeight="1">
      <c r="A18" s="606" t="s">
        <v>178</v>
      </c>
      <c r="B18" s="605">
        <v>317214.2</v>
      </c>
      <c r="C18" s="604">
        <v>-14.649999999965075</v>
      </c>
      <c r="D18" s="603">
        <v>-4.618117173127434E-5</v>
      </c>
      <c r="E18" s="604">
        <v>-6139.8454545449931</v>
      </c>
      <c r="F18" s="603">
        <v>-1.8987996410912644E-2</v>
      </c>
    </row>
    <row r="19" spans="1:6" s="609" customFormat="1" ht="28.5" customHeight="1">
      <c r="A19" s="606" t="s">
        <v>179</v>
      </c>
      <c r="B19" s="605">
        <v>93529.3</v>
      </c>
      <c r="C19" s="604">
        <v>-492.14999999999418</v>
      </c>
      <c r="D19" s="603">
        <v>-5.2344438423359563E-3</v>
      </c>
      <c r="E19" s="604">
        <v>-5306.3818181817915</v>
      </c>
      <c r="F19" s="603">
        <v>-5.3688928133701963E-2</v>
      </c>
    </row>
    <row r="20" spans="1:6" s="609" customFormat="1" ht="30.95" customHeight="1">
      <c r="A20" s="606" t="s">
        <v>183</v>
      </c>
      <c r="B20" s="605">
        <v>738372.35</v>
      </c>
      <c r="C20" s="604">
        <v>-2850.2000000000698</v>
      </c>
      <c r="D20" s="603">
        <v>-3.8452688737007357E-3</v>
      </c>
      <c r="E20" s="604">
        <v>-18999.240909091081</v>
      </c>
      <c r="F20" s="603">
        <v>-2.5085758611946174E-2</v>
      </c>
    </row>
    <row r="21" spans="1:6" s="609" customFormat="1" ht="32.450000000000003" customHeight="1">
      <c r="A21" s="606" t="s">
        <v>189</v>
      </c>
      <c r="B21" s="605">
        <v>1201727.8500000001</v>
      </c>
      <c r="C21" s="604">
        <v>10480.950000000186</v>
      </c>
      <c r="D21" s="603">
        <v>8.7983020144692947E-3</v>
      </c>
      <c r="E21" s="604">
        <v>-117490.33181817993</v>
      </c>
      <c r="F21" s="603">
        <v>-8.9060576512257961E-2</v>
      </c>
    </row>
    <row r="22" spans="1:6" s="609" customFormat="1" ht="30.95" customHeight="1">
      <c r="A22" s="606" t="s">
        <v>181</v>
      </c>
      <c r="B22" s="605">
        <v>1092463.25</v>
      </c>
      <c r="C22" s="604">
        <v>-949.94999999995343</v>
      </c>
      <c r="D22" s="603">
        <v>-8.6879324303013039E-4</v>
      </c>
      <c r="E22" s="604">
        <v>-18620.295454550069</v>
      </c>
      <c r="F22" s="603">
        <v>-1.6758681676752207E-2</v>
      </c>
    </row>
    <row r="23" spans="1:6" s="609" customFormat="1" ht="25.5" customHeight="1">
      <c r="A23" s="606" t="s">
        <v>186</v>
      </c>
      <c r="B23" s="605">
        <v>937074.2</v>
      </c>
      <c r="C23" s="604">
        <v>-11091.350000000093</v>
      </c>
      <c r="D23" s="603">
        <v>-1.169769350932448E-2</v>
      </c>
      <c r="E23" s="604">
        <v>-41331.800000000047</v>
      </c>
      <c r="F23" s="603">
        <v>-4.2244017309787552E-2</v>
      </c>
    </row>
    <row r="24" spans="1:6" s="609" customFormat="1" ht="30.95" customHeight="1">
      <c r="A24" s="606" t="s">
        <v>171</v>
      </c>
      <c r="B24" s="605">
        <v>1621350.6</v>
      </c>
      <c r="C24" s="604">
        <v>-15800</v>
      </c>
      <c r="D24" s="603">
        <v>-9.6509142164441508E-3</v>
      </c>
      <c r="E24" s="604">
        <v>79588.690909095574</v>
      </c>
      <c r="F24" s="603">
        <v>5.1621907662788846E-2</v>
      </c>
    </row>
    <row r="25" spans="1:6" s="609" customFormat="1" ht="30.95" customHeight="1">
      <c r="A25" s="606" t="s">
        <v>185</v>
      </c>
      <c r="B25" s="605">
        <v>236085.2</v>
      </c>
      <c r="C25" s="604">
        <v>-2440.8499999999767</v>
      </c>
      <c r="D25" s="603">
        <v>-1.0233054209382919E-2</v>
      </c>
      <c r="E25" s="604">
        <v>-38345.799999999988</v>
      </c>
      <c r="F25" s="603">
        <v>-0.13972838345522187</v>
      </c>
    </row>
    <row r="26" spans="1:6" s="609" customFormat="1" ht="25.5" customHeight="1">
      <c r="A26" s="606" t="s">
        <v>182</v>
      </c>
      <c r="B26" s="605">
        <v>308185.34999999998</v>
      </c>
      <c r="C26" s="604">
        <v>2041.8499999999767</v>
      </c>
      <c r="D26" s="603">
        <v>6.6695846882260934E-3</v>
      </c>
      <c r="E26" s="604">
        <v>-30090.877272727026</v>
      </c>
      <c r="F26" s="603">
        <v>-8.8953567666660183E-2</v>
      </c>
    </row>
    <row r="27" spans="1:6" s="609" customFormat="1" ht="53.45" customHeight="1">
      <c r="A27" s="606" t="s">
        <v>173</v>
      </c>
      <c r="B27" s="605">
        <v>41228.9</v>
      </c>
      <c r="C27" s="604">
        <v>-72.44999999999709</v>
      </c>
      <c r="D27" s="603">
        <v>-1.7541799481129994E-3</v>
      </c>
      <c r="E27" s="604">
        <v>-1133.0545454546009</v>
      </c>
      <c r="F27" s="603">
        <v>-2.6746984590591216E-2</v>
      </c>
    </row>
    <row r="28" spans="1:6" s="609" customFormat="1" ht="30.95" customHeight="1">
      <c r="A28" s="606" t="s">
        <v>176</v>
      </c>
      <c r="B28" s="605">
        <v>3118</v>
      </c>
      <c r="C28" s="604">
        <v>-12.550000000000182</v>
      </c>
      <c r="D28" s="603">
        <v>-4.0088802287138181E-3</v>
      </c>
      <c r="E28" s="604">
        <v>-408.63636363635987</v>
      </c>
      <c r="F28" s="603">
        <v>-0.11587142010156382</v>
      </c>
    </row>
    <row r="29" spans="1:6" s="608" customFormat="1" ht="23.85" customHeight="1">
      <c r="A29" s="602" t="s">
        <v>170</v>
      </c>
      <c r="B29" s="601">
        <v>14106235.349999998</v>
      </c>
      <c r="C29" s="600">
        <v>62843.149999996647</v>
      </c>
      <c r="D29" s="599">
        <v>4.4749266491324047E-3</v>
      </c>
      <c r="E29" s="600">
        <v>-776082.87727272697</v>
      </c>
      <c r="F29" s="599">
        <v>-5.2147982956748606E-2</v>
      </c>
    </row>
    <row r="30" spans="1:6" ht="6" customHeight="1">
      <c r="A30" s="613"/>
      <c r="B30" s="612"/>
      <c r="C30" s="612"/>
      <c r="D30" s="612"/>
      <c r="E30" s="612"/>
      <c r="F30" s="611"/>
    </row>
    <row r="31" spans="1:6" s="609" customFormat="1" ht="22.7" customHeight="1">
      <c r="A31" s="610" t="s">
        <v>193</v>
      </c>
      <c r="B31" s="605">
        <v>791162.65</v>
      </c>
      <c r="C31" s="604">
        <v>41781.013636364019</v>
      </c>
      <c r="D31" s="603">
        <v>5.575398649892982E-2</v>
      </c>
      <c r="E31" s="604">
        <v>8802.0500000000466</v>
      </c>
      <c r="F31" s="603">
        <v>1.1250630463752964E-2</v>
      </c>
    </row>
    <row r="32" spans="1:6" s="609" customFormat="1" ht="21.6" hidden="1" customHeight="1">
      <c r="A32" s="610"/>
      <c r="B32" s="605"/>
      <c r="C32" s="604"/>
      <c r="D32" s="603"/>
      <c r="E32" s="604"/>
      <c r="F32" s="607"/>
    </row>
    <row r="33" spans="1:6" s="609" customFormat="1" ht="22.7" customHeight="1">
      <c r="A33" s="610" t="s">
        <v>192</v>
      </c>
      <c r="B33" s="605">
        <v>374675.3</v>
      </c>
      <c r="C33" s="604">
        <v>-18682.245454545016</v>
      </c>
      <c r="D33" s="603">
        <v>-4.7494310635268766E-2</v>
      </c>
      <c r="E33" s="604">
        <v>-33667.270000000019</v>
      </c>
      <c r="F33" s="603">
        <v>-8.2448592122050912E-2</v>
      </c>
    </row>
    <row r="34" spans="1:6" s="608" customFormat="1" ht="24.95" customHeight="1">
      <c r="A34" s="602" t="s">
        <v>191</v>
      </c>
      <c r="B34" s="601">
        <v>15272073.299999997</v>
      </c>
      <c r="C34" s="600">
        <v>85941.918181814253</v>
      </c>
      <c r="D34" s="599">
        <v>5.6592371039743128E-3</v>
      </c>
      <c r="E34" s="600">
        <v>-800948.09727272764</v>
      </c>
      <c r="F34" s="599">
        <v>-4.9831831705806851E-2</v>
      </c>
    </row>
    <row r="37" spans="1:6">
      <c r="B37" s="597"/>
      <c r="C37" s="597"/>
      <c r="D37" s="597"/>
      <c r="E37" s="597"/>
      <c r="F37" s="598"/>
    </row>
  </sheetData>
  <mergeCells count="6">
    <mergeCell ref="E5:F6"/>
    <mergeCell ref="A3:F3"/>
    <mergeCell ref="A4:F4"/>
    <mergeCell ref="A5:A7"/>
    <mergeCell ref="B5:B7"/>
    <mergeCell ref="C5:D6"/>
  </mergeCells>
  <printOptions horizontalCentered="1" verticalCentered="1"/>
  <pageMargins left="0.39370078740157483" right="0.39370078740157483" top="0.19685039370078741" bottom="0.19685039370078741" header="0" footer="0"/>
  <pageSetup paperSize="9" scale="9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17409" r:id="rId4">
          <objectPr defaultSize="0" autoPict="0" r:id="rId5">
            <anchor moveWithCells="1" sizeWithCells="1">
              <from>
                <xdr:col>5</xdr:col>
                <xdr:colOff>571500</xdr:colOff>
                <xdr:row>23</xdr:row>
                <xdr:rowOff>180975</xdr:rowOff>
              </from>
              <to>
                <xdr:col>6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17409" r:id="rId4"/>
      </mc:Fallback>
    </mc:AlternateContent>
    <mc:AlternateContent xmlns:mc="http://schemas.openxmlformats.org/markup-compatibility/2006">
      <mc:Choice Requires="x14">
        <oleObject progId="Excel.Chart.8" shapeId="17410" r:id="rId6">
          <objectPr defaultSize="0" autoPict="0" r:id="rId5">
            <anchor moveWithCells="1" sizeWithCells="1">
              <from>
                <xdr:col>5</xdr:col>
                <xdr:colOff>571500</xdr:colOff>
                <xdr:row>23</xdr:row>
                <xdr:rowOff>180975</xdr:rowOff>
              </from>
              <to>
                <xdr:col>6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17410" r:id="rId6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L89"/>
  <sheetViews>
    <sheetView showGridLines="0" zoomScaleNormal="100" workbookViewId="0">
      <selection activeCell="H37" sqref="H37"/>
    </sheetView>
  </sheetViews>
  <sheetFormatPr baseColWidth="10" defaultColWidth="11.42578125" defaultRowHeight="15"/>
  <cols>
    <col min="1" max="1" width="9.85546875" style="621" customWidth="1"/>
    <col min="2" max="2" width="36.140625" style="619" customWidth="1"/>
    <col min="3" max="3" width="15.85546875" style="619" customWidth="1"/>
    <col min="4" max="4" width="15.42578125" style="620" customWidth="1"/>
    <col min="5" max="5" width="12.7109375" style="619" customWidth="1"/>
    <col min="6" max="6" width="11.42578125" style="619"/>
    <col min="7" max="11" width="11.42578125" style="837"/>
    <col min="12" max="16384" width="11.42578125" style="618"/>
  </cols>
  <sheetData>
    <row r="1" spans="1:12" ht="34.9" customHeight="1">
      <c r="B1" s="621"/>
      <c r="H1" s="839"/>
      <c r="I1" s="839"/>
      <c r="J1" s="839"/>
      <c r="K1" s="839"/>
      <c r="L1" s="840"/>
    </row>
    <row r="2" spans="1:12" ht="44.45" customHeight="1">
      <c r="A2" s="1086" t="s">
        <v>206</v>
      </c>
      <c r="B2" s="1087"/>
      <c r="C2" s="1087"/>
      <c r="D2" s="1087"/>
      <c r="E2" s="1087"/>
      <c r="F2" s="1088"/>
      <c r="H2" s="839"/>
      <c r="I2" s="839"/>
      <c r="J2" s="839"/>
      <c r="K2" s="839"/>
      <c r="L2" s="841"/>
    </row>
    <row r="3" spans="1:12" ht="19.149999999999999" customHeight="1">
      <c r="A3" s="636"/>
      <c r="B3" s="635"/>
      <c r="C3" s="635"/>
      <c r="D3" s="635"/>
      <c r="E3" s="635"/>
      <c r="F3" s="635"/>
      <c r="H3" s="839"/>
      <c r="I3" s="839"/>
      <c r="J3" s="839"/>
      <c r="K3" s="839"/>
      <c r="L3" s="840"/>
    </row>
    <row r="4" spans="1:12" ht="25.5" customHeight="1">
      <c r="A4" s="1089"/>
      <c r="B4" s="1090"/>
      <c r="C4" s="1093">
        <v>43556</v>
      </c>
      <c r="D4" s="1093">
        <v>43922</v>
      </c>
      <c r="E4" s="1095" t="s">
        <v>205</v>
      </c>
      <c r="F4" s="1096"/>
      <c r="H4" s="839"/>
      <c r="I4" s="839"/>
      <c r="J4" s="839"/>
      <c r="K4" s="839"/>
      <c r="L4" s="840"/>
    </row>
    <row r="5" spans="1:12" ht="29.25" customHeight="1">
      <c r="A5" s="1091"/>
      <c r="B5" s="1092"/>
      <c r="C5" s="1094"/>
      <c r="D5" s="1094"/>
      <c r="E5" s="634" t="s">
        <v>108</v>
      </c>
      <c r="F5" s="634" t="s">
        <v>204</v>
      </c>
      <c r="H5" s="839"/>
      <c r="I5" s="842">
        <v>43556</v>
      </c>
      <c r="J5" s="842">
        <v>43922</v>
      </c>
      <c r="K5" s="839"/>
      <c r="L5" s="840"/>
    </row>
    <row r="6" spans="1:12" ht="39.75" customHeight="1">
      <c r="A6" s="633"/>
      <c r="B6" s="632" t="s">
        <v>203</v>
      </c>
      <c r="C6" s="631">
        <v>334954</v>
      </c>
      <c r="D6" s="631">
        <v>346848</v>
      </c>
      <c r="E6" s="631">
        <v>11894</v>
      </c>
      <c r="F6" s="630">
        <v>3.5509353523170306E-2</v>
      </c>
      <c r="H6" s="839" t="s">
        <v>203</v>
      </c>
      <c r="I6" s="843">
        <v>0.13220106320039185</v>
      </c>
      <c r="J6" s="843">
        <v>0.13447697904457792</v>
      </c>
      <c r="K6" s="839"/>
      <c r="L6" s="840"/>
    </row>
    <row r="7" spans="1:12" ht="39.75" customHeight="1">
      <c r="A7" s="633"/>
      <c r="B7" s="632" t="s">
        <v>202</v>
      </c>
      <c r="C7" s="631">
        <v>1489804</v>
      </c>
      <c r="D7" s="631">
        <v>1555809</v>
      </c>
      <c r="E7" s="631">
        <v>66005</v>
      </c>
      <c r="F7" s="630">
        <v>4.4304485690735085E-2</v>
      </c>
      <c r="H7" s="839" t="s">
        <v>202</v>
      </c>
      <c r="I7" s="843">
        <v>0.58800215181844839</v>
      </c>
      <c r="J7" s="843">
        <v>0.60320513392138841</v>
      </c>
      <c r="K7" s="839"/>
      <c r="L7" s="840"/>
    </row>
    <row r="8" spans="1:12" ht="28.5" customHeight="1">
      <c r="A8" s="633"/>
      <c r="B8" s="632" t="s">
        <v>201</v>
      </c>
      <c r="C8" s="631">
        <v>708913</v>
      </c>
      <c r="D8" s="631">
        <v>676580</v>
      </c>
      <c r="E8" s="631">
        <v>-32333</v>
      </c>
      <c r="F8" s="630">
        <v>-4.5609263760151064E-2</v>
      </c>
      <c r="H8" s="839" t="s">
        <v>201</v>
      </c>
      <c r="I8" s="843">
        <v>0.27979678498115973</v>
      </c>
      <c r="J8" s="843">
        <v>0.26231788703403369</v>
      </c>
      <c r="K8" s="839"/>
      <c r="L8" s="840"/>
    </row>
    <row r="9" spans="1:12" ht="39.75" customHeight="1">
      <c r="A9" s="629"/>
      <c r="B9" s="628" t="s">
        <v>200</v>
      </c>
      <c r="C9" s="627">
        <v>2533671</v>
      </c>
      <c r="D9" s="627">
        <v>2579237</v>
      </c>
      <c r="E9" s="627">
        <v>45566</v>
      </c>
      <c r="F9" s="626">
        <v>1.7984181845235536E-2</v>
      </c>
      <c r="G9" s="838">
        <v>2533671</v>
      </c>
      <c r="H9" s="844">
        <v>2579237</v>
      </c>
      <c r="I9" s="843">
        <v>1</v>
      </c>
      <c r="J9" s="843">
        <v>1</v>
      </c>
      <c r="K9" s="844">
        <v>45566</v>
      </c>
      <c r="L9" s="845"/>
    </row>
    <row r="10" spans="1:12" ht="15.6" hidden="1" customHeight="1">
      <c r="C10" s="620">
        <v>2533671</v>
      </c>
      <c r="D10" s="620">
        <v>2262409</v>
      </c>
      <c r="E10" s="620">
        <v>45566</v>
      </c>
      <c r="H10" s="839"/>
      <c r="I10" s="839"/>
      <c r="J10" s="839"/>
      <c r="K10" s="839"/>
      <c r="L10" s="840"/>
    </row>
    <row r="11" spans="1:12" hidden="1">
      <c r="D11" s="619"/>
      <c r="H11" s="839"/>
      <c r="I11" s="839"/>
      <c r="J11" s="839"/>
      <c r="K11" s="839"/>
      <c r="L11" s="840"/>
    </row>
    <row r="12" spans="1:12" hidden="1">
      <c r="C12" s="620">
        <v>2533671</v>
      </c>
      <c r="D12" s="620">
        <v>2579237</v>
      </c>
      <c r="E12" s="620">
        <v>-45566</v>
      </c>
      <c r="H12" s="839"/>
      <c r="I12" s="839"/>
      <c r="J12" s="839"/>
      <c r="K12" s="839"/>
      <c r="L12" s="840"/>
    </row>
    <row r="13" spans="1:12">
      <c r="H13" s="839"/>
      <c r="I13" s="846"/>
      <c r="J13" s="846">
        <v>1</v>
      </c>
      <c r="K13" s="839"/>
      <c r="L13" s="840"/>
    </row>
    <row r="14" spans="1:12" ht="25.35" customHeight="1">
      <c r="H14" s="839"/>
      <c r="I14" s="839"/>
      <c r="J14" s="839"/>
      <c r="K14" s="839"/>
      <c r="L14" s="840"/>
    </row>
    <row r="15" spans="1:12" ht="31.15" customHeight="1">
      <c r="H15" s="839"/>
      <c r="I15" s="844"/>
      <c r="J15" s="839"/>
      <c r="K15" s="839"/>
      <c r="L15" s="840"/>
    </row>
    <row r="16" spans="1:12">
      <c r="H16" s="839"/>
      <c r="I16" s="839"/>
      <c r="J16" s="839"/>
      <c r="K16" s="839"/>
      <c r="L16" s="840"/>
    </row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spans="2:2" ht="10.5" customHeight="1"/>
    <row r="34" spans="2:2" ht="10.5" customHeight="1"/>
    <row r="35" spans="2:2" ht="10.5" customHeight="1"/>
    <row r="36" spans="2:2" ht="10.5" customHeight="1"/>
    <row r="37" spans="2:2" ht="24.95" customHeight="1"/>
    <row r="38" spans="2:2" hidden="1"/>
    <row r="39" spans="2:2" hidden="1"/>
    <row r="40" spans="2:2" hidden="1"/>
    <row r="41" spans="2:2" hidden="1"/>
    <row r="42" spans="2:2" hidden="1">
      <c r="B42" s="625"/>
    </row>
    <row r="43" spans="2:2" hidden="1"/>
    <row r="44" spans="2:2" hidden="1"/>
    <row r="45" spans="2:2" hidden="1"/>
    <row r="46" spans="2:2" hidden="1"/>
    <row r="47" spans="2:2" hidden="1"/>
    <row r="48" spans="2:2" hidden="1"/>
    <row r="49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7" hidden="1"/>
    <row r="78" hidden="1"/>
    <row r="79" hidden="1"/>
    <row r="80" hidden="1"/>
    <row r="81" spans="1:6" hidden="1"/>
    <row r="82" spans="1:6" hidden="1"/>
    <row r="83" spans="1:6" hidden="1"/>
    <row r="84" spans="1:6" hidden="1"/>
    <row r="85" spans="1:6" hidden="1"/>
    <row r="86" spans="1:6" hidden="1"/>
    <row r="87" spans="1:6" hidden="1"/>
    <row r="88" spans="1:6" hidden="1"/>
    <row r="89" spans="1:6">
      <c r="A89" s="624"/>
      <c r="B89" s="622"/>
      <c r="C89" s="622"/>
      <c r="D89" s="623"/>
      <c r="E89" s="622"/>
      <c r="F89" s="622"/>
    </row>
  </sheetData>
  <mergeCells count="5">
    <mergeCell ref="A2:F2"/>
    <mergeCell ref="A4:B5"/>
    <mergeCell ref="C4:C5"/>
    <mergeCell ref="D4:D5"/>
    <mergeCell ref="E4:F4"/>
  </mergeCells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O272"/>
  <sheetViews>
    <sheetView showGridLines="0" topLeftCell="A3" zoomScale="70" zoomScaleNormal="70" workbookViewId="0">
      <selection activeCell="H37" sqref="H37"/>
    </sheetView>
  </sheetViews>
  <sheetFormatPr baseColWidth="10" defaultColWidth="11.5703125" defaultRowHeight="12.75"/>
  <cols>
    <col min="1" max="1" width="18" style="638" customWidth="1"/>
    <col min="2" max="2" width="17" style="637" customWidth="1"/>
    <col min="3" max="3" width="20.42578125" style="637" customWidth="1"/>
    <col min="4" max="4" width="17.85546875" style="637" customWidth="1"/>
    <col min="5" max="5" width="14.5703125" style="637" customWidth="1"/>
    <col min="6" max="6" width="17.140625" style="637" customWidth="1"/>
    <col min="7" max="7" width="13.140625" style="1" customWidth="1"/>
    <col min="8" max="16384" width="11.5703125" style="1"/>
  </cols>
  <sheetData>
    <row r="1" spans="1:14" hidden="1"/>
    <row r="2" spans="1:14" ht="21.75" hidden="1" customHeight="1"/>
    <row r="3" spans="1:14" ht="18" customHeight="1">
      <c r="A3" s="1097" t="s">
        <v>165</v>
      </c>
      <c r="B3" s="1098"/>
      <c r="C3" s="1098"/>
      <c r="D3" s="1098"/>
      <c r="E3" s="1098"/>
      <c r="F3" s="1098"/>
      <c r="K3" s="695"/>
    </row>
    <row r="4" spans="1:14" s="263" customFormat="1" ht="15.75">
      <c r="A4" s="1097" t="s">
        <v>208</v>
      </c>
      <c r="B4" s="1097"/>
      <c r="C4" s="1097"/>
      <c r="D4" s="1097"/>
      <c r="E4" s="1097"/>
      <c r="F4" s="1097"/>
      <c r="G4" s="865"/>
      <c r="H4" s="865"/>
      <c r="I4" s="865"/>
      <c r="J4" s="865"/>
      <c r="K4" s="866"/>
      <c r="L4" s="865"/>
      <c r="M4" s="865"/>
      <c r="N4" s="865"/>
    </row>
    <row r="5" spans="1:14" s="263" customFormat="1" ht="8.25" customHeight="1">
      <c r="A5" s="694"/>
      <c r="B5" s="693"/>
      <c r="C5" s="692"/>
      <c r="D5" s="692"/>
      <c r="E5" s="692"/>
      <c r="F5" s="692"/>
      <c r="G5" s="865"/>
      <c r="H5" s="865"/>
      <c r="I5" s="865"/>
      <c r="J5" s="865"/>
      <c r="K5" s="866"/>
      <c r="L5" s="865"/>
      <c r="M5" s="865"/>
      <c r="N5" s="865"/>
    </row>
    <row r="6" spans="1:14" ht="24.95" customHeight="1">
      <c r="A6" s="691"/>
      <c r="B6" s="1099" t="s">
        <v>163</v>
      </c>
      <c r="C6" s="690" t="s">
        <v>110</v>
      </c>
      <c r="D6" s="689"/>
      <c r="E6" s="690" t="s">
        <v>207</v>
      </c>
      <c r="F6" s="689"/>
      <c r="G6" s="639"/>
      <c r="H6" s="639"/>
      <c r="I6" s="639"/>
      <c r="J6" s="639"/>
      <c r="K6" s="639"/>
      <c r="L6" s="639"/>
      <c r="M6" s="639"/>
      <c r="N6" s="639"/>
    </row>
    <row r="7" spans="1:14" ht="23.1" customHeight="1">
      <c r="A7" s="688"/>
      <c r="B7" s="1055"/>
      <c r="C7" s="687" t="s">
        <v>162</v>
      </c>
      <c r="D7" s="686" t="s">
        <v>161</v>
      </c>
      <c r="E7" s="685" t="s">
        <v>162</v>
      </c>
      <c r="F7" s="684" t="s">
        <v>161</v>
      </c>
      <c r="G7" s="639"/>
      <c r="H7" s="639"/>
      <c r="I7" s="639"/>
      <c r="J7" s="639"/>
      <c r="K7" s="639"/>
      <c r="L7" s="639"/>
      <c r="M7" s="639"/>
      <c r="N7" s="639"/>
    </row>
    <row r="8" spans="1:14" s="260" customFormat="1" ht="38.65" customHeight="1">
      <c r="A8" s="683" t="s">
        <v>27</v>
      </c>
      <c r="B8" s="543"/>
      <c r="C8" s="662"/>
      <c r="D8" s="661"/>
      <c r="E8" s="662"/>
      <c r="F8" s="661"/>
      <c r="G8" s="867"/>
      <c r="H8" s="868"/>
      <c r="I8" s="869"/>
      <c r="J8" s="869"/>
      <c r="K8" s="869"/>
      <c r="L8" s="869"/>
      <c r="M8" s="869"/>
      <c r="N8" s="869"/>
    </row>
    <row r="9" spans="1:14" s="260" customFormat="1" ht="15" hidden="1" customHeight="1">
      <c r="A9" s="682">
        <v>36800</v>
      </c>
      <c r="B9" s="543">
        <v>2586113.2999999998</v>
      </c>
      <c r="C9" s="662"/>
      <c r="D9" s="661"/>
      <c r="E9" s="662"/>
      <c r="F9" s="661"/>
      <c r="G9" s="867"/>
      <c r="H9" s="868"/>
      <c r="I9" s="869"/>
      <c r="J9" s="869"/>
      <c r="K9" s="869"/>
      <c r="L9" s="869"/>
      <c r="M9" s="869"/>
      <c r="N9" s="869"/>
    </row>
    <row r="10" spans="1:14" s="260" customFormat="1" ht="15" hidden="1" customHeight="1">
      <c r="A10" s="682">
        <v>36831</v>
      </c>
      <c r="B10" s="543">
        <v>2589274.9</v>
      </c>
      <c r="C10" s="662">
        <v>3161.6000000000931</v>
      </c>
      <c r="D10" s="661">
        <v>0.1222529577493674</v>
      </c>
      <c r="E10" s="662"/>
      <c r="F10" s="661"/>
      <c r="G10" s="867"/>
      <c r="H10" s="868"/>
      <c r="I10" s="869"/>
      <c r="J10" s="869"/>
      <c r="K10" s="869"/>
      <c r="L10" s="869"/>
      <c r="M10" s="869"/>
      <c r="N10" s="869"/>
    </row>
    <row r="11" spans="1:14" s="260" customFormat="1" ht="15" hidden="1" customHeight="1">
      <c r="A11" s="682">
        <v>36861</v>
      </c>
      <c r="B11" s="543">
        <v>2590594.2000000002</v>
      </c>
      <c r="C11" s="662">
        <v>1319.3000000002794</v>
      </c>
      <c r="D11" s="661">
        <v>5.0952488667775242E-2</v>
      </c>
      <c r="E11" s="662"/>
      <c r="F11" s="661"/>
      <c r="G11" s="867"/>
      <c r="H11" s="868"/>
      <c r="I11" s="869"/>
      <c r="J11" s="869"/>
      <c r="K11" s="869"/>
      <c r="L11" s="869"/>
      <c r="M11" s="869"/>
      <c r="N11" s="869"/>
    </row>
    <row r="12" spans="1:14" s="260" customFormat="1" ht="15" hidden="1" customHeight="1">
      <c r="A12" s="681" t="s">
        <v>160</v>
      </c>
      <c r="B12" s="591"/>
      <c r="C12" s="677"/>
      <c r="D12" s="676"/>
      <c r="E12" s="677"/>
      <c r="F12" s="676"/>
      <c r="G12" s="867"/>
      <c r="H12" s="870"/>
      <c r="I12" s="871"/>
      <c r="J12" s="871"/>
      <c r="K12" s="869"/>
      <c r="L12" s="869"/>
      <c r="M12" s="869"/>
      <c r="N12" s="869"/>
    </row>
    <row r="13" spans="1:14" s="260" customFormat="1" ht="15" hidden="1" customHeight="1">
      <c r="A13" s="45">
        <v>2001</v>
      </c>
      <c r="B13" s="543">
        <v>2569344.04</v>
      </c>
      <c r="C13" s="662">
        <v>-21250.160000000149</v>
      </c>
      <c r="D13" s="661">
        <v>-0.82028130843495717</v>
      </c>
      <c r="E13" s="662"/>
      <c r="F13" s="661"/>
      <c r="G13" s="867"/>
      <c r="H13" s="868"/>
      <c r="I13" s="869"/>
      <c r="J13" s="869"/>
      <c r="K13" s="869"/>
      <c r="L13" s="869"/>
      <c r="M13" s="869"/>
      <c r="N13" s="869"/>
    </row>
    <row r="14" spans="1:14" s="260" customFormat="1" ht="15" hidden="1" customHeight="1">
      <c r="A14" s="45">
        <v>2001</v>
      </c>
      <c r="B14" s="554">
        <v>2573902.35</v>
      </c>
      <c r="C14" s="662">
        <v>4558.3100000000559</v>
      </c>
      <c r="D14" s="661">
        <v>0.17741142988387537</v>
      </c>
      <c r="E14" s="662"/>
      <c r="F14" s="661"/>
      <c r="G14" s="867"/>
      <c r="H14" s="868"/>
      <c r="I14" s="869"/>
      <c r="J14" s="869"/>
      <c r="K14" s="869"/>
      <c r="L14" s="869"/>
      <c r="M14" s="869"/>
      <c r="N14" s="869"/>
    </row>
    <row r="15" spans="1:14" s="260" customFormat="1" ht="15" hidden="1" customHeight="1">
      <c r="A15" s="45">
        <v>2001</v>
      </c>
      <c r="B15" s="554">
        <v>2584964.13</v>
      </c>
      <c r="C15" s="662">
        <v>11061.779999999795</v>
      </c>
      <c r="D15" s="661">
        <v>0.4297668868440212</v>
      </c>
      <c r="E15" s="662"/>
      <c r="F15" s="661"/>
      <c r="G15" s="867"/>
      <c r="H15" s="868"/>
      <c r="I15" s="869"/>
      <c r="J15" s="869"/>
      <c r="K15" s="869"/>
      <c r="L15" s="869"/>
      <c r="M15" s="869"/>
      <c r="N15" s="869"/>
    </row>
    <row r="16" spans="1:14" s="260" customFormat="1" ht="15" hidden="1" customHeight="1">
      <c r="A16" s="45">
        <v>2001</v>
      </c>
      <c r="B16" s="554">
        <v>2595379.1</v>
      </c>
      <c r="C16" s="662">
        <v>10414.970000000205</v>
      </c>
      <c r="D16" s="661">
        <v>0.40290578422843737</v>
      </c>
      <c r="E16" s="662"/>
      <c r="F16" s="661"/>
      <c r="G16" s="867"/>
      <c r="H16" s="868"/>
      <c r="I16" s="869"/>
      <c r="J16" s="869"/>
      <c r="K16" s="869"/>
      <c r="L16" s="869"/>
      <c r="M16" s="869"/>
      <c r="N16" s="869"/>
    </row>
    <row r="17" spans="1:14" s="260" customFormat="1" ht="15" hidden="1" customHeight="1">
      <c r="A17" s="45">
        <v>2001</v>
      </c>
      <c r="B17" s="554">
        <v>2606821.13</v>
      </c>
      <c r="C17" s="662">
        <v>11442.029999999795</v>
      </c>
      <c r="D17" s="661">
        <v>0.44086160669168351</v>
      </c>
      <c r="E17" s="662"/>
      <c r="F17" s="661"/>
      <c r="G17" s="867"/>
      <c r="H17" s="868"/>
      <c r="I17" s="869"/>
      <c r="J17" s="869"/>
      <c r="K17" s="869"/>
      <c r="L17" s="869"/>
      <c r="M17" s="869"/>
      <c r="N17" s="869"/>
    </row>
    <row r="18" spans="1:14" s="260" customFormat="1" ht="15" hidden="1" customHeight="1">
      <c r="A18" s="45">
        <v>2001</v>
      </c>
      <c r="B18" s="554">
        <v>2615666.15</v>
      </c>
      <c r="C18" s="662">
        <v>8845.0200000000186</v>
      </c>
      <c r="D18" s="661">
        <v>0.33930291181889061</v>
      </c>
      <c r="E18" s="662"/>
      <c r="F18" s="661"/>
      <c r="G18" s="867"/>
      <c r="H18" s="868"/>
      <c r="I18" s="869"/>
      <c r="J18" s="869"/>
      <c r="K18" s="869"/>
      <c r="L18" s="869"/>
      <c r="M18" s="869"/>
      <c r="N18" s="869"/>
    </row>
    <row r="19" spans="1:14" s="260" customFormat="1" ht="15" hidden="1" customHeight="1">
      <c r="A19" s="45">
        <v>2001</v>
      </c>
      <c r="B19" s="554">
        <v>2620886.86</v>
      </c>
      <c r="C19" s="662">
        <v>5220.7099999999627</v>
      </c>
      <c r="D19" s="661">
        <v>0.19959389695050334</v>
      </c>
      <c r="E19" s="662"/>
      <c r="F19" s="661"/>
      <c r="G19" s="867"/>
      <c r="H19" s="868"/>
      <c r="I19" s="869"/>
      <c r="J19" s="869"/>
      <c r="K19" s="869"/>
      <c r="L19" s="869"/>
      <c r="M19" s="869"/>
      <c r="N19" s="869"/>
    </row>
    <row r="20" spans="1:14" s="260" customFormat="1" ht="15" hidden="1" customHeight="1">
      <c r="A20" s="45">
        <v>2001</v>
      </c>
      <c r="B20" s="554">
        <v>2621951.59</v>
      </c>
      <c r="C20" s="662">
        <v>1064.7299999999814</v>
      </c>
      <c r="D20" s="661">
        <v>4.0624798279154106E-2</v>
      </c>
      <c r="E20" s="662"/>
      <c r="F20" s="661"/>
      <c r="G20" s="867"/>
      <c r="H20" s="868"/>
      <c r="I20" s="869"/>
      <c r="J20" s="869"/>
      <c r="K20" s="869"/>
      <c r="L20" s="869"/>
      <c r="M20" s="869"/>
      <c r="N20" s="869"/>
    </row>
    <row r="21" spans="1:14" s="260" customFormat="1" ht="15" hidden="1" customHeight="1">
      <c r="A21" s="45">
        <v>2001</v>
      </c>
      <c r="B21" s="554">
        <v>2620548.54</v>
      </c>
      <c r="C21" s="662">
        <v>-1403.0499999998137</v>
      </c>
      <c r="D21" s="661">
        <v>-5.3511666857275486E-2</v>
      </c>
      <c r="E21" s="662"/>
      <c r="F21" s="661"/>
      <c r="G21" s="867"/>
      <c r="H21" s="868"/>
      <c r="I21" s="869"/>
      <c r="J21" s="869"/>
      <c r="K21" s="869"/>
      <c r="L21" s="869"/>
      <c r="M21" s="869"/>
      <c r="N21" s="869"/>
    </row>
    <row r="22" spans="1:14" s="260" customFormat="1" ht="15" hidden="1" customHeight="1">
      <c r="A22" s="45">
        <v>2001</v>
      </c>
      <c r="B22" s="554">
        <v>2621607.09</v>
      </c>
      <c r="C22" s="662">
        <v>1058.5499999998137</v>
      </c>
      <c r="D22" s="661">
        <v>4.0394214563946207E-2</v>
      </c>
      <c r="E22" s="662">
        <v>35493.790000000037</v>
      </c>
      <c r="F22" s="661">
        <v>1.3724762174959722</v>
      </c>
      <c r="G22" s="867"/>
      <c r="H22" s="868"/>
      <c r="I22" s="869"/>
      <c r="J22" s="869"/>
      <c r="K22" s="869"/>
      <c r="L22" s="869"/>
      <c r="M22" s="869"/>
      <c r="N22" s="869"/>
    </row>
    <row r="23" spans="1:14" s="260" customFormat="1" ht="19.7" hidden="1" customHeight="1">
      <c r="A23" s="45">
        <v>2001</v>
      </c>
      <c r="B23" s="554">
        <v>2622915.4700000002</v>
      </c>
      <c r="C23" s="662">
        <v>1308.3800000003539</v>
      </c>
      <c r="D23" s="661">
        <v>4.9907554987598246E-2</v>
      </c>
      <c r="E23" s="662">
        <v>33640.570000000298</v>
      </c>
      <c r="F23" s="661">
        <v>1.299227440083726</v>
      </c>
      <c r="G23" s="867"/>
      <c r="H23" s="868"/>
      <c r="I23" s="869"/>
      <c r="J23" s="869"/>
      <c r="K23" s="869"/>
      <c r="L23" s="869"/>
      <c r="M23" s="869"/>
      <c r="N23" s="869"/>
    </row>
    <row r="24" spans="1:14" s="260" customFormat="1" ht="15" hidden="1" customHeight="1">
      <c r="A24" s="45">
        <v>2001</v>
      </c>
      <c r="B24" s="554">
        <v>2622593</v>
      </c>
      <c r="C24" s="662">
        <v>-322.47000000020489</v>
      </c>
      <c r="D24" s="661">
        <v>-1.2294334441520505E-2</v>
      </c>
      <c r="E24" s="662">
        <v>31998.799999999814</v>
      </c>
      <c r="F24" s="661">
        <v>1.2351915247860887</v>
      </c>
      <c r="G24" s="867"/>
      <c r="H24" s="868"/>
      <c r="I24" s="869"/>
      <c r="J24" s="869"/>
      <c r="K24" s="869"/>
      <c r="L24" s="869"/>
      <c r="M24" s="869"/>
      <c r="N24" s="869"/>
    </row>
    <row r="25" spans="1:14" s="260" customFormat="1" ht="15" hidden="1" customHeight="1">
      <c r="A25" s="62" t="s">
        <v>159</v>
      </c>
      <c r="B25" s="591"/>
      <c r="C25" s="677"/>
      <c r="D25" s="676"/>
      <c r="E25" s="677"/>
      <c r="F25" s="676"/>
      <c r="G25" s="867"/>
      <c r="H25" s="870"/>
      <c r="I25" s="871"/>
      <c r="J25" s="871"/>
      <c r="K25" s="869"/>
      <c r="L25" s="869"/>
      <c r="M25" s="869"/>
      <c r="N25" s="869"/>
    </row>
    <row r="26" spans="1:14" s="260" customFormat="1" ht="15" hidden="1" customHeight="1">
      <c r="A26" s="45">
        <v>2002</v>
      </c>
      <c r="B26" s="543">
        <v>2607548.6800000002</v>
      </c>
      <c r="C26" s="662">
        <v>-15044.319999999832</v>
      </c>
      <c r="D26" s="661">
        <v>-0.57364295565494672</v>
      </c>
      <c r="E26" s="662">
        <v>38204.64000000013</v>
      </c>
      <c r="F26" s="661">
        <v>1.486941390690518</v>
      </c>
      <c r="G26" s="867"/>
      <c r="H26" s="868"/>
      <c r="I26" s="869"/>
      <c r="J26" s="869"/>
      <c r="K26" s="869"/>
      <c r="L26" s="869"/>
      <c r="M26" s="869"/>
      <c r="N26" s="869"/>
    </row>
    <row r="27" spans="1:14" s="260" customFormat="1" ht="15" hidden="1" customHeight="1">
      <c r="A27" s="45">
        <v>2002</v>
      </c>
      <c r="B27" s="554">
        <v>2617910.65</v>
      </c>
      <c r="C27" s="662">
        <v>10361.969999999739</v>
      </c>
      <c r="D27" s="661">
        <v>0.39738356869332847</v>
      </c>
      <c r="E27" s="662">
        <v>44008.299999999814</v>
      </c>
      <c r="F27" s="661">
        <v>1.7097890290981752</v>
      </c>
      <c r="G27" s="867"/>
      <c r="H27" s="868"/>
      <c r="I27" s="869"/>
      <c r="J27" s="869"/>
      <c r="K27" s="869"/>
      <c r="L27" s="869"/>
      <c r="M27" s="869"/>
      <c r="N27" s="869"/>
    </row>
    <row r="28" spans="1:14" s="260" customFormat="1" ht="15" hidden="1" customHeight="1">
      <c r="A28" s="45">
        <v>2002</v>
      </c>
      <c r="B28" s="554">
        <v>2630199.19</v>
      </c>
      <c r="C28" s="662">
        <v>12288.540000000037</v>
      </c>
      <c r="D28" s="661">
        <v>0.46940257491216641</v>
      </c>
      <c r="E28" s="662">
        <v>45235.060000000056</v>
      </c>
      <c r="F28" s="661">
        <v>1.7499298916770556</v>
      </c>
      <c r="G28" s="867"/>
      <c r="H28" s="868"/>
      <c r="I28" s="869"/>
      <c r="J28" s="869"/>
      <c r="K28" s="869"/>
      <c r="L28" s="869"/>
      <c r="M28" s="869"/>
      <c r="N28" s="869"/>
    </row>
    <row r="29" spans="1:14" s="260" customFormat="1" ht="15" hidden="1" customHeight="1">
      <c r="A29" s="45">
        <v>2002</v>
      </c>
      <c r="B29" s="554">
        <v>2643245.4</v>
      </c>
      <c r="C29" s="662">
        <v>13046.209999999963</v>
      </c>
      <c r="D29" s="661">
        <v>0.49601604508136177</v>
      </c>
      <c r="E29" s="662">
        <v>47866.299999999814</v>
      </c>
      <c r="F29" s="661">
        <v>1.8442893371530857</v>
      </c>
      <c r="G29" s="867"/>
      <c r="H29" s="868"/>
      <c r="I29" s="869"/>
      <c r="J29" s="869"/>
      <c r="K29" s="869"/>
      <c r="L29" s="869"/>
      <c r="M29" s="869"/>
      <c r="N29" s="869"/>
    </row>
    <row r="30" spans="1:14" s="260" customFormat="1" ht="15" customHeight="1">
      <c r="A30" s="45">
        <v>2002</v>
      </c>
      <c r="B30" s="554">
        <v>2655777.5699999998</v>
      </c>
      <c r="C30" s="662">
        <v>12532.169999999925</v>
      </c>
      <c r="D30" s="661">
        <v>0.47412056406113834</v>
      </c>
      <c r="E30" s="662">
        <v>48956.439999999944</v>
      </c>
      <c r="F30" s="661">
        <v>1.8780130111957476</v>
      </c>
      <c r="G30" s="867"/>
      <c r="H30" s="868"/>
      <c r="I30" s="869"/>
      <c r="J30" s="869"/>
      <c r="K30" s="869"/>
      <c r="L30" s="869"/>
      <c r="M30" s="869"/>
      <c r="N30" s="869"/>
    </row>
    <row r="31" spans="1:14" s="260" customFormat="1" ht="15" hidden="1" customHeight="1">
      <c r="A31" s="45">
        <v>2002</v>
      </c>
      <c r="B31" s="554">
        <v>2664488.38</v>
      </c>
      <c r="C31" s="662">
        <v>8710.8100000000559</v>
      </c>
      <c r="D31" s="661">
        <v>0.32799471229813548</v>
      </c>
      <c r="E31" s="662">
        <v>48822.229999999981</v>
      </c>
      <c r="F31" s="661">
        <v>1.866531399658939</v>
      </c>
      <c r="G31" s="867"/>
      <c r="H31" s="868"/>
      <c r="I31" s="869"/>
      <c r="J31" s="869"/>
      <c r="K31" s="869"/>
      <c r="L31" s="869"/>
      <c r="M31" s="869"/>
      <c r="N31" s="869"/>
    </row>
    <row r="32" spans="1:14" s="260" customFormat="1" ht="15" hidden="1" customHeight="1">
      <c r="A32" s="45">
        <v>2002</v>
      </c>
      <c r="B32" s="554">
        <v>2670593.04</v>
      </c>
      <c r="C32" s="662">
        <v>6104.660000000149</v>
      </c>
      <c r="D32" s="661">
        <v>0.22911190177529761</v>
      </c>
      <c r="E32" s="662">
        <v>49706.180000000168</v>
      </c>
      <c r="F32" s="661">
        <v>1.8965404710373548</v>
      </c>
      <c r="G32" s="867"/>
      <c r="H32" s="868"/>
      <c r="I32" s="869"/>
      <c r="J32" s="869"/>
      <c r="K32" s="869"/>
      <c r="L32" s="869"/>
      <c r="M32" s="869"/>
      <c r="N32" s="869"/>
    </row>
    <row r="33" spans="1:14" s="260" customFormat="1" ht="15" hidden="1" customHeight="1">
      <c r="A33" s="45">
        <v>2002</v>
      </c>
      <c r="B33" s="554">
        <v>2670634.09</v>
      </c>
      <c r="C33" s="662">
        <v>41.049999999813735</v>
      </c>
      <c r="D33" s="661">
        <v>1.5371117719951144E-3</v>
      </c>
      <c r="E33" s="662">
        <v>48682.5</v>
      </c>
      <c r="F33" s="661">
        <v>1.856727644616825</v>
      </c>
      <c r="G33" s="867"/>
      <c r="H33" s="868"/>
      <c r="I33" s="869"/>
      <c r="J33" s="869"/>
      <c r="K33" s="869"/>
      <c r="L33" s="869"/>
      <c r="M33" s="869"/>
      <c r="N33" s="869"/>
    </row>
    <row r="34" spans="1:14" s="260" customFormat="1" ht="15" hidden="1" customHeight="1">
      <c r="A34" s="45">
        <v>2002</v>
      </c>
      <c r="B34" s="554">
        <v>2670719.23</v>
      </c>
      <c r="C34" s="662">
        <v>85.140000000130385</v>
      </c>
      <c r="D34" s="661">
        <v>3.1880069350904705E-3</v>
      </c>
      <c r="E34" s="662">
        <v>50170.689999999944</v>
      </c>
      <c r="F34" s="661">
        <v>1.9145109977623207</v>
      </c>
      <c r="G34" s="867"/>
      <c r="H34" s="868"/>
      <c r="I34" s="869"/>
      <c r="J34" s="869"/>
      <c r="K34" s="869"/>
      <c r="L34" s="869"/>
      <c r="M34" s="869"/>
      <c r="N34" s="869"/>
    </row>
    <row r="35" spans="1:14" s="260" customFormat="1" ht="15" hidden="1" customHeight="1">
      <c r="A35" s="45">
        <v>2002</v>
      </c>
      <c r="B35" s="554">
        <v>2673295.86</v>
      </c>
      <c r="C35" s="662">
        <v>2576.6299999998882</v>
      </c>
      <c r="D35" s="661">
        <v>9.6477007805859216E-2</v>
      </c>
      <c r="E35" s="662">
        <v>51688.770000000019</v>
      </c>
      <c r="F35" s="661">
        <v>1.9716444236500763</v>
      </c>
      <c r="G35" s="867"/>
      <c r="H35" s="868"/>
      <c r="I35" s="869"/>
      <c r="J35" s="869"/>
      <c r="K35" s="869"/>
      <c r="L35" s="869"/>
      <c r="M35" s="869"/>
      <c r="N35" s="869"/>
    </row>
    <row r="36" spans="1:14" s="260" customFormat="1" ht="15" hidden="1" customHeight="1">
      <c r="A36" s="45">
        <v>2002</v>
      </c>
      <c r="B36" s="554">
        <v>2675551.4700000002</v>
      </c>
      <c r="C36" s="662">
        <v>2255.6100000003353</v>
      </c>
      <c r="D36" s="661">
        <v>8.437562163435075E-2</v>
      </c>
      <c r="E36" s="662">
        <v>52636</v>
      </c>
      <c r="F36" s="661">
        <v>2.0067745454259693</v>
      </c>
      <c r="G36" s="867"/>
      <c r="H36" s="868"/>
      <c r="I36" s="869"/>
      <c r="J36" s="869"/>
      <c r="K36" s="869"/>
      <c r="L36" s="869"/>
      <c r="M36" s="869"/>
      <c r="N36" s="869"/>
    </row>
    <row r="37" spans="1:14" s="260" customFormat="1" ht="15" hidden="1" customHeight="1">
      <c r="A37" s="45">
        <v>2002</v>
      </c>
      <c r="B37" s="554">
        <v>2675695.83</v>
      </c>
      <c r="C37" s="662">
        <v>144.35999999986961</v>
      </c>
      <c r="D37" s="661">
        <v>5.3955231890938649E-3</v>
      </c>
      <c r="E37" s="662">
        <v>53102.830000000075</v>
      </c>
      <c r="F37" s="661">
        <v>2.0248216173840206</v>
      </c>
      <c r="G37" s="867"/>
      <c r="H37" s="868"/>
      <c r="I37" s="869"/>
      <c r="J37" s="869"/>
      <c r="K37" s="869"/>
      <c r="L37" s="869"/>
      <c r="M37" s="869"/>
      <c r="N37" s="869"/>
    </row>
    <row r="38" spans="1:14" s="260" customFormat="1" ht="15" hidden="1" customHeight="1">
      <c r="A38" s="62" t="s">
        <v>158</v>
      </c>
      <c r="B38" s="591"/>
      <c r="C38" s="677"/>
      <c r="D38" s="676"/>
      <c r="E38" s="677"/>
      <c r="F38" s="676"/>
      <c r="G38" s="867"/>
      <c r="H38" s="870"/>
      <c r="I38" s="871"/>
      <c r="J38" s="871"/>
      <c r="K38" s="869"/>
      <c r="L38" s="869"/>
      <c r="M38" s="869"/>
      <c r="N38" s="869"/>
    </row>
    <row r="39" spans="1:14" s="260" customFormat="1" ht="15" hidden="1" customHeight="1">
      <c r="A39" s="45">
        <v>2003</v>
      </c>
      <c r="B39" s="543">
        <v>2671033.4700000002</v>
      </c>
      <c r="C39" s="662">
        <v>-4662.3599999998696</v>
      </c>
      <c r="D39" s="661">
        <v>-0.17424850566814598</v>
      </c>
      <c r="E39" s="662">
        <v>63484.790000000037</v>
      </c>
      <c r="F39" s="661">
        <v>2.4346540675129376</v>
      </c>
      <c r="G39" s="867"/>
      <c r="H39" s="868"/>
      <c r="I39" s="869"/>
      <c r="J39" s="869"/>
      <c r="K39" s="869"/>
      <c r="L39" s="869"/>
      <c r="M39" s="869"/>
      <c r="N39" s="869"/>
    </row>
    <row r="40" spans="1:14" s="260" customFormat="1" ht="15" hidden="1" customHeight="1">
      <c r="A40" s="45">
        <v>2003</v>
      </c>
      <c r="B40" s="554">
        <v>2678369</v>
      </c>
      <c r="C40" s="662">
        <v>7335.5299999997951</v>
      </c>
      <c r="D40" s="661">
        <v>0.27463264996075054</v>
      </c>
      <c r="E40" s="662">
        <v>60458.350000000093</v>
      </c>
      <c r="F40" s="661">
        <v>2.3094122788339035</v>
      </c>
      <c r="G40" s="867"/>
      <c r="H40" s="868"/>
      <c r="I40" s="869"/>
      <c r="J40" s="869"/>
      <c r="K40" s="869"/>
      <c r="L40" s="869"/>
      <c r="M40" s="869"/>
      <c r="N40" s="869"/>
    </row>
    <row r="41" spans="1:14" s="260" customFormat="1" ht="15" hidden="1" customHeight="1">
      <c r="A41" s="45">
        <v>2003</v>
      </c>
      <c r="B41" s="554">
        <v>2692909.57</v>
      </c>
      <c r="C41" s="662">
        <v>14540.569999999832</v>
      </c>
      <c r="D41" s="661">
        <v>0.54288897459609586</v>
      </c>
      <c r="E41" s="662">
        <v>62710.379999999888</v>
      </c>
      <c r="F41" s="661">
        <v>2.3842445179978853</v>
      </c>
      <c r="G41" s="867"/>
      <c r="H41" s="868"/>
      <c r="I41" s="869"/>
      <c r="J41" s="869"/>
      <c r="K41" s="869"/>
      <c r="L41" s="869"/>
      <c r="M41" s="869"/>
      <c r="N41" s="869"/>
    </row>
    <row r="42" spans="1:14" s="260" customFormat="1" ht="15" hidden="1" customHeight="1">
      <c r="A42" s="45">
        <v>2003</v>
      </c>
      <c r="B42" s="554">
        <v>2710556.05</v>
      </c>
      <c r="C42" s="662">
        <v>17646.479999999981</v>
      </c>
      <c r="D42" s="661">
        <v>0.65529419170209735</v>
      </c>
      <c r="E42" s="662">
        <v>67310.649999999907</v>
      </c>
      <c r="F42" s="661">
        <v>2.5465153557062905</v>
      </c>
      <c r="G42" s="867"/>
      <c r="H42" s="868"/>
      <c r="I42" s="869"/>
      <c r="J42" s="869"/>
      <c r="K42" s="869"/>
      <c r="L42" s="869"/>
      <c r="M42" s="869"/>
      <c r="N42" s="869"/>
    </row>
    <row r="43" spans="1:14" s="260" customFormat="1" ht="15" customHeight="1">
      <c r="A43" s="45">
        <v>2003</v>
      </c>
      <c r="B43" s="554">
        <v>2726663.77</v>
      </c>
      <c r="C43" s="662">
        <v>16107.720000000205</v>
      </c>
      <c r="D43" s="661">
        <v>0.5942588790960599</v>
      </c>
      <c r="E43" s="662">
        <v>70886.200000000186</v>
      </c>
      <c r="F43" s="661">
        <v>2.6691316622573993</v>
      </c>
      <c r="G43" s="867"/>
      <c r="H43" s="868"/>
      <c r="I43" s="869"/>
      <c r="J43" s="869"/>
      <c r="K43" s="869"/>
      <c r="L43" s="869"/>
      <c r="M43" s="869"/>
      <c r="N43" s="869"/>
    </row>
    <row r="44" spans="1:14" s="260" customFormat="1" ht="15" hidden="1" customHeight="1">
      <c r="A44" s="45">
        <v>2003</v>
      </c>
      <c r="B44" s="554">
        <v>2739626.33</v>
      </c>
      <c r="C44" s="662">
        <v>12962.560000000056</v>
      </c>
      <c r="D44" s="661">
        <v>0.47540001604231463</v>
      </c>
      <c r="E44" s="662">
        <v>75137.950000000186</v>
      </c>
      <c r="F44" s="661">
        <v>2.819976644071545</v>
      </c>
      <c r="G44" s="867"/>
      <c r="H44" s="868"/>
      <c r="I44" s="869"/>
      <c r="J44" s="869"/>
      <c r="K44" s="869"/>
      <c r="L44" s="869"/>
      <c r="M44" s="869"/>
      <c r="N44" s="869"/>
    </row>
    <row r="45" spans="1:14" s="260" customFormat="1" ht="16.350000000000001" hidden="1" customHeight="1">
      <c r="A45" s="45">
        <v>2003</v>
      </c>
      <c r="B45" s="554">
        <v>2747870.82</v>
      </c>
      <c r="C45" s="662">
        <v>8244.4899999997579</v>
      </c>
      <c r="D45" s="661">
        <v>0.30093483588325398</v>
      </c>
      <c r="E45" s="662">
        <v>77277.779999999795</v>
      </c>
      <c r="F45" s="661">
        <v>2.8936561596071471</v>
      </c>
      <c r="G45" s="867"/>
      <c r="H45" s="868"/>
      <c r="I45" s="869"/>
      <c r="J45" s="869"/>
      <c r="K45" s="869"/>
      <c r="L45" s="869"/>
      <c r="M45" s="869"/>
      <c r="N45" s="869"/>
    </row>
    <row r="46" spans="1:14" s="260" customFormat="1" ht="15" hidden="1" customHeight="1">
      <c r="A46" s="45">
        <v>2003</v>
      </c>
      <c r="B46" s="554">
        <v>2750904.95</v>
      </c>
      <c r="C46" s="662">
        <v>3034.1300000003539</v>
      </c>
      <c r="D46" s="661">
        <v>0.11041749044085236</v>
      </c>
      <c r="E46" s="662">
        <v>80270.860000000335</v>
      </c>
      <c r="F46" s="661">
        <v>3.0056854400446866</v>
      </c>
      <c r="G46" s="867"/>
      <c r="H46" s="868"/>
      <c r="I46" s="869"/>
      <c r="J46" s="869"/>
      <c r="K46" s="869"/>
      <c r="L46" s="869"/>
      <c r="M46" s="869"/>
      <c r="N46" s="869"/>
    </row>
    <row r="47" spans="1:14" s="260" customFormat="1" ht="15" hidden="1" customHeight="1">
      <c r="A47" s="45">
        <v>2003</v>
      </c>
      <c r="B47" s="554">
        <v>2754230.45</v>
      </c>
      <c r="C47" s="662">
        <v>3325.5</v>
      </c>
      <c r="D47" s="661">
        <v>0.12088749195061155</v>
      </c>
      <c r="E47" s="662">
        <v>83511.220000000205</v>
      </c>
      <c r="F47" s="661">
        <v>3.1269187364184319</v>
      </c>
      <c r="G47" s="867"/>
      <c r="H47" s="868"/>
      <c r="I47" s="869"/>
      <c r="J47" s="869"/>
      <c r="K47" s="869"/>
      <c r="L47" s="869"/>
      <c r="M47" s="869"/>
      <c r="N47" s="869"/>
    </row>
    <row r="48" spans="1:14" s="260" customFormat="1" ht="15" hidden="1" customHeight="1">
      <c r="A48" s="45">
        <v>2003</v>
      </c>
      <c r="B48" s="554">
        <v>2759872.65</v>
      </c>
      <c r="C48" s="662">
        <v>5642.1999999997206</v>
      </c>
      <c r="D48" s="661">
        <v>0.20485577014805756</v>
      </c>
      <c r="E48" s="662">
        <v>86576.790000000037</v>
      </c>
      <c r="F48" s="661">
        <v>3.2385786884060082</v>
      </c>
      <c r="G48" s="867"/>
      <c r="H48" s="868"/>
      <c r="I48" s="869"/>
      <c r="J48" s="869"/>
      <c r="K48" s="869"/>
      <c r="L48" s="869"/>
      <c r="M48" s="869"/>
      <c r="N48" s="869"/>
    </row>
    <row r="49" spans="1:14" s="260" customFormat="1" ht="15" hidden="1" customHeight="1">
      <c r="A49" s="45">
        <v>2003</v>
      </c>
      <c r="B49" s="554">
        <v>2764923.65</v>
      </c>
      <c r="C49" s="662">
        <v>5051</v>
      </c>
      <c r="D49" s="661">
        <v>0.18301569095950754</v>
      </c>
      <c r="E49" s="662">
        <v>89372.179999999702</v>
      </c>
      <c r="F49" s="661">
        <v>3.3403274428504943</v>
      </c>
      <c r="G49" s="867"/>
      <c r="H49" s="868"/>
      <c r="I49" s="869"/>
      <c r="J49" s="869"/>
      <c r="K49" s="869"/>
      <c r="L49" s="869"/>
      <c r="M49" s="869"/>
      <c r="N49" s="869"/>
    </row>
    <row r="50" spans="1:14" s="260" customFormat="1" ht="15" hidden="1" customHeight="1">
      <c r="A50" s="45">
        <v>2003</v>
      </c>
      <c r="B50" s="554">
        <v>2770250.89</v>
      </c>
      <c r="C50" s="662">
        <v>5327.2400000002235</v>
      </c>
      <c r="D50" s="661">
        <v>0.19267222803784989</v>
      </c>
      <c r="E50" s="662">
        <v>94555.060000000056</v>
      </c>
      <c r="F50" s="661">
        <v>3.533849361345375</v>
      </c>
      <c r="G50" s="867"/>
      <c r="H50" s="868"/>
      <c r="I50" s="869"/>
      <c r="J50" s="869"/>
      <c r="K50" s="869"/>
      <c r="L50" s="869"/>
      <c r="M50" s="869"/>
      <c r="N50" s="869"/>
    </row>
    <row r="51" spans="1:14" s="260" customFormat="1" ht="15" hidden="1" customHeight="1">
      <c r="A51" s="62" t="s">
        <v>157</v>
      </c>
      <c r="B51" s="591"/>
      <c r="C51" s="677"/>
      <c r="D51" s="676"/>
      <c r="E51" s="677"/>
      <c r="F51" s="676"/>
      <c r="G51" s="867"/>
      <c r="H51" s="870"/>
      <c r="I51" s="871"/>
      <c r="J51" s="871"/>
      <c r="K51" s="869"/>
      <c r="L51" s="869"/>
      <c r="M51" s="869"/>
      <c r="N51" s="869"/>
    </row>
    <row r="52" spans="1:14" s="260" customFormat="1" ht="15" hidden="1" customHeight="1">
      <c r="A52" s="45">
        <v>2004</v>
      </c>
      <c r="B52" s="543">
        <v>2768253.95</v>
      </c>
      <c r="C52" s="662">
        <v>-1996.9399999999441</v>
      </c>
      <c r="D52" s="661">
        <v>-7.2085167708408449E-2</v>
      </c>
      <c r="E52" s="662">
        <v>97220.479999999981</v>
      </c>
      <c r="F52" s="661">
        <v>3.6398076284682475</v>
      </c>
      <c r="G52" s="867"/>
      <c r="H52" s="868"/>
      <c r="I52" s="869"/>
      <c r="J52" s="869"/>
      <c r="K52" s="869"/>
      <c r="L52" s="869"/>
      <c r="M52" s="869"/>
      <c r="N52" s="869"/>
    </row>
    <row r="53" spans="1:14" s="260" customFormat="1" ht="15" hidden="1" customHeight="1">
      <c r="A53" s="45">
        <v>2004</v>
      </c>
      <c r="B53" s="554">
        <v>2780917.95</v>
      </c>
      <c r="C53" s="662">
        <v>12664</v>
      </c>
      <c r="D53" s="661">
        <v>0.45747248008080987</v>
      </c>
      <c r="E53" s="662">
        <v>102548.95000000019</v>
      </c>
      <c r="F53" s="661">
        <v>3.8287834872640758</v>
      </c>
      <c r="G53" s="867"/>
      <c r="H53" s="868"/>
      <c r="I53" s="869"/>
      <c r="J53" s="869"/>
      <c r="K53" s="869"/>
      <c r="L53" s="869"/>
      <c r="M53" s="869"/>
      <c r="N53" s="869"/>
    </row>
    <row r="54" spans="1:14" s="285" customFormat="1" ht="15" hidden="1" customHeight="1">
      <c r="A54" s="45">
        <v>2004</v>
      </c>
      <c r="B54" s="554">
        <v>2800362.21</v>
      </c>
      <c r="C54" s="662">
        <v>19444.259999999776</v>
      </c>
      <c r="D54" s="661">
        <v>0.69920293764869257</v>
      </c>
      <c r="E54" s="662">
        <v>107452.64000000013</v>
      </c>
      <c r="F54" s="661">
        <v>3.9902060283442751</v>
      </c>
      <c r="G54" s="867"/>
      <c r="H54" s="872"/>
      <c r="I54" s="873"/>
      <c r="J54" s="874"/>
      <c r="K54" s="874"/>
      <c r="L54" s="874"/>
      <c r="M54" s="874"/>
      <c r="N54" s="874"/>
    </row>
    <row r="55" spans="1:14" s="260" customFormat="1" ht="15" hidden="1" customHeight="1">
      <c r="A55" s="45">
        <v>2004</v>
      </c>
      <c r="B55" s="554">
        <v>2817972.95</v>
      </c>
      <c r="C55" s="662">
        <v>17610.740000000224</v>
      </c>
      <c r="D55" s="661">
        <v>0.6288736484556523</v>
      </c>
      <c r="E55" s="662">
        <v>107416.90000000037</v>
      </c>
      <c r="F55" s="661">
        <v>3.9629101194937704</v>
      </c>
      <c r="G55" s="867"/>
      <c r="H55" s="870"/>
      <c r="I55" s="869"/>
      <c r="J55" s="869"/>
      <c r="K55" s="869"/>
      <c r="L55" s="869"/>
      <c r="M55" s="869"/>
      <c r="N55" s="869"/>
    </row>
    <row r="56" spans="1:14" s="260" customFormat="1" ht="15" customHeight="1">
      <c r="A56" s="45">
        <v>2004</v>
      </c>
      <c r="B56" s="554">
        <v>2834709.2</v>
      </c>
      <c r="C56" s="662">
        <v>16736.25</v>
      </c>
      <c r="D56" s="661">
        <v>0.59391095290676787</v>
      </c>
      <c r="E56" s="662">
        <v>108045.43000000017</v>
      </c>
      <c r="F56" s="661">
        <v>3.9625505421227842</v>
      </c>
      <c r="G56" s="867"/>
      <c r="H56" s="870"/>
      <c r="I56" s="869"/>
      <c r="J56" s="869"/>
      <c r="K56" s="869"/>
      <c r="L56" s="869"/>
      <c r="M56" s="869"/>
      <c r="N56" s="869"/>
    </row>
    <row r="57" spans="1:14" s="680" customFormat="1" ht="15" hidden="1" customHeight="1">
      <c r="A57" s="45">
        <v>2004</v>
      </c>
      <c r="B57" s="554">
        <v>2849361.13</v>
      </c>
      <c r="C57" s="662">
        <v>14651.929999999702</v>
      </c>
      <c r="D57" s="661">
        <v>0.51687594621698452</v>
      </c>
      <c r="E57" s="662">
        <v>109734.79999999981</v>
      </c>
      <c r="F57" s="661">
        <v>4.0054659571037092</v>
      </c>
      <c r="G57" s="867"/>
      <c r="H57" s="875"/>
      <c r="I57" s="876"/>
      <c r="J57" s="876"/>
      <c r="K57" s="876"/>
      <c r="L57" s="876"/>
      <c r="M57" s="876"/>
      <c r="N57" s="876"/>
    </row>
    <row r="58" spans="1:14" s="440" customFormat="1" ht="15" hidden="1" customHeight="1">
      <c r="A58" s="45">
        <v>2004</v>
      </c>
      <c r="B58" s="554">
        <v>2857506.47</v>
      </c>
      <c r="C58" s="662">
        <v>8145.3400000003166</v>
      </c>
      <c r="D58" s="661">
        <v>0.285865484520059</v>
      </c>
      <c r="E58" s="662">
        <v>109635.65000000037</v>
      </c>
      <c r="F58" s="661">
        <v>3.9898400318542144</v>
      </c>
      <c r="G58" s="867"/>
      <c r="H58" s="877"/>
      <c r="I58" s="878"/>
      <c r="J58" s="878"/>
      <c r="K58" s="878"/>
      <c r="L58" s="878"/>
      <c r="M58" s="878"/>
      <c r="N58" s="878"/>
    </row>
    <row r="59" spans="1:14" s="440" customFormat="1" ht="15" hidden="1" customHeight="1">
      <c r="A59" s="45">
        <v>2004</v>
      </c>
      <c r="B59" s="554">
        <v>2859427.5</v>
      </c>
      <c r="C59" s="662">
        <v>1921.0299999997951</v>
      </c>
      <c r="D59" s="661">
        <v>6.7227494326544956E-2</v>
      </c>
      <c r="E59" s="662">
        <v>108522.54999999981</v>
      </c>
      <c r="F59" s="661">
        <v>3.9449763613242936</v>
      </c>
      <c r="G59" s="867"/>
      <c r="H59" s="879"/>
      <c r="I59" s="878"/>
      <c r="J59" s="878"/>
      <c r="K59" s="878"/>
      <c r="L59" s="878"/>
      <c r="M59" s="878"/>
      <c r="N59" s="878"/>
    </row>
    <row r="60" spans="1:14" s="440" customFormat="1" ht="15" hidden="1" customHeight="1">
      <c r="A60" s="45">
        <v>2004</v>
      </c>
      <c r="B60" s="554">
        <v>2861768.95</v>
      </c>
      <c r="C60" s="662">
        <v>2341.4500000001863</v>
      </c>
      <c r="D60" s="661">
        <v>8.1885272489003569E-2</v>
      </c>
      <c r="E60" s="662">
        <v>107538.5</v>
      </c>
      <c r="F60" s="661">
        <v>3.9044844631646498</v>
      </c>
      <c r="G60" s="867"/>
      <c r="H60" s="879"/>
      <c r="I60" s="878"/>
      <c r="J60" s="878"/>
      <c r="K60" s="878"/>
      <c r="L60" s="878"/>
      <c r="M60" s="878"/>
      <c r="N60" s="878"/>
    </row>
    <row r="61" spans="1:14" s="260" customFormat="1" ht="15" hidden="1" customHeight="1">
      <c r="A61" s="45">
        <v>2004</v>
      </c>
      <c r="B61" s="554">
        <v>2867423.14</v>
      </c>
      <c r="C61" s="662">
        <v>5654.1899999999441</v>
      </c>
      <c r="D61" s="661">
        <v>0.197576747067572</v>
      </c>
      <c r="E61" s="662">
        <v>107550.49000000022</v>
      </c>
      <c r="F61" s="661">
        <v>3.8969366938000007</v>
      </c>
      <c r="G61" s="867"/>
      <c r="H61" s="880"/>
      <c r="I61" s="869"/>
      <c r="J61" s="869"/>
      <c r="K61" s="869"/>
      <c r="L61" s="869"/>
      <c r="M61" s="869"/>
      <c r="N61" s="869"/>
    </row>
    <row r="62" spans="1:14" s="675" customFormat="1" ht="15" hidden="1" customHeight="1">
      <c r="A62" s="45">
        <v>2004</v>
      </c>
      <c r="B62" s="554">
        <v>2873320.19</v>
      </c>
      <c r="C62" s="662">
        <v>5897.0499999998137</v>
      </c>
      <c r="D62" s="661">
        <v>0.20565677655793024</v>
      </c>
      <c r="E62" s="662">
        <v>108396.54000000004</v>
      </c>
      <c r="F62" s="661">
        <v>3.9204171153152743</v>
      </c>
      <c r="G62" s="867"/>
      <c r="H62" s="879"/>
      <c r="I62" s="868"/>
      <c r="J62" s="880"/>
      <c r="K62" s="868"/>
      <c r="L62" s="880"/>
      <c r="M62" s="868"/>
      <c r="N62" s="881"/>
    </row>
    <row r="63" spans="1:14" s="675" customFormat="1" ht="15" hidden="1" customHeight="1">
      <c r="A63" s="45">
        <v>2004</v>
      </c>
      <c r="B63" s="554">
        <v>2878779.05</v>
      </c>
      <c r="C63" s="662">
        <v>5458.8599999998696</v>
      </c>
      <c r="D63" s="661">
        <v>0.18998439571748804</v>
      </c>
      <c r="E63" s="662">
        <v>108528.15999999968</v>
      </c>
      <c r="F63" s="661">
        <v>3.9176292801407442</v>
      </c>
      <c r="G63" s="867"/>
      <c r="H63" s="879"/>
      <c r="I63" s="868"/>
      <c r="J63" s="880"/>
      <c r="K63" s="868"/>
      <c r="L63" s="880"/>
      <c r="M63" s="868"/>
      <c r="N63" s="881"/>
    </row>
    <row r="64" spans="1:14" s="260" customFormat="1" ht="15" hidden="1" customHeight="1">
      <c r="A64" s="62" t="s">
        <v>156</v>
      </c>
      <c r="B64" s="591"/>
      <c r="C64" s="677"/>
      <c r="D64" s="676"/>
      <c r="E64" s="677"/>
      <c r="F64" s="676"/>
      <c r="G64" s="867"/>
      <c r="H64" s="870"/>
      <c r="I64" s="871"/>
      <c r="J64" s="871"/>
      <c r="K64" s="869"/>
      <c r="L64" s="869"/>
      <c r="M64" s="869"/>
      <c r="N64" s="869"/>
    </row>
    <row r="65" spans="1:14" s="260" customFormat="1" ht="15" hidden="1" customHeight="1">
      <c r="A65" s="45">
        <v>2005</v>
      </c>
      <c r="B65" s="543">
        <v>2876706.6</v>
      </c>
      <c r="C65" s="662">
        <v>-2072.4499999997206</v>
      </c>
      <c r="D65" s="661">
        <v>-7.1990589204816047E-2</v>
      </c>
      <c r="E65" s="662">
        <v>108452.64999999991</v>
      </c>
      <c r="F65" s="661">
        <v>3.9177276347786005</v>
      </c>
      <c r="G65" s="867"/>
      <c r="H65" s="868"/>
      <c r="I65" s="869"/>
      <c r="J65" s="869"/>
      <c r="K65" s="869"/>
      <c r="L65" s="869"/>
      <c r="M65" s="869"/>
      <c r="N65" s="869"/>
    </row>
    <row r="66" spans="1:14" s="260" customFormat="1" ht="15" hidden="1" customHeight="1">
      <c r="A66" s="45">
        <v>2005</v>
      </c>
      <c r="B66" s="554">
        <v>2884992.2</v>
      </c>
      <c r="C66" s="662">
        <v>8285.6000000000931</v>
      </c>
      <c r="D66" s="661">
        <v>0.28802381167409408</v>
      </c>
      <c r="E66" s="662">
        <v>104074.25</v>
      </c>
      <c r="F66" s="661">
        <v>3.7424423111800138</v>
      </c>
      <c r="G66" s="867"/>
      <c r="H66" s="868"/>
      <c r="I66" s="869"/>
      <c r="J66" s="869"/>
      <c r="K66" s="869"/>
      <c r="L66" s="869"/>
      <c r="M66" s="869"/>
      <c r="N66" s="869"/>
    </row>
    <row r="67" spans="1:14" s="285" customFormat="1" ht="15" hidden="1" customHeight="1">
      <c r="A67" s="45">
        <v>2005</v>
      </c>
      <c r="B67" s="554">
        <v>2900855.66</v>
      </c>
      <c r="C67" s="662">
        <v>15863.459999999963</v>
      </c>
      <c r="D67" s="661">
        <v>0.54986145196509995</v>
      </c>
      <c r="E67" s="662">
        <v>100493.45000000019</v>
      </c>
      <c r="F67" s="661">
        <v>3.588587563463804</v>
      </c>
      <c r="G67" s="867"/>
      <c r="H67" s="872"/>
      <c r="I67" s="873"/>
      <c r="J67" s="874"/>
      <c r="K67" s="874"/>
      <c r="L67" s="874"/>
      <c r="M67" s="874"/>
      <c r="N67" s="874"/>
    </row>
    <row r="68" spans="1:14" s="260" customFormat="1" ht="15" hidden="1" customHeight="1">
      <c r="A68" s="45">
        <v>2005</v>
      </c>
      <c r="B68" s="554">
        <v>2916433.04</v>
      </c>
      <c r="C68" s="662">
        <v>15577.379999999888</v>
      </c>
      <c r="D68" s="661">
        <v>0.53699259204091732</v>
      </c>
      <c r="E68" s="662">
        <v>98460.089999999851</v>
      </c>
      <c r="F68" s="661">
        <v>3.4940040854543923</v>
      </c>
      <c r="G68" s="867"/>
      <c r="H68" s="870"/>
      <c r="I68" s="869"/>
      <c r="J68" s="869"/>
      <c r="K68" s="869"/>
      <c r="L68" s="869"/>
      <c r="M68" s="869"/>
      <c r="N68" s="869"/>
    </row>
    <row r="69" spans="1:14" s="260" customFormat="1" ht="15" customHeight="1">
      <c r="A69" s="45">
        <v>2005</v>
      </c>
      <c r="B69" s="554">
        <v>2931504.86</v>
      </c>
      <c r="C69" s="662">
        <v>15071.819999999832</v>
      </c>
      <c r="D69" s="661">
        <v>0.51678950942071822</v>
      </c>
      <c r="E69" s="662">
        <v>96795.659999999683</v>
      </c>
      <c r="F69" s="661">
        <v>3.4146592532313207</v>
      </c>
      <c r="G69" s="867"/>
      <c r="H69" s="870"/>
      <c r="I69" s="869"/>
      <c r="J69" s="869"/>
      <c r="K69" s="869"/>
      <c r="L69" s="869"/>
      <c r="M69" s="869"/>
      <c r="N69" s="869"/>
    </row>
    <row r="70" spans="1:14" s="680" customFormat="1" ht="15" hidden="1" customHeight="1">
      <c r="A70" s="45">
        <v>2005</v>
      </c>
      <c r="B70" s="554">
        <v>2944916.81</v>
      </c>
      <c r="C70" s="662">
        <v>13411.950000000186</v>
      </c>
      <c r="D70" s="661">
        <v>0.45751075439117983</v>
      </c>
      <c r="E70" s="662">
        <v>95555.680000000168</v>
      </c>
      <c r="F70" s="661">
        <v>3.3535826327496778</v>
      </c>
      <c r="G70" s="867"/>
      <c r="H70" s="875"/>
      <c r="I70" s="876"/>
      <c r="J70" s="876"/>
      <c r="K70" s="876"/>
      <c r="L70" s="876"/>
      <c r="M70" s="876"/>
      <c r="N70" s="876"/>
    </row>
    <row r="71" spans="1:14" s="440" customFormat="1" ht="15" hidden="1" customHeight="1">
      <c r="A71" s="45">
        <v>2005</v>
      </c>
      <c r="B71" s="554">
        <v>2950785.69</v>
      </c>
      <c r="C71" s="662">
        <v>5868.8799999998882</v>
      </c>
      <c r="D71" s="661">
        <v>0.19928848176868996</v>
      </c>
      <c r="E71" s="662">
        <v>93279.219999999739</v>
      </c>
      <c r="F71" s="661">
        <v>3.2643572632050706</v>
      </c>
      <c r="G71" s="867"/>
      <c r="H71" s="877"/>
      <c r="I71" s="878"/>
      <c r="J71" s="878"/>
      <c r="K71" s="878"/>
      <c r="L71" s="878"/>
      <c r="M71" s="878"/>
      <c r="N71" s="878"/>
    </row>
    <row r="72" spans="1:14" s="440" customFormat="1" ht="15" hidden="1" customHeight="1">
      <c r="A72" s="45">
        <v>2005</v>
      </c>
      <c r="B72" s="554">
        <v>2951456.22</v>
      </c>
      <c r="C72" s="662">
        <v>670.53000000026077</v>
      </c>
      <c r="D72" s="661">
        <v>2.2723778357502056E-2</v>
      </c>
      <c r="E72" s="662">
        <v>92028.720000000205</v>
      </c>
      <c r="F72" s="661">
        <v>3.2184316615826276</v>
      </c>
      <c r="G72" s="867"/>
      <c r="H72" s="879"/>
      <c r="I72" s="878"/>
      <c r="J72" s="878"/>
      <c r="K72" s="878"/>
      <c r="L72" s="878"/>
      <c r="M72" s="878"/>
      <c r="N72" s="878"/>
    </row>
    <row r="73" spans="1:14" s="440" customFormat="1" ht="15" hidden="1" customHeight="1">
      <c r="A73" s="45">
        <v>2005</v>
      </c>
      <c r="B73" s="554">
        <v>2953668.4</v>
      </c>
      <c r="C73" s="662">
        <v>2212.179999999702</v>
      </c>
      <c r="D73" s="661">
        <v>7.495215361859664E-2</v>
      </c>
      <c r="E73" s="662">
        <v>91899.449999999721</v>
      </c>
      <c r="F73" s="661">
        <v>3.2112812601450429</v>
      </c>
      <c r="G73" s="867"/>
      <c r="H73" s="879"/>
      <c r="I73" s="878"/>
      <c r="J73" s="878"/>
      <c r="K73" s="878"/>
      <c r="L73" s="878"/>
      <c r="M73" s="878"/>
      <c r="N73" s="878"/>
    </row>
    <row r="74" spans="1:14" s="260" customFormat="1" ht="15" hidden="1" customHeight="1">
      <c r="A74" s="45">
        <v>2005</v>
      </c>
      <c r="B74" s="554">
        <v>2958182.6</v>
      </c>
      <c r="C74" s="662">
        <v>4514.2000000001863</v>
      </c>
      <c r="D74" s="661">
        <v>0.15283367625154654</v>
      </c>
      <c r="E74" s="662">
        <v>90759.459999999963</v>
      </c>
      <c r="F74" s="661">
        <v>3.1651924243033136</v>
      </c>
      <c r="G74" s="867"/>
      <c r="H74" s="880"/>
      <c r="I74" s="869"/>
      <c r="J74" s="869"/>
      <c r="K74" s="869"/>
      <c r="L74" s="869"/>
      <c r="M74" s="869"/>
      <c r="N74" s="869"/>
    </row>
    <row r="75" spans="1:14" s="675" customFormat="1" ht="15" hidden="1" customHeight="1">
      <c r="A75" s="45">
        <v>2005</v>
      </c>
      <c r="B75" s="554">
        <v>2963521.28</v>
      </c>
      <c r="C75" s="662">
        <v>5338.679999999702</v>
      </c>
      <c r="D75" s="661">
        <v>0.18047161794541466</v>
      </c>
      <c r="E75" s="662">
        <v>90201.089999999851</v>
      </c>
      <c r="F75" s="661">
        <v>3.1392634316887609</v>
      </c>
      <c r="G75" s="867"/>
      <c r="H75" s="879"/>
      <c r="I75" s="868"/>
      <c r="J75" s="880"/>
      <c r="K75" s="868"/>
      <c r="L75" s="880"/>
      <c r="M75" s="868"/>
      <c r="N75" s="881"/>
    </row>
    <row r="76" spans="1:14" s="675" customFormat="1" ht="15" hidden="1" customHeight="1">
      <c r="A76" s="45">
        <v>2005</v>
      </c>
      <c r="B76" s="554">
        <v>2967849.2</v>
      </c>
      <c r="C76" s="662">
        <v>4327.9200000003912</v>
      </c>
      <c r="D76" s="661">
        <v>0.14603978143192364</v>
      </c>
      <c r="E76" s="662">
        <v>89070.150000000373</v>
      </c>
      <c r="F76" s="661">
        <v>3.0940252257289416</v>
      </c>
      <c r="G76" s="867"/>
      <c r="H76" s="879"/>
      <c r="I76" s="868"/>
      <c r="J76" s="880"/>
      <c r="K76" s="868"/>
      <c r="L76" s="880"/>
      <c r="M76" s="868"/>
      <c r="N76" s="881"/>
    </row>
    <row r="77" spans="1:14" s="260" customFormat="1" ht="15" hidden="1" customHeight="1">
      <c r="A77" s="62" t="s">
        <v>155</v>
      </c>
      <c r="B77" s="591"/>
      <c r="C77" s="677"/>
      <c r="D77" s="676"/>
      <c r="E77" s="677"/>
      <c r="F77" s="676"/>
      <c r="G77" s="867"/>
      <c r="H77" s="870"/>
      <c r="I77" s="871"/>
      <c r="J77" s="871"/>
      <c r="K77" s="869"/>
      <c r="L77" s="869"/>
      <c r="M77" s="869"/>
      <c r="N77" s="869"/>
    </row>
    <row r="78" spans="1:14" s="260" customFormat="1" ht="15" hidden="1" customHeight="1">
      <c r="A78" s="45">
        <v>2006</v>
      </c>
      <c r="B78" s="543">
        <v>2963965.52</v>
      </c>
      <c r="C78" s="662">
        <v>-3883.6800000001676</v>
      </c>
      <c r="D78" s="661">
        <v>-0.13085840075703459</v>
      </c>
      <c r="E78" s="662">
        <v>87258.919999999925</v>
      </c>
      <c r="F78" s="661">
        <v>3.033292307251628</v>
      </c>
      <c r="G78" s="867"/>
      <c r="H78" s="868"/>
      <c r="I78" s="869"/>
      <c r="J78" s="869"/>
      <c r="K78" s="869"/>
      <c r="L78" s="869"/>
      <c r="M78" s="869"/>
      <c r="N78" s="869"/>
    </row>
    <row r="79" spans="1:14" s="260" customFormat="1" ht="15" hidden="1" customHeight="1">
      <c r="A79" s="45">
        <v>2006</v>
      </c>
      <c r="B79" s="554">
        <v>2972719.5</v>
      </c>
      <c r="C79" s="662">
        <v>8753.9799999999814</v>
      </c>
      <c r="D79" s="661">
        <v>0.29534689054007401</v>
      </c>
      <c r="E79" s="662">
        <v>87727.299999999814</v>
      </c>
      <c r="F79" s="661">
        <v>3.0408158469197986</v>
      </c>
      <c r="G79" s="867"/>
      <c r="H79" s="868"/>
      <c r="I79" s="869"/>
      <c r="J79" s="869"/>
      <c r="K79" s="869"/>
      <c r="L79" s="869"/>
      <c r="M79" s="869"/>
      <c r="N79" s="869"/>
    </row>
    <row r="80" spans="1:14" s="285" customFormat="1" ht="15" hidden="1" customHeight="1">
      <c r="A80" s="45">
        <v>2006</v>
      </c>
      <c r="B80" s="554">
        <v>2986282.65</v>
      </c>
      <c r="C80" s="662">
        <v>13563.149999999907</v>
      </c>
      <c r="D80" s="661">
        <v>0.4562539452511345</v>
      </c>
      <c r="E80" s="662">
        <v>85426.989999999758</v>
      </c>
      <c r="F80" s="661">
        <v>2.9448893710209489</v>
      </c>
      <c r="G80" s="867"/>
      <c r="H80" s="872"/>
      <c r="I80" s="873"/>
      <c r="J80" s="874"/>
      <c r="K80" s="874"/>
      <c r="L80" s="874"/>
      <c r="M80" s="874"/>
      <c r="N80" s="874"/>
    </row>
    <row r="81" spans="1:14" s="260" customFormat="1" ht="15" hidden="1" customHeight="1">
      <c r="A81" s="45">
        <v>2006</v>
      </c>
      <c r="B81" s="554">
        <v>3001292.05</v>
      </c>
      <c r="C81" s="662">
        <v>15009.399999999907</v>
      </c>
      <c r="D81" s="661">
        <v>0.50261149928323334</v>
      </c>
      <c r="E81" s="662">
        <v>84859.009999999776</v>
      </c>
      <c r="F81" s="661">
        <v>2.909684838846843</v>
      </c>
      <c r="G81" s="867"/>
      <c r="H81" s="870"/>
      <c r="I81" s="869"/>
      <c r="J81" s="869"/>
      <c r="K81" s="869"/>
      <c r="L81" s="869"/>
      <c r="M81" s="869"/>
      <c r="N81" s="869"/>
    </row>
    <row r="82" spans="1:14" s="260" customFormat="1" ht="15" customHeight="1">
      <c r="A82" s="45">
        <v>2006</v>
      </c>
      <c r="B82" s="554">
        <v>3017194.95</v>
      </c>
      <c r="C82" s="662">
        <v>15902.900000000373</v>
      </c>
      <c r="D82" s="661">
        <v>0.52986846115159381</v>
      </c>
      <c r="E82" s="662">
        <v>85690.090000000317</v>
      </c>
      <c r="F82" s="661">
        <v>2.9230751471447434</v>
      </c>
      <c r="G82" s="867"/>
      <c r="H82" s="870"/>
      <c r="I82" s="869"/>
      <c r="J82" s="869"/>
      <c r="K82" s="869"/>
      <c r="L82" s="869"/>
      <c r="M82" s="869"/>
      <c r="N82" s="869"/>
    </row>
    <row r="83" spans="1:14" s="680" customFormat="1" ht="15" hidden="1" customHeight="1">
      <c r="A83" s="45">
        <v>2006</v>
      </c>
      <c r="B83" s="554">
        <v>3028458</v>
      </c>
      <c r="C83" s="662">
        <v>11263.049999999814</v>
      </c>
      <c r="D83" s="661">
        <v>0.3732954014124914</v>
      </c>
      <c r="E83" s="662">
        <v>83541.189999999944</v>
      </c>
      <c r="F83" s="661">
        <v>2.836792866824652</v>
      </c>
      <c r="G83" s="867"/>
      <c r="H83" s="875"/>
      <c r="I83" s="876"/>
      <c r="J83" s="876"/>
      <c r="K83" s="876"/>
      <c r="L83" s="876"/>
      <c r="M83" s="876"/>
      <c r="N83" s="876"/>
    </row>
    <row r="84" spans="1:14" s="440" customFormat="1" ht="15" hidden="1" customHeight="1">
      <c r="A84" s="45">
        <v>2006</v>
      </c>
      <c r="B84" s="554">
        <v>3033439.95</v>
      </c>
      <c r="C84" s="662">
        <v>4981.9500000001863</v>
      </c>
      <c r="D84" s="661">
        <v>0.1645045102161049</v>
      </c>
      <c r="E84" s="662">
        <v>82654.260000000242</v>
      </c>
      <c r="F84" s="661">
        <v>2.80109329119054</v>
      </c>
      <c r="G84" s="867"/>
      <c r="H84" s="877"/>
      <c r="I84" s="878"/>
      <c r="J84" s="878"/>
      <c r="K84" s="878"/>
      <c r="L84" s="878"/>
      <c r="M84" s="878"/>
      <c r="N84" s="878"/>
    </row>
    <row r="85" spans="1:14" s="440" customFormat="1" ht="15" hidden="1" customHeight="1">
      <c r="A85" s="45">
        <v>2006</v>
      </c>
      <c r="B85" s="554">
        <v>3032031.31</v>
      </c>
      <c r="C85" s="662">
        <v>-1408.6400000001304</v>
      </c>
      <c r="D85" s="661">
        <v>-4.643704913294755E-2</v>
      </c>
      <c r="E85" s="662">
        <v>80575.089999999851</v>
      </c>
      <c r="F85" s="661">
        <v>2.7300113569023239</v>
      </c>
      <c r="G85" s="867"/>
      <c r="H85" s="879"/>
      <c r="I85" s="878"/>
      <c r="J85" s="878"/>
      <c r="K85" s="878"/>
      <c r="L85" s="878"/>
      <c r="M85" s="878"/>
      <c r="N85" s="878"/>
    </row>
    <row r="86" spans="1:14" s="440" customFormat="1" ht="15" hidden="1" customHeight="1">
      <c r="A86" s="45">
        <v>2006</v>
      </c>
      <c r="B86" s="554">
        <v>3034700.09</v>
      </c>
      <c r="C86" s="662">
        <v>2668.7799999997951</v>
      </c>
      <c r="D86" s="661">
        <v>8.8019539613526376E-2</v>
      </c>
      <c r="E86" s="662">
        <v>81031.689999999944</v>
      </c>
      <c r="F86" s="661">
        <v>2.7434254298823788</v>
      </c>
      <c r="G86" s="867"/>
      <c r="H86" s="879"/>
      <c r="I86" s="878"/>
      <c r="J86" s="878"/>
      <c r="K86" s="878"/>
      <c r="L86" s="878"/>
      <c r="M86" s="878"/>
      <c r="N86" s="878"/>
    </row>
    <row r="87" spans="1:14" s="260" customFormat="1" ht="15" hidden="1" customHeight="1">
      <c r="A87" s="45">
        <v>2006</v>
      </c>
      <c r="B87" s="554">
        <v>3041827.14</v>
      </c>
      <c r="C87" s="662">
        <v>7127.0500000002794</v>
      </c>
      <c r="D87" s="661">
        <v>0.2348518729572362</v>
      </c>
      <c r="E87" s="662">
        <v>83644.540000000037</v>
      </c>
      <c r="F87" s="661">
        <v>2.8275651408401927</v>
      </c>
      <c r="G87" s="867"/>
      <c r="H87" s="880"/>
      <c r="I87" s="869"/>
      <c r="J87" s="869"/>
      <c r="K87" s="869"/>
      <c r="L87" s="869"/>
      <c r="M87" s="869"/>
      <c r="N87" s="869"/>
    </row>
    <row r="88" spans="1:14" s="675" customFormat="1" ht="15" hidden="1" customHeight="1">
      <c r="A88" s="45">
        <v>2006</v>
      </c>
      <c r="B88" s="554">
        <v>3047009</v>
      </c>
      <c r="C88" s="662">
        <v>5181.8599999998696</v>
      </c>
      <c r="D88" s="661">
        <v>0.1703535329755681</v>
      </c>
      <c r="E88" s="662">
        <v>83487.720000000205</v>
      </c>
      <c r="F88" s="661">
        <v>2.8171797031941708</v>
      </c>
      <c r="G88" s="867"/>
      <c r="H88" s="879"/>
      <c r="I88" s="868"/>
      <c r="J88" s="880"/>
      <c r="K88" s="868"/>
      <c r="L88" s="880"/>
      <c r="M88" s="868"/>
      <c r="N88" s="881"/>
    </row>
    <row r="89" spans="1:14" s="675" customFormat="1" ht="15" hidden="1" customHeight="1">
      <c r="A89" s="45">
        <v>2006</v>
      </c>
      <c r="B89" s="554">
        <v>3053033.72</v>
      </c>
      <c r="C89" s="662">
        <v>6024.7200000002049</v>
      </c>
      <c r="D89" s="661">
        <v>0.19772570412493451</v>
      </c>
      <c r="E89" s="662">
        <v>85184.520000000019</v>
      </c>
      <c r="F89" s="661">
        <v>2.8702442159123081</v>
      </c>
      <c r="G89" s="867"/>
      <c r="H89" s="879"/>
      <c r="I89" s="868"/>
      <c r="J89" s="880"/>
      <c r="K89" s="868"/>
      <c r="L89" s="880"/>
      <c r="M89" s="868"/>
      <c r="N89" s="881"/>
    </row>
    <row r="90" spans="1:14" s="285" customFormat="1" ht="15" hidden="1" customHeight="1">
      <c r="A90" s="62" t="s">
        <v>154</v>
      </c>
      <c r="B90" s="550"/>
      <c r="C90" s="677"/>
      <c r="D90" s="679"/>
      <c r="E90" s="677"/>
      <c r="F90" s="679"/>
      <c r="G90" s="867"/>
      <c r="H90" s="882"/>
      <c r="I90" s="883"/>
      <c r="J90" s="884"/>
      <c r="K90" s="883"/>
      <c r="L90" s="884"/>
      <c r="M90" s="883"/>
      <c r="N90" s="874"/>
    </row>
    <row r="91" spans="1:14" s="678" customFormat="1" ht="15" hidden="1" customHeight="1">
      <c r="A91" s="45">
        <v>2007</v>
      </c>
      <c r="B91" s="543">
        <v>3051691.77</v>
      </c>
      <c r="C91" s="662">
        <v>-1341.9500000001863</v>
      </c>
      <c r="D91" s="661">
        <v>-4.3954640632009045E-2</v>
      </c>
      <c r="E91" s="662">
        <v>87726.25</v>
      </c>
      <c r="F91" s="661">
        <v>2.9597594644083358</v>
      </c>
      <c r="G91" s="867"/>
      <c r="H91" s="885"/>
      <c r="I91" s="886"/>
      <c r="J91" s="887"/>
      <c r="K91" s="886"/>
      <c r="L91" s="887"/>
      <c r="M91" s="886"/>
      <c r="N91" s="888"/>
    </row>
    <row r="92" spans="1:14" s="260" customFormat="1" ht="15" hidden="1" customHeight="1">
      <c r="A92" s="45">
        <v>2007</v>
      </c>
      <c r="B92" s="554">
        <v>3063806.25</v>
      </c>
      <c r="C92" s="662">
        <v>12114.479999999981</v>
      </c>
      <c r="D92" s="661">
        <v>0.39697587151799496</v>
      </c>
      <c r="E92" s="662">
        <v>91086.75</v>
      </c>
      <c r="F92" s="661">
        <v>3.0640882868363519</v>
      </c>
      <c r="G92" s="867"/>
      <c r="H92" s="885"/>
      <c r="I92" s="868"/>
      <c r="J92" s="880"/>
      <c r="K92" s="868"/>
      <c r="L92" s="880"/>
      <c r="M92" s="868"/>
      <c r="N92" s="869"/>
    </row>
    <row r="93" spans="1:14" s="260" customFormat="1" ht="15" hidden="1" customHeight="1">
      <c r="A93" s="45">
        <v>2007</v>
      </c>
      <c r="B93" s="554">
        <v>3082544.36</v>
      </c>
      <c r="C93" s="662">
        <v>18738.10999999987</v>
      </c>
      <c r="D93" s="661">
        <v>0.61159578873500209</v>
      </c>
      <c r="E93" s="662">
        <v>96261.709999999963</v>
      </c>
      <c r="F93" s="661">
        <v>3.2234627890966578</v>
      </c>
      <c r="G93" s="867"/>
      <c r="H93" s="879"/>
      <c r="I93" s="868"/>
      <c r="J93" s="880"/>
      <c r="K93" s="868"/>
      <c r="L93" s="880"/>
      <c r="M93" s="868"/>
      <c r="N93" s="869"/>
    </row>
    <row r="94" spans="1:14" s="260" customFormat="1" ht="15" hidden="1" customHeight="1">
      <c r="A94" s="45">
        <v>2007</v>
      </c>
      <c r="B94" s="554">
        <v>3100505.42</v>
      </c>
      <c r="C94" s="662">
        <v>17961.060000000056</v>
      </c>
      <c r="D94" s="661">
        <v>0.58266996034406304</v>
      </c>
      <c r="E94" s="662">
        <v>99213.370000000112</v>
      </c>
      <c r="F94" s="661">
        <v>3.305688628335929</v>
      </c>
      <c r="G94" s="867"/>
      <c r="H94" s="879"/>
      <c r="I94" s="868"/>
      <c r="J94" s="880"/>
      <c r="K94" s="868"/>
      <c r="L94" s="880"/>
      <c r="M94" s="868"/>
      <c r="N94" s="869"/>
    </row>
    <row r="95" spans="1:14" s="260" customFormat="1" ht="15" customHeight="1">
      <c r="A95" s="45">
        <v>2007</v>
      </c>
      <c r="B95" s="554">
        <v>3117502.95</v>
      </c>
      <c r="C95" s="662">
        <v>16997.530000000261</v>
      </c>
      <c r="D95" s="661">
        <v>0.5482180385932196</v>
      </c>
      <c r="E95" s="662">
        <v>100308</v>
      </c>
      <c r="F95" s="661">
        <v>3.3245448723822051</v>
      </c>
      <c r="G95" s="867"/>
      <c r="H95" s="879"/>
      <c r="I95" s="868"/>
      <c r="J95" s="869"/>
      <c r="K95" s="869"/>
      <c r="L95" s="869"/>
      <c r="M95" s="869"/>
      <c r="N95" s="869"/>
    </row>
    <row r="96" spans="1:14" s="260" customFormat="1" ht="15" hidden="1" customHeight="1">
      <c r="A96" s="45">
        <v>2007</v>
      </c>
      <c r="B96" s="554">
        <v>3132507.76</v>
      </c>
      <c r="C96" s="662">
        <v>15004.80999999959</v>
      </c>
      <c r="D96" s="661">
        <v>0.4813086062997769</v>
      </c>
      <c r="E96" s="662">
        <v>104049.75999999978</v>
      </c>
      <c r="F96" s="661">
        <v>3.4357339609794764</v>
      </c>
      <c r="G96" s="867"/>
      <c r="H96" s="879"/>
      <c r="I96" s="868"/>
      <c r="J96" s="869"/>
      <c r="K96" s="869"/>
      <c r="L96" s="869"/>
      <c r="M96" s="869"/>
      <c r="N96" s="869"/>
    </row>
    <row r="97" spans="1:15" s="440" customFormat="1" ht="15" hidden="1" customHeight="1">
      <c r="A97" s="45">
        <v>2007</v>
      </c>
      <c r="B97" s="554">
        <v>3141184.5</v>
      </c>
      <c r="C97" s="662">
        <v>8676.7400000002235</v>
      </c>
      <c r="D97" s="661">
        <v>0.27699021566031945</v>
      </c>
      <c r="E97" s="662">
        <v>107744.54999999981</v>
      </c>
      <c r="F97" s="661">
        <v>3.5518932886737957</v>
      </c>
      <c r="G97" s="867"/>
      <c r="H97" s="879"/>
      <c r="I97" s="868"/>
      <c r="J97" s="878"/>
      <c r="K97" s="878"/>
      <c r="L97" s="878"/>
      <c r="M97" s="878"/>
      <c r="N97" s="878"/>
    </row>
    <row r="98" spans="1:15" s="440" customFormat="1" ht="15" hidden="1" customHeight="1">
      <c r="A98" s="45">
        <v>2007</v>
      </c>
      <c r="B98" s="554">
        <v>3140701.81</v>
      </c>
      <c r="C98" s="662">
        <v>-482.68999999994412</v>
      </c>
      <c r="D98" s="661">
        <v>-1.5366496300998733E-2</v>
      </c>
      <c r="E98" s="662">
        <v>108670.5</v>
      </c>
      <c r="F98" s="661">
        <v>3.5840823820516619</v>
      </c>
      <c r="G98" s="867"/>
      <c r="H98" s="879"/>
      <c r="I98" s="868"/>
      <c r="J98" s="878"/>
      <c r="K98" s="878"/>
      <c r="L98" s="878"/>
      <c r="M98" s="878"/>
      <c r="N98" s="878"/>
    </row>
    <row r="99" spans="1:15" s="261" customFormat="1" ht="15" hidden="1" customHeight="1">
      <c r="A99" s="45">
        <v>2007</v>
      </c>
      <c r="B99" s="554">
        <v>3145212.3</v>
      </c>
      <c r="C99" s="662">
        <v>4510.4899999997579</v>
      </c>
      <c r="D99" s="661">
        <v>0.14361407968239348</v>
      </c>
      <c r="E99" s="662">
        <v>110512.20999999996</v>
      </c>
      <c r="F99" s="661">
        <v>3.6416188329173593</v>
      </c>
      <c r="G99" s="867"/>
      <c r="H99" s="882"/>
      <c r="I99" s="883"/>
      <c r="J99" s="889"/>
      <c r="K99" s="889"/>
      <c r="L99" s="889"/>
      <c r="M99" s="889"/>
      <c r="N99" s="889"/>
    </row>
    <row r="100" spans="1:15" s="440" customFormat="1" ht="15" hidden="1" customHeight="1">
      <c r="A100" s="45">
        <v>2007</v>
      </c>
      <c r="B100" s="554">
        <v>3153101.13</v>
      </c>
      <c r="C100" s="662">
        <v>7888.8300000000745</v>
      </c>
      <c r="D100" s="661">
        <v>0.25082027054264699</v>
      </c>
      <c r="E100" s="662">
        <v>111273.98999999976</v>
      </c>
      <c r="F100" s="661">
        <v>3.6581299619806771</v>
      </c>
      <c r="G100" s="867"/>
      <c r="H100" s="879"/>
      <c r="I100" s="878"/>
      <c r="J100" s="878"/>
      <c r="K100" s="878"/>
      <c r="L100" s="878"/>
      <c r="M100" s="878"/>
      <c r="N100" s="878"/>
    </row>
    <row r="101" spans="1:15" s="261" customFormat="1" ht="15" hidden="1" customHeight="1">
      <c r="A101" s="45">
        <v>2007</v>
      </c>
      <c r="B101" s="554">
        <v>3156911.95</v>
      </c>
      <c r="C101" s="662">
        <v>3810.820000000298</v>
      </c>
      <c r="D101" s="661">
        <v>0.12085942831781438</v>
      </c>
      <c r="E101" s="662">
        <v>109902.95000000019</v>
      </c>
      <c r="F101" s="661">
        <v>3.6069125493229706</v>
      </c>
      <c r="G101" s="867"/>
      <c r="H101" s="882"/>
      <c r="I101" s="889"/>
      <c r="J101" s="889"/>
      <c r="K101" s="889"/>
      <c r="L101" s="889"/>
      <c r="M101" s="889"/>
      <c r="N101" s="889"/>
    </row>
    <row r="102" spans="1:15" s="261" customFormat="1" ht="15" hidden="1" customHeight="1">
      <c r="A102" s="45">
        <v>2007</v>
      </c>
      <c r="B102" s="554">
        <v>3159017.17</v>
      </c>
      <c r="C102" s="662">
        <v>2105.2199999997392</v>
      </c>
      <c r="D102" s="661">
        <v>6.6686053755788066E-2</v>
      </c>
      <c r="E102" s="662">
        <v>105983.44999999972</v>
      </c>
      <c r="F102" s="661">
        <v>3.4714143281719032</v>
      </c>
      <c r="G102" s="867"/>
      <c r="H102" s="882"/>
      <c r="I102" s="889"/>
      <c r="J102" s="889"/>
      <c r="K102" s="889"/>
      <c r="L102" s="889"/>
      <c r="M102" s="889"/>
      <c r="N102" s="889"/>
    </row>
    <row r="103" spans="1:15" s="675" customFormat="1" ht="15" hidden="1" customHeight="1">
      <c r="A103" s="62" t="s">
        <v>153</v>
      </c>
      <c r="B103" s="550"/>
      <c r="C103" s="665"/>
      <c r="D103" s="664"/>
      <c r="E103" s="677"/>
      <c r="F103" s="676"/>
      <c r="G103" s="867"/>
      <c r="H103" s="890"/>
      <c r="I103" s="890"/>
      <c r="J103" s="890"/>
      <c r="K103" s="890"/>
      <c r="L103" s="890"/>
      <c r="M103" s="890"/>
      <c r="N103" s="880"/>
      <c r="O103" s="672"/>
    </row>
    <row r="104" spans="1:15" s="673" customFormat="1" ht="15" hidden="1" customHeight="1">
      <c r="A104" s="45">
        <v>2008</v>
      </c>
      <c r="B104" s="543">
        <v>3396974</v>
      </c>
      <c r="C104" s="662">
        <v>237956.83000000007</v>
      </c>
      <c r="D104" s="661">
        <v>7.5326222427591176</v>
      </c>
      <c r="E104" s="662">
        <v>345282.23</v>
      </c>
      <c r="F104" s="661">
        <v>11.314452966526176</v>
      </c>
      <c r="G104" s="891"/>
      <c r="H104" s="892"/>
      <c r="I104" s="892"/>
      <c r="J104" s="892"/>
      <c r="K104" s="892"/>
      <c r="L104" s="892"/>
      <c r="M104" s="892"/>
      <c r="N104" s="887"/>
      <c r="O104" s="674"/>
    </row>
    <row r="105" spans="1:15" s="260" customFormat="1" ht="15" hidden="1" customHeight="1">
      <c r="A105" s="45">
        <v>2008</v>
      </c>
      <c r="B105" s="543">
        <v>3398446</v>
      </c>
      <c r="C105" s="662">
        <v>1472</v>
      </c>
      <c r="D105" s="661">
        <v>4.3332683735570754E-2</v>
      </c>
      <c r="E105" s="662">
        <v>334639.75</v>
      </c>
      <c r="F105" s="661">
        <v>10.922353526761029</v>
      </c>
      <c r="G105" s="869"/>
      <c r="H105" s="890"/>
      <c r="I105" s="890"/>
      <c r="J105" s="890"/>
      <c r="K105" s="890"/>
      <c r="L105" s="890"/>
      <c r="M105" s="890"/>
      <c r="N105" s="880"/>
      <c r="O105" s="672"/>
    </row>
    <row r="106" spans="1:15" s="260" customFormat="1" ht="15" hidden="1" customHeight="1">
      <c r="A106" s="45">
        <v>2008</v>
      </c>
      <c r="B106" s="543">
        <v>3407600</v>
      </c>
      <c r="C106" s="662">
        <v>9154</v>
      </c>
      <c r="D106" s="661">
        <v>0.26935840675415079</v>
      </c>
      <c r="E106" s="662">
        <v>325055.64000000013</v>
      </c>
      <c r="F106" s="661">
        <v>10.545043380981539</v>
      </c>
      <c r="G106" s="869"/>
      <c r="H106" s="890"/>
      <c r="I106" s="890"/>
      <c r="J106" s="890"/>
      <c r="K106" s="890"/>
      <c r="L106" s="890"/>
      <c r="M106" s="890"/>
      <c r="N106" s="880"/>
      <c r="O106" s="672"/>
    </row>
    <row r="107" spans="1:15" s="260" customFormat="1" ht="15" hidden="1" customHeight="1">
      <c r="A107" s="45">
        <v>2008</v>
      </c>
      <c r="B107" s="543">
        <v>3410507</v>
      </c>
      <c r="C107" s="662">
        <v>2907</v>
      </c>
      <c r="D107" s="661">
        <v>8.5309308604280432E-2</v>
      </c>
      <c r="E107" s="662">
        <v>310001.58000000007</v>
      </c>
      <c r="F107" s="661">
        <v>9.9984208381096948</v>
      </c>
      <c r="G107" s="869"/>
      <c r="H107" s="890"/>
      <c r="I107" s="890"/>
      <c r="J107" s="890"/>
      <c r="K107" s="890"/>
      <c r="L107" s="890"/>
      <c r="M107" s="890"/>
      <c r="N107" s="880"/>
      <c r="O107" s="672"/>
    </row>
    <row r="108" spans="1:15" s="285" customFormat="1" ht="15" customHeight="1">
      <c r="A108" s="45">
        <v>2008</v>
      </c>
      <c r="B108" s="543">
        <v>3410078</v>
      </c>
      <c r="C108" s="662">
        <v>-429</v>
      </c>
      <c r="D108" s="661">
        <v>-1.2578774944600468E-2</v>
      </c>
      <c r="E108" s="662">
        <v>292575.04999999981</v>
      </c>
      <c r="F108" s="661">
        <v>9.3849165403355812</v>
      </c>
      <c r="G108" s="869"/>
      <c r="H108" s="890"/>
      <c r="I108" s="890"/>
      <c r="J108" s="890"/>
      <c r="K108" s="890"/>
      <c r="L108" s="890"/>
      <c r="M108" s="890"/>
      <c r="N108" s="884"/>
      <c r="O108" s="670"/>
    </row>
    <row r="109" spans="1:15" s="285" customFormat="1" ht="15" hidden="1" customHeight="1">
      <c r="A109" s="45">
        <v>2008</v>
      </c>
      <c r="B109" s="543">
        <v>3409523</v>
      </c>
      <c r="C109" s="662">
        <v>-555</v>
      </c>
      <c r="D109" s="661">
        <v>-1.6275287544743833E-2</v>
      </c>
      <c r="E109" s="662">
        <v>277015.24000000022</v>
      </c>
      <c r="F109" s="661">
        <v>8.8432419398060773</v>
      </c>
      <c r="H109" s="669"/>
      <c r="I109" s="669"/>
      <c r="J109" s="669"/>
      <c r="K109" s="669"/>
      <c r="L109" s="669"/>
      <c r="M109" s="669"/>
      <c r="N109" s="671"/>
      <c r="O109" s="670"/>
    </row>
    <row r="110" spans="1:15" s="285" customFormat="1" ht="15" hidden="1" customHeight="1">
      <c r="A110" s="45">
        <v>2008</v>
      </c>
      <c r="B110" s="543">
        <v>3399627.47</v>
      </c>
      <c r="C110" s="662">
        <v>-9895.5299999997951</v>
      </c>
      <c r="D110" s="661">
        <v>-0.29023209404951444</v>
      </c>
      <c r="E110" s="662">
        <v>258442.9700000002</v>
      </c>
      <c r="F110" s="661">
        <v>8.2275641561328428</v>
      </c>
      <c r="H110" s="669"/>
      <c r="I110" s="669"/>
      <c r="J110" s="669"/>
      <c r="K110" s="669"/>
      <c r="L110" s="669"/>
      <c r="M110" s="669"/>
    </row>
    <row r="111" spans="1:15" s="262" customFormat="1" ht="15" hidden="1" customHeight="1">
      <c r="A111" s="45">
        <v>2008</v>
      </c>
      <c r="B111" s="543">
        <v>3382147.8</v>
      </c>
      <c r="C111" s="662">
        <v>-17479.670000000391</v>
      </c>
      <c r="D111" s="661">
        <v>-0.51416427694650224</v>
      </c>
      <c r="E111" s="662">
        <v>241445.98999999976</v>
      </c>
      <c r="F111" s="661">
        <v>7.6876445013415662</v>
      </c>
      <c r="H111" s="669"/>
      <c r="I111" s="669"/>
      <c r="J111" s="669"/>
      <c r="K111" s="669"/>
      <c r="L111" s="669"/>
      <c r="M111" s="669"/>
    </row>
    <row r="112" spans="1:15" s="261" customFormat="1" ht="15" hidden="1" customHeight="1">
      <c r="A112" s="45">
        <v>2008</v>
      </c>
      <c r="B112" s="543">
        <v>3371691.18</v>
      </c>
      <c r="C112" s="662">
        <v>-10456.619999999646</v>
      </c>
      <c r="D112" s="661">
        <v>-0.30917099483350796</v>
      </c>
      <c r="E112" s="662">
        <v>226478.88000000035</v>
      </c>
      <c r="F112" s="661">
        <v>7.2007501687564996</v>
      </c>
      <c r="G112" s="262"/>
      <c r="H112" s="669"/>
      <c r="I112" s="669"/>
      <c r="J112" s="669"/>
      <c r="K112" s="669"/>
      <c r="L112" s="669"/>
      <c r="M112" s="669"/>
    </row>
    <row r="113" spans="1:13" s="261" customFormat="1" ht="15" hidden="1" customHeight="1">
      <c r="A113" s="45">
        <v>2008</v>
      </c>
      <c r="B113" s="543">
        <v>3355586.21</v>
      </c>
      <c r="C113" s="662">
        <v>-16104.970000000205</v>
      </c>
      <c r="D113" s="661">
        <v>-0.47765258264253418</v>
      </c>
      <c r="E113" s="662">
        <v>202485.08000000007</v>
      </c>
      <c r="F113" s="661">
        <v>6.421775631408309</v>
      </c>
      <c r="G113" s="262"/>
      <c r="H113" s="669"/>
      <c r="I113" s="669"/>
      <c r="J113" s="669"/>
      <c r="K113" s="669"/>
      <c r="L113" s="669"/>
      <c r="M113" s="669"/>
    </row>
    <row r="114" spans="1:13" s="261" customFormat="1" ht="15" hidden="1" customHeight="1">
      <c r="A114" s="45">
        <v>2008</v>
      </c>
      <c r="B114" s="543">
        <v>3336478.85</v>
      </c>
      <c r="C114" s="662">
        <v>-19107.35999999987</v>
      </c>
      <c r="D114" s="661">
        <v>-0.56941943386993898</v>
      </c>
      <c r="E114" s="662">
        <v>179566.89999999991</v>
      </c>
      <c r="F114" s="661">
        <v>5.6880553795616464</v>
      </c>
      <c r="H114" s="669"/>
      <c r="I114" s="669"/>
      <c r="J114" s="669"/>
      <c r="K114" s="669"/>
      <c r="L114" s="669"/>
      <c r="M114" s="669"/>
    </row>
    <row r="115" spans="1:13" s="261" customFormat="1" ht="15" hidden="1" customHeight="1">
      <c r="A115" s="45">
        <v>2008</v>
      </c>
      <c r="B115" s="543">
        <v>3319188.26</v>
      </c>
      <c r="C115" s="662">
        <v>-17290.590000000317</v>
      </c>
      <c r="D115" s="661">
        <v>-0.51822867092354841</v>
      </c>
      <c r="E115" s="662">
        <v>160171.08999999985</v>
      </c>
      <c r="F115" s="661">
        <v>5.0702823498740344</v>
      </c>
      <c r="H115" s="669"/>
      <c r="I115" s="669"/>
      <c r="J115" s="669"/>
      <c r="K115" s="669"/>
      <c r="L115" s="669"/>
      <c r="M115" s="669"/>
    </row>
    <row r="116" spans="1:13" s="261" customFormat="1" ht="15" hidden="1" customHeight="1">
      <c r="A116" s="62" t="s">
        <v>152</v>
      </c>
      <c r="B116" s="550"/>
      <c r="C116" s="665"/>
      <c r="D116" s="664"/>
      <c r="E116" s="665"/>
      <c r="F116" s="664"/>
      <c r="G116" s="668"/>
      <c r="H116" s="667"/>
    </row>
    <row r="117" spans="1:13" s="440" customFormat="1" ht="15" hidden="1" customHeight="1">
      <c r="A117" s="45">
        <v>2009</v>
      </c>
      <c r="B117" s="543">
        <v>3287286.25</v>
      </c>
      <c r="C117" s="662">
        <v>-31902.009999999776</v>
      </c>
      <c r="D117" s="661">
        <v>-0.96113891412714736</v>
      </c>
      <c r="E117" s="662">
        <v>-109687.75</v>
      </c>
      <c r="F117" s="661">
        <v>-3.2289840899577058</v>
      </c>
    </row>
    <row r="118" spans="1:13" ht="15" hidden="1" customHeight="1">
      <c r="A118" s="45">
        <v>2009</v>
      </c>
      <c r="B118" s="543">
        <v>3263872.05</v>
      </c>
      <c r="C118" s="662">
        <v>-23414.200000000186</v>
      </c>
      <c r="D118" s="661">
        <v>-0.71226532219395722</v>
      </c>
      <c r="E118" s="662">
        <v>-134573.95000000019</v>
      </c>
      <c r="F118" s="661">
        <v>-3.9598672452056007</v>
      </c>
    </row>
    <row r="119" spans="1:13" ht="15" hidden="1" customHeight="1">
      <c r="A119" s="45">
        <v>2009</v>
      </c>
      <c r="B119" s="543">
        <v>3253268.95</v>
      </c>
      <c r="C119" s="662">
        <v>-10603.099999999627</v>
      </c>
      <c r="D119" s="661">
        <v>-0.32486261218480195</v>
      </c>
      <c r="E119" s="662">
        <v>-154331.04999999981</v>
      </c>
      <c r="F119" s="661">
        <v>-4.5290248268576079</v>
      </c>
    </row>
    <row r="120" spans="1:13" ht="15" hidden="1" customHeight="1">
      <c r="A120" s="45">
        <v>2009</v>
      </c>
      <c r="B120" s="543">
        <v>3244526.25</v>
      </c>
      <c r="C120" s="662">
        <v>-8742.7000000001863</v>
      </c>
      <c r="D120" s="661">
        <v>-0.26873585105836639</v>
      </c>
      <c r="E120" s="662">
        <v>-165980.75</v>
      </c>
      <c r="F120" s="661">
        <v>-4.8667470848175896</v>
      </c>
    </row>
    <row r="121" spans="1:13" ht="15" customHeight="1">
      <c r="A121" s="45">
        <v>2009</v>
      </c>
      <c r="B121" s="543">
        <v>3237965.05</v>
      </c>
      <c r="C121" s="662">
        <v>-6561.2000000001863</v>
      </c>
      <c r="D121" s="661">
        <v>-0.202223668247413</v>
      </c>
      <c r="E121" s="662">
        <v>-172112.95000000019</v>
      </c>
      <c r="F121" s="661">
        <v>-5.0471851377006658</v>
      </c>
    </row>
    <row r="122" spans="1:13" s="261" customFormat="1" ht="15" hidden="1" customHeight="1">
      <c r="A122" s="45">
        <v>2009</v>
      </c>
      <c r="B122" s="543">
        <v>3232150.63</v>
      </c>
      <c r="C122" s="662">
        <v>-5814.4199999999255</v>
      </c>
      <c r="D122" s="661">
        <v>-0.17957019023413068</v>
      </c>
      <c r="E122" s="662">
        <v>-177372.37000000011</v>
      </c>
      <c r="F122" s="661">
        <v>-5.2022634837776423</v>
      </c>
    </row>
    <row r="123" spans="1:13" ht="15" hidden="1" customHeight="1">
      <c r="A123" s="45">
        <v>2009</v>
      </c>
      <c r="B123" s="543">
        <v>3218678.21</v>
      </c>
      <c r="C123" s="662">
        <v>-13472.419999999925</v>
      </c>
      <c r="D123" s="661">
        <v>-0.41682525173648344</v>
      </c>
      <c r="E123" s="662">
        <v>-180949.26000000024</v>
      </c>
      <c r="F123" s="661">
        <v>-5.3226202458000529</v>
      </c>
    </row>
    <row r="124" spans="1:13" s="261" customFormat="1" ht="15" hidden="1" customHeight="1">
      <c r="A124" s="45">
        <v>2009</v>
      </c>
      <c r="B124" s="543">
        <v>3202304.61</v>
      </c>
      <c r="C124" s="662">
        <v>-16373.600000000093</v>
      </c>
      <c r="D124" s="661">
        <v>-0.5087057149462737</v>
      </c>
      <c r="E124" s="662">
        <v>-179843.18999999994</v>
      </c>
      <c r="F124" s="661">
        <v>-5.3174255128649293</v>
      </c>
    </row>
    <row r="125" spans="1:13" ht="15" hidden="1" customHeight="1">
      <c r="A125" s="45">
        <v>2009</v>
      </c>
      <c r="B125" s="543">
        <v>3194873</v>
      </c>
      <c r="C125" s="662">
        <v>-7431.6099999998696</v>
      </c>
      <c r="D125" s="661">
        <v>-0.23207067737381237</v>
      </c>
      <c r="E125" s="662">
        <v>-176818.18000000017</v>
      </c>
      <c r="F125" s="661">
        <v>-5.2441985508293243</v>
      </c>
    </row>
    <row r="126" spans="1:13" ht="15" hidden="1" customHeight="1">
      <c r="A126" s="45">
        <v>2009</v>
      </c>
      <c r="B126" s="543">
        <v>3182563.28</v>
      </c>
      <c r="C126" s="662">
        <v>-12309.720000000205</v>
      </c>
      <c r="D126" s="661">
        <v>-0.38529606654161341</v>
      </c>
      <c r="E126" s="662">
        <v>-173022.93000000017</v>
      </c>
      <c r="F126" s="661">
        <v>-5.1562653787399029</v>
      </c>
    </row>
    <row r="127" spans="1:13" s="261" customFormat="1" ht="15" hidden="1" customHeight="1">
      <c r="A127" s="45">
        <v>2009</v>
      </c>
      <c r="B127" s="543">
        <v>3170355.8</v>
      </c>
      <c r="C127" s="662">
        <v>-12207.479999999981</v>
      </c>
      <c r="D127" s="661">
        <v>-0.38357383423338831</v>
      </c>
      <c r="E127" s="662">
        <v>-166123.05000000028</v>
      </c>
      <c r="F127" s="661">
        <v>-4.9789930483150044</v>
      </c>
    </row>
    <row r="128" spans="1:13" s="261" customFormat="1" ht="15" hidden="1" customHeight="1">
      <c r="A128" s="45">
        <v>2009</v>
      </c>
      <c r="B128" s="543">
        <v>3162336.73</v>
      </c>
      <c r="C128" s="662">
        <v>-8019.0699999998324</v>
      </c>
      <c r="D128" s="661">
        <v>-0.25293911806365088</v>
      </c>
      <c r="E128" s="662">
        <v>-156851.5299999998</v>
      </c>
      <c r="F128" s="661">
        <v>-4.7255990836747515</v>
      </c>
    </row>
    <row r="129" spans="1:8" s="261" customFormat="1" ht="15" hidden="1" customHeight="1">
      <c r="A129" s="62" t="s">
        <v>151</v>
      </c>
      <c r="B129" s="550"/>
      <c r="C129" s="665"/>
      <c r="D129" s="664"/>
      <c r="E129" s="665"/>
      <c r="F129" s="664"/>
      <c r="G129" s="668"/>
      <c r="H129" s="667"/>
    </row>
    <row r="130" spans="1:8" s="440" customFormat="1" ht="15" hidden="1" customHeight="1">
      <c r="A130" s="45">
        <v>2010</v>
      </c>
      <c r="B130" s="543">
        <v>3146161.36</v>
      </c>
      <c r="C130" s="662">
        <v>-16175.370000000112</v>
      </c>
      <c r="D130" s="661">
        <v>-0.51150055737423372</v>
      </c>
      <c r="E130" s="662">
        <v>-141124.89000000013</v>
      </c>
      <c r="F130" s="661">
        <v>-4.293051449352788</v>
      </c>
    </row>
    <row r="131" spans="1:8" ht="15" hidden="1" customHeight="1">
      <c r="A131" s="45">
        <v>2010</v>
      </c>
      <c r="B131" s="543">
        <v>3133792.4</v>
      </c>
      <c r="C131" s="662">
        <v>-12368.959999999963</v>
      </c>
      <c r="D131" s="661">
        <v>-0.39314448894000975</v>
      </c>
      <c r="E131" s="662">
        <v>-130079.64999999991</v>
      </c>
      <c r="F131" s="661">
        <v>-3.985439625306384</v>
      </c>
    </row>
    <row r="132" spans="1:8" ht="15" hidden="1" customHeight="1">
      <c r="A132" s="45">
        <v>2010</v>
      </c>
      <c r="B132" s="543">
        <v>3134665.86</v>
      </c>
      <c r="C132" s="662">
        <v>873.45999999996275</v>
      </c>
      <c r="D132" s="661">
        <v>2.787229939033864E-2</v>
      </c>
      <c r="E132" s="662">
        <v>-118603.09000000032</v>
      </c>
      <c r="F132" s="661">
        <v>-3.6456589302277109</v>
      </c>
    </row>
    <row r="133" spans="1:8" ht="15" hidden="1" customHeight="1">
      <c r="A133" s="45">
        <v>2010</v>
      </c>
      <c r="B133" s="543">
        <v>3137430.1</v>
      </c>
      <c r="C133" s="662">
        <v>2764.2400000002235</v>
      </c>
      <c r="D133" s="661">
        <v>8.818292358598967E-2</v>
      </c>
      <c r="E133" s="662">
        <v>-107096.14999999991</v>
      </c>
      <c r="F133" s="661">
        <v>-3.3008255057267633</v>
      </c>
    </row>
    <row r="134" spans="1:8" ht="15" customHeight="1">
      <c r="A134" s="45">
        <v>2010</v>
      </c>
      <c r="B134" s="543">
        <v>3142035.19</v>
      </c>
      <c r="C134" s="662">
        <v>4605.089999999851</v>
      </c>
      <c r="D134" s="661">
        <v>0.14677904696584676</v>
      </c>
      <c r="E134" s="662">
        <v>-95929.85999999987</v>
      </c>
      <c r="F134" s="661">
        <v>-2.9626589082547383</v>
      </c>
    </row>
    <row r="135" spans="1:8" s="261" customFormat="1" ht="15" hidden="1" customHeight="1">
      <c r="A135" s="45">
        <v>2010</v>
      </c>
      <c r="B135" s="543">
        <v>3145650.5</v>
      </c>
      <c r="C135" s="662">
        <v>3615.3100000000559</v>
      </c>
      <c r="D135" s="661">
        <v>0.11506268330496994</v>
      </c>
      <c r="E135" s="662">
        <v>-86500.129999999888</v>
      </c>
      <c r="F135" s="661">
        <v>-2.6762406800329046</v>
      </c>
    </row>
    <row r="136" spans="1:8" s="261" customFormat="1" ht="15" hidden="1" customHeight="1">
      <c r="A136" s="45">
        <v>2010</v>
      </c>
      <c r="B136" s="543">
        <v>3140330.45</v>
      </c>
      <c r="C136" s="662">
        <v>-5320.0499999998137</v>
      </c>
      <c r="D136" s="661">
        <v>-0.16912400153799467</v>
      </c>
      <c r="E136" s="662">
        <v>-78347.759999999776</v>
      </c>
      <c r="F136" s="661">
        <v>-2.4341594557847941</v>
      </c>
    </row>
    <row r="137" spans="1:8" s="261" customFormat="1" ht="15" hidden="1" customHeight="1">
      <c r="A137" s="45">
        <v>2010</v>
      </c>
      <c r="B137" s="543">
        <v>3126791.86</v>
      </c>
      <c r="C137" s="662">
        <v>-13538.590000000317</v>
      </c>
      <c r="D137" s="661">
        <v>-0.4311199160585204</v>
      </c>
      <c r="E137" s="662">
        <v>-75512.75</v>
      </c>
      <c r="F137" s="661">
        <v>-2.3580751738667374</v>
      </c>
    </row>
    <row r="138" spans="1:8" s="261" customFormat="1" ht="15" hidden="1" customHeight="1">
      <c r="A138" s="45">
        <v>2010</v>
      </c>
      <c r="B138" s="543">
        <v>3122484.22</v>
      </c>
      <c r="C138" s="662">
        <v>-4307.6399999996647</v>
      </c>
      <c r="D138" s="661">
        <v>-0.13776548593162374</v>
      </c>
      <c r="E138" s="662">
        <v>-72388.779999999795</v>
      </c>
      <c r="F138" s="661">
        <v>-2.265779578718778</v>
      </c>
    </row>
    <row r="139" spans="1:8" ht="15" hidden="1" customHeight="1">
      <c r="A139" s="45">
        <v>2010</v>
      </c>
      <c r="B139" s="543">
        <v>3117468.3</v>
      </c>
      <c r="C139" s="662">
        <v>-5015.9200000003912</v>
      </c>
      <c r="D139" s="661">
        <v>-0.16063876217124573</v>
      </c>
      <c r="E139" s="662">
        <v>-65094.979999999981</v>
      </c>
      <c r="F139" s="661">
        <v>-2.0453632582601813</v>
      </c>
    </row>
    <row r="140" spans="1:8" s="261" customFormat="1" ht="15" hidden="1" customHeight="1">
      <c r="A140" s="45">
        <v>2010</v>
      </c>
      <c r="B140" s="543">
        <v>3110745.14</v>
      </c>
      <c r="C140" s="662">
        <v>-6723.1599999996834</v>
      </c>
      <c r="D140" s="661">
        <v>-0.21566089380924325</v>
      </c>
      <c r="E140" s="662">
        <v>-59610.659999999683</v>
      </c>
      <c r="F140" s="661">
        <v>-1.8802514216227593</v>
      </c>
    </row>
    <row r="141" spans="1:8" s="261" customFormat="1" ht="15" hidden="1" customHeight="1">
      <c r="A141" s="45">
        <v>2010</v>
      </c>
      <c r="B141" s="543">
        <v>3104247.73</v>
      </c>
      <c r="C141" s="662">
        <v>-6497.410000000149</v>
      </c>
      <c r="D141" s="661">
        <v>-0.20886989153989077</v>
      </c>
      <c r="E141" s="662">
        <v>-58089</v>
      </c>
      <c r="F141" s="661">
        <v>-1.8369011575816643</v>
      </c>
    </row>
    <row r="142" spans="1:8" s="261" customFormat="1" ht="15" hidden="1" customHeight="1">
      <c r="A142" s="62" t="s">
        <v>150</v>
      </c>
      <c r="B142" s="550"/>
      <c r="C142" s="665"/>
      <c r="D142" s="664"/>
      <c r="E142" s="665"/>
      <c r="F142" s="664"/>
      <c r="G142" s="668"/>
      <c r="H142" s="667"/>
    </row>
    <row r="143" spans="1:8" s="440" customFormat="1" ht="15" hidden="1" customHeight="1">
      <c r="A143" s="45">
        <v>2011</v>
      </c>
      <c r="B143" s="543">
        <v>3091816.55</v>
      </c>
      <c r="C143" s="662">
        <v>-12431.180000000168</v>
      </c>
      <c r="D143" s="661">
        <v>-0.40045708594269058</v>
      </c>
      <c r="E143" s="662">
        <v>-54344.810000000056</v>
      </c>
      <c r="F143" s="661">
        <v>-1.7273370238073227</v>
      </c>
    </row>
    <row r="144" spans="1:8" ht="14.45" hidden="1" customHeight="1">
      <c r="A144" s="45">
        <v>2011</v>
      </c>
      <c r="B144" s="543">
        <v>3082287.45</v>
      </c>
      <c r="C144" s="662">
        <v>-9529.0999999996275</v>
      </c>
      <c r="D144" s="661">
        <v>-0.30820392626462478</v>
      </c>
      <c r="E144" s="662">
        <v>-51504.949999999721</v>
      </c>
      <c r="F144" s="661">
        <v>-1.6435342047545873</v>
      </c>
    </row>
    <row r="145" spans="1:6" ht="14.45" hidden="1" customHeight="1">
      <c r="A145" s="45">
        <v>2011</v>
      </c>
      <c r="B145" s="543">
        <v>3089588.43</v>
      </c>
      <c r="C145" s="662">
        <v>7300.9799999999814</v>
      </c>
      <c r="D145" s="661">
        <v>0.23686888774763304</v>
      </c>
      <c r="E145" s="662">
        <v>-45077.429999999702</v>
      </c>
      <c r="F145" s="661">
        <v>-1.438029825609533</v>
      </c>
    </row>
    <row r="146" spans="1:6" ht="14.45" hidden="1" customHeight="1">
      <c r="A146" s="45">
        <v>2011</v>
      </c>
      <c r="B146" s="543">
        <v>3098306.73</v>
      </c>
      <c r="C146" s="662">
        <v>8718.2999999998137</v>
      </c>
      <c r="D146" s="661">
        <v>0.28218321622857445</v>
      </c>
      <c r="E146" s="662">
        <v>-39123.370000000112</v>
      </c>
      <c r="F146" s="661">
        <v>-1.2469877814967134</v>
      </c>
    </row>
    <row r="147" spans="1:6" ht="14.45" customHeight="1">
      <c r="A147" s="45">
        <v>2011</v>
      </c>
      <c r="B147" s="543">
        <v>3106765.22</v>
      </c>
      <c r="C147" s="662">
        <v>8458.4900000002235</v>
      </c>
      <c r="D147" s="661">
        <v>0.27300363511781711</v>
      </c>
      <c r="E147" s="662">
        <v>-35269.969999999739</v>
      </c>
      <c r="F147" s="661">
        <v>-1.1225198913192145</v>
      </c>
    </row>
    <row r="148" spans="1:6" s="261" customFormat="1" ht="14.45" hidden="1" customHeight="1">
      <c r="A148" s="45">
        <v>2011</v>
      </c>
      <c r="B148" s="543">
        <v>3110614.72</v>
      </c>
      <c r="C148" s="662">
        <v>3849.5</v>
      </c>
      <c r="D148" s="661">
        <v>0.12390701348201105</v>
      </c>
      <c r="E148" s="662">
        <v>-35035.779999999795</v>
      </c>
      <c r="F148" s="661">
        <v>-1.1137848912331378</v>
      </c>
    </row>
    <row r="149" spans="1:6" s="261" customFormat="1" ht="14.45" hidden="1" customHeight="1">
      <c r="A149" s="45">
        <v>2011</v>
      </c>
      <c r="B149" s="543">
        <v>3105845.19</v>
      </c>
      <c r="C149" s="662">
        <v>-4769.5300000002608</v>
      </c>
      <c r="D149" s="661">
        <v>-0.15333078601261718</v>
      </c>
      <c r="E149" s="662">
        <v>-34485.260000000242</v>
      </c>
      <c r="F149" s="661">
        <v>-1.0981411207855558</v>
      </c>
    </row>
    <row r="150" spans="1:6" s="261" customFormat="1" ht="14.45" hidden="1" customHeight="1">
      <c r="A150" s="45">
        <v>2011</v>
      </c>
      <c r="B150" s="543">
        <v>3094589.68</v>
      </c>
      <c r="C150" s="662">
        <v>-11255.509999999776</v>
      </c>
      <c r="D150" s="661">
        <v>-0.36239765060535944</v>
      </c>
      <c r="E150" s="662">
        <v>-32202.179999999702</v>
      </c>
      <c r="F150" s="661">
        <v>-1.029879232191675</v>
      </c>
    </row>
    <row r="151" spans="1:6" s="261" customFormat="1" ht="14.45" hidden="1" customHeight="1">
      <c r="A151" s="45">
        <v>2011</v>
      </c>
      <c r="B151" s="543">
        <v>3092136.18</v>
      </c>
      <c r="C151" s="662">
        <v>-2453.5</v>
      </c>
      <c r="D151" s="661">
        <v>-7.9283532025471004E-2</v>
      </c>
      <c r="E151" s="662">
        <v>-30348.040000000037</v>
      </c>
      <c r="F151" s="661">
        <v>-0.9719197235847048</v>
      </c>
    </row>
    <row r="152" spans="1:6" ht="14.45" hidden="1" customHeight="1">
      <c r="A152" s="45">
        <v>2011</v>
      </c>
      <c r="B152" s="543">
        <v>3086837.35</v>
      </c>
      <c r="C152" s="662">
        <v>-5298.8300000000745</v>
      </c>
      <c r="D152" s="661">
        <v>-0.17136470360759404</v>
      </c>
      <c r="E152" s="662">
        <v>-30630.949999999721</v>
      </c>
      <c r="F152" s="661">
        <v>-0.98255850749147555</v>
      </c>
    </row>
    <row r="153" spans="1:6" s="261" customFormat="1" ht="14.45" hidden="1" customHeight="1">
      <c r="A153" s="45">
        <v>2011</v>
      </c>
      <c r="B153" s="543">
        <v>3078368</v>
      </c>
      <c r="C153" s="662">
        <v>-8469.3500000000931</v>
      </c>
      <c r="D153" s="661">
        <v>-0.27436981737959343</v>
      </c>
      <c r="E153" s="662">
        <v>-32377.14000000013</v>
      </c>
      <c r="F153" s="661">
        <v>-1.0408162206435208</v>
      </c>
    </row>
    <row r="154" spans="1:6" s="261" customFormat="1" ht="14.45" hidden="1" customHeight="1">
      <c r="A154" s="45">
        <v>2011</v>
      </c>
      <c r="B154" s="543">
        <v>3071668.85</v>
      </c>
      <c r="C154" s="662">
        <v>-6699.1499999999069</v>
      </c>
      <c r="D154" s="661">
        <v>-0.21762018056320187</v>
      </c>
      <c r="E154" s="662">
        <v>-32578.879999999888</v>
      </c>
      <c r="F154" s="661">
        <v>-1.0494935595877735</v>
      </c>
    </row>
    <row r="155" spans="1:6" ht="14.45" hidden="1" customHeight="1">
      <c r="A155" s="62" t="s">
        <v>149</v>
      </c>
      <c r="B155" s="550"/>
      <c r="C155" s="665"/>
      <c r="D155" s="664"/>
      <c r="E155" s="665"/>
      <c r="F155" s="664"/>
    </row>
    <row r="156" spans="1:6" ht="15" hidden="1" customHeight="1">
      <c r="A156" s="45">
        <v>2012</v>
      </c>
      <c r="B156" s="543">
        <v>3043950.08</v>
      </c>
      <c r="C156" s="662">
        <v>-27718.770000000019</v>
      </c>
      <c r="D156" s="661">
        <v>-0.90240098635632648</v>
      </c>
      <c r="E156" s="662">
        <v>-47866.469999999739</v>
      </c>
      <c r="F156" s="661">
        <v>-1.5481665624695609</v>
      </c>
    </row>
    <row r="157" spans="1:6" ht="15" hidden="1" customHeight="1">
      <c r="A157" s="45">
        <v>2012</v>
      </c>
      <c r="B157" s="543">
        <v>3045931.95</v>
      </c>
      <c r="C157" s="662">
        <v>1981.8700000001118</v>
      </c>
      <c r="D157" s="661">
        <v>6.5108492186567446E-2</v>
      </c>
      <c r="E157" s="662">
        <v>-36355.5</v>
      </c>
      <c r="F157" s="661">
        <v>-1.179497389187361</v>
      </c>
    </row>
    <row r="158" spans="1:6" s="440" customFormat="1" ht="15" hidden="1" customHeight="1">
      <c r="A158" s="45">
        <v>2012</v>
      </c>
      <c r="B158" s="543">
        <v>3050798.45</v>
      </c>
      <c r="C158" s="662">
        <v>4866.5</v>
      </c>
      <c r="D158" s="661">
        <v>0.15977047681580814</v>
      </c>
      <c r="E158" s="662">
        <v>-38789.979999999981</v>
      </c>
      <c r="F158" s="661">
        <v>-1.2555063847128736</v>
      </c>
    </row>
    <row r="159" spans="1:6" ht="15" hidden="1" customHeight="1">
      <c r="A159" s="45">
        <v>2012</v>
      </c>
      <c r="B159" s="543">
        <v>3057272.1</v>
      </c>
      <c r="C159" s="662">
        <v>6473.6499999999069</v>
      </c>
      <c r="D159" s="661">
        <v>0.21219526973339953</v>
      </c>
      <c r="E159" s="662">
        <v>-41034.629999999888</v>
      </c>
      <c r="F159" s="661">
        <v>-1.324421162135863</v>
      </c>
    </row>
    <row r="160" spans="1:6" ht="15" customHeight="1">
      <c r="A160" s="45">
        <v>2012</v>
      </c>
      <c r="B160" s="543">
        <v>3064493.59</v>
      </c>
      <c r="C160" s="662">
        <v>7221.4899999997579</v>
      </c>
      <c r="D160" s="661">
        <v>0.23620697680131286</v>
      </c>
      <c r="E160" s="662">
        <v>-42271.630000000354</v>
      </c>
      <c r="F160" s="661">
        <v>-1.3606316218513683</v>
      </c>
    </row>
    <row r="161" spans="1:10" ht="15" hidden="1" customHeight="1">
      <c r="A161" s="45">
        <v>2012</v>
      </c>
      <c r="B161" s="543">
        <v>3068807.52</v>
      </c>
      <c r="C161" s="662">
        <v>4313.9300000001676</v>
      </c>
      <c r="D161" s="661">
        <v>0.14077138271973411</v>
      </c>
      <c r="E161" s="662">
        <v>-41807.200000000186</v>
      </c>
      <c r="F161" s="661">
        <v>-1.3440173008632854</v>
      </c>
    </row>
    <row r="162" spans="1:10" ht="15" hidden="1" customHeight="1">
      <c r="A162" s="45">
        <v>2012</v>
      </c>
      <c r="B162" s="543">
        <v>3064842.63</v>
      </c>
      <c r="C162" s="662">
        <v>-3964.8900000001304</v>
      </c>
      <c r="D162" s="661">
        <v>-0.1291996964345401</v>
      </c>
      <c r="E162" s="662">
        <v>-41002.560000000056</v>
      </c>
      <c r="F162" s="661">
        <v>-1.3201739781498958</v>
      </c>
    </row>
    <row r="163" spans="1:10" ht="15" hidden="1" customHeight="1">
      <c r="A163" s="45">
        <v>2012</v>
      </c>
      <c r="B163" s="543">
        <v>3050085.4</v>
      </c>
      <c r="C163" s="662">
        <v>-14757.229999999981</v>
      </c>
      <c r="D163" s="661">
        <v>-0.48150041556945666</v>
      </c>
      <c r="E163" s="662">
        <v>-44504.280000000261</v>
      </c>
      <c r="F163" s="661">
        <v>-1.4381318559816378</v>
      </c>
    </row>
    <row r="164" spans="1:10" ht="15" hidden="1" customHeight="1">
      <c r="A164" s="45">
        <v>2012</v>
      </c>
      <c r="B164" s="543">
        <v>3044854.1</v>
      </c>
      <c r="C164" s="662">
        <v>-5231.2999999998137</v>
      </c>
      <c r="D164" s="661">
        <v>-0.17151323041643707</v>
      </c>
      <c r="E164" s="662">
        <v>-47282.080000000075</v>
      </c>
      <c r="F164" s="661">
        <v>-1.5291072982432468</v>
      </c>
    </row>
    <row r="165" spans="1:10" ht="15" hidden="1" customHeight="1">
      <c r="A165" s="45">
        <v>2012</v>
      </c>
      <c r="B165" s="543">
        <v>3038901.4</v>
      </c>
      <c r="C165" s="662">
        <v>-5952.7000000001863</v>
      </c>
      <c r="D165" s="661">
        <v>-0.19550033612448203</v>
      </c>
      <c r="E165" s="662">
        <v>-47935.950000000186</v>
      </c>
      <c r="F165" s="661">
        <v>-1.5529146684712885</v>
      </c>
    </row>
    <row r="166" spans="1:10" ht="15" hidden="1" customHeight="1">
      <c r="A166" s="45">
        <v>2012</v>
      </c>
      <c r="B166" s="543">
        <v>3028793.85</v>
      </c>
      <c r="C166" s="662">
        <v>-10107.549999999814</v>
      </c>
      <c r="D166" s="661">
        <v>-0.33260539483116247</v>
      </c>
      <c r="E166" s="662">
        <v>-49574.149999999907</v>
      </c>
      <c r="F166" s="661">
        <v>-1.6104036294556039</v>
      </c>
    </row>
    <row r="167" spans="1:10" ht="15" hidden="1" customHeight="1">
      <c r="A167" s="45">
        <v>2012</v>
      </c>
      <c r="B167" s="543">
        <v>3024652</v>
      </c>
      <c r="C167" s="662">
        <v>-4141.8500000000931</v>
      </c>
      <c r="D167" s="661">
        <v>-0.13674915511334973</v>
      </c>
      <c r="E167" s="662">
        <v>-47016.850000000093</v>
      </c>
      <c r="F167" s="661">
        <v>-1.5306614187919507</v>
      </c>
    </row>
    <row r="168" spans="1:10" ht="15" hidden="1" customHeight="1">
      <c r="A168" s="666">
        <v>2013</v>
      </c>
      <c r="B168" s="581"/>
      <c r="C168" s="654"/>
      <c r="D168" s="653"/>
      <c r="E168" s="654"/>
      <c r="F168" s="653"/>
    </row>
    <row r="169" spans="1:10" ht="15" hidden="1" customHeight="1">
      <c r="A169" s="45">
        <v>2013</v>
      </c>
      <c r="B169" s="543">
        <v>3008924.77</v>
      </c>
      <c r="C169" s="662">
        <v>-15727.229999999981</v>
      </c>
      <c r="D169" s="661">
        <v>-0.51996824758683147</v>
      </c>
      <c r="E169" s="662">
        <v>-35025.310000000056</v>
      </c>
      <c r="F169" s="661">
        <v>-1.1506532327888834</v>
      </c>
    </row>
    <row r="170" spans="1:10" ht="15" hidden="1" customHeight="1">
      <c r="A170" s="45">
        <v>2013</v>
      </c>
      <c r="B170" s="543">
        <v>2997806.3</v>
      </c>
      <c r="C170" s="662">
        <v>-11118.470000000205</v>
      </c>
      <c r="D170" s="661">
        <v>-0.3695163837546005</v>
      </c>
      <c r="E170" s="662">
        <v>-48125.650000000373</v>
      </c>
      <c r="F170" s="661">
        <v>-1.5799975439372673</v>
      </c>
    </row>
    <row r="171" spans="1:10" s="440" customFormat="1" ht="15" hidden="1" customHeight="1">
      <c r="A171" s="45">
        <v>2013</v>
      </c>
      <c r="B171" s="543">
        <v>3005397</v>
      </c>
      <c r="C171" s="662">
        <v>7590.7000000001863</v>
      </c>
      <c r="D171" s="661">
        <v>0.25320848781990435</v>
      </c>
      <c r="E171" s="662">
        <v>-45401.450000000186</v>
      </c>
      <c r="F171" s="661">
        <v>-1.4881825444745544</v>
      </c>
    </row>
    <row r="172" spans="1:10" ht="15" hidden="1" customHeight="1">
      <c r="A172" s="45">
        <v>2013</v>
      </c>
      <c r="B172" s="543">
        <v>3017310.59</v>
      </c>
      <c r="C172" s="662">
        <v>11913.589999999851</v>
      </c>
      <c r="D172" s="661">
        <v>0.39640653131682768</v>
      </c>
      <c r="E172" s="662">
        <v>-39961.510000000242</v>
      </c>
      <c r="F172" s="661">
        <v>-1.3070969378224504</v>
      </c>
      <c r="J172" s="440"/>
    </row>
    <row r="173" spans="1:10" ht="15" customHeight="1">
      <c r="A173" s="45">
        <v>2013</v>
      </c>
      <c r="B173" s="543">
        <v>3029842.59</v>
      </c>
      <c r="C173" s="662">
        <v>12532</v>
      </c>
      <c r="D173" s="661">
        <v>0.4153367585535932</v>
      </c>
      <c r="E173" s="662">
        <v>-34651</v>
      </c>
      <c r="F173" s="661">
        <v>-1.1307251584102715</v>
      </c>
    </row>
    <row r="174" spans="1:10" ht="15" hidden="1" customHeight="1">
      <c r="A174" s="45">
        <v>2013</v>
      </c>
      <c r="B174" s="543">
        <v>3042275.75</v>
      </c>
      <c r="C174" s="662">
        <v>12433.160000000149</v>
      </c>
      <c r="D174" s="661">
        <v>0.41035663176151616</v>
      </c>
      <c r="E174" s="662">
        <v>-26531.770000000019</v>
      </c>
      <c r="F174" s="661">
        <v>-0.86456285795337351</v>
      </c>
    </row>
    <row r="175" spans="1:10" ht="15" hidden="1" customHeight="1">
      <c r="A175" s="45">
        <v>2013</v>
      </c>
      <c r="B175" s="543">
        <v>3046644.34</v>
      </c>
      <c r="C175" s="662">
        <v>4368.589999999851</v>
      </c>
      <c r="D175" s="661">
        <v>0.14359612208063766</v>
      </c>
      <c r="E175" s="662">
        <v>-18198.290000000037</v>
      </c>
      <c r="F175" s="661">
        <v>-0.59377567454419022</v>
      </c>
    </row>
    <row r="176" spans="1:10" ht="15" hidden="1" customHeight="1">
      <c r="A176" s="45">
        <v>2013</v>
      </c>
      <c r="B176" s="543">
        <v>3034003.47</v>
      </c>
      <c r="C176" s="662">
        <v>-12640.869999999646</v>
      </c>
      <c r="D176" s="661">
        <v>-0.41491124625329689</v>
      </c>
      <c r="E176" s="662">
        <v>-16081.929999999702</v>
      </c>
      <c r="F176" s="661">
        <v>-0.52726163011696769</v>
      </c>
    </row>
    <row r="177" spans="1:13" ht="15" hidden="1" customHeight="1">
      <c r="A177" s="45">
        <v>2013</v>
      </c>
      <c r="B177" s="543">
        <v>3035490.57</v>
      </c>
      <c r="C177" s="662">
        <v>1487.0999999996275</v>
      </c>
      <c r="D177" s="661">
        <v>4.9014446249117327E-2</v>
      </c>
      <c r="E177" s="662">
        <v>-9363.5300000002608</v>
      </c>
      <c r="F177" s="661">
        <v>-0.30751982500574115</v>
      </c>
    </row>
    <row r="178" spans="1:13" ht="15" hidden="1" customHeight="1">
      <c r="A178" s="45">
        <v>2013</v>
      </c>
      <c r="B178" s="543">
        <v>3038779.69</v>
      </c>
      <c r="C178" s="662">
        <v>3289.1200000001118</v>
      </c>
      <c r="D178" s="661">
        <v>0.10835546756450753</v>
      </c>
      <c r="E178" s="662">
        <v>-121.70999999996275</v>
      </c>
      <c r="F178" s="661">
        <v>-4.0050657780454912E-3</v>
      </c>
    </row>
    <row r="179" spans="1:13" ht="15" hidden="1" customHeight="1">
      <c r="A179" s="45">
        <v>2013</v>
      </c>
      <c r="B179" s="543">
        <v>3042596.05</v>
      </c>
      <c r="C179" s="662">
        <v>3816.3599999998696</v>
      </c>
      <c r="D179" s="661">
        <v>0.12558857137814528</v>
      </c>
      <c r="E179" s="662">
        <v>13802.199999999721</v>
      </c>
      <c r="F179" s="661">
        <v>0.45569955181994715</v>
      </c>
    </row>
    <row r="180" spans="1:13" ht="15" hidden="1" customHeight="1">
      <c r="A180" s="45">
        <v>2013</v>
      </c>
      <c r="B180" s="543">
        <v>3050340.61</v>
      </c>
      <c r="C180" s="662">
        <v>7744.5600000000559</v>
      </c>
      <c r="D180" s="661">
        <v>0.25453789700411278</v>
      </c>
      <c r="E180" s="662">
        <v>25688.60999999987</v>
      </c>
      <c r="F180" s="661">
        <v>0.84930795344388343</v>
      </c>
    </row>
    <row r="181" spans="1:13" ht="15" hidden="1" customHeight="1">
      <c r="A181" s="62">
        <v>2014</v>
      </c>
      <c r="B181" s="550"/>
      <c r="C181" s="665"/>
      <c r="D181" s="664"/>
      <c r="E181" s="665"/>
      <c r="F181" s="664"/>
    </row>
    <row r="182" spans="1:13" s="261" customFormat="1" ht="15" hidden="1" customHeight="1">
      <c r="A182" s="45">
        <v>2014</v>
      </c>
      <c r="B182" s="543">
        <v>3038780.76</v>
      </c>
      <c r="C182" s="662">
        <v>-11559.850000000093</v>
      </c>
      <c r="D182" s="661">
        <v>-0.37896915387426588</v>
      </c>
      <c r="E182" s="662">
        <v>29855.989999999758</v>
      </c>
      <c r="F182" s="661">
        <v>0.99224780551756453</v>
      </c>
    </row>
    <row r="183" spans="1:13" ht="15" hidden="1" customHeight="1">
      <c r="A183" s="45">
        <v>2014</v>
      </c>
      <c r="B183" s="543">
        <v>3042239.75</v>
      </c>
      <c r="C183" s="662">
        <v>3458.9900000002235</v>
      </c>
      <c r="D183" s="661">
        <v>0.11382821839376334</v>
      </c>
      <c r="E183" s="662">
        <v>44433.450000000186</v>
      </c>
      <c r="F183" s="661">
        <v>1.4821988331934648</v>
      </c>
      <c r="H183" s="261"/>
      <c r="I183" s="261"/>
      <c r="J183" s="261"/>
      <c r="K183" s="261"/>
      <c r="L183" s="261"/>
      <c r="M183" s="261"/>
    </row>
    <row r="184" spans="1:13" s="440" customFormat="1" ht="15" hidden="1" customHeight="1">
      <c r="A184" s="45">
        <v>2014</v>
      </c>
      <c r="B184" s="543">
        <v>3058964.57</v>
      </c>
      <c r="C184" s="662">
        <v>16724.819999999832</v>
      </c>
      <c r="D184" s="661">
        <v>0.54975351630324099</v>
      </c>
      <c r="E184" s="662">
        <v>53567.569999999832</v>
      </c>
      <c r="F184" s="661">
        <v>1.7823791665460504</v>
      </c>
      <c r="H184" s="261"/>
      <c r="I184" s="261"/>
      <c r="J184" s="261"/>
      <c r="K184" s="261"/>
      <c r="L184" s="261"/>
      <c r="M184" s="261"/>
    </row>
    <row r="185" spans="1:13" ht="15" hidden="1" customHeight="1">
      <c r="A185" s="45">
        <v>2014</v>
      </c>
      <c r="B185" s="543">
        <v>3080910.15</v>
      </c>
      <c r="C185" s="662">
        <v>21945.580000000075</v>
      </c>
      <c r="D185" s="661">
        <v>0.71741857408960641</v>
      </c>
      <c r="E185" s="662">
        <v>63599.560000000056</v>
      </c>
      <c r="F185" s="661">
        <v>2.1078227813464849</v>
      </c>
      <c r="H185" s="261"/>
      <c r="I185" s="261"/>
      <c r="J185" s="261"/>
      <c r="K185" s="261"/>
      <c r="L185" s="261"/>
      <c r="M185" s="261"/>
    </row>
    <row r="186" spans="1:13" ht="15" customHeight="1">
      <c r="A186" s="45">
        <v>2014</v>
      </c>
      <c r="B186" s="543">
        <v>3100231.95</v>
      </c>
      <c r="C186" s="662">
        <v>19321.800000000279</v>
      </c>
      <c r="D186" s="661">
        <v>0.62714584519774519</v>
      </c>
      <c r="E186" s="662">
        <v>70389.360000000335</v>
      </c>
      <c r="F186" s="661">
        <v>2.3232018796065717</v>
      </c>
      <c r="H186" s="261"/>
      <c r="I186" s="261"/>
      <c r="J186" s="261"/>
      <c r="K186" s="261"/>
      <c r="L186" s="261"/>
      <c r="M186" s="261"/>
    </row>
    <row r="187" spans="1:13" ht="15" hidden="1" customHeight="1">
      <c r="A187" s="45">
        <v>2014</v>
      </c>
      <c r="B187" s="543">
        <v>3115747.47</v>
      </c>
      <c r="C187" s="662">
        <v>15515.520000000019</v>
      </c>
      <c r="D187" s="661">
        <v>0.50046319921320048</v>
      </c>
      <c r="E187" s="662">
        <v>73471.720000000205</v>
      </c>
      <c r="F187" s="661">
        <v>2.4150250022536568</v>
      </c>
      <c r="H187" s="261"/>
      <c r="I187" s="261"/>
      <c r="J187" s="261"/>
      <c r="K187" s="261"/>
      <c r="L187" s="261"/>
      <c r="M187" s="261"/>
    </row>
    <row r="188" spans="1:13" ht="15" hidden="1" customHeight="1">
      <c r="A188" s="45">
        <v>2014</v>
      </c>
      <c r="B188" s="543">
        <v>3119433</v>
      </c>
      <c r="C188" s="662">
        <v>3685.5299999997951</v>
      </c>
      <c r="D188" s="661">
        <v>0.11828718583537068</v>
      </c>
      <c r="E188" s="662">
        <v>72788.660000000149</v>
      </c>
      <c r="F188" s="661">
        <v>2.3891420158350485</v>
      </c>
      <c r="H188" s="261"/>
      <c r="I188" s="261"/>
      <c r="J188" s="261"/>
      <c r="K188" s="261"/>
      <c r="L188" s="261"/>
      <c r="M188" s="261"/>
    </row>
    <row r="189" spans="1:13" ht="15" hidden="1" customHeight="1">
      <c r="A189" s="45">
        <v>2014</v>
      </c>
      <c r="B189" s="543">
        <v>3109866.5</v>
      </c>
      <c r="C189" s="662">
        <v>-9566.5</v>
      </c>
      <c r="D189" s="661">
        <v>-0.306674321904012</v>
      </c>
      <c r="E189" s="662">
        <v>75863.029999999795</v>
      </c>
      <c r="F189" s="661">
        <v>-0.52726163011696769</v>
      </c>
      <c r="H189" s="261"/>
      <c r="I189" s="261"/>
      <c r="J189" s="261"/>
      <c r="K189" s="261"/>
      <c r="L189" s="261"/>
      <c r="M189" s="261"/>
    </row>
    <row r="190" spans="1:13" ht="15" hidden="1" customHeight="1">
      <c r="A190" s="45">
        <v>2014</v>
      </c>
      <c r="B190" s="543">
        <v>3114224.95</v>
      </c>
      <c r="C190" s="662">
        <v>4358.4500000001863</v>
      </c>
      <c r="D190" s="661">
        <v>0.14014910286341831</v>
      </c>
      <c r="E190" s="662">
        <v>78734.380000000354</v>
      </c>
      <c r="F190" s="661">
        <v>2.5937942544819208</v>
      </c>
      <c r="H190" s="261"/>
      <c r="I190" s="261"/>
      <c r="J190" s="261"/>
      <c r="K190" s="261"/>
      <c r="L190" s="261"/>
      <c r="M190" s="261"/>
    </row>
    <row r="191" spans="1:13" ht="15" hidden="1" customHeight="1">
      <c r="A191" s="45">
        <v>2014</v>
      </c>
      <c r="B191" s="543">
        <v>3119532.86</v>
      </c>
      <c r="C191" s="662">
        <v>5307.9099999996834</v>
      </c>
      <c r="D191" s="661">
        <v>0.1704408026144506</v>
      </c>
      <c r="E191" s="662">
        <v>80753.169999999925</v>
      </c>
      <c r="F191" s="661">
        <v>2.657421012314316</v>
      </c>
      <c r="H191" s="261"/>
      <c r="I191" s="261"/>
      <c r="J191" s="261"/>
      <c r="K191" s="261"/>
      <c r="L191" s="261"/>
      <c r="M191" s="261"/>
    </row>
    <row r="192" spans="1:13" ht="15" hidden="1" customHeight="1">
      <c r="A192" s="45">
        <v>2014</v>
      </c>
      <c r="B192" s="543">
        <v>3120052.15</v>
      </c>
      <c r="C192" s="662">
        <v>519.29000000003725</v>
      </c>
      <c r="D192" s="661">
        <v>1.6646402628367696E-2</v>
      </c>
      <c r="E192" s="662">
        <v>77456.100000000093</v>
      </c>
      <c r="F192" s="661">
        <v>2.5457240700749679</v>
      </c>
      <c r="H192" s="261"/>
      <c r="I192" s="261"/>
      <c r="J192" s="261"/>
      <c r="K192" s="261"/>
      <c r="L192" s="261"/>
      <c r="M192" s="261"/>
    </row>
    <row r="193" spans="1:13" ht="15" hidden="1" customHeight="1">
      <c r="A193" s="45">
        <v>2014</v>
      </c>
      <c r="B193" s="543">
        <v>3125806.21</v>
      </c>
      <c r="C193" s="662">
        <v>5754.0600000000559</v>
      </c>
      <c r="D193" s="661">
        <v>0.18442191743493197</v>
      </c>
      <c r="E193" s="662">
        <v>75465.600000000093</v>
      </c>
      <c r="F193" s="661">
        <v>2.4740056816146847</v>
      </c>
      <c r="H193" s="261"/>
      <c r="I193" s="261"/>
      <c r="J193" s="261"/>
      <c r="K193" s="261"/>
      <c r="L193" s="261"/>
      <c r="M193" s="261"/>
    </row>
    <row r="194" spans="1:13" ht="19.149999999999999" hidden="1" customHeight="1">
      <c r="A194" s="62">
        <v>2015</v>
      </c>
      <c r="B194" s="550"/>
      <c r="C194" s="665"/>
      <c r="D194" s="664"/>
      <c r="E194" s="665"/>
      <c r="F194" s="664"/>
    </row>
    <row r="195" spans="1:13" s="261" customFormat="1" ht="15" hidden="1" customHeight="1">
      <c r="A195" s="45">
        <v>2015</v>
      </c>
      <c r="B195" s="543">
        <v>3114389</v>
      </c>
      <c r="C195" s="662">
        <v>-11417.209999999963</v>
      </c>
      <c r="D195" s="661">
        <v>-0.36525648850125947</v>
      </c>
      <c r="E195" s="662">
        <v>75608.240000000224</v>
      </c>
      <c r="F195" s="661">
        <v>2.4881110541189742</v>
      </c>
      <c r="G195" s="1"/>
    </row>
    <row r="196" spans="1:13" ht="15" hidden="1" customHeight="1">
      <c r="A196" s="45">
        <v>2015</v>
      </c>
      <c r="B196" s="543">
        <v>3114851.95</v>
      </c>
      <c r="C196" s="662">
        <v>462.95000000018626</v>
      </c>
      <c r="D196" s="661">
        <v>1.486487397687597E-2</v>
      </c>
      <c r="E196" s="662">
        <v>72612.200000000186</v>
      </c>
      <c r="F196" s="661">
        <v>2.3868007115481333</v>
      </c>
      <c r="H196" s="261"/>
      <c r="I196" s="261"/>
      <c r="J196" s="261"/>
      <c r="K196" s="261"/>
      <c r="L196" s="261"/>
      <c r="M196" s="261"/>
    </row>
    <row r="197" spans="1:13" s="440" customFormat="1" ht="15" hidden="1" customHeight="1">
      <c r="A197" s="45">
        <v>2015</v>
      </c>
      <c r="B197" s="543">
        <v>3131628.63</v>
      </c>
      <c r="C197" s="662">
        <v>16776.679999999702</v>
      </c>
      <c r="D197" s="661">
        <v>0.53860280582516395</v>
      </c>
      <c r="E197" s="662">
        <v>72664.060000000056</v>
      </c>
      <c r="F197" s="661">
        <v>2.3754462772349143</v>
      </c>
      <c r="G197" s="1"/>
      <c r="H197" s="261"/>
      <c r="I197" s="261"/>
      <c r="J197" s="261"/>
      <c r="K197" s="261"/>
      <c r="L197" s="261"/>
      <c r="M197" s="261"/>
    </row>
    <row r="198" spans="1:13" ht="15" hidden="1" customHeight="1">
      <c r="A198" s="45">
        <v>2015</v>
      </c>
      <c r="B198" s="543">
        <v>3151593</v>
      </c>
      <c r="C198" s="662">
        <v>19964.370000000112</v>
      </c>
      <c r="D198" s="661">
        <v>0.63750758339440949</v>
      </c>
      <c r="E198" s="662">
        <v>70682.850000000093</v>
      </c>
      <c r="F198" s="661">
        <v>2.2942197778796043</v>
      </c>
      <c r="H198" s="261"/>
      <c r="I198" s="261"/>
      <c r="J198" s="261"/>
      <c r="K198" s="261"/>
      <c r="L198" s="261"/>
      <c r="M198" s="261"/>
    </row>
    <row r="199" spans="1:13" ht="15" customHeight="1">
      <c r="A199" s="45">
        <v>2015</v>
      </c>
      <c r="B199" s="543">
        <v>3168371.4</v>
      </c>
      <c r="C199" s="662">
        <v>16778.399999999907</v>
      </c>
      <c r="D199" s="661">
        <v>0.53237838769155132</v>
      </c>
      <c r="E199" s="662">
        <v>68139.449999999721</v>
      </c>
      <c r="F199" s="661">
        <v>2.1978823229661799</v>
      </c>
      <c r="H199" s="261"/>
      <c r="I199" s="261"/>
      <c r="J199" s="261"/>
      <c r="K199" s="261"/>
      <c r="L199" s="261"/>
      <c r="M199" s="261"/>
    </row>
    <row r="200" spans="1:13" ht="15" hidden="1" customHeight="1">
      <c r="A200" s="45">
        <v>2015</v>
      </c>
      <c r="B200" s="543">
        <v>3181085.9</v>
      </c>
      <c r="C200" s="662">
        <v>12714.5</v>
      </c>
      <c r="D200" s="661">
        <v>0.4012944947047572</v>
      </c>
      <c r="E200" s="662">
        <v>65338.429999999702</v>
      </c>
      <c r="F200" s="661">
        <v>2.0970386922917044</v>
      </c>
      <c r="H200" s="261"/>
      <c r="I200" s="261"/>
      <c r="J200" s="261"/>
      <c r="K200" s="261"/>
      <c r="L200" s="261"/>
      <c r="M200" s="261"/>
    </row>
    <row r="201" spans="1:13" ht="15" hidden="1" customHeight="1">
      <c r="A201" s="45">
        <v>2015</v>
      </c>
      <c r="B201" s="543">
        <v>3178352.39</v>
      </c>
      <c r="C201" s="662">
        <v>-2733.5099999997765</v>
      </c>
      <c r="D201" s="661">
        <v>-8.593009072781399E-2</v>
      </c>
      <c r="E201" s="662">
        <v>58919.39000000013</v>
      </c>
      <c r="F201" s="661">
        <v>1.8887852375736287</v>
      </c>
      <c r="H201" s="261"/>
      <c r="I201" s="261"/>
      <c r="J201" s="261"/>
      <c r="K201" s="261"/>
      <c r="L201" s="261"/>
      <c r="M201" s="261"/>
    </row>
    <row r="202" spans="1:13" ht="15" hidden="1" customHeight="1">
      <c r="A202" s="45">
        <v>2015</v>
      </c>
      <c r="B202" s="543">
        <v>3164675.28</v>
      </c>
      <c r="C202" s="662">
        <v>-13677.110000000335</v>
      </c>
      <c r="D202" s="661">
        <v>-0.43032075496198274</v>
      </c>
      <c r="E202" s="662">
        <v>54808.779999999795</v>
      </c>
      <c r="F202" s="661">
        <v>1.762415846467988</v>
      </c>
      <c r="H202" s="261"/>
      <c r="I202" s="261"/>
      <c r="J202" s="261"/>
      <c r="K202" s="261"/>
      <c r="L202" s="261"/>
      <c r="M202" s="261"/>
    </row>
    <row r="203" spans="1:13" ht="15" hidden="1" customHeight="1">
      <c r="A203" s="45">
        <v>2015</v>
      </c>
      <c r="B203" s="543">
        <v>3165396</v>
      </c>
      <c r="C203" s="662">
        <v>720.72000000020489</v>
      </c>
      <c r="D203" s="661">
        <v>2.2773900518473056E-2</v>
      </c>
      <c r="E203" s="662">
        <v>51171.049999999814</v>
      </c>
      <c r="F203" s="661">
        <v>1.6431391701488849</v>
      </c>
      <c r="H203" s="261"/>
      <c r="I203" s="261"/>
      <c r="J203" s="261"/>
      <c r="K203" s="261"/>
      <c r="L203" s="261"/>
      <c r="M203" s="261"/>
    </row>
    <row r="204" spans="1:13" ht="15" hidden="1" customHeight="1">
      <c r="A204" s="45">
        <v>2015</v>
      </c>
      <c r="B204" s="543">
        <v>3165561.9</v>
      </c>
      <c r="C204" s="662">
        <v>165.89999999990687</v>
      </c>
      <c r="D204" s="661">
        <v>5.2410504088697962E-3</v>
      </c>
      <c r="E204" s="662">
        <v>46029.040000000037</v>
      </c>
      <c r="F204" s="661">
        <v>1.4755106634779906</v>
      </c>
      <c r="H204" s="261"/>
      <c r="I204" s="261"/>
      <c r="J204" s="261"/>
      <c r="K204" s="261"/>
      <c r="L204" s="261"/>
      <c r="M204" s="261"/>
    </row>
    <row r="205" spans="1:13" ht="15" hidden="1" customHeight="1">
      <c r="A205" s="45">
        <v>2015</v>
      </c>
      <c r="B205" s="543">
        <v>3166187.71</v>
      </c>
      <c r="C205" s="662">
        <v>625.81000000005588</v>
      </c>
      <c r="D205" s="661">
        <v>1.9769318047451634E-2</v>
      </c>
      <c r="E205" s="662">
        <v>46135.560000000056</v>
      </c>
      <c r="F205" s="661">
        <v>1.4786791304113365</v>
      </c>
      <c r="H205" s="261"/>
      <c r="I205" s="261"/>
      <c r="J205" s="261"/>
      <c r="K205" s="261"/>
      <c r="L205" s="261"/>
      <c r="M205" s="261"/>
    </row>
    <row r="206" spans="1:13" ht="15" hidden="1" customHeight="1">
      <c r="A206" s="45">
        <v>2015</v>
      </c>
      <c r="B206" s="543">
        <v>3167998.94</v>
      </c>
      <c r="C206" s="662">
        <v>1811.2299999999814</v>
      </c>
      <c r="D206" s="661">
        <v>5.7205389127105377E-2</v>
      </c>
      <c r="E206" s="662">
        <v>42192.729999999981</v>
      </c>
      <c r="F206" s="661">
        <v>1.3498191239436892</v>
      </c>
      <c r="H206" s="261"/>
      <c r="I206" s="261"/>
      <c r="J206" s="261"/>
      <c r="K206" s="261"/>
      <c r="L206" s="261"/>
      <c r="M206" s="261"/>
    </row>
    <row r="207" spans="1:13" ht="15" hidden="1" customHeight="1">
      <c r="A207" s="45">
        <v>2015.1428571428601</v>
      </c>
      <c r="B207" s="550"/>
      <c r="C207" s="665"/>
      <c r="D207" s="664"/>
      <c r="E207" s="665"/>
      <c r="F207" s="664"/>
    </row>
    <row r="208" spans="1:13" s="261" customFormat="1" ht="15" hidden="1" customHeight="1">
      <c r="A208" s="45">
        <v>2016</v>
      </c>
      <c r="B208" s="543">
        <v>3149472.31</v>
      </c>
      <c r="C208" s="662">
        <v>-18526.629999999888</v>
      </c>
      <c r="D208" s="661">
        <v>-0.58480543557251963</v>
      </c>
      <c r="E208" s="662">
        <v>35083.310000000056</v>
      </c>
      <c r="F208" s="661">
        <v>1.1264909425251659</v>
      </c>
      <c r="G208" s="1"/>
    </row>
    <row r="209" spans="1:13" ht="15" hidden="1" customHeight="1">
      <c r="A209" s="45">
        <v>2016</v>
      </c>
      <c r="B209" s="543">
        <v>3153065.61</v>
      </c>
      <c r="C209" s="662">
        <v>3593.2999999998137</v>
      </c>
      <c r="D209" s="661">
        <v>0.11409212865885365</v>
      </c>
      <c r="E209" s="662">
        <v>38213.659999999683</v>
      </c>
      <c r="F209" s="661">
        <v>1.2268210692967187</v>
      </c>
      <c r="H209" s="261"/>
      <c r="I209" s="261"/>
      <c r="J209" s="261"/>
      <c r="K209" s="261"/>
      <c r="L209" s="261"/>
      <c r="M209" s="261"/>
    </row>
    <row r="210" spans="1:13" s="440" customFormat="1" ht="15" hidden="1" customHeight="1">
      <c r="A210" s="45">
        <v>2016</v>
      </c>
      <c r="B210" s="543">
        <v>3169295.52</v>
      </c>
      <c r="C210" s="662">
        <v>16229.910000000149</v>
      </c>
      <c r="D210" s="661">
        <v>0.51473429377830371</v>
      </c>
      <c r="E210" s="662">
        <v>37666.89000000013</v>
      </c>
      <c r="F210" s="661">
        <v>1.202789169800127</v>
      </c>
      <c r="G210" s="1"/>
      <c r="H210" s="261"/>
      <c r="I210" s="261"/>
      <c r="J210" s="261"/>
      <c r="K210" s="261"/>
      <c r="L210" s="261"/>
      <c r="M210" s="261"/>
    </row>
    <row r="211" spans="1:13" ht="15" hidden="1" customHeight="1">
      <c r="A211" s="62">
        <v>2016</v>
      </c>
      <c r="B211" s="543">
        <v>3184134.33</v>
      </c>
      <c r="C211" s="662">
        <v>14838.810000000056</v>
      </c>
      <c r="D211" s="661">
        <v>0.46820531270621757</v>
      </c>
      <c r="E211" s="662">
        <v>32541.330000000075</v>
      </c>
      <c r="F211" s="661">
        <v>1.0325359270692616</v>
      </c>
      <c r="H211" s="261"/>
      <c r="I211" s="261"/>
      <c r="J211" s="261"/>
      <c r="K211" s="261"/>
      <c r="L211" s="261"/>
      <c r="M211" s="261"/>
    </row>
    <row r="212" spans="1:13" ht="15" customHeight="1">
      <c r="A212" s="657">
        <v>2016</v>
      </c>
      <c r="B212" s="543">
        <v>3198148.13</v>
      </c>
      <c r="C212" s="662">
        <v>14013.799999999814</v>
      </c>
      <c r="D212" s="661">
        <v>0.44011334157501381</v>
      </c>
      <c r="E212" s="662">
        <v>29776.729999999981</v>
      </c>
      <c r="F212" s="661">
        <v>0.93981185412796719</v>
      </c>
      <c r="H212" s="261"/>
      <c r="I212" s="261"/>
      <c r="J212" s="261"/>
      <c r="K212" s="261"/>
      <c r="L212" s="261"/>
      <c r="M212" s="261"/>
    </row>
    <row r="213" spans="1:13" ht="15" hidden="1" customHeight="1">
      <c r="A213" s="657">
        <v>2016</v>
      </c>
      <c r="B213" s="543">
        <v>3209378.5</v>
      </c>
      <c r="C213" s="662">
        <v>11230.370000000112</v>
      </c>
      <c r="D213" s="661">
        <v>0.35115227761511392</v>
      </c>
      <c r="E213" s="662">
        <v>28292.600000000093</v>
      </c>
      <c r="F213" s="661">
        <v>0.88940069175748704</v>
      </c>
      <c r="H213" s="261"/>
      <c r="I213" s="261"/>
      <c r="J213" s="261"/>
      <c r="K213" s="261"/>
      <c r="L213" s="261"/>
      <c r="M213" s="261"/>
    </row>
    <row r="214" spans="1:13" ht="15" hidden="1" customHeight="1">
      <c r="A214" s="657">
        <v>2016</v>
      </c>
      <c r="B214" s="543">
        <v>3205027.23</v>
      </c>
      <c r="C214" s="662">
        <v>-4351.2700000000186</v>
      </c>
      <c r="D214" s="661">
        <v>-0.13557983266854023</v>
      </c>
      <c r="E214" s="662">
        <v>26674.839999999851</v>
      </c>
      <c r="F214" s="661">
        <v>0.8392662841265377</v>
      </c>
      <c r="H214" s="261"/>
      <c r="I214" s="261"/>
      <c r="J214" s="261"/>
      <c r="K214" s="261"/>
      <c r="L214" s="261"/>
      <c r="M214" s="261"/>
    </row>
    <row r="215" spans="1:13" ht="15" hidden="1" customHeight="1">
      <c r="A215" s="657">
        <v>2016</v>
      </c>
      <c r="B215" s="543">
        <v>3191696.86</v>
      </c>
      <c r="C215" s="662">
        <v>-13330.370000000112</v>
      </c>
      <c r="D215" s="661">
        <v>-0.41592064726390277</v>
      </c>
      <c r="E215" s="662">
        <v>27021.580000000075</v>
      </c>
      <c r="F215" s="661">
        <v>0.8538500038462189</v>
      </c>
      <c r="H215" s="261"/>
      <c r="I215" s="261"/>
      <c r="J215" s="261"/>
      <c r="K215" s="261"/>
      <c r="L215" s="261"/>
      <c r="M215" s="261"/>
    </row>
    <row r="216" spans="1:13" ht="15" hidden="1" customHeight="1">
      <c r="A216" s="657">
        <v>2016</v>
      </c>
      <c r="B216" s="543">
        <v>3191838.77</v>
      </c>
      <c r="C216" s="662">
        <v>141.91000000014901</v>
      </c>
      <c r="D216" s="661">
        <v>4.4462242570375565E-3</v>
      </c>
      <c r="E216" s="662">
        <v>26442.770000000019</v>
      </c>
      <c r="F216" s="661">
        <v>0.83537004532765025</v>
      </c>
      <c r="H216" s="261"/>
      <c r="I216" s="261"/>
      <c r="J216" s="261"/>
      <c r="K216" s="261"/>
      <c r="L216" s="261"/>
      <c r="M216" s="261"/>
    </row>
    <row r="217" spans="1:13" ht="15" hidden="1" customHeight="1">
      <c r="A217" s="657">
        <v>2016</v>
      </c>
      <c r="B217" s="543">
        <v>3194259.8</v>
      </c>
      <c r="C217" s="662">
        <v>2421.0299999997951</v>
      </c>
      <c r="D217" s="661">
        <v>7.5850635776305353E-2</v>
      </c>
      <c r="E217" s="662">
        <v>28697.899999999907</v>
      </c>
      <c r="F217" s="661">
        <v>0.90656575061760236</v>
      </c>
      <c r="H217" s="261"/>
      <c r="I217" s="261"/>
      <c r="J217" s="261"/>
      <c r="K217" s="261"/>
      <c r="L217" s="261"/>
      <c r="M217" s="261"/>
    </row>
    <row r="218" spans="1:13" ht="15" hidden="1" customHeight="1">
      <c r="A218" s="657">
        <v>2016</v>
      </c>
      <c r="B218" s="543">
        <v>3193893.47</v>
      </c>
      <c r="C218" s="662">
        <v>-366.32999999960884</v>
      </c>
      <c r="D218" s="661">
        <v>-1.1468384631697859E-2</v>
      </c>
      <c r="E218" s="662">
        <v>27705.760000000242</v>
      </c>
      <c r="F218" s="661">
        <v>0.8750510878585942</v>
      </c>
      <c r="H218" s="261"/>
      <c r="I218" s="261"/>
      <c r="J218" s="261"/>
      <c r="K218" s="261"/>
      <c r="L218" s="261"/>
      <c r="M218" s="261"/>
    </row>
    <row r="219" spans="1:13" ht="15" hidden="1" customHeight="1">
      <c r="A219" s="657">
        <v>2016</v>
      </c>
      <c r="B219" s="543">
        <v>3194209.5</v>
      </c>
      <c r="C219" s="662">
        <v>316.02999999979511</v>
      </c>
      <c r="D219" s="661">
        <v>9.8948196916524012E-3</v>
      </c>
      <c r="E219" s="662">
        <v>26210.560000000056</v>
      </c>
      <c r="F219" s="661">
        <v>0.82735381218277837</v>
      </c>
      <c r="H219" s="261"/>
      <c r="I219" s="261"/>
      <c r="J219" s="261"/>
      <c r="K219" s="261"/>
      <c r="L219" s="261"/>
      <c r="M219" s="261"/>
    </row>
    <row r="220" spans="1:13" ht="20.85" hidden="1" customHeight="1">
      <c r="A220" s="663">
        <v>2017</v>
      </c>
      <c r="B220" s="581"/>
      <c r="C220" s="654"/>
      <c r="D220" s="653"/>
      <c r="E220" s="654"/>
      <c r="F220" s="653"/>
    </row>
    <row r="221" spans="1:13" s="261" customFormat="1" ht="15" hidden="1" customHeight="1">
      <c r="A221" s="68">
        <v>2017</v>
      </c>
      <c r="B221" s="543">
        <v>3177431.28</v>
      </c>
      <c r="C221" s="662">
        <v>-16778.220000000205</v>
      </c>
      <c r="D221" s="661">
        <v>-0.52526986723945868</v>
      </c>
      <c r="E221" s="662">
        <v>27958.969999999739</v>
      </c>
      <c r="F221" s="661">
        <v>0.88773506314777251</v>
      </c>
      <c r="G221" s="1"/>
    </row>
    <row r="222" spans="1:13" ht="15" hidden="1" customHeight="1">
      <c r="A222" s="68">
        <v>2017</v>
      </c>
      <c r="B222" s="543">
        <v>3181472.1500000004</v>
      </c>
      <c r="C222" s="662">
        <v>4040.8700000005774</v>
      </c>
      <c r="D222" s="661">
        <v>0.12717411153579405</v>
      </c>
      <c r="E222" s="662">
        <v>28406.540000000503</v>
      </c>
      <c r="F222" s="661">
        <v>0.90091813852235703</v>
      </c>
      <c r="H222" s="261"/>
      <c r="I222" s="261"/>
      <c r="J222" s="261"/>
      <c r="K222" s="261"/>
      <c r="L222" s="261"/>
      <c r="M222" s="261"/>
    </row>
    <row r="223" spans="1:13" s="440" customFormat="1" ht="15" hidden="1" customHeight="1">
      <c r="A223" s="68">
        <v>2017</v>
      </c>
      <c r="B223" s="543">
        <v>3196754.43</v>
      </c>
      <c r="C223" s="662">
        <v>15282.279999999795</v>
      </c>
      <c r="D223" s="661">
        <v>0.48035246827478773</v>
      </c>
      <c r="E223" s="662">
        <v>27458.910000000149</v>
      </c>
      <c r="F223" s="661">
        <v>0.86640421591231132</v>
      </c>
      <c r="H223" s="261"/>
      <c r="I223" s="261"/>
      <c r="J223" s="261"/>
      <c r="K223" s="261"/>
      <c r="L223" s="261"/>
      <c r="M223" s="261"/>
    </row>
    <row r="224" spans="1:13" ht="15" hidden="1" customHeight="1">
      <c r="A224" s="68">
        <v>2017</v>
      </c>
      <c r="B224" s="543">
        <v>3214007.22</v>
      </c>
      <c r="C224" s="662">
        <v>17252.790000000037</v>
      </c>
      <c r="D224" s="661">
        <v>0.53969707019379598</v>
      </c>
      <c r="E224" s="662">
        <v>29872.89000000013</v>
      </c>
      <c r="F224" s="661">
        <v>0.93817932612158472</v>
      </c>
      <c r="H224" s="261"/>
      <c r="I224" s="261"/>
      <c r="J224" s="261"/>
      <c r="K224" s="261"/>
      <c r="L224" s="261"/>
      <c r="M224" s="261"/>
    </row>
    <row r="225" spans="1:13" ht="15" customHeight="1">
      <c r="A225" s="657">
        <v>2017</v>
      </c>
      <c r="B225" s="660">
        <v>3229086.09</v>
      </c>
      <c r="C225" s="659">
        <v>15078.869999999646</v>
      </c>
      <c r="D225" s="658">
        <v>0.46916104936440206</v>
      </c>
      <c r="E225" s="659">
        <v>30937.959999999963</v>
      </c>
      <c r="F225" s="658">
        <v>0.96737107671118849</v>
      </c>
      <c r="H225" s="261"/>
      <c r="I225" s="261"/>
      <c r="J225" s="261"/>
      <c r="K225" s="261"/>
      <c r="L225" s="261"/>
      <c r="M225" s="261"/>
    </row>
    <row r="226" spans="1:13" ht="15" hidden="1" customHeight="1">
      <c r="A226" s="657">
        <v>2017</v>
      </c>
      <c r="B226" s="660">
        <v>3238410.31</v>
      </c>
      <c r="C226" s="659">
        <v>9324.2200000002049</v>
      </c>
      <c r="D226" s="658">
        <v>0.28875724400398894</v>
      </c>
      <c r="E226" s="659">
        <v>29031.810000000056</v>
      </c>
      <c r="F226" s="658">
        <v>0.90459289859393266</v>
      </c>
      <c r="H226" s="261"/>
      <c r="I226" s="261"/>
      <c r="J226" s="261"/>
      <c r="K226" s="261"/>
      <c r="L226" s="261"/>
      <c r="M226" s="261"/>
    </row>
    <row r="227" spans="1:13" ht="15" hidden="1" customHeight="1">
      <c r="A227" s="657">
        <v>2017</v>
      </c>
      <c r="B227" s="660">
        <v>3229904.71</v>
      </c>
      <c r="C227" s="659">
        <v>-8505.6000000000931</v>
      </c>
      <c r="D227" s="658">
        <v>-0.26264738516103137</v>
      </c>
      <c r="E227" s="659">
        <v>24877.479999999981</v>
      </c>
      <c r="F227" s="658">
        <v>0.77620182964872697</v>
      </c>
      <c r="H227" s="261"/>
      <c r="I227" s="261"/>
      <c r="J227" s="261"/>
      <c r="K227" s="261"/>
      <c r="L227" s="261"/>
      <c r="M227" s="261"/>
    </row>
    <row r="228" spans="1:13" ht="15" hidden="1" customHeight="1">
      <c r="A228" s="657">
        <v>2017</v>
      </c>
      <c r="B228" s="660">
        <v>3213139.95</v>
      </c>
      <c r="C228" s="659">
        <v>-16764.759999999776</v>
      </c>
      <c r="D228" s="658">
        <v>-0.51904813006076722</v>
      </c>
      <c r="E228" s="659">
        <v>21443.090000000317</v>
      </c>
      <c r="F228" s="658">
        <v>0.67183980624025708</v>
      </c>
      <c r="H228" s="261"/>
      <c r="I228" s="261"/>
      <c r="J228" s="261"/>
      <c r="K228" s="261"/>
      <c r="L228" s="261"/>
      <c r="M228" s="261"/>
    </row>
    <row r="229" spans="1:13" ht="15" hidden="1" customHeight="1">
      <c r="A229" s="657">
        <v>2017</v>
      </c>
      <c r="B229" s="660">
        <v>3216271.71</v>
      </c>
      <c r="C229" s="659">
        <v>3131.7599999997765</v>
      </c>
      <c r="D229" s="658">
        <v>9.7467276518713675E-2</v>
      </c>
      <c r="E229" s="659">
        <v>24432.939999999944</v>
      </c>
      <c r="F229" s="658">
        <v>0.76548164743294933</v>
      </c>
      <c r="H229" s="261"/>
      <c r="I229" s="261"/>
      <c r="J229" s="261"/>
      <c r="K229" s="261"/>
      <c r="L229" s="261"/>
      <c r="M229" s="261"/>
    </row>
    <row r="230" spans="1:13" ht="15" hidden="1" customHeight="1">
      <c r="A230" s="657">
        <v>2017</v>
      </c>
      <c r="B230" s="660">
        <v>3217902</v>
      </c>
      <c r="C230" s="659">
        <v>1630.2900000000373</v>
      </c>
      <c r="D230" s="658">
        <v>5.0688814472081845E-2</v>
      </c>
      <c r="E230" s="659">
        <v>23642.200000000186</v>
      </c>
      <c r="F230" s="658">
        <v>0.74014643392501966</v>
      </c>
      <c r="H230" s="261"/>
      <c r="I230" s="261"/>
      <c r="J230" s="261"/>
      <c r="K230" s="261"/>
      <c r="L230" s="261"/>
      <c r="M230" s="261"/>
    </row>
    <row r="231" spans="1:13" ht="15" hidden="1" customHeight="1">
      <c r="A231" s="657">
        <v>2017</v>
      </c>
      <c r="B231" s="660">
        <v>3210879.52</v>
      </c>
      <c r="C231" s="659">
        <v>-7022.4799999999814</v>
      </c>
      <c r="D231" s="658">
        <v>-0.21823163042255089</v>
      </c>
      <c r="E231" s="659">
        <v>16986.049999999814</v>
      </c>
      <c r="F231" s="658">
        <v>0.53182894669308212</v>
      </c>
      <c r="H231" s="261"/>
      <c r="I231" s="261"/>
      <c r="J231" s="261"/>
      <c r="K231" s="261"/>
      <c r="L231" s="261"/>
      <c r="M231" s="261"/>
    </row>
    <row r="232" spans="1:13" ht="15" hidden="1" customHeight="1">
      <c r="A232" s="657">
        <v>2017</v>
      </c>
      <c r="B232" s="539">
        <v>3204677.55</v>
      </c>
      <c r="C232" s="656">
        <v>-6201.9700000002049</v>
      </c>
      <c r="D232" s="655">
        <v>-0.19315486493246681</v>
      </c>
      <c r="E232" s="656">
        <v>10468.049999999814</v>
      </c>
      <c r="F232" s="655">
        <v>0.32771958132362045</v>
      </c>
      <c r="H232" s="261"/>
      <c r="I232" s="261"/>
      <c r="J232" s="261"/>
      <c r="K232" s="261"/>
      <c r="L232" s="261"/>
      <c r="M232" s="261"/>
    </row>
    <row r="233" spans="1:13" ht="19.149999999999999" customHeight="1">
      <c r="A233" s="68">
        <v>2018</v>
      </c>
      <c r="B233" s="581"/>
      <c r="C233" s="654"/>
      <c r="D233" s="653"/>
      <c r="E233" s="654"/>
      <c r="F233" s="653"/>
    </row>
    <row r="234" spans="1:13" s="261" customFormat="1" ht="15" customHeight="1">
      <c r="A234" s="646" t="s">
        <v>94</v>
      </c>
      <c r="B234" s="526">
        <v>3193892.22</v>
      </c>
      <c r="C234" s="648">
        <v>-10785.329999999609</v>
      </c>
      <c r="D234" s="647">
        <v>-0.3365496163568622</v>
      </c>
      <c r="E234" s="648">
        <v>16460.94000000041</v>
      </c>
      <c r="F234" s="647">
        <v>0.51805809628714883</v>
      </c>
    </row>
    <row r="235" spans="1:13" ht="15" customHeight="1">
      <c r="A235" s="646" t="s">
        <v>93</v>
      </c>
      <c r="B235" s="526">
        <v>3209919.4</v>
      </c>
      <c r="C235" s="648">
        <v>16027.179999999702</v>
      </c>
      <c r="D235" s="647">
        <v>0.50180716492680233</v>
      </c>
      <c r="E235" s="648">
        <v>28447.249999999534</v>
      </c>
      <c r="F235" s="647">
        <v>0.89415367033778637</v>
      </c>
      <c r="H235" s="261"/>
      <c r="I235" s="261"/>
      <c r="J235" s="261"/>
      <c r="K235" s="261"/>
      <c r="L235" s="261"/>
      <c r="M235" s="261"/>
    </row>
    <row r="236" spans="1:13" s="440" customFormat="1" ht="15" customHeight="1">
      <c r="A236" s="646" t="s">
        <v>92</v>
      </c>
      <c r="B236" s="526">
        <v>3230400</v>
      </c>
      <c r="C236" s="648">
        <v>20480.600000000093</v>
      </c>
      <c r="D236" s="647">
        <v>0.63804094271027623</v>
      </c>
      <c r="E236" s="648">
        <v>33645.569999999832</v>
      </c>
      <c r="F236" s="647">
        <v>1.0524915421795527</v>
      </c>
      <c r="H236" s="261"/>
      <c r="I236" s="261"/>
      <c r="J236" s="261"/>
      <c r="K236" s="261"/>
      <c r="L236" s="261"/>
      <c r="M236" s="261"/>
    </row>
    <row r="237" spans="1:13" ht="15" customHeight="1">
      <c r="A237" s="646" t="s">
        <v>91</v>
      </c>
      <c r="B237" s="513">
        <v>3246853.52</v>
      </c>
      <c r="C237" s="644">
        <v>16453.520000000019</v>
      </c>
      <c r="D237" s="643">
        <v>0.50933382862803001</v>
      </c>
      <c r="E237" s="644">
        <v>32846.299999999814</v>
      </c>
      <c r="F237" s="643">
        <v>1.0219734353925816</v>
      </c>
      <c r="H237" s="261"/>
      <c r="I237" s="261"/>
      <c r="J237" s="261"/>
      <c r="K237" s="261"/>
      <c r="L237" s="261"/>
      <c r="M237" s="261"/>
    </row>
    <row r="238" spans="1:13" ht="15" customHeight="1">
      <c r="A238" s="100" t="s">
        <v>90</v>
      </c>
      <c r="B238" s="520">
        <v>3261397.95</v>
      </c>
      <c r="C238" s="652">
        <v>14544.430000000168</v>
      </c>
      <c r="D238" s="651">
        <v>0.44795460929817921</v>
      </c>
      <c r="E238" s="652">
        <v>32311.860000000335</v>
      </c>
      <c r="F238" s="651">
        <v>1.0006503109367486</v>
      </c>
      <c r="H238" s="261"/>
      <c r="I238" s="261"/>
      <c r="J238" s="261"/>
      <c r="K238" s="261"/>
      <c r="L238" s="261"/>
      <c r="M238" s="261"/>
    </row>
    <row r="239" spans="1:13" ht="15" customHeight="1">
      <c r="A239" s="646" t="s">
        <v>89</v>
      </c>
      <c r="B239" s="513">
        <v>3273557.9</v>
      </c>
      <c r="C239" s="644">
        <v>12159.949999999721</v>
      </c>
      <c r="D239" s="643">
        <v>0.37284471832086297</v>
      </c>
      <c r="E239" s="644">
        <v>35147.589999999851</v>
      </c>
      <c r="F239" s="643">
        <v>1.0853346745922465</v>
      </c>
      <c r="H239" s="261"/>
      <c r="I239" s="261"/>
      <c r="J239" s="261"/>
      <c r="K239" s="261"/>
      <c r="L239" s="261"/>
      <c r="M239" s="261"/>
    </row>
    <row r="240" spans="1:13" ht="15" customHeight="1">
      <c r="A240" s="646" t="s">
        <v>88</v>
      </c>
      <c r="B240" s="513">
        <v>3267169.27</v>
      </c>
      <c r="C240" s="644">
        <v>-6388.6299999998882</v>
      </c>
      <c r="D240" s="643">
        <v>-0.19515860709229571</v>
      </c>
      <c r="E240" s="644">
        <v>37264.560000000056</v>
      </c>
      <c r="F240" s="643">
        <v>1.1537355849733331</v>
      </c>
      <c r="H240" s="261"/>
      <c r="I240" s="261"/>
      <c r="J240" s="261"/>
      <c r="K240" s="261"/>
      <c r="L240" s="261"/>
      <c r="M240" s="261"/>
    </row>
    <row r="241" spans="1:13" ht="15" customHeight="1">
      <c r="A241" s="646" t="s">
        <v>87</v>
      </c>
      <c r="B241" s="513">
        <v>3249275.31</v>
      </c>
      <c r="C241" s="644">
        <v>-17893.959999999963</v>
      </c>
      <c r="D241" s="643">
        <v>-0.5476900191339098</v>
      </c>
      <c r="E241" s="644">
        <v>36135.35999999987</v>
      </c>
      <c r="F241" s="643">
        <v>1.1246120792217624</v>
      </c>
      <c r="H241" s="261"/>
      <c r="I241" s="261"/>
      <c r="J241" s="261"/>
      <c r="K241" s="261"/>
      <c r="L241" s="261"/>
      <c r="M241" s="261"/>
    </row>
    <row r="242" spans="1:13" ht="15" customHeight="1">
      <c r="A242" s="646" t="s">
        <v>86</v>
      </c>
      <c r="B242" s="513">
        <v>3253670</v>
      </c>
      <c r="C242" s="644">
        <v>4394.6899999999441</v>
      </c>
      <c r="D242" s="643">
        <v>0.13525138933209746</v>
      </c>
      <c r="E242" s="644">
        <v>37398.290000000037</v>
      </c>
      <c r="F242" s="643">
        <v>1.1627839116863612</v>
      </c>
      <c r="H242" s="261"/>
      <c r="I242" s="261"/>
      <c r="J242" s="261"/>
      <c r="K242" s="261"/>
      <c r="L242" s="261"/>
      <c r="M242" s="261"/>
    </row>
    <row r="243" spans="1:13" ht="15" customHeight="1">
      <c r="A243" s="646" t="s">
        <v>85</v>
      </c>
      <c r="B243" s="513">
        <v>3258611.81</v>
      </c>
      <c r="C243" s="644">
        <v>4941.8100000000559</v>
      </c>
      <c r="D243" s="643">
        <v>0.1518841800182571</v>
      </c>
      <c r="E243" s="644">
        <v>40709.810000000056</v>
      </c>
      <c r="F243" s="643">
        <v>1.2651040957742055</v>
      </c>
      <c r="H243" s="261"/>
      <c r="I243" s="261"/>
      <c r="J243" s="261"/>
      <c r="K243" s="261"/>
      <c r="L243" s="261"/>
      <c r="M243" s="261"/>
    </row>
    <row r="244" spans="1:13" ht="15" customHeight="1">
      <c r="A244" s="646" t="s">
        <v>84</v>
      </c>
      <c r="B244" s="513">
        <v>3254137.61</v>
      </c>
      <c r="C244" s="644">
        <v>-4474.2000000001863</v>
      </c>
      <c r="D244" s="643">
        <v>-0.13730386621290336</v>
      </c>
      <c r="E244" s="644">
        <v>43258.089999999851</v>
      </c>
      <c r="F244" s="643">
        <v>1.3472349158712689</v>
      </c>
      <c r="H244" s="261"/>
      <c r="I244" s="261"/>
      <c r="J244" s="261"/>
      <c r="K244" s="261"/>
      <c r="L244" s="261"/>
      <c r="M244" s="261"/>
    </row>
    <row r="245" spans="1:13" ht="15" customHeight="1">
      <c r="A245" s="646" t="s">
        <v>83</v>
      </c>
      <c r="B245" s="513">
        <v>3254663.17</v>
      </c>
      <c r="C245" s="644">
        <v>525.56000000005588</v>
      </c>
      <c r="D245" s="643">
        <v>1.6150515527840525E-2</v>
      </c>
      <c r="E245" s="644">
        <v>49985.620000000112</v>
      </c>
      <c r="F245" s="643">
        <v>1.5597706546170258</v>
      </c>
      <c r="H245" s="261"/>
      <c r="I245" s="261"/>
      <c r="J245" s="261"/>
      <c r="K245" s="261"/>
      <c r="L245" s="261"/>
      <c r="M245" s="261"/>
    </row>
    <row r="246" spans="1:13" ht="19.149999999999999" customHeight="1">
      <c r="A246" s="100">
        <v>2019</v>
      </c>
      <c r="B246" s="531"/>
      <c r="C246" s="650"/>
      <c r="D246" s="649"/>
      <c r="E246" s="650"/>
      <c r="F246" s="649"/>
    </row>
    <row r="247" spans="1:13" s="261" customFormat="1" ht="15" customHeight="1">
      <c r="A247" s="646" t="s">
        <v>94</v>
      </c>
      <c r="B247" s="526">
        <v>3234372.54</v>
      </c>
      <c r="C247" s="648">
        <v>-20290.629999999888</v>
      </c>
      <c r="D247" s="647">
        <v>-0.62343256245468126</v>
      </c>
      <c r="E247" s="648">
        <v>40480.319999999832</v>
      </c>
      <c r="F247" s="647">
        <v>1.2674291181936042</v>
      </c>
    </row>
    <row r="248" spans="1:13" ht="15" customHeight="1">
      <c r="A248" s="646" t="s">
        <v>93</v>
      </c>
      <c r="B248" s="526">
        <v>3239652.65</v>
      </c>
      <c r="C248" s="648">
        <v>5280.1099999998696</v>
      </c>
      <c r="D248" s="647">
        <v>0.16324990194233635</v>
      </c>
      <c r="E248" s="648">
        <v>29733.25</v>
      </c>
      <c r="F248" s="647">
        <v>0.92629272872085266</v>
      </c>
      <c r="H248" s="261"/>
      <c r="I248" s="261"/>
      <c r="J248" s="261"/>
      <c r="K248" s="261"/>
      <c r="L248" s="261"/>
      <c r="M248" s="261"/>
    </row>
    <row r="249" spans="1:13" s="440" customFormat="1" ht="15" customHeight="1">
      <c r="A249" s="646" t="s">
        <v>92</v>
      </c>
      <c r="B249" s="526">
        <v>3254078.09</v>
      </c>
      <c r="C249" s="648">
        <v>14425.439999999944</v>
      </c>
      <c r="D249" s="647">
        <v>0.44527736638680437</v>
      </c>
      <c r="E249" s="648">
        <v>23678.089999999851</v>
      </c>
      <c r="F249" s="647">
        <v>0.73297703070826969</v>
      </c>
      <c r="H249" s="261"/>
      <c r="I249" s="261"/>
      <c r="J249" s="261"/>
      <c r="K249" s="261"/>
      <c r="L249" s="261"/>
      <c r="M249" s="261"/>
    </row>
    <row r="250" spans="1:13" ht="15" customHeight="1">
      <c r="A250" s="646" t="s">
        <v>91</v>
      </c>
      <c r="B250" s="513">
        <v>3266740.8</v>
      </c>
      <c r="C250" s="644">
        <v>12662.709999999963</v>
      </c>
      <c r="D250" s="643">
        <v>0.38913356255687859</v>
      </c>
      <c r="E250" s="644">
        <v>19887.279999999795</v>
      </c>
      <c r="F250" s="643">
        <v>0.61250930716454377</v>
      </c>
      <c r="H250" s="261"/>
      <c r="I250" s="261"/>
      <c r="J250" s="261"/>
      <c r="K250" s="261"/>
      <c r="L250" s="261"/>
      <c r="M250" s="261"/>
    </row>
    <row r="251" spans="1:13" ht="15" customHeight="1">
      <c r="A251" s="100" t="s">
        <v>90</v>
      </c>
      <c r="B251" s="520">
        <v>3277855.13636364</v>
      </c>
      <c r="C251" s="652">
        <v>11114.336363640148</v>
      </c>
      <c r="D251" s="651">
        <v>0.34022706557068716</v>
      </c>
      <c r="E251" s="652">
        <v>16457.186363639776</v>
      </c>
      <c r="F251" s="651">
        <v>0.50460528325406528</v>
      </c>
      <c r="H251" s="261"/>
      <c r="I251" s="261"/>
      <c r="J251" s="261"/>
      <c r="K251" s="261"/>
      <c r="L251" s="261"/>
      <c r="M251" s="261"/>
    </row>
    <row r="252" spans="1:13" ht="15" customHeight="1">
      <c r="A252" s="645" t="s">
        <v>89</v>
      </c>
      <c r="B252" s="513">
        <v>3286600</v>
      </c>
      <c r="C252" s="644">
        <v>8744.8636363600381</v>
      </c>
      <c r="D252" s="643">
        <v>0.26678615352298607</v>
      </c>
      <c r="E252" s="644">
        <v>13042.100000000093</v>
      </c>
      <c r="F252" s="643">
        <v>0.39840749418240762</v>
      </c>
      <c r="H252" s="261"/>
      <c r="I252" s="261"/>
      <c r="J252" s="261"/>
      <c r="K252" s="261"/>
      <c r="L252" s="261"/>
      <c r="M252" s="261"/>
    </row>
    <row r="253" spans="1:13" ht="15" customHeight="1">
      <c r="A253" s="645" t="s">
        <v>88</v>
      </c>
      <c r="B253" s="513">
        <v>3278833.34</v>
      </c>
      <c r="C253" s="644">
        <v>-7766.660000000149</v>
      </c>
      <c r="D253" s="643">
        <v>-0.23631290695551854</v>
      </c>
      <c r="E253" s="644">
        <v>11664.069999999832</v>
      </c>
      <c r="F253" s="643">
        <v>0.35700843868428933</v>
      </c>
      <c r="H253" s="261"/>
      <c r="I253" s="261"/>
      <c r="J253" s="261"/>
      <c r="K253" s="261"/>
      <c r="L253" s="261"/>
      <c r="M253" s="261"/>
    </row>
    <row r="254" spans="1:13" ht="15" customHeight="1">
      <c r="A254" s="645" t="s">
        <v>87</v>
      </c>
      <c r="B254" s="513">
        <v>3261551.7142857201</v>
      </c>
      <c r="C254" s="644">
        <v>-17281.625714279711</v>
      </c>
      <c r="D254" s="643">
        <v>-0.52706630445204894</v>
      </c>
      <c r="E254" s="644">
        <v>12276.404285720084</v>
      </c>
      <c r="F254" s="643">
        <v>0.37781976331578448</v>
      </c>
      <c r="H254" s="261"/>
      <c r="I254" s="261"/>
      <c r="J254" s="261"/>
      <c r="K254" s="261"/>
      <c r="L254" s="261"/>
      <c r="M254" s="261"/>
    </row>
    <row r="255" spans="1:13" ht="15" customHeight="1">
      <c r="A255" s="645" t="s">
        <v>86</v>
      </c>
      <c r="B255" s="513">
        <v>3266258.24</v>
      </c>
      <c r="C255" s="644">
        <v>4706.5257142800838</v>
      </c>
      <c r="D255" s="643">
        <v>0.14430326809369376</v>
      </c>
      <c r="E255" s="644">
        <v>12588.240000000224</v>
      </c>
      <c r="F255" s="643">
        <v>0.38689356941546293</v>
      </c>
      <c r="H255" s="261"/>
      <c r="I255" s="261"/>
      <c r="J255" s="261"/>
      <c r="K255" s="261"/>
      <c r="L255" s="261"/>
      <c r="M255" s="261"/>
    </row>
    <row r="256" spans="1:13" ht="15" customHeight="1">
      <c r="A256" s="645" t="s">
        <v>85</v>
      </c>
      <c r="B256" s="513">
        <v>3271976.2995652203</v>
      </c>
      <c r="C256" s="644">
        <v>5718.0595652200282</v>
      </c>
      <c r="D256" s="643">
        <v>0.17506452781945825</v>
      </c>
      <c r="E256" s="644">
        <v>13364.489565220196</v>
      </c>
      <c r="F256" s="643">
        <v>0.4101283105955531</v>
      </c>
      <c r="H256" s="261"/>
      <c r="I256" s="261"/>
      <c r="J256" s="261"/>
      <c r="K256" s="261"/>
      <c r="L256" s="261"/>
      <c r="M256" s="261"/>
    </row>
    <row r="257" spans="1:13" ht="15" customHeight="1">
      <c r="A257" s="645" t="s">
        <v>84</v>
      </c>
      <c r="B257" s="513">
        <v>3269092.3</v>
      </c>
      <c r="C257" s="644">
        <v>-2883.9995652204379</v>
      </c>
      <c r="D257" s="643">
        <v>-8.8142434454780982E-2</v>
      </c>
      <c r="E257" s="644">
        <v>14954.689999999944</v>
      </c>
      <c r="F257" s="643">
        <v>0.45955923787745689</v>
      </c>
      <c r="H257" s="261"/>
      <c r="I257" s="261"/>
      <c r="J257" s="261"/>
      <c r="K257" s="261"/>
      <c r="L257" s="261"/>
      <c r="M257" s="261"/>
    </row>
    <row r="258" spans="1:13" ht="15" customHeight="1">
      <c r="A258" s="645" t="s">
        <v>83</v>
      </c>
      <c r="B258" s="513">
        <v>3269088.5</v>
      </c>
      <c r="C258" s="644">
        <v>-3.7999999998137355</v>
      </c>
      <c r="D258" s="643">
        <v>-1.162402174941235E-4</v>
      </c>
      <c r="E258" s="644">
        <v>14425.330000000075</v>
      </c>
      <c r="F258" s="643">
        <v>0.44322036556552291</v>
      </c>
      <c r="H258" s="261"/>
      <c r="I258" s="261"/>
      <c r="J258" s="261"/>
      <c r="K258" s="261"/>
      <c r="L258" s="261"/>
      <c r="M258" s="261"/>
    </row>
    <row r="259" spans="1:13" ht="19.149999999999999" customHeight="1">
      <c r="A259" s="29">
        <v>2020</v>
      </c>
      <c r="B259" s="531"/>
      <c r="C259" s="650"/>
      <c r="D259" s="649"/>
      <c r="E259" s="650"/>
      <c r="F259" s="649"/>
    </row>
    <row r="260" spans="1:13" s="261" customFormat="1" ht="15" customHeight="1">
      <c r="A260" s="646" t="s">
        <v>94</v>
      </c>
      <c r="B260" s="526">
        <v>3251119.4699999997</v>
      </c>
      <c r="C260" s="648">
        <v>-17969.030000000261</v>
      </c>
      <c r="D260" s="647">
        <v>-0.54966483776748021</v>
      </c>
      <c r="E260" s="648">
        <v>16746.929999999702</v>
      </c>
      <c r="F260" s="647">
        <v>0.51777987207373144</v>
      </c>
    </row>
    <row r="261" spans="1:13" ht="15" customHeight="1">
      <c r="A261" s="646" t="s">
        <v>93</v>
      </c>
      <c r="B261" s="526">
        <v>3257896.4</v>
      </c>
      <c r="C261" s="648">
        <v>6776.9300000001676</v>
      </c>
      <c r="D261" s="647">
        <v>0.20844912229571833</v>
      </c>
      <c r="E261" s="648">
        <v>18243.75</v>
      </c>
      <c r="F261" s="647">
        <v>0.56313907603644964</v>
      </c>
      <c r="H261" s="261"/>
      <c r="I261" s="261"/>
      <c r="J261" s="261"/>
      <c r="K261" s="261"/>
      <c r="L261" s="261"/>
      <c r="M261" s="261"/>
    </row>
    <row r="262" spans="1:13" s="440" customFormat="1" ht="15" customHeight="1">
      <c r="A262" s="646" t="s">
        <v>92</v>
      </c>
      <c r="B262" s="526">
        <v>3252516.5454545422</v>
      </c>
      <c r="C262" s="648">
        <v>-5379.8545454577543</v>
      </c>
      <c r="D262" s="647">
        <v>-0.16513276927582865</v>
      </c>
      <c r="E262" s="648">
        <v>-1561.5445454576984</v>
      </c>
      <c r="F262" s="647">
        <v>-4.7987310146496043E-2</v>
      </c>
      <c r="H262" s="261"/>
      <c r="I262" s="261"/>
      <c r="J262" s="261"/>
      <c r="K262" s="261"/>
      <c r="L262" s="261"/>
      <c r="M262" s="261"/>
    </row>
    <row r="263" spans="1:13" ht="15" customHeight="1">
      <c r="A263" s="646" t="s">
        <v>91</v>
      </c>
      <c r="B263" s="513">
        <v>3211266.65</v>
      </c>
      <c r="C263" s="644">
        <v>-41249.895454542246</v>
      </c>
      <c r="D263" s="643">
        <v>-1.2682455224459943</v>
      </c>
      <c r="E263" s="644">
        <v>-55474.149999999907</v>
      </c>
      <c r="F263" s="643">
        <v>-1.6981497277041342</v>
      </c>
      <c r="H263" s="261"/>
      <c r="I263" s="261"/>
      <c r="J263" s="261"/>
      <c r="K263" s="261"/>
      <c r="L263" s="261"/>
      <c r="M263" s="261"/>
    </row>
    <row r="264" spans="1:13" ht="15" customHeight="1">
      <c r="A264" s="100" t="s">
        <v>90</v>
      </c>
      <c r="B264" s="513">
        <v>3220906.75</v>
      </c>
      <c r="C264" s="644">
        <v>9640.1000000000931</v>
      </c>
      <c r="D264" s="643">
        <v>0.300196185825925</v>
      </c>
      <c r="E264" s="644">
        <v>-56948.386363639962</v>
      </c>
      <c r="F264" s="643">
        <v>-1.7373673940580829</v>
      </c>
      <c r="H264" s="261"/>
      <c r="I264" s="261"/>
      <c r="J264" s="261"/>
      <c r="K264" s="261"/>
      <c r="L264" s="261"/>
      <c r="M264" s="261"/>
    </row>
    <row r="265" spans="1:13" ht="15" customHeight="1">
      <c r="A265" s="646" t="s">
        <v>89</v>
      </c>
      <c r="B265" s="513"/>
      <c r="C265" s="644"/>
      <c r="D265" s="643"/>
      <c r="E265" s="644"/>
      <c r="F265" s="643"/>
      <c r="H265" s="261"/>
      <c r="I265" s="261"/>
      <c r="J265" s="261"/>
      <c r="K265" s="261"/>
      <c r="L265" s="261"/>
      <c r="M265" s="261"/>
    </row>
    <row r="266" spans="1:13" ht="15" customHeight="1">
      <c r="A266" s="646" t="s">
        <v>88</v>
      </c>
      <c r="B266" s="513"/>
      <c r="C266" s="644"/>
      <c r="D266" s="643"/>
      <c r="E266" s="644"/>
      <c r="F266" s="643"/>
      <c r="H266" s="261"/>
      <c r="I266" s="261"/>
      <c r="J266" s="261"/>
      <c r="K266" s="261"/>
      <c r="L266" s="261"/>
      <c r="M266" s="261"/>
    </row>
    <row r="267" spans="1:13" ht="15" customHeight="1">
      <c r="A267" s="645" t="s">
        <v>87</v>
      </c>
      <c r="B267" s="513"/>
      <c r="C267" s="644"/>
      <c r="D267" s="643"/>
      <c r="E267" s="644"/>
      <c r="F267" s="643"/>
      <c r="H267" s="261"/>
      <c r="I267" s="261"/>
      <c r="J267" s="261"/>
      <c r="K267" s="261"/>
      <c r="L267" s="261"/>
      <c r="M267" s="261"/>
    </row>
    <row r="268" spans="1:13" ht="15" customHeight="1">
      <c r="A268" s="645" t="s">
        <v>86</v>
      </c>
      <c r="B268" s="513"/>
      <c r="C268" s="644"/>
      <c r="D268" s="643"/>
      <c r="E268" s="644"/>
      <c r="F268" s="643"/>
      <c r="H268" s="261"/>
      <c r="I268" s="261"/>
      <c r="J268" s="261"/>
      <c r="K268" s="261"/>
      <c r="L268" s="261"/>
      <c r="M268" s="261"/>
    </row>
    <row r="269" spans="1:13" ht="15" customHeight="1">
      <c r="A269" s="645" t="s">
        <v>85</v>
      </c>
      <c r="B269" s="513"/>
      <c r="C269" s="644"/>
      <c r="D269" s="643"/>
      <c r="E269" s="644"/>
      <c r="F269" s="643"/>
      <c r="H269" s="261"/>
      <c r="I269" s="261"/>
      <c r="J269" s="261"/>
      <c r="K269" s="261"/>
      <c r="L269" s="261"/>
      <c r="M269" s="261"/>
    </row>
    <row r="270" spans="1:13" ht="15" customHeight="1">
      <c r="A270" s="645" t="s">
        <v>84</v>
      </c>
      <c r="B270" s="513"/>
      <c r="C270" s="644"/>
      <c r="D270" s="643"/>
      <c r="E270" s="644"/>
      <c r="F270" s="643"/>
      <c r="H270" s="261"/>
      <c r="I270" s="261"/>
      <c r="J270" s="261"/>
      <c r="K270" s="261"/>
      <c r="L270" s="261"/>
      <c r="M270" s="261"/>
    </row>
    <row r="271" spans="1:13" ht="15" customHeight="1">
      <c r="A271" s="645" t="s">
        <v>83</v>
      </c>
      <c r="B271" s="513"/>
      <c r="C271" s="644"/>
      <c r="D271" s="643"/>
      <c r="E271" s="644"/>
      <c r="F271" s="643"/>
      <c r="H271" s="261"/>
      <c r="I271" s="261"/>
      <c r="J271" s="261"/>
      <c r="K271" s="261"/>
      <c r="L271" s="261"/>
      <c r="M271" s="261"/>
    </row>
    <row r="272" spans="1:13">
      <c r="B272" s="642"/>
      <c r="C272" s="641"/>
      <c r="D272" s="640"/>
      <c r="E272" s="641"/>
      <c r="F272" s="640"/>
    </row>
  </sheetData>
  <mergeCells count="3">
    <mergeCell ref="A3:F3"/>
    <mergeCell ref="A4:F4"/>
    <mergeCell ref="B6:B7"/>
  </mergeCells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HM30"/>
  <sheetViews>
    <sheetView showGridLines="0" topLeftCell="A3" zoomScale="105" zoomScaleNormal="105" workbookViewId="0">
      <selection activeCell="H37" sqref="H37"/>
    </sheetView>
  </sheetViews>
  <sheetFormatPr baseColWidth="10" defaultColWidth="11.42578125" defaultRowHeight="12.75"/>
  <cols>
    <col min="1" max="1" width="38.140625" style="597" customWidth="1"/>
    <col min="2" max="2" width="13" style="596" customWidth="1"/>
    <col min="3" max="3" width="12.42578125" style="596" customWidth="1"/>
    <col min="4" max="4" width="10.85546875" style="596" customWidth="1"/>
    <col min="5" max="5" width="11.85546875" style="596" customWidth="1"/>
    <col min="6" max="6" width="9.85546875" style="595" customWidth="1"/>
    <col min="7" max="16384" width="11.42578125" style="594"/>
  </cols>
  <sheetData>
    <row r="1" spans="1:221" hidden="1">
      <c r="B1" s="597"/>
      <c r="D1" s="597"/>
    </row>
    <row r="2" spans="1:221" hidden="1">
      <c r="B2" s="597"/>
      <c r="D2" s="597"/>
    </row>
    <row r="3" spans="1:221">
      <c r="B3" s="597"/>
      <c r="D3" s="597"/>
    </row>
    <row r="4" spans="1:221" ht="28.5" customHeight="1">
      <c r="A4" s="1075" t="s">
        <v>211</v>
      </c>
      <c r="B4" s="1076"/>
      <c r="C4" s="1076"/>
      <c r="D4" s="1076"/>
      <c r="E4" s="1076"/>
      <c r="F4" s="1077"/>
    </row>
    <row r="5" spans="1:221" ht="24" customHeight="1">
      <c r="A5" s="1078" t="s">
        <v>198</v>
      </c>
      <c r="B5" s="1079"/>
      <c r="C5" s="1079"/>
      <c r="D5" s="1079"/>
      <c r="E5" s="1079"/>
      <c r="F5" s="1080"/>
    </row>
    <row r="6" spans="1:221" s="614" customFormat="1" ht="18.75">
      <c r="A6" s="1071" t="s">
        <v>196</v>
      </c>
      <c r="B6" s="1082" t="s">
        <v>229</v>
      </c>
      <c r="C6" s="1071" t="s">
        <v>210</v>
      </c>
      <c r="D6" s="1072"/>
      <c r="E6" s="1071" t="s">
        <v>209</v>
      </c>
      <c r="F6" s="1072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5"/>
      <c r="AN6" s="615"/>
      <c r="AO6" s="615"/>
      <c r="AP6" s="615"/>
      <c r="AQ6" s="615"/>
      <c r="AR6" s="615"/>
      <c r="AS6" s="615"/>
      <c r="AT6" s="615"/>
      <c r="AU6" s="615"/>
      <c r="AV6" s="615"/>
      <c r="AW6" s="615"/>
      <c r="AX6" s="615"/>
      <c r="AY6" s="615"/>
      <c r="AZ6" s="615"/>
      <c r="BA6" s="615"/>
      <c r="BB6" s="615"/>
      <c r="BC6" s="615"/>
      <c r="BD6" s="615"/>
      <c r="BE6" s="615"/>
      <c r="BF6" s="615"/>
      <c r="BG6" s="615"/>
      <c r="BH6" s="615"/>
      <c r="BI6" s="615"/>
      <c r="BJ6" s="615"/>
      <c r="BK6" s="615"/>
      <c r="BL6" s="615"/>
      <c r="BM6" s="615"/>
      <c r="BN6" s="615"/>
      <c r="BO6" s="615"/>
      <c r="BP6" s="615"/>
      <c r="BQ6" s="615"/>
      <c r="BR6" s="615"/>
      <c r="BS6" s="615"/>
      <c r="BT6" s="615"/>
      <c r="BU6" s="615"/>
      <c r="BV6" s="615"/>
      <c r="BW6" s="615"/>
      <c r="BX6" s="615"/>
      <c r="BY6" s="615"/>
      <c r="BZ6" s="615"/>
      <c r="CA6" s="615"/>
      <c r="CB6" s="615"/>
      <c r="CC6" s="615"/>
      <c r="CD6" s="615"/>
      <c r="CE6" s="615"/>
      <c r="CF6" s="615"/>
      <c r="CG6" s="615"/>
      <c r="CH6" s="615"/>
      <c r="CI6" s="615"/>
      <c r="CJ6" s="615"/>
      <c r="CK6" s="615"/>
      <c r="CL6" s="615"/>
      <c r="CM6" s="615"/>
      <c r="CN6" s="615"/>
      <c r="CO6" s="615"/>
      <c r="CP6" s="615"/>
      <c r="CQ6" s="615"/>
      <c r="CR6" s="615"/>
      <c r="CS6" s="615"/>
      <c r="CT6" s="615"/>
      <c r="CU6" s="615"/>
      <c r="CV6" s="615"/>
      <c r="CW6" s="615"/>
      <c r="CX6" s="615"/>
      <c r="CY6" s="615"/>
      <c r="CZ6" s="615"/>
      <c r="DA6" s="615"/>
      <c r="DB6" s="615"/>
      <c r="DC6" s="615"/>
      <c r="DD6" s="615"/>
      <c r="DE6" s="615"/>
      <c r="DF6" s="615"/>
      <c r="DG6" s="615"/>
      <c r="DH6" s="615"/>
      <c r="DI6" s="615"/>
      <c r="DJ6" s="615"/>
      <c r="DK6" s="615"/>
      <c r="DL6" s="615"/>
      <c r="DM6" s="615"/>
      <c r="DN6" s="615"/>
      <c r="DO6" s="615"/>
      <c r="DP6" s="615"/>
      <c r="DQ6" s="615"/>
      <c r="DR6" s="615"/>
      <c r="DS6" s="615"/>
      <c r="DT6" s="615"/>
      <c r="DU6" s="615"/>
      <c r="DV6" s="615"/>
      <c r="DW6" s="615"/>
      <c r="DX6" s="615"/>
      <c r="DY6" s="615"/>
      <c r="DZ6" s="615"/>
      <c r="EA6" s="615"/>
      <c r="EB6" s="615"/>
      <c r="EC6" s="615"/>
      <c r="ED6" s="615"/>
      <c r="EE6" s="615"/>
      <c r="EF6" s="615"/>
      <c r="EG6" s="615"/>
      <c r="EH6" s="615"/>
      <c r="EI6" s="615"/>
      <c r="EJ6" s="615"/>
      <c r="EK6" s="615"/>
      <c r="EL6" s="615"/>
      <c r="EM6" s="615"/>
      <c r="EN6" s="615"/>
      <c r="EO6" s="615"/>
      <c r="EP6" s="615"/>
      <c r="EQ6" s="615"/>
      <c r="ER6" s="615"/>
      <c r="ES6" s="615"/>
      <c r="ET6" s="615"/>
      <c r="EU6" s="615"/>
      <c r="EV6" s="615"/>
      <c r="EW6" s="615"/>
      <c r="EX6" s="615"/>
      <c r="EY6" s="615"/>
      <c r="EZ6" s="615"/>
      <c r="FA6" s="615"/>
      <c r="FB6" s="615"/>
      <c r="FC6" s="615"/>
      <c r="FD6" s="615"/>
      <c r="FE6" s="615"/>
      <c r="FF6" s="615"/>
      <c r="FG6" s="615"/>
      <c r="FH6" s="615"/>
      <c r="FI6" s="615"/>
      <c r="FJ6" s="615"/>
      <c r="FK6" s="615"/>
      <c r="FL6" s="615"/>
      <c r="FM6" s="615"/>
      <c r="FN6" s="615"/>
      <c r="FO6" s="615"/>
      <c r="FP6" s="615"/>
      <c r="FQ6" s="615"/>
      <c r="FR6" s="615"/>
      <c r="FS6" s="615"/>
      <c r="FT6" s="615"/>
      <c r="FU6" s="615"/>
      <c r="FV6" s="615"/>
      <c r="FW6" s="615"/>
      <c r="FX6" s="615"/>
      <c r="FY6" s="615"/>
      <c r="FZ6" s="615"/>
      <c r="GA6" s="615"/>
      <c r="GB6" s="615"/>
      <c r="GC6" s="615"/>
      <c r="GD6" s="615"/>
      <c r="GE6" s="615"/>
      <c r="GF6" s="615"/>
      <c r="GG6" s="615"/>
      <c r="GH6" s="615"/>
      <c r="GI6" s="615"/>
      <c r="GJ6" s="615"/>
      <c r="GK6" s="615"/>
      <c r="GL6" s="615"/>
      <c r="GM6" s="615"/>
      <c r="GN6" s="615"/>
      <c r="GO6" s="615"/>
      <c r="GP6" s="615"/>
      <c r="GQ6" s="615"/>
      <c r="GR6" s="615"/>
      <c r="GS6" s="615"/>
      <c r="GT6" s="615"/>
      <c r="GU6" s="615"/>
      <c r="GV6" s="615"/>
      <c r="GW6" s="615"/>
      <c r="GX6" s="615"/>
      <c r="GY6" s="615"/>
      <c r="GZ6" s="615"/>
      <c r="HA6" s="615"/>
      <c r="HB6" s="615"/>
      <c r="HC6" s="615"/>
      <c r="HD6" s="615"/>
      <c r="HE6" s="615"/>
      <c r="HF6" s="615"/>
      <c r="HG6" s="615"/>
      <c r="HH6" s="615"/>
      <c r="HI6" s="615"/>
      <c r="HJ6" s="615"/>
      <c r="HK6" s="615"/>
      <c r="HL6" s="615"/>
      <c r="HM6" s="615"/>
    </row>
    <row r="7" spans="1:221" s="614" customFormat="1" ht="14.45" customHeight="1">
      <c r="A7" s="1081"/>
      <c r="B7" s="1083"/>
      <c r="C7" s="1073"/>
      <c r="D7" s="1074"/>
      <c r="E7" s="1073"/>
      <c r="F7" s="1074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15"/>
      <c r="AJ7" s="615"/>
      <c r="AK7" s="615"/>
      <c r="AL7" s="615"/>
      <c r="AM7" s="615"/>
      <c r="AN7" s="615"/>
      <c r="AO7" s="615"/>
      <c r="AP7" s="615"/>
      <c r="AQ7" s="615"/>
      <c r="AR7" s="615"/>
      <c r="AS7" s="615"/>
      <c r="AT7" s="615"/>
      <c r="AU7" s="615"/>
      <c r="AV7" s="615"/>
      <c r="AW7" s="615"/>
      <c r="AX7" s="615"/>
      <c r="AY7" s="615"/>
      <c r="AZ7" s="615"/>
      <c r="BA7" s="615"/>
      <c r="BB7" s="615"/>
      <c r="BC7" s="615"/>
      <c r="BD7" s="615"/>
      <c r="BE7" s="615"/>
      <c r="BF7" s="615"/>
      <c r="BG7" s="615"/>
      <c r="BH7" s="615"/>
      <c r="BI7" s="615"/>
      <c r="BJ7" s="615"/>
      <c r="BK7" s="615"/>
      <c r="BL7" s="615"/>
      <c r="BM7" s="615"/>
      <c r="BN7" s="615"/>
      <c r="BO7" s="615"/>
      <c r="BP7" s="615"/>
      <c r="BQ7" s="615"/>
      <c r="BR7" s="615"/>
      <c r="BS7" s="615"/>
      <c r="BT7" s="615"/>
      <c r="BU7" s="615"/>
      <c r="BV7" s="615"/>
      <c r="BW7" s="615"/>
      <c r="BX7" s="615"/>
      <c r="BY7" s="615"/>
      <c r="BZ7" s="615"/>
      <c r="CA7" s="615"/>
      <c r="CB7" s="615"/>
      <c r="CC7" s="615"/>
      <c r="CD7" s="615"/>
      <c r="CE7" s="615"/>
      <c r="CF7" s="615"/>
      <c r="CG7" s="615"/>
      <c r="CH7" s="615"/>
      <c r="CI7" s="615"/>
      <c r="CJ7" s="615"/>
      <c r="CK7" s="615"/>
      <c r="CL7" s="615"/>
      <c r="CM7" s="615"/>
      <c r="CN7" s="615"/>
      <c r="CO7" s="615"/>
      <c r="CP7" s="615"/>
      <c r="CQ7" s="615"/>
      <c r="CR7" s="615"/>
      <c r="CS7" s="615"/>
      <c r="CT7" s="615"/>
      <c r="CU7" s="615"/>
      <c r="CV7" s="615"/>
      <c r="CW7" s="615"/>
      <c r="CX7" s="615"/>
      <c r="CY7" s="615"/>
      <c r="CZ7" s="615"/>
      <c r="DA7" s="615"/>
      <c r="DB7" s="615"/>
      <c r="DC7" s="615"/>
      <c r="DD7" s="615"/>
      <c r="DE7" s="615"/>
      <c r="DF7" s="615"/>
      <c r="DG7" s="615"/>
      <c r="DH7" s="615"/>
      <c r="DI7" s="615"/>
      <c r="DJ7" s="615"/>
      <c r="DK7" s="615"/>
      <c r="DL7" s="615"/>
      <c r="DM7" s="615"/>
      <c r="DN7" s="615"/>
      <c r="DO7" s="615"/>
      <c r="DP7" s="615"/>
      <c r="DQ7" s="615"/>
      <c r="DR7" s="615"/>
      <c r="DS7" s="615"/>
      <c r="DT7" s="615"/>
      <c r="DU7" s="615"/>
      <c r="DV7" s="615"/>
      <c r="DW7" s="615"/>
      <c r="DX7" s="615"/>
      <c r="DY7" s="615"/>
      <c r="DZ7" s="615"/>
      <c r="EA7" s="615"/>
      <c r="EB7" s="615"/>
      <c r="EC7" s="615"/>
      <c r="ED7" s="615"/>
      <c r="EE7" s="615"/>
      <c r="EF7" s="615"/>
      <c r="EG7" s="615"/>
      <c r="EH7" s="615"/>
      <c r="EI7" s="615"/>
      <c r="EJ7" s="615"/>
      <c r="EK7" s="615"/>
      <c r="EL7" s="615"/>
      <c r="EM7" s="615"/>
      <c r="EN7" s="615"/>
      <c r="EO7" s="615"/>
      <c r="EP7" s="615"/>
      <c r="EQ7" s="615"/>
      <c r="ER7" s="615"/>
      <c r="ES7" s="615"/>
      <c r="ET7" s="615"/>
      <c r="EU7" s="615"/>
      <c r="EV7" s="615"/>
      <c r="EW7" s="615"/>
      <c r="EX7" s="615"/>
      <c r="EY7" s="615"/>
      <c r="EZ7" s="615"/>
      <c r="FA7" s="615"/>
      <c r="FB7" s="615"/>
      <c r="FC7" s="615"/>
      <c r="FD7" s="615"/>
      <c r="FE7" s="615"/>
      <c r="FF7" s="615"/>
      <c r="FG7" s="615"/>
      <c r="FH7" s="615"/>
      <c r="FI7" s="615"/>
      <c r="FJ7" s="615"/>
      <c r="FK7" s="615"/>
      <c r="FL7" s="615"/>
      <c r="FM7" s="615"/>
      <c r="FN7" s="615"/>
      <c r="FO7" s="615"/>
      <c r="FP7" s="615"/>
      <c r="FQ7" s="615"/>
      <c r="FR7" s="615"/>
      <c r="FS7" s="615"/>
      <c r="FT7" s="615"/>
      <c r="FU7" s="615"/>
      <c r="FV7" s="615"/>
      <c r="FW7" s="615"/>
      <c r="FX7" s="615"/>
      <c r="FY7" s="615"/>
      <c r="FZ7" s="615"/>
      <c r="GA7" s="615"/>
      <c r="GB7" s="615"/>
      <c r="GC7" s="615"/>
      <c r="GD7" s="615"/>
      <c r="GE7" s="615"/>
      <c r="GF7" s="615"/>
      <c r="GG7" s="615"/>
      <c r="GH7" s="615"/>
      <c r="GI7" s="615"/>
      <c r="GJ7" s="615"/>
      <c r="GK7" s="615"/>
      <c r="GL7" s="615"/>
      <c r="GM7" s="615"/>
      <c r="GN7" s="615"/>
      <c r="GO7" s="615"/>
      <c r="GP7" s="615"/>
      <c r="GQ7" s="615"/>
      <c r="GR7" s="615"/>
      <c r="GS7" s="615"/>
      <c r="GT7" s="615"/>
      <c r="GU7" s="615"/>
      <c r="GV7" s="615"/>
      <c r="GW7" s="615"/>
      <c r="GX7" s="615"/>
      <c r="GY7" s="615"/>
      <c r="GZ7" s="615"/>
      <c r="HA7" s="615"/>
      <c r="HB7" s="615"/>
      <c r="HC7" s="615"/>
      <c r="HD7" s="615"/>
      <c r="HE7" s="615"/>
      <c r="HF7" s="615"/>
      <c r="HG7" s="615"/>
      <c r="HH7" s="615"/>
      <c r="HI7" s="615"/>
      <c r="HJ7" s="615"/>
      <c r="HK7" s="615"/>
      <c r="HL7" s="615"/>
      <c r="HM7" s="615"/>
    </row>
    <row r="8" spans="1:221" s="614" customFormat="1" ht="28.5" customHeight="1">
      <c r="A8" s="1073"/>
      <c r="B8" s="1084"/>
      <c r="C8" s="617" t="s">
        <v>108</v>
      </c>
      <c r="D8" s="616" t="s">
        <v>194</v>
      </c>
      <c r="E8" s="617" t="s">
        <v>108</v>
      </c>
      <c r="F8" s="616" t="s">
        <v>194</v>
      </c>
      <c r="G8" s="615"/>
      <c r="H8" s="615"/>
      <c r="I8" s="615"/>
      <c r="J8" s="615"/>
      <c r="K8" s="615"/>
      <c r="L8" s="615"/>
      <c r="M8" s="615"/>
      <c r="N8" s="615"/>
      <c r="O8" s="615"/>
      <c r="P8" s="615"/>
      <c r="Q8" s="615"/>
      <c r="R8" s="615"/>
      <c r="S8" s="615"/>
      <c r="T8" s="615"/>
      <c r="U8" s="615"/>
      <c r="V8" s="615"/>
      <c r="W8" s="615"/>
      <c r="X8" s="615"/>
      <c r="Y8" s="615"/>
      <c r="Z8" s="615"/>
      <c r="AA8" s="615"/>
      <c r="AB8" s="615"/>
      <c r="AC8" s="615"/>
      <c r="AD8" s="615"/>
      <c r="AE8" s="615"/>
      <c r="AF8" s="615"/>
      <c r="AG8" s="615"/>
      <c r="AH8" s="615"/>
      <c r="AI8" s="615"/>
      <c r="AJ8" s="615"/>
      <c r="AK8" s="615"/>
      <c r="AL8" s="615"/>
      <c r="AM8" s="615"/>
      <c r="AN8" s="615"/>
      <c r="AO8" s="615"/>
      <c r="AP8" s="615"/>
      <c r="AQ8" s="615"/>
      <c r="AR8" s="615"/>
      <c r="AS8" s="615"/>
      <c r="AT8" s="615"/>
      <c r="AU8" s="615"/>
      <c r="AV8" s="615"/>
      <c r="AW8" s="615"/>
      <c r="AX8" s="615"/>
      <c r="AY8" s="615"/>
      <c r="AZ8" s="615"/>
      <c r="BA8" s="615"/>
      <c r="BB8" s="615"/>
      <c r="BC8" s="615"/>
      <c r="BD8" s="615"/>
      <c r="BE8" s="615"/>
      <c r="BF8" s="615"/>
      <c r="BG8" s="615"/>
      <c r="BH8" s="615"/>
      <c r="BI8" s="615"/>
      <c r="BJ8" s="615"/>
      <c r="BK8" s="615"/>
      <c r="BL8" s="615"/>
      <c r="BM8" s="615"/>
      <c r="BN8" s="615"/>
      <c r="BO8" s="615"/>
      <c r="BP8" s="615"/>
      <c r="BQ8" s="615"/>
      <c r="BR8" s="615"/>
      <c r="BS8" s="615"/>
      <c r="BT8" s="615"/>
      <c r="BU8" s="615"/>
      <c r="BV8" s="615"/>
      <c r="BW8" s="615"/>
      <c r="BX8" s="615"/>
      <c r="BY8" s="615"/>
      <c r="BZ8" s="615"/>
      <c r="CA8" s="615"/>
      <c r="CB8" s="615"/>
      <c r="CC8" s="615"/>
      <c r="CD8" s="615"/>
      <c r="CE8" s="615"/>
      <c r="CF8" s="615"/>
      <c r="CG8" s="615"/>
      <c r="CH8" s="615"/>
      <c r="CI8" s="615"/>
      <c r="CJ8" s="615"/>
      <c r="CK8" s="615"/>
      <c r="CL8" s="615"/>
      <c r="CM8" s="615"/>
      <c r="CN8" s="615"/>
      <c r="CO8" s="615"/>
      <c r="CP8" s="615"/>
      <c r="CQ8" s="615"/>
      <c r="CR8" s="615"/>
      <c r="CS8" s="615"/>
      <c r="CT8" s="615"/>
      <c r="CU8" s="615"/>
      <c r="CV8" s="615"/>
      <c r="CW8" s="615"/>
      <c r="CX8" s="615"/>
      <c r="CY8" s="615"/>
      <c r="CZ8" s="615"/>
      <c r="DA8" s="615"/>
      <c r="DB8" s="615"/>
      <c r="DC8" s="615"/>
      <c r="DD8" s="615"/>
      <c r="DE8" s="615"/>
      <c r="DF8" s="615"/>
      <c r="DG8" s="615"/>
      <c r="DH8" s="615"/>
      <c r="DI8" s="615"/>
      <c r="DJ8" s="615"/>
      <c r="DK8" s="615"/>
      <c r="DL8" s="615"/>
      <c r="DM8" s="615"/>
      <c r="DN8" s="615"/>
      <c r="DO8" s="615"/>
      <c r="DP8" s="615"/>
      <c r="DQ8" s="615"/>
      <c r="DR8" s="615"/>
      <c r="DS8" s="615"/>
      <c r="DT8" s="615"/>
      <c r="DU8" s="615"/>
      <c r="DV8" s="615"/>
      <c r="DW8" s="615"/>
      <c r="DX8" s="615"/>
      <c r="DY8" s="615"/>
      <c r="DZ8" s="615"/>
      <c r="EA8" s="615"/>
      <c r="EB8" s="615"/>
      <c r="EC8" s="615"/>
      <c r="ED8" s="615"/>
      <c r="EE8" s="615"/>
      <c r="EF8" s="615"/>
      <c r="EG8" s="615"/>
      <c r="EH8" s="615"/>
      <c r="EI8" s="615"/>
      <c r="EJ8" s="615"/>
      <c r="EK8" s="615"/>
      <c r="EL8" s="615"/>
      <c r="EM8" s="615"/>
      <c r="EN8" s="615"/>
      <c r="EO8" s="615"/>
      <c r="EP8" s="615"/>
      <c r="EQ8" s="615"/>
      <c r="ER8" s="615"/>
      <c r="ES8" s="615"/>
      <c r="ET8" s="615"/>
      <c r="EU8" s="615"/>
      <c r="EV8" s="615"/>
      <c r="EW8" s="615"/>
      <c r="EX8" s="615"/>
      <c r="EY8" s="615"/>
      <c r="EZ8" s="615"/>
      <c r="FA8" s="615"/>
      <c r="FB8" s="615"/>
      <c r="FC8" s="615"/>
      <c r="FD8" s="615"/>
      <c r="FE8" s="615"/>
      <c r="FF8" s="615"/>
      <c r="FG8" s="615"/>
      <c r="FH8" s="615"/>
      <c r="FI8" s="615"/>
      <c r="FJ8" s="615"/>
      <c r="FK8" s="615"/>
      <c r="FL8" s="615"/>
      <c r="FM8" s="615"/>
      <c r="FN8" s="615"/>
      <c r="FO8" s="615"/>
      <c r="FP8" s="615"/>
      <c r="FQ8" s="615"/>
      <c r="FR8" s="615"/>
      <c r="FS8" s="615"/>
      <c r="FT8" s="615"/>
      <c r="FU8" s="615"/>
      <c r="FV8" s="615"/>
      <c r="FW8" s="615"/>
      <c r="FX8" s="615"/>
      <c r="FY8" s="615"/>
      <c r="FZ8" s="615"/>
      <c r="GA8" s="615"/>
      <c r="GB8" s="615"/>
      <c r="GC8" s="615"/>
      <c r="GD8" s="615"/>
      <c r="GE8" s="615"/>
      <c r="GF8" s="615"/>
      <c r="GG8" s="615"/>
      <c r="GH8" s="615"/>
      <c r="GI8" s="615"/>
      <c r="GJ8" s="615"/>
      <c r="GK8" s="615"/>
      <c r="GL8" s="615"/>
      <c r="GM8" s="615"/>
      <c r="GN8" s="615"/>
      <c r="GO8" s="615"/>
      <c r="GP8" s="615"/>
      <c r="GQ8" s="615"/>
      <c r="GR8" s="615"/>
      <c r="GS8" s="615"/>
      <c r="GT8" s="615"/>
      <c r="GU8" s="615"/>
      <c r="GV8" s="615"/>
      <c r="GW8" s="615"/>
      <c r="GX8" s="615"/>
      <c r="GY8" s="615"/>
      <c r="GZ8" s="615"/>
      <c r="HA8" s="615"/>
      <c r="HB8" s="615"/>
      <c r="HC8" s="615"/>
      <c r="HD8" s="615"/>
      <c r="HE8" s="615"/>
      <c r="HF8" s="615"/>
      <c r="HG8" s="615"/>
      <c r="HH8" s="615"/>
      <c r="HI8" s="615"/>
      <c r="HJ8" s="615"/>
      <c r="HK8" s="615"/>
      <c r="HL8" s="615"/>
      <c r="HM8" s="615"/>
    </row>
    <row r="9" spans="1:221" s="609" customFormat="1" ht="27.2" customHeight="1">
      <c r="A9" s="606" t="s">
        <v>172</v>
      </c>
      <c r="B9" s="605">
        <v>267006.3</v>
      </c>
      <c r="C9" s="604">
        <v>787.39999999996508</v>
      </c>
      <c r="D9" s="603">
        <v>2.9577163755087899E-3</v>
      </c>
      <c r="E9" s="604">
        <v>204.52727272699121</v>
      </c>
      <c r="F9" s="603">
        <v>7.6658888221126098E-4</v>
      </c>
    </row>
    <row r="10" spans="1:221" s="609" customFormat="1" ht="21.6" customHeight="1">
      <c r="A10" s="606" t="s">
        <v>177</v>
      </c>
      <c r="B10" s="605">
        <v>1558.1</v>
      </c>
      <c r="C10" s="604">
        <v>-3.7000000000000455</v>
      </c>
      <c r="D10" s="603">
        <v>-2.3690613394801163E-3</v>
      </c>
      <c r="E10" s="604">
        <v>16.87272727272989</v>
      </c>
      <c r="F10" s="603">
        <v>1.0947591942668478E-2</v>
      </c>
    </row>
    <row r="11" spans="1:221" s="609" customFormat="1" ht="24.2" customHeight="1">
      <c r="A11" s="606" t="s">
        <v>187</v>
      </c>
      <c r="B11" s="605">
        <v>210549.2</v>
      </c>
      <c r="C11" s="604">
        <v>-354.84999999997672</v>
      </c>
      <c r="D11" s="603">
        <v>-1.682518661922261E-3</v>
      </c>
      <c r="E11" s="604">
        <v>-8977.6636363639846</v>
      </c>
      <c r="F11" s="603">
        <v>-4.0895512684201885E-2</v>
      </c>
    </row>
    <row r="12" spans="1:221" s="609" customFormat="1" ht="30.95" customHeight="1">
      <c r="A12" s="606" t="s">
        <v>175</v>
      </c>
      <c r="B12" s="605">
        <v>1648.35</v>
      </c>
      <c r="C12" s="604">
        <v>-2.2000000000000455</v>
      </c>
      <c r="D12" s="603">
        <v>-1.3328890369876945E-3</v>
      </c>
      <c r="E12" s="604">
        <v>50.213636363639807</v>
      </c>
      <c r="F12" s="603">
        <v>3.1420120026169007E-2</v>
      </c>
    </row>
    <row r="13" spans="1:221" s="609" customFormat="1" ht="42" customHeight="1">
      <c r="A13" s="606" t="s">
        <v>174</v>
      </c>
      <c r="B13" s="605">
        <v>2392.5</v>
      </c>
      <c r="C13" s="604">
        <v>0.9499999999998181</v>
      </c>
      <c r="D13" s="603">
        <v>3.972319207208308E-4</v>
      </c>
      <c r="E13" s="604">
        <v>-54.5</v>
      </c>
      <c r="F13" s="603">
        <v>-2.2272170004086655E-2</v>
      </c>
    </row>
    <row r="14" spans="1:221" s="609" customFormat="1" ht="22.7" customHeight="1">
      <c r="A14" s="606" t="s">
        <v>24</v>
      </c>
      <c r="B14" s="605">
        <v>382681.1</v>
      </c>
      <c r="C14" s="604">
        <v>4311</v>
      </c>
      <c r="D14" s="603">
        <v>1.1393606418689028E-2</v>
      </c>
      <c r="E14" s="604">
        <v>-542.62727272801567</v>
      </c>
      <c r="F14" s="603">
        <v>-1.4159542692977478E-3</v>
      </c>
    </row>
    <row r="15" spans="1:221" s="609" customFormat="1" ht="30.95" customHeight="1">
      <c r="A15" s="606" t="s">
        <v>188</v>
      </c>
      <c r="B15" s="605">
        <v>760957.75</v>
      </c>
      <c r="C15" s="604">
        <v>1643.0500000000466</v>
      </c>
      <c r="D15" s="603">
        <v>2.1638590692369952E-3</v>
      </c>
      <c r="E15" s="604">
        <v>-27629.431818181998</v>
      </c>
      <c r="F15" s="603">
        <v>-3.5036623033206094E-2</v>
      </c>
    </row>
    <row r="16" spans="1:221" s="609" customFormat="1" ht="22.7" customHeight="1">
      <c r="A16" s="606" t="s">
        <v>184</v>
      </c>
      <c r="B16" s="605">
        <v>205181.3</v>
      </c>
      <c r="C16" s="604">
        <v>850.54999999998836</v>
      </c>
      <c r="D16" s="603">
        <v>4.1626138013979297E-3</v>
      </c>
      <c r="E16" s="604">
        <v>2353.3454545459826</v>
      </c>
      <c r="F16" s="603">
        <v>1.160266818161193E-2</v>
      </c>
    </row>
    <row r="17" spans="1:6" s="609" customFormat="1" ht="20.85" customHeight="1">
      <c r="A17" s="606" t="s">
        <v>190</v>
      </c>
      <c r="B17" s="605">
        <v>315895.75</v>
      </c>
      <c r="C17" s="604">
        <v>1647.4000000000233</v>
      </c>
      <c r="D17" s="603">
        <v>5.2423505167171758E-3</v>
      </c>
      <c r="E17" s="604">
        <v>-12179.931818181998</v>
      </c>
      <c r="F17" s="603">
        <v>-3.7125372263745127E-2</v>
      </c>
    </row>
    <row r="18" spans="1:6" s="609" customFormat="1" ht="26.25" customHeight="1">
      <c r="A18" s="606" t="s">
        <v>180</v>
      </c>
      <c r="B18" s="605">
        <v>65027.05</v>
      </c>
      <c r="C18" s="604">
        <v>-86</v>
      </c>
      <c r="D18" s="603">
        <v>-1.3207797822403222E-3</v>
      </c>
      <c r="E18" s="604">
        <v>-482.13181818179874</v>
      </c>
      <c r="F18" s="603">
        <v>-7.3597594230369046E-3</v>
      </c>
    </row>
    <row r="19" spans="1:6" s="609" customFormat="1" ht="21.95" customHeight="1">
      <c r="A19" s="606" t="s">
        <v>178</v>
      </c>
      <c r="B19" s="605">
        <v>59003.55</v>
      </c>
      <c r="C19" s="604">
        <v>-275.75</v>
      </c>
      <c r="D19" s="603">
        <v>-4.6517081004667782E-3</v>
      </c>
      <c r="E19" s="604">
        <v>-1130.2227272726959</v>
      </c>
      <c r="F19" s="603">
        <v>-1.8795140833731572E-2</v>
      </c>
    </row>
    <row r="20" spans="1:6" s="609" customFormat="1" ht="21.95" customHeight="1">
      <c r="A20" s="606" t="s">
        <v>179</v>
      </c>
      <c r="B20" s="605">
        <v>47803.55</v>
      </c>
      <c r="C20" s="604">
        <v>-130.44999999999709</v>
      </c>
      <c r="D20" s="603">
        <v>-2.721450327533681E-3</v>
      </c>
      <c r="E20" s="604">
        <v>106.00454545460525</v>
      </c>
      <c r="F20" s="603">
        <v>2.2224318766177475E-3</v>
      </c>
    </row>
    <row r="21" spans="1:6" s="609" customFormat="1" ht="30.95" customHeight="1">
      <c r="A21" s="606" t="s">
        <v>183</v>
      </c>
      <c r="B21" s="605">
        <v>286137.5</v>
      </c>
      <c r="C21" s="604">
        <v>-365.09999999997672</v>
      </c>
      <c r="D21" s="603">
        <v>-1.2743339851015723E-3</v>
      </c>
      <c r="E21" s="604">
        <v>-2479.6818181819981</v>
      </c>
      <c r="F21" s="603">
        <v>-8.5915945910112201E-3</v>
      </c>
    </row>
    <row r="22" spans="1:6" s="609" customFormat="1" ht="30.95" customHeight="1">
      <c r="A22" s="606" t="s">
        <v>189</v>
      </c>
      <c r="B22" s="605">
        <v>130085.9</v>
      </c>
      <c r="C22" s="604">
        <v>62.25</v>
      </c>
      <c r="D22" s="603">
        <v>4.7875905652539075E-4</v>
      </c>
      <c r="E22" s="604">
        <v>-2342.6000000000058</v>
      </c>
      <c r="F22" s="603">
        <v>-1.7689545679366647E-2</v>
      </c>
    </row>
    <row r="23" spans="1:6" s="609" customFormat="1" ht="30.95" customHeight="1">
      <c r="A23" s="606" t="s">
        <v>181</v>
      </c>
      <c r="B23" s="605">
        <v>1123.45</v>
      </c>
      <c r="C23" s="604">
        <v>-13.899999999999864</v>
      </c>
      <c r="D23" s="603">
        <v>-1.222139183188975E-2</v>
      </c>
      <c r="E23" s="604">
        <v>11.677272727270065</v>
      </c>
      <c r="F23" s="603">
        <v>1.0503291222042632E-2</v>
      </c>
    </row>
    <row r="24" spans="1:6" s="609" customFormat="1" ht="22.7" customHeight="1">
      <c r="A24" s="606" t="s">
        <v>186</v>
      </c>
      <c r="B24" s="605">
        <v>91331.4</v>
      </c>
      <c r="C24" s="604">
        <v>-230.74999999991269</v>
      </c>
      <c r="D24" s="603">
        <v>-2.5201461520935053E-3</v>
      </c>
      <c r="E24" s="604">
        <v>-1375.1454545453016</v>
      </c>
      <c r="F24" s="603">
        <v>-1.4833315682327375E-2</v>
      </c>
    </row>
    <row r="25" spans="1:6" s="609" customFormat="1" ht="23.85" customHeight="1">
      <c r="A25" s="606" t="s">
        <v>171</v>
      </c>
      <c r="B25" s="605">
        <v>115320.6</v>
      </c>
      <c r="C25" s="604">
        <v>188.55000000000291</v>
      </c>
      <c r="D25" s="603">
        <v>1.6376847281014406E-3</v>
      </c>
      <c r="E25" s="604">
        <v>266.82727272700868</v>
      </c>
      <c r="F25" s="603">
        <v>2.319152743991415E-3</v>
      </c>
    </row>
    <row r="26" spans="1:6" s="609" customFormat="1" ht="30.95" customHeight="1">
      <c r="A26" s="606" t="s">
        <v>185</v>
      </c>
      <c r="B26" s="605">
        <v>69290.149999999994</v>
      </c>
      <c r="C26" s="604">
        <v>186.94999999999709</v>
      </c>
      <c r="D26" s="603">
        <v>2.7053739913636132E-3</v>
      </c>
      <c r="E26" s="604">
        <v>-1939.0318181819021</v>
      </c>
      <c r="F26" s="603">
        <v>-2.7222435646269694E-2</v>
      </c>
    </row>
    <row r="27" spans="1:6" s="609" customFormat="1" ht="24.95" customHeight="1">
      <c r="A27" s="606" t="s">
        <v>182</v>
      </c>
      <c r="B27" s="605">
        <v>207312.35</v>
      </c>
      <c r="C27" s="604">
        <v>1433.2000000000116</v>
      </c>
      <c r="D27" s="603">
        <v>6.9613654418139159E-3</v>
      </c>
      <c r="E27" s="604">
        <v>-779.46818181799608</v>
      </c>
      <c r="F27" s="603">
        <v>-3.7457896645265443E-3</v>
      </c>
    </row>
    <row r="28" spans="1:6" s="609" customFormat="1" ht="47.25" customHeight="1">
      <c r="A28" s="606" t="s">
        <v>173</v>
      </c>
      <c r="B28" s="605">
        <v>362.9</v>
      </c>
      <c r="C28" s="604">
        <v>1.6999999999999886</v>
      </c>
      <c r="D28" s="603">
        <v>4.7065337763012582E-3</v>
      </c>
      <c r="E28" s="604">
        <v>-1.554545454545007</v>
      </c>
      <c r="F28" s="603">
        <v>-4.265402843600663E-3</v>
      </c>
    </row>
    <row r="29" spans="1:6" s="609" customFormat="1" ht="27.2" customHeight="1">
      <c r="A29" s="606" t="s">
        <v>176</v>
      </c>
      <c r="B29" s="605">
        <v>238</v>
      </c>
      <c r="C29" s="604">
        <v>-10.199999999999989</v>
      </c>
      <c r="D29" s="603">
        <v>-4.1095890410958846E-2</v>
      </c>
      <c r="E29" s="604">
        <v>-43.863636363635976</v>
      </c>
      <c r="F29" s="603">
        <v>-0.15562006128043748</v>
      </c>
    </row>
    <row r="30" spans="1:6" s="608" customFormat="1" ht="20.100000000000001" customHeight="1">
      <c r="A30" s="602" t="s">
        <v>95</v>
      </c>
      <c r="B30" s="600">
        <v>3220906.7499999991</v>
      </c>
      <c r="C30" s="600">
        <v>9640.0999999991618</v>
      </c>
      <c r="D30" s="599">
        <v>3.0019618582590724E-3</v>
      </c>
      <c r="E30" s="600">
        <v>-56948.386363639031</v>
      </c>
      <c r="F30" s="599">
        <v>-1.7373673940580536E-2</v>
      </c>
    </row>
  </sheetData>
  <mergeCells count="6">
    <mergeCell ref="E6:F7"/>
    <mergeCell ref="A4:F4"/>
    <mergeCell ref="A6:A8"/>
    <mergeCell ref="C6:D7"/>
    <mergeCell ref="B6:B8"/>
    <mergeCell ref="A5:F5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B3:R191"/>
  <sheetViews>
    <sheetView showGridLines="0" topLeftCell="A21" zoomScaleNormal="100" workbookViewId="0">
      <selection activeCell="H37" sqref="H37"/>
    </sheetView>
  </sheetViews>
  <sheetFormatPr baseColWidth="10" defaultRowHeight="12.75"/>
  <cols>
    <col min="1" max="1" width="11.42578125" style="2"/>
    <col min="2" max="2" width="3.5703125" style="2" customWidth="1"/>
    <col min="3" max="3" width="11.42578125" style="2"/>
    <col min="4" max="4" width="3.140625" style="2" customWidth="1"/>
    <col min="5" max="5" width="11.42578125" style="2"/>
    <col min="6" max="6" width="3.140625" style="2" customWidth="1"/>
    <col min="7" max="7" width="11.42578125" style="2"/>
    <col min="8" max="8" width="3.28515625" style="2" customWidth="1"/>
    <col min="9" max="9" width="11.42578125" style="2" customWidth="1"/>
    <col min="10" max="10" width="3.140625" style="2" customWidth="1"/>
    <col min="11" max="11" width="13.140625" style="2" customWidth="1"/>
    <col min="12" max="12" width="11.42578125" style="2"/>
    <col min="13" max="13" width="3.5703125" style="2" customWidth="1"/>
    <col min="14" max="22" width="11.42578125" style="2"/>
    <col min="23" max="23" width="11.42578125" style="2" customWidth="1"/>
    <col min="24" max="16384" width="11.42578125" style="2"/>
  </cols>
  <sheetData>
    <row r="3" spans="3:17" ht="5.25" customHeight="1"/>
    <row r="4" spans="3:17" hidden="1"/>
    <row r="5" spans="3:17" ht="55.5" customHeight="1">
      <c r="C5" s="1016" t="s">
        <v>3</v>
      </c>
      <c r="D5" s="1016"/>
      <c r="E5" s="1016"/>
      <c r="F5" s="1016"/>
      <c r="G5" s="1016"/>
      <c r="H5" s="1016"/>
      <c r="I5" s="1016"/>
      <c r="J5" s="1016"/>
      <c r="K5" s="1016"/>
      <c r="L5" s="1016"/>
      <c r="P5" s="12"/>
    </row>
    <row r="6" spans="3:17" ht="10.5" customHeight="1"/>
    <row r="7" spans="3:17" ht="12.75" customHeight="1">
      <c r="C7" s="1012" t="s">
        <v>2</v>
      </c>
      <c r="D7" s="1012"/>
      <c r="E7" s="1012"/>
      <c r="G7" s="1017">
        <v>18556128.850000001</v>
      </c>
      <c r="H7" s="1017"/>
      <c r="I7" s="1017"/>
      <c r="J7" s="1017"/>
      <c r="K7" s="1017"/>
      <c r="L7" s="1017"/>
    </row>
    <row r="8" spans="3:17" ht="12.75" customHeight="1">
      <c r="C8" s="1012"/>
      <c r="D8" s="1012"/>
      <c r="E8" s="1012"/>
      <c r="F8" s="11"/>
      <c r="G8" s="1017"/>
      <c r="H8" s="1017"/>
      <c r="I8" s="1017"/>
      <c r="J8" s="1017"/>
      <c r="K8" s="1017"/>
      <c r="L8" s="1017"/>
    </row>
    <row r="9" spans="3:17" ht="12.75" customHeight="1">
      <c r="C9" s="1012"/>
      <c r="D9" s="1012"/>
      <c r="E9" s="1012"/>
      <c r="F9" s="11"/>
      <c r="G9" s="1017"/>
      <c r="H9" s="1017"/>
      <c r="I9" s="1017"/>
      <c r="J9" s="1017"/>
      <c r="K9" s="1017"/>
      <c r="L9" s="1017"/>
    </row>
    <row r="10" spans="3:17" ht="12.75" customHeight="1">
      <c r="C10" s="1012"/>
      <c r="D10" s="1012"/>
      <c r="E10" s="1012"/>
      <c r="F10" s="11"/>
      <c r="G10" s="1017"/>
      <c r="H10" s="1017"/>
      <c r="I10" s="1017"/>
      <c r="J10" s="1017"/>
      <c r="K10" s="1017"/>
      <c r="L10" s="1017"/>
      <c r="Q10" s="8"/>
    </row>
    <row r="11" spans="3:17" ht="12.75" customHeight="1">
      <c r="C11" s="1012"/>
      <c r="D11" s="1012"/>
      <c r="E11" s="1012"/>
      <c r="G11" s="1017"/>
      <c r="H11" s="1017"/>
      <c r="I11" s="1017"/>
      <c r="J11" s="1017"/>
      <c r="K11" s="1017"/>
      <c r="L11" s="1017"/>
    </row>
    <row r="12" spans="3:17" ht="69" customHeight="1">
      <c r="C12" s="1012"/>
      <c r="D12" s="1012"/>
      <c r="E12" s="1012"/>
      <c r="G12" s="1017"/>
      <c r="H12" s="1017"/>
      <c r="I12" s="1017"/>
      <c r="J12" s="1017"/>
      <c r="K12" s="1017"/>
      <c r="L12" s="1017"/>
    </row>
    <row r="13" spans="3:17" ht="17.100000000000001" customHeight="1"/>
    <row r="14" spans="3:17" ht="17.100000000000001" customHeight="1"/>
    <row r="15" spans="3:17" ht="12.75" customHeight="1">
      <c r="C15" s="1013">
        <v>97462.25</v>
      </c>
      <c r="D15" s="1013"/>
      <c r="E15" s="1013"/>
      <c r="F15" s="1013"/>
      <c r="G15" s="1013"/>
      <c r="H15" s="1013"/>
      <c r="I15" s="1013"/>
      <c r="J15" s="10"/>
      <c r="K15" s="1014" t="s">
        <v>1</v>
      </c>
      <c r="L15" s="1014"/>
    </row>
    <row r="16" spans="3:17" ht="12.75" customHeight="1">
      <c r="C16" s="1013"/>
      <c r="D16" s="1013"/>
      <c r="E16" s="1013"/>
      <c r="F16" s="1013"/>
      <c r="G16" s="1013"/>
      <c r="H16" s="1013"/>
      <c r="I16" s="1013"/>
      <c r="J16" s="9"/>
      <c r="K16" s="1014"/>
      <c r="L16" s="1014"/>
      <c r="Q16" s="8"/>
    </row>
    <row r="17" spans="3:18" ht="12.75" customHeight="1">
      <c r="C17" s="1013"/>
      <c r="D17" s="1013"/>
      <c r="E17" s="1013"/>
      <c r="F17" s="1013"/>
      <c r="G17" s="1013"/>
      <c r="H17" s="1013"/>
      <c r="I17" s="1013"/>
      <c r="J17" s="9"/>
      <c r="K17" s="1014"/>
      <c r="L17" s="1014"/>
    </row>
    <row r="18" spans="3:18" ht="12.75" customHeight="1">
      <c r="C18" s="1013"/>
      <c r="D18" s="1013"/>
      <c r="E18" s="1013"/>
      <c r="F18" s="1013"/>
      <c r="G18" s="1013"/>
      <c r="H18" s="1013"/>
      <c r="I18" s="1013"/>
      <c r="J18" s="9"/>
      <c r="K18" s="1014"/>
      <c r="L18" s="1014"/>
      <c r="Q18" s="7"/>
      <c r="R18" s="6"/>
    </row>
    <row r="19" spans="3:18" ht="12.75" customHeight="1">
      <c r="C19" s="1015">
        <v>5.2800265076564656E-3</v>
      </c>
      <c r="D19" s="1015"/>
      <c r="E19" s="1015"/>
      <c r="F19" s="1015"/>
      <c r="G19" s="1015"/>
      <c r="H19" s="1015"/>
      <c r="I19" s="1015"/>
      <c r="J19" s="9"/>
      <c r="K19" s="1014"/>
      <c r="L19" s="1014"/>
    </row>
    <row r="20" spans="3:18" ht="12.75" customHeight="1">
      <c r="C20" s="1015"/>
      <c r="D20" s="1015"/>
      <c r="E20" s="1015"/>
      <c r="F20" s="1015"/>
      <c r="G20" s="1015"/>
      <c r="H20" s="1015"/>
      <c r="I20" s="1015"/>
      <c r="J20" s="9"/>
      <c r="K20" s="1014"/>
      <c r="L20" s="1014"/>
    </row>
    <row r="21" spans="3:18" ht="36" customHeight="1">
      <c r="C21" s="1015"/>
      <c r="D21" s="1015"/>
      <c r="E21" s="1015"/>
      <c r="F21" s="1015"/>
      <c r="G21" s="1015"/>
      <c r="H21" s="1015"/>
      <c r="I21" s="1015"/>
      <c r="J21" s="9"/>
      <c r="K21" s="1014"/>
      <c r="L21" s="1014"/>
    </row>
    <row r="22" spans="3:18" ht="12.75" customHeight="1">
      <c r="C22" s="1015"/>
      <c r="D22" s="1015"/>
      <c r="E22" s="1015"/>
      <c r="F22" s="1015"/>
      <c r="G22" s="1015"/>
      <c r="H22" s="1015"/>
      <c r="I22" s="1015"/>
      <c r="J22" s="9"/>
      <c r="K22" s="1014"/>
      <c r="L22" s="1014"/>
    </row>
    <row r="23" spans="3:18" ht="17.100000000000001" customHeight="1"/>
    <row r="24" spans="3:18" ht="12.75" customHeight="1">
      <c r="C24" s="1014" t="s">
        <v>0</v>
      </c>
      <c r="D24" s="1014"/>
      <c r="E24" s="1014"/>
      <c r="G24" s="1013">
        <v>-885984.40454543009</v>
      </c>
      <c r="H24" s="1013"/>
      <c r="I24" s="1013"/>
      <c r="J24" s="1013"/>
      <c r="K24" s="1013"/>
      <c r="L24" s="1013"/>
    </row>
    <row r="25" spans="3:18" ht="12.75" customHeight="1">
      <c r="C25" s="1014"/>
      <c r="D25" s="1014"/>
      <c r="E25" s="1014"/>
      <c r="G25" s="1013"/>
      <c r="H25" s="1013"/>
      <c r="I25" s="1013"/>
      <c r="J25" s="1013"/>
      <c r="K25" s="1013"/>
      <c r="L25" s="1013"/>
    </row>
    <row r="26" spans="3:18" ht="12.75" customHeight="1">
      <c r="C26" s="1014"/>
      <c r="D26" s="1014"/>
      <c r="E26" s="1014"/>
      <c r="G26" s="1013"/>
      <c r="H26" s="1013"/>
      <c r="I26" s="1013"/>
      <c r="J26" s="1013"/>
      <c r="K26" s="1013"/>
      <c r="L26" s="1013"/>
      <c r="Q26" s="8"/>
    </row>
    <row r="27" spans="3:18" ht="12.75" customHeight="1">
      <c r="C27" s="1014"/>
      <c r="D27" s="1014"/>
      <c r="E27" s="1014"/>
      <c r="G27" s="1013"/>
      <c r="H27" s="1013"/>
      <c r="I27" s="1013"/>
      <c r="J27" s="1013"/>
      <c r="K27" s="1013"/>
      <c r="L27" s="1013"/>
      <c r="Q27" s="7"/>
      <c r="R27" s="6"/>
    </row>
    <row r="28" spans="3:18" ht="12.75" customHeight="1">
      <c r="C28" s="1014"/>
      <c r="D28" s="1014"/>
      <c r="E28" s="1014"/>
      <c r="G28" s="1015">
        <v>-4.5570375186669509E-2</v>
      </c>
      <c r="H28" s="1015"/>
      <c r="I28" s="1015"/>
      <c r="J28" s="1015"/>
      <c r="K28" s="1015"/>
      <c r="L28" s="1015"/>
    </row>
    <row r="29" spans="3:18" ht="12.75" customHeight="1">
      <c r="C29" s="1014"/>
      <c r="D29" s="1014"/>
      <c r="E29" s="1014"/>
      <c r="G29" s="1015"/>
      <c r="H29" s="1015"/>
      <c r="I29" s="1015"/>
      <c r="J29" s="1015"/>
      <c r="K29" s="1015"/>
      <c r="L29" s="1015"/>
    </row>
    <row r="30" spans="3:18" ht="12.75" customHeight="1">
      <c r="C30" s="1014"/>
      <c r="D30" s="1014"/>
      <c r="E30" s="1014"/>
      <c r="G30" s="1015"/>
      <c r="H30" s="1015"/>
      <c r="I30" s="1015"/>
      <c r="J30" s="1015"/>
      <c r="K30" s="1015"/>
      <c r="L30" s="1015"/>
    </row>
    <row r="31" spans="3:18" ht="34.5" customHeight="1">
      <c r="C31" s="1014"/>
      <c r="D31" s="1014"/>
      <c r="E31" s="1014"/>
      <c r="G31" s="1015"/>
      <c r="H31" s="1015"/>
      <c r="I31" s="1015"/>
      <c r="J31" s="1015"/>
      <c r="K31" s="1015"/>
      <c r="L31" s="1015"/>
    </row>
    <row r="32" spans="3:18" ht="16.5" customHeight="1" thickBot="1"/>
    <row r="33" spans="2:13" ht="16.5" customHeigh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ht="12.75" customHeight="1">
      <c r="C34" s="1018"/>
      <c r="E34" s="4"/>
      <c r="F34" s="4"/>
      <c r="G34" s="4"/>
      <c r="H34" s="4"/>
      <c r="I34" s="4"/>
      <c r="J34" s="4"/>
      <c r="K34" s="4"/>
      <c r="L34" s="4"/>
    </row>
    <row r="35" spans="2:13" ht="12.75" customHeight="1">
      <c r="C35" s="1018"/>
      <c r="E35" s="4"/>
      <c r="F35" s="4"/>
      <c r="G35" s="4"/>
      <c r="H35" s="4"/>
      <c r="I35" s="4"/>
      <c r="J35" s="4"/>
      <c r="K35" s="4"/>
      <c r="L35" s="4"/>
    </row>
    <row r="36" spans="2:13" ht="12.75" customHeight="1">
      <c r="C36" s="1018"/>
      <c r="E36" s="4"/>
      <c r="F36" s="4"/>
      <c r="G36" s="4"/>
      <c r="H36" s="4"/>
      <c r="I36" s="4"/>
      <c r="J36" s="4"/>
      <c r="K36" s="4"/>
      <c r="L36" s="4"/>
    </row>
    <row r="37" spans="2:13" ht="12.75" customHeight="1">
      <c r="C37" s="1018"/>
      <c r="E37" s="4"/>
      <c r="F37" s="4"/>
      <c r="G37" s="4"/>
      <c r="H37" s="4"/>
      <c r="I37" s="4"/>
      <c r="J37" s="4"/>
      <c r="K37" s="4"/>
      <c r="L37" s="4"/>
    </row>
    <row r="38" spans="2:13" ht="12.75" customHeight="1">
      <c r="C38" s="1018"/>
      <c r="E38" s="4"/>
      <c r="F38" s="4"/>
      <c r="G38" s="4"/>
      <c r="H38" s="4"/>
      <c r="I38" s="4"/>
      <c r="J38" s="4"/>
      <c r="K38" s="4"/>
      <c r="L38" s="4"/>
    </row>
    <row r="39" spans="2:13" ht="12.75" customHeight="1"/>
    <row r="40" spans="2:13" ht="17.25" customHeight="1">
      <c r="C40" s="1018"/>
      <c r="E40" s="3"/>
      <c r="J40" s="1019"/>
      <c r="K40" s="1019"/>
    </row>
    <row r="41" spans="2:13" ht="8.25" customHeight="1">
      <c r="C41" s="1018"/>
    </row>
    <row r="42" spans="2:13" ht="12.75" customHeight="1">
      <c r="C42" s="1018"/>
    </row>
    <row r="43" spans="2:13" ht="12.75" customHeight="1">
      <c r="C43" s="1018"/>
    </row>
    <row r="44" spans="2:13" ht="12.75" customHeight="1">
      <c r="C44" s="1018"/>
    </row>
    <row r="45" spans="2:13" ht="12.75" customHeight="1">
      <c r="C45" s="1018"/>
    </row>
    <row r="46" spans="2:13" ht="12.75" customHeight="1">
      <c r="C46" s="1018"/>
    </row>
    <row r="47" spans="2:13" ht="12.75" customHeight="1">
      <c r="C47" s="1018"/>
    </row>
    <row r="48" spans="2:13" ht="18.75" customHeight="1">
      <c r="E48" s="3"/>
      <c r="J48" s="1011"/>
      <c r="K48" s="1011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3">
    <mergeCell ref="C5:L5"/>
    <mergeCell ref="G7:L12"/>
    <mergeCell ref="C34:C38"/>
    <mergeCell ref="C40:C47"/>
    <mergeCell ref="J40:K40"/>
    <mergeCell ref="J48:K48"/>
    <mergeCell ref="C7:E12"/>
    <mergeCell ref="C15:I18"/>
    <mergeCell ref="K15:L22"/>
    <mergeCell ref="C19:I22"/>
    <mergeCell ref="C24:E31"/>
    <mergeCell ref="G24:L27"/>
    <mergeCell ref="G28:L31"/>
  </mergeCells>
  <conditionalFormatting sqref="E34:L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{9458AEF7-87B3-4C0B-9E99-ED6229C133FD}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{DCBE1AD6-F9BF-4F3B-8909-D468D0D91D9A}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77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58AEF7-87B3-4C0B-9E99-ED6229C133FD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DCBE1AD6-F9BF-4F3B-8909-D468D0D91D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E34:L38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fitToPage="1"/>
  </sheetPr>
  <dimension ref="A1:O272"/>
  <sheetViews>
    <sheetView showGridLines="0" topLeftCell="A3" zoomScaleNormal="100" workbookViewId="0">
      <selection activeCell="H37" sqref="H37"/>
    </sheetView>
  </sheetViews>
  <sheetFormatPr baseColWidth="10" defaultColWidth="11.5703125" defaultRowHeight="12.75"/>
  <cols>
    <col min="1" max="1" width="17.7109375" style="304" customWidth="1"/>
    <col min="2" max="2" width="17" style="303" customWidth="1"/>
    <col min="3" max="3" width="20.42578125" style="303" customWidth="1"/>
    <col min="4" max="4" width="17.85546875" style="303" customWidth="1"/>
    <col min="5" max="5" width="13.42578125" style="303" customWidth="1"/>
    <col min="6" max="6" width="17.140625" style="303" customWidth="1"/>
    <col min="7" max="7" width="11.85546875" customWidth="1"/>
    <col min="8" max="8" width="14" bestFit="1" customWidth="1"/>
  </cols>
  <sheetData>
    <row r="1" spans="1:11" hidden="1"/>
    <row r="2" spans="1:11" ht="21.75" hidden="1" customHeight="1"/>
    <row r="3" spans="1:11" ht="18" customHeight="1">
      <c r="A3" s="1065" t="s">
        <v>165</v>
      </c>
      <c r="B3" s="1066"/>
      <c r="C3" s="1066"/>
      <c r="D3" s="1066"/>
      <c r="E3" s="1066"/>
      <c r="F3" s="1066"/>
    </row>
    <row r="4" spans="1:11" ht="18" customHeight="1">
      <c r="A4" s="1065" t="s">
        <v>212</v>
      </c>
      <c r="B4" s="1066"/>
      <c r="C4" s="1066"/>
      <c r="D4" s="1066"/>
      <c r="E4" s="1066"/>
      <c r="F4" s="1066"/>
    </row>
    <row r="5" spans="1:11" s="571" customFormat="1" ht="8.25" customHeight="1">
      <c r="A5" s="575"/>
      <c r="B5" s="711"/>
      <c r="C5" s="573"/>
      <c r="D5" s="573"/>
      <c r="E5" s="573"/>
      <c r="F5" s="573"/>
      <c r="G5"/>
    </row>
    <row r="6" spans="1:11">
      <c r="A6" s="570"/>
      <c r="B6" s="1069" t="s">
        <v>163</v>
      </c>
      <c r="C6" s="569" t="s">
        <v>110</v>
      </c>
      <c r="D6" s="568"/>
      <c r="E6" s="569" t="s">
        <v>207</v>
      </c>
      <c r="F6" s="568"/>
    </row>
    <row r="7" spans="1:11" ht="20.45" customHeight="1">
      <c r="A7" s="567"/>
      <c r="B7" s="1070"/>
      <c r="C7" s="566" t="s">
        <v>162</v>
      </c>
      <c r="D7" s="565" t="s">
        <v>161</v>
      </c>
      <c r="E7" s="564" t="s">
        <v>162</v>
      </c>
      <c r="F7" s="563" t="s">
        <v>161</v>
      </c>
    </row>
    <row r="8" spans="1:11" s="517" customFormat="1" ht="38.1" customHeight="1">
      <c r="A8" s="562" t="s">
        <v>27</v>
      </c>
      <c r="B8" s="543"/>
      <c r="C8" s="542"/>
      <c r="D8" s="541"/>
      <c r="E8" s="542"/>
      <c r="F8" s="541"/>
      <c r="H8" s="704"/>
      <c r="I8" s="586"/>
    </row>
    <row r="9" spans="1:11" s="517" customFormat="1" ht="15" hidden="1" customHeight="1">
      <c r="A9" s="560">
        <v>36800</v>
      </c>
      <c r="B9" s="543">
        <v>80018.2</v>
      </c>
      <c r="C9" s="542"/>
      <c r="D9" s="541"/>
      <c r="E9" s="542"/>
      <c r="F9" s="541"/>
      <c r="H9" s="704"/>
      <c r="I9" s="586"/>
    </row>
    <row r="10" spans="1:11" s="517" customFormat="1" ht="15" hidden="1" customHeight="1">
      <c r="A10" s="560">
        <v>36831</v>
      </c>
      <c r="B10" s="543">
        <v>79287.5</v>
      </c>
      <c r="C10" s="542">
        <v>-730.69999999999709</v>
      </c>
      <c r="D10" s="541">
        <v>-0.91316725444960412</v>
      </c>
      <c r="E10" s="542"/>
      <c r="F10" s="541"/>
      <c r="H10" s="704"/>
      <c r="I10" s="586"/>
    </row>
    <row r="11" spans="1:11" s="517" customFormat="1" ht="15" hidden="1" customHeight="1">
      <c r="A11" s="560">
        <v>36861</v>
      </c>
      <c r="B11" s="543">
        <v>76737.5</v>
      </c>
      <c r="C11" s="542">
        <v>-2550</v>
      </c>
      <c r="D11" s="541">
        <v>-3.2161437805454938</v>
      </c>
      <c r="E11" s="542"/>
      <c r="F11" s="541"/>
      <c r="H11" s="704"/>
      <c r="I11" s="586"/>
    </row>
    <row r="12" spans="1:11" s="517" customFormat="1" ht="15" hidden="1" customHeight="1">
      <c r="A12" s="559" t="s">
        <v>160</v>
      </c>
      <c r="B12" s="591"/>
      <c r="C12" s="553"/>
      <c r="D12" s="552"/>
      <c r="E12" s="553"/>
      <c r="F12" s="552"/>
      <c r="H12" s="704"/>
      <c r="I12" s="704"/>
      <c r="J12" s="592"/>
      <c r="K12" s="592"/>
    </row>
    <row r="13" spans="1:11" s="517" customFormat="1" ht="15" hidden="1" customHeight="1">
      <c r="A13" s="547">
        <v>2001</v>
      </c>
      <c r="B13" s="543">
        <v>75369.17</v>
      </c>
      <c r="C13" s="542">
        <v>-1368.3300000000017</v>
      </c>
      <c r="D13" s="541">
        <v>-1.7831308030623916</v>
      </c>
      <c r="E13" s="542"/>
      <c r="F13" s="541"/>
      <c r="H13" s="704"/>
      <c r="I13" s="586"/>
    </row>
    <row r="14" spans="1:11" s="517" customFormat="1" ht="15" hidden="1" customHeight="1">
      <c r="A14" s="547">
        <v>2001</v>
      </c>
      <c r="B14" s="554">
        <v>76477.95</v>
      </c>
      <c r="C14" s="542">
        <v>1108.7799999999988</v>
      </c>
      <c r="D14" s="541">
        <v>1.4711320291838064</v>
      </c>
      <c r="E14" s="542"/>
      <c r="F14" s="541"/>
      <c r="H14" s="704"/>
      <c r="I14" s="586"/>
    </row>
    <row r="15" spans="1:11" s="517" customFormat="1" ht="15" hidden="1" customHeight="1">
      <c r="A15" s="547">
        <v>2001</v>
      </c>
      <c r="B15" s="554">
        <v>77560.490000000005</v>
      </c>
      <c r="C15" s="542">
        <v>1082.5400000000081</v>
      </c>
      <c r="D15" s="541">
        <v>1.4154929623505978</v>
      </c>
      <c r="E15" s="542"/>
      <c r="F15" s="541"/>
      <c r="H15" s="704"/>
      <c r="I15" s="586"/>
    </row>
    <row r="16" spans="1:11" s="517" customFormat="1" ht="15" hidden="1" customHeight="1">
      <c r="A16" s="547">
        <v>2001</v>
      </c>
      <c r="B16" s="554">
        <v>78373.67</v>
      </c>
      <c r="C16" s="542">
        <v>813.17999999999302</v>
      </c>
      <c r="D16" s="541">
        <v>1.0484461869696702</v>
      </c>
      <c r="E16" s="542"/>
      <c r="F16" s="541"/>
      <c r="H16" s="704"/>
      <c r="I16" s="586"/>
    </row>
    <row r="17" spans="1:11" s="517" customFormat="1" ht="15" hidden="1" customHeight="1">
      <c r="A17" s="547">
        <v>2001</v>
      </c>
      <c r="B17" s="554">
        <v>78144.179999999993</v>
      </c>
      <c r="C17" s="542">
        <v>-229.49000000000524</v>
      </c>
      <c r="D17" s="541">
        <v>-0.29281517632134069</v>
      </c>
      <c r="E17" s="542"/>
      <c r="F17" s="541"/>
      <c r="H17" s="704"/>
      <c r="I17" s="586"/>
    </row>
    <row r="18" spans="1:11" s="517" customFormat="1" ht="15" hidden="1" customHeight="1">
      <c r="A18" s="547">
        <v>2001</v>
      </c>
      <c r="B18" s="554">
        <v>79407.45</v>
      </c>
      <c r="C18" s="542">
        <v>1263.2700000000041</v>
      </c>
      <c r="D18" s="541">
        <v>1.6165887210026568</v>
      </c>
      <c r="E18" s="542"/>
      <c r="F18" s="541"/>
      <c r="H18" s="704"/>
      <c r="I18" s="586"/>
    </row>
    <row r="19" spans="1:11" s="517" customFormat="1" ht="15" hidden="1" customHeight="1">
      <c r="A19" s="547">
        <v>2001</v>
      </c>
      <c r="B19" s="554">
        <v>80940.86</v>
      </c>
      <c r="C19" s="542">
        <v>1533.4100000000035</v>
      </c>
      <c r="D19" s="541">
        <v>1.9310656619750546</v>
      </c>
      <c r="E19" s="542"/>
      <c r="F19" s="541"/>
      <c r="H19" s="704"/>
      <c r="I19" s="586"/>
    </row>
    <row r="20" spans="1:11" s="517" customFormat="1" ht="15" hidden="1" customHeight="1">
      <c r="A20" s="547">
        <v>2001</v>
      </c>
      <c r="B20" s="554">
        <v>80713.94</v>
      </c>
      <c r="C20" s="542">
        <v>-226.91999999999825</v>
      </c>
      <c r="D20" s="541">
        <v>-0.28035284033305174</v>
      </c>
      <c r="E20" s="542"/>
      <c r="F20" s="541"/>
      <c r="H20" s="704"/>
      <c r="I20" s="586"/>
    </row>
    <row r="21" spans="1:11" s="517" customFormat="1" ht="15" hidden="1" customHeight="1">
      <c r="A21" s="547">
        <v>2001</v>
      </c>
      <c r="B21" s="554">
        <v>79980.350000000006</v>
      </c>
      <c r="C21" s="542">
        <v>-733.58999999999651</v>
      </c>
      <c r="D21" s="541">
        <v>-0.90887645925845106</v>
      </c>
      <c r="E21" s="542"/>
      <c r="F21" s="541"/>
      <c r="H21" s="704"/>
      <c r="I21" s="586"/>
    </row>
    <row r="22" spans="1:11" s="517" customFormat="1" ht="15" hidden="1" customHeight="1">
      <c r="A22" s="547">
        <v>2001</v>
      </c>
      <c r="B22" s="554">
        <v>79023.540000000008</v>
      </c>
      <c r="C22" s="542">
        <v>-956.80999999999767</v>
      </c>
      <c r="D22" s="541">
        <v>-1.1963063427454301</v>
      </c>
      <c r="E22" s="542">
        <v>-994.65999999998894</v>
      </c>
      <c r="F22" s="541">
        <v>-1.2430422078976875</v>
      </c>
      <c r="H22" s="704"/>
      <c r="I22" s="586"/>
    </row>
    <row r="23" spans="1:11" s="517" customFormat="1" ht="19.7" hidden="1" customHeight="1">
      <c r="A23" s="547">
        <v>2001</v>
      </c>
      <c r="B23" s="554">
        <v>78369.7</v>
      </c>
      <c r="C23" s="542">
        <v>-653.84000000001106</v>
      </c>
      <c r="D23" s="541">
        <v>-0.82739902565742796</v>
      </c>
      <c r="E23" s="542">
        <v>-917.80000000000291</v>
      </c>
      <c r="F23" s="541">
        <v>-1.1575595144253583</v>
      </c>
      <c r="H23" s="704"/>
      <c r="I23" s="586"/>
    </row>
    <row r="24" spans="1:11" s="517" customFormat="1" ht="15" hidden="1" customHeight="1">
      <c r="A24" s="547">
        <v>2001</v>
      </c>
      <c r="B24" s="554">
        <v>76156.75</v>
      </c>
      <c r="C24" s="542">
        <v>-2212.9499999999971</v>
      </c>
      <c r="D24" s="541">
        <v>-2.8237316207666936</v>
      </c>
      <c r="E24" s="542">
        <v>-580.75</v>
      </c>
      <c r="F24" s="541">
        <v>-0.75680078188629807</v>
      </c>
      <c r="H24" s="704"/>
      <c r="I24" s="586"/>
    </row>
    <row r="25" spans="1:11" s="517" customFormat="1" ht="15" hidden="1" customHeight="1">
      <c r="A25" s="546" t="s">
        <v>159</v>
      </c>
      <c r="B25" s="591"/>
      <c r="C25" s="553"/>
      <c r="D25" s="552"/>
      <c r="E25" s="553"/>
      <c r="F25" s="552"/>
      <c r="H25" s="704"/>
      <c r="I25" s="704"/>
      <c r="J25" s="592"/>
      <c r="K25" s="592"/>
    </row>
    <row r="26" spans="1:11" s="517" customFormat="1" ht="15" hidden="1" customHeight="1">
      <c r="A26" s="547">
        <v>2002</v>
      </c>
      <c r="B26" s="543">
        <v>73904.72</v>
      </c>
      <c r="C26" s="542">
        <v>-2252.0299999999988</v>
      </c>
      <c r="D26" s="541">
        <v>-2.957098353067849</v>
      </c>
      <c r="E26" s="542">
        <v>-1464.4499999999971</v>
      </c>
      <c r="F26" s="541">
        <v>-1.9430358593573516</v>
      </c>
      <c r="H26" s="704"/>
      <c r="I26" s="586"/>
    </row>
    <row r="27" spans="1:11" s="517" customFormat="1" ht="15" hidden="1" customHeight="1">
      <c r="A27" s="547">
        <v>2002</v>
      </c>
      <c r="B27" s="554">
        <v>74972.2</v>
      </c>
      <c r="C27" s="542">
        <v>1067.4799999999959</v>
      </c>
      <c r="D27" s="541">
        <v>1.4444003035259527</v>
      </c>
      <c r="E27" s="542">
        <v>-1505.75</v>
      </c>
      <c r="F27" s="541">
        <v>-1.9688681508853136</v>
      </c>
      <c r="H27" s="704"/>
      <c r="I27" s="586"/>
    </row>
    <row r="28" spans="1:11" s="517" customFormat="1" ht="15" hidden="1" customHeight="1">
      <c r="A28" s="547">
        <v>2002</v>
      </c>
      <c r="B28" s="554">
        <v>75968.42</v>
      </c>
      <c r="C28" s="542">
        <v>996.22000000000116</v>
      </c>
      <c r="D28" s="541">
        <v>1.3287858699624593</v>
      </c>
      <c r="E28" s="542">
        <v>-1592.070000000007</v>
      </c>
      <c r="F28" s="541">
        <v>-2.052681719777695</v>
      </c>
      <c r="H28" s="704"/>
      <c r="I28" s="586"/>
    </row>
    <row r="29" spans="1:11" s="517" customFormat="1" ht="15" hidden="1" customHeight="1">
      <c r="A29" s="547">
        <v>2002</v>
      </c>
      <c r="B29" s="554">
        <v>76229.63</v>
      </c>
      <c r="C29" s="542">
        <v>261.2100000000064</v>
      </c>
      <c r="D29" s="541">
        <v>0.343840243090483</v>
      </c>
      <c r="E29" s="542">
        <v>-2144.0399999999936</v>
      </c>
      <c r="F29" s="541">
        <v>-2.7356636482634968</v>
      </c>
      <c r="H29" s="704"/>
      <c r="I29" s="586"/>
    </row>
    <row r="30" spans="1:11" s="517" customFormat="1" ht="15" customHeight="1">
      <c r="A30" s="547">
        <v>2002</v>
      </c>
      <c r="B30" s="554">
        <v>76348.19</v>
      </c>
      <c r="C30" s="542">
        <v>118.55999999999767</v>
      </c>
      <c r="D30" s="541">
        <v>0.15553007406698782</v>
      </c>
      <c r="E30" s="542">
        <v>-1795.9899999999907</v>
      </c>
      <c r="F30" s="541">
        <v>-2.2983029574307352</v>
      </c>
      <c r="H30" s="704"/>
      <c r="I30" s="586"/>
    </row>
    <row r="31" spans="1:11" s="517" customFormat="1" ht="15" hidden="1" customHeight="1">
      <c r="A31" s="547">
        <v>2002</v>
      </c>
      <c r="B31" s="554">
        <v>77707.179999999993</v>
      </c>
      <c r="C31" s="542">
        <v>1358.9899999999907</v>
      </c>
      <c r="D31" s="541">
        <v>1.7799898072239841</v>
      </c>
      <c r="E31" s="542">
        <v>-1700.2700000000041</v>
      </c>
      <c r="F31" s="541">
        <v>-2.141197079115372</v>
      </c>
      <c r="H31" s="704"/>
      <c r="I31" s="586"/>
    </row>
    <row r="32" spans="1:11" s="517" customFormat="1" ht="15" hidden="1" customHeight="1">
      <c r="A32" s="547">
        <v>2002</v>
      </c>
      <c r="B32" s="554">
        <v>79065.08</v>
      </c>
      <c r="C32" s="542">
        <v>1357.9000000000087</v>
      </c>
      <c r="D32" s="541">
        <v>1.7474575708448299</v>
      </c>
      <c r="E32" s="542">
        <v>-1875.7799999999988</v>
      </c>
      <c r="F32" s="541">
        <v>-2.3174698168514567</v>
      </c>
      <c r="H32" s="704"/>
      <c r="I32" s="586"/>
    </row>
    <row r="33" spans="1:11" s="517" customFormat="1" ht="15" hidden="1" customHeight="1">
      <c r="A33" s="547">
        <v>2002</v>
      </c>
      <c r="B33" s="554">
        <v>78809.75</v>
      </c>
      <c r="C33" s="542">
        <v>-255.33000000000175</v>
      </c>
      <c r="D33" s="541">
        <v>-0.32293649737658825</v>
      </c>
      <c r="E33" s="542">
        <v>-1904.1900000000023</v>
      </c>
      <c r="F33" s="541">
        <v>-2.3591835561490342</v>
      </c>
      <c r="H33" s="704"/>
      <c r="I33" s="586"/>
    </row>
    <row r="34" spans="1:11" s="517" customFormat="1" ht="15" hidden="1" customHeight="1">
      <c r="A34" s="547">
        <v>2002</v>
      </c>
      <c r="B34" s="554">
        <v>77924.7</v>
      </c>
      <c r="C34" s="542">
        <v>-885.05000000000291</v>
      </c>
      <c r="D34" s="541">
        <v>-1.123020946012403</v>
      </c>
      <c r="E34" s="542">
        <v>-2055.6500000000087</v>
      </c>
      <c r="F34" s="541">
        <v>-2.5701938038530869</v>
      </c>
      <c r="H34" s="704"/>
      <c r="I34" s="586"/>
    </row>
    <row r="35" spans="1:11" s="517" customFormat="1" ht="15" hidden="1" customHeight="1">
      <c r="A35" s="547">
        <v>2002</v>
      </c>
      <c r="B35" s="554">
        <v>77115.679999999993</v>
      </c>
      <c r="C35" s="542">
        <v>-809.02000000000407</v>
      </c>
      <c r="D35" s="541">
        <v>-1.0382073976544177</v>
      </c>
      <c r="E35" s="542">
        <v>-1907.8600000000151</v>
      </c>
      <c r="F35" s="541">
        <v>-2.4142932599577449</v>
      </c>
      <c r="H35" s="704"/>
      <c r="I35" s="586"/>
    </row>
    <row r="36" spans="1:11" s="517" customFormat="1" ht="15" hidden="1" customHeight="1">
      <c r="A36" s="547">
        <v>2002</v>
      </c>
      <c r="B36" s="554">
        <v>75972.66</v>
      </c>
      <c r="C36" s="542">
        <v>-1143.0199999999895</v>
      </c>
      <c r="D36" s="541">
        <v>-1.4822147713668556</v>
      </c>
      <c r="E36" s="542">
        <v>-2397.0399999999936</v>
      </c>
      <c r="F36" s="541">
        <v>-3.0586310780824704</v>
      </c>
      <c r="H36" s="704"/>
      <c r="I36" s="586"/>
    </row>
    <row r="37" spans="1:11" s="517" customFormat="1" ht="15" hidden="1" customHeight="1">
      <c r="A37" s="547">
        <v>2002</v>
      </c>
      <c r="B37" s="554">
        <v>74939.210000000006</v>
      </c>
      <c r="C37" s="542">
        <v>-1033.4499999999971</v>
      </c>
      <c r="D37" s="541">
        <v>-1.360291978719701</v>
      </c>
      <c r="E37" s="542">
        <v>-1217.5399999999936</v>
      </c>
      <c r="F37" s="541">
        <v>-1.5987289373561708</v>
      </c>
      <c r="H37" s="704"/>
      <c r="I37" s="586"/>
    </row>
    <row r="38" spans="1:11" s="517" customFormat="1" ht="15" hidden="1" customHeight="1">
      <c r="A38" s="546" t="s">
        <v>158</v>
      </c>
      <c r="B38" s="591"/>
      <c r="C38" s="553"/>
      <c r="D38" s="552"/>
      <c r="E38" s="553"/>
      <c r="F38" s="552"/>
      <c r="H38" s="704"/>
      <c r="I38" s="704"/>
      <c r="J38" s="592"/>
      <c r="K38" s="592"/>
    </row>
    <row r="39" spans="1:11" s="517" customFormat="1" ht="15" hidden="1" customHeight="1">
      <c r="A39" s="547">
        <v>2003</v>
      </c>
      <c r="B39" s="543">
        <v>74443.89</v>
      </c>
      <c r="C39" s="542">
        <v>-495.32000000000698</v>
      </c>
      <c r="D39" s="541">
        <v>-0.66096239872291562</v>
      </c>
      <c r="E39" s="542">
        <v>539.16999999999825</v>
      </c>
      <c r="F39" s="541">
        <v>0.72954744974340713</v>
      </c>
      <c r="H39" s="704"/>
      <c r="I39" s="586"/>
    </row>
    <row r="40" spans="1:11" s="517" customFormat="1" ht="15" hidden="1" customHeight="1">
      <c r="A40" s="547">
        <v>2003</v>
      </c>
      <c r="B40" s="554">
        <v>75647.199999999997</v>
      </c>
      <c r="C40" s="542">
        <v>1203.3099999999977</v>
      </c>
      <c r="D40" s="541">
        <v>1.6163986057149913</v>
      </c>
      <c r="E40" s="542">
        <v>675</v>
      </c>
      <c r="F40" s="541">
        <v>0.90033372370024267</v>
      </c>
      <c r="H40" s="704"/>
      <c r="I40" s="586"/>
    </row>
    <row r="41" spans="1:11" s="517" customFormat="1" ht="15" hidden="1" customHeight="1">
      <c r="A41" s="547">
        <v>2003</v>
      </c>
      <c r="B41" s="554">
        <v>76014.37</v>
      </c>
      <c r="C41" s="542">
        <v>367.16999999999825</v>
      </c>
      <c r="D41" s="541">
        <v>0.48537156695820727</v>
      </c>
      <c r="E41" s="542">
        <v>45.94999999999709</v>
      </c>
      <c r="F41" s="541">
        <v>6.0485659699111238E-2</v>
      </c>
      <c r="H41" s="704"/>
      <c r="I41" s="586"/>
    </row>
    <row r="42" spans="1:11" s="517" customFormat="1" ht="15" hidden="1" customHeight="1">
      <c r="A42" s="547">
        <v>2003</v>
      </c>
      <c r="B42" s="554">
        <v>76139.83</v>
      </c>
      <c r="C42" s="542">
        <v>125.4600000000064</v>
      </c>
      <c r="D42" s="541">
        <v>0.16504774031542979</v>
      </c>
      <c r="E42" s="542">
        <v>-89.80000000000291</v>
      </c>
      <c r="F42" s="541">
        <v>-0.11780196230783702</v>
      </c>
      <c r="H42" s="704"/>
      <c r="I42" s="586"/>
    </row>
    <row r="43" spans="1:11" s="517" customFormat="1" ht="15" customHeight="1">
      <c r="A43" s="547">
        <v>2003</v>
      </c>
      <c r="B43" s="554">
        <v>76330.259999999995</v>
      </c>
      <c r="C43" s="542">
        <v>190.42999999999302</v>
      </c>
      <c r="D43" s="541">
        <v>0.25010562802674485</v>
      </c>
      <c r="E43" s="542">
        <v>-17.930000000007567</v>
      </c>
      <c r="F43" s="541">
        <v>-2.3484512206522368E-2</v>
      </c>
      <c r="H43" s="704"/>
      <c r="I43" s="586"/>
    </row>
    <row r="44" spans="1:11" s="517" customFormat="1" ht="15" hidden="1" customHeight="1">
      <c r="A44" s="547">
        <v>2003</v>
      </c>
      <c r="B44" s="554">
        <v>77556.570000000007</v>
      </c>
      <c r="C44" s="542">
        <v>1226.3100000000122</v>
      </c>
      <c r="D44" s="541">
        <v>1.6065843349675646</v>
      </c>
      <c r="E44" s="542">
        <v>-150.60999999998603</v>
      </c>
      <c r="F44" s="541">
        <v>-0.19381735381465148</v>
      </c>
      <c r="H44" s="704"/>
      <c r="I44" s="586"/>
    </row>
    <row r="45" spans="1:11" s="517" customFormat="1" ht="16.350000000000001" hidden="1" customHeight="1">
      <c r="A45" s="547">
        <v>2003</v>
      </c>
      <c r="B45" s="554">
        <v>78488.47</v>
      </c>
      <c r="C45" s="542">
        <v>931.89999999999418</v>
      </c>
      <c r="D45" s="541">
        <v>1.2015745410092222</v>
      </c>
      <c r="E45" s="542">
        <v>-576.61000000000058</v>
      </c>
      <c r="F45" s="541">
        <v>-0.72928529257163177</v>
      </c>
      <c r="H45" s="704"/>
      <c r="I45" s="586"/>
    </row>
    <row r="46" spans="1:11" s="517" customFormat="1" ht="15" hidden="1" customHeight="1">
      <c r="A46" s="547">
        <v>2003</v>
      </c>
      <c r="B46" s="554">
        <v>77966.28</v>
      </c>
      <c r="C46" s="542">
        <v>-522.19000000000233</v>
      </c>
      <c r="D46" s="541">
        <v>-0.66530791083071961</v>
      </c>
      <c r="E46" s="542">
        <v>-843.47000000000116</v>
      </c>
      <c r="F46" s="541">
        <v>-1.0702609765923654</v>
      </c>
      <c r="H46" s="704"/>
      <c r="I46" s="586"/>
    </row>
    <row r="47" spans="1:11" s="517" customFormat="1" ht="15" hidden="1" customHeight="1">
      <c r="A47" s="547">
        <v>2003</v>
      </c>
      <c r="B47" s="554">
        <v>77267.31</v>
      </c>
      <c r="C47" s="542">
        <v>-698.97000000000116</v>
      </c>
      <c r="D47" s="541">
        <v>-0.89650294973672828</v>
      </c>
      <c r="E47" s="542">
        <v>-657.38999999999942</v>
      </c>
      <c r="F47" s="541">
        <v>-0.84362211211592353</v>
      </c>
      <c r="H47" s="704"/>
      <c r="I47" s="586"/>
    </row>
    <row r="48" spans="1:11" s="517" customFormat="1" ht="15" hidden="1" customHeight="1">
      <c r="A48" s="547">
        <v>2003</v>
      </c>
      <c r="B48" s="554">
        <v>76527.899999999994</v>
      </c>
      <c r="C48" s="542">
        <v>-739.41000000000349</v>
      </c>
      <c r="D48" s="541">
        <v>-0.95695061727916197</v>
      </c>
      <c r="E48" s="542">
        <v>-587.77999999999884</v>
      </c>
      <c r="F48" s="541">
        <v>-0.76220555923256939</v>
      </c>
      <c r="H48" s="704"/>
      <c r="I48" s="586"/>
    </row>
    <row r="49" spans="1:14" s="517" customFormat="1" ht="15" hidden="1" customHeight="1">
      <c r="A49" s="547">
        <v>2003</v>
      </c>
      <c r="B49" s="554">
        <v>75092.399999999994</v>
      </c>
      <c r="C49" s="542">
        <v>-1435.5</v>
      </c>
      <c r="D49" s="541">
        <v>-1.8757864778727793</v>
      </c>
      <c r="E49" s="542">
        <v>-880.26000000000931</v>
      </c>
      <c r="F49" s="541">
        <v>-1.1586536525113189</v>
      </c>
      <c r="H49" s="704"/>
      <c r="I49" s="586"/>
    </row>
    <row r="50" spans="1:14" s="517" customFormat="1" ht="15" hidden="1" customHeight="1">
      <c r="A50" s="547">
        <v>2003</v>
      </c>
      <c r="B50" s="554">
        <v>72667.990000000005</v>
      </c>
      <c r="C50" s="542">
        <v>-2424.4099999999889</v>
      </c>
      <c r="D50" s="541">
        <v>-3.2285690695729414</v>
      </c>
      <c r="E50" s="542">
        <v>-2271.2200000000012</v>
      </c>
      <c r="F50" s="541">
        <v>-3.0307498571175273</v>
      </c>
      <c r="H50" s="704"/>
      <c r="I50" s="586"/>
    </row>
    <row r="51" spans="1:14" s="517" customFormat="1" ht="15" hidden="1" customHeight="1">
      <c r="A51" s="546" t="s">
        <v>157</v>
      </c>
      <c r="B51" s="591"/>
      <c r="C51" s="553"/>
      <c r="D51" s="552"/>
      <c r="E51" s="553"/>
      <c r="F51" s="552"/>
      <c r="H51" s="704"/>
      <c r="I51" s="704"/>
      <c r="J51" s="592"/>
      <c r="K51" s="592"/>
    </row>
    <row r="52" spans="1:14" s="517" customFormat="1" ht="15" hidden="1" customHeight="1">
      <c r="A52" s="547">
        <v>2004</v>
      </c>
      <c r="B52" s="543">
        <v>71914</v>
      </c>
      <c r="C52" s="542">
        <v>-753.99000000000524</v>
      </c>
      <c r="D52" s="541">
        <v>-1.037582022015485</v>
      </c>
      <c r="E52" s="542">
        <v>-2529.8899999999994</v>
      </c>
      <c r="F52" s="541">
        <v>-3.3983850118525396</v>
      </c>
      <c r="H52" s="704"/>
      <c r="I52" s="586"/>
    </row>
    <row r="53" spans="1:14" s="517" customFormat="1" ht="15" hidden="1" customHeight="1">
      <c r="A53" s="547">
        <v>2004</v>
      </c>
      <c r="B53" s="554">
        <v>73494.100000000006</v>
      </c>
      <c r="C53" s="542">
        <v>1580.1000000000058</v>
      </c>
      <c r="D53" s="541">
        <v>2.1972077759546238</v>
      </c>
      <c r="E53" s="542">
        <v>-2153.0999999999913</v>
      </c>
      <c r="F53" s="541">
        <v>-2.8462388561638647</v>
      </c>
      <c r="H53" s="704"/>
      <c r="I53" s="586"/>
    </row>
    <row r="54" spans="1:14" s="516" customFormat="1" ht="15" hidden="1" customHeight="1">
      <c r="A54" s="547">
        <v>2004</v>
      </c>
      <c r="B54" s="554">
        <v>74893.86</v>
      </c>
      <c r="C54" s="542">
        <v>1399.7599999999948</v>
      </c>
      <c r="D54" s="541">
        <v>1.9045882594657115</v>
      </c>
      <c r="E54" s="542">
        <v>-1120.5099999999948</v>
      </c>
      <c r="F54" s="541">
        <v>-1.4740765463161694</v>
      </c>
      <c r="H54" s="705"/>
      <c r="I54" s="705"/>
      <c r="J54" s="710"/>
    </row>
    <row r="55" spans="1:14" s="516" customFormat="1" ht="15" hidden="1" customHeight="1">
      <c r="A55" s="547">
        <v>2004</v>
      </c>
      <c r="B55" s="554">
        <v>75458.2</v>
      </c>
      <c r="C55" s="542">
        <v>564.33999999999651</v>
      </c>
      <c r="D55" s="541">
        <v>0.7535197144332102</v>
      </c>
      <c r="E55" s="542">
        <v>-681.63000000000466</v>
      </c>
      <c r="F55" s="541">
        <v>-0.89523446532518847</v>
      </c>
      <c r="H55" s="705"/>
      <c r="I55" s="705"/>
    </row>
    <row r="56" spans="1:14" s="517" customFormat="1" ht="15" customHeight="1">
      <c r="A56" s="547">
        <v>2004</v>
      </c>
      <c r="B56" s="554">
        <v>76180.45</v>
      </c>
      <c r="C56" s="542">
        <v>722.25</v>
      </c>
      <c r="D56" s="541">
        <v>0.95715243671330086</v>
      </c>
      <c r="E56" s="542">
        <v>-149.80999999999767</v>
      </c>
      <c r="F56" s="541">
        <v>-0.19626554396644735</v>
      </c>
      <c r="H56" s="704"/>
      <c r="I56" s="704"/>
    </row>
    <row r="57" spans="1:14" s="555" customFormat="1" ht="15" hidden="1" customHeight="1">
      <c r="A57" s="547">
        <v>2004</v>
      </c>
      <c r="B57" s="554">
        <v>76532.040000000008</v>
      </c>
      <c r="C57" s="542">
        <v>351.59000000001106</v>
      </c>
      <c r="D57" s="541">
        <v>0.46152260849076754</v>
      </c>
      <c r="E57" s="542">
        <v>-1024.5299999999988</v>
      </c>
      <c r="F57" s="541">
        <v>-1.3210099415175307</v>
      </c>
      <c r="H57" s="709"/>
      <c r="I57" s="708"/>
    </row>
    <row r="58" spans="1:14" s="302" customFormat="1" ht="15" hidden="1" customHeight="1">
      <c r="A58" s="547">
        <v>2004</v>
      </c>
      <c r="B58" s="554">
        <v>77555.899999999994</v>
      </c>
      <c r="C58" s="542">
        <v>1023.859999999986</v>
      </c>
      <c r="D58" s="541">
        <v>1.3378187749862462</v>
      </c>
      <c r="E58" s="542">
        <v>-932.57000000000698</v>
      </c>
      <c r="F58" s="541">
        <v>-1.1881617771374664</v>
      </c>
      <c r="H58" s="707"/>
      <c r="I58" s="706"/>
    </row>
    <row r="59" spans="1:14" s="302" customFormat="1" ht="15" hidden="1" customHeight="1">
      <c r="A59" s="547">
        <v>2004</v>
      </c>
      <c r="B59" s="554">
        <v>77096.94</v>
      </c>
      <c r="C59" s="542">
        <v>-458.95999999999185</v>
      </c>
      <c r="D59" s="541">
        <v>-0.59177960670947982</v>
      </c>
      <c r="E59" s="542">
        <v>-869.33999999999651</v>
      </c>
      <c r="F59" s="541">
        <v>-1.1150204934748729</v>
      </c>
      <c r="H59" s="703"/>
      <c r="I59" s="703"/>
    </row>
    <row r="60" spans="1:14" s="302" customFormat="1" ht="15" hidden="1" customHeight="1">
      <c r="A60" s="547">
        <v>2004</v>
      </c>
      <c r="B60" s="554">
        <v>76490.080000000002</v>
      </c>
      <c r="C60" s="542">
        <v>-606.86000000000058</v>
      </c>
      <c r="D60" s="541">
        <v>-0.78713889293140937</v>
      </c>
      <c r="E60" s="542">
        <v>-777.22999999999593</v>
      </c>
      <c r="F60" s="541">
        <v>-1.0058975781607984</v>
      </c>
      <c r="H60" s="703"/>
      <c r="I60" s="703"/>
    </row>
    <row r="61" spans="1:14" s="517" customFormat="1" ht="15" hidden="1" customHeight="1">
      <c r="A61" s="547">
        <v>2004</v>
      </c>
      <c r="B61" s="554">
        <v>75393.040000000008</v>
      </c>
      <c r="C61" s="542">
        <v>-1097.0399999999936</v>
      </c>
      <c r="D61" s="541">
        <v>-1.4342251962607264</v>
      </c>
      <c r="E61" s="542">
        <v>-1134.859999999986</v>
      </c>
      <c r="F61" s="541">
        <v>-1.4829362885953827</v>
      </c>
      <c r="H61" s="592"/>
      <c r="I61" s="587"/>
    </row>
    <row r="62" spans="1:14" s="528" customFormat="1" ht="15" hidden="1" customHeight="1">
      <c r="A62" s="547">
        <v>2004</v>
      </c>
      <c r="B62" s="554">
        <v>73582.37</v>
      </c>
      <c r="C62" s="542">
        <v>-1810.6700000000128</v>
      </c>
      <c r="D62" s="541">
        <v>-2.4016407880621529</v>
      </c>
      <c r="E62" s="542">
        <v>-1510.0299999999988</v>
      </c>
      <c r="F62" s="541">
        <v>-2.0108959095727386</v>
      </c>
      <c r="H62" s="704"/>
      <c r="I62" s="703"/>
      <c r="J62" s="586"/>
      <c r="K62" s="587"/>
      <c r="L62" s="586"/>
      <c r="M62" s="587"/>
      <c r="N62" s="586"/>
    </row>
    <row r="63" spans="1:14" s="528" customFormat="1" ht="15" hidden="1" customHeight="1">
      <c r="A63" s="547">
        <v>2004</v>
      </c>
      <c r="B63" s="554">
        <v>71264.649999999994</v>
      </c>
      <c r="C63" s="542">
        <v>-2317.7200000000012</v>
      </c>
      <c r="D63" s="541">
        <v>-3.1498305912136288</v>
      </c>
      <c r="E63" s="542">
        <v>-1403.3400000000111</v>
      </c>
      <c r="F63" s="541">
        <v>-1.9311666663685259</v>
      </c>
      <c r="H63" s="704"/>
      <c r="I63" s="703"/>
      <c r="J63" s="586"/>
      <c r="K63" s="587"/>
      <c r="L63" s="586"/>
      <c r="M63" s="587"/>
      <c r="N63" s="586"/>
    </row>
    <row r="64" spans="1:14" s="517" customFormat="1" ht="15" hidden="1" customHeight="1">
      <c r="A64" s="546" t="s">
        <v>156</v>
      </c>
      <c r="B64" s="591"/>
      <c r="C64" s="553"/>
      <c r="D64" s="552"/>
      <c r="E64" s="553"/>
      <c r="F64" s="552"/>
      <c r="H64" s="704"/>
      <c r="I64" s="704"/>
      <c r="J64" s="592"/>
      <c r="K64" s="592"/>
    </row>
    <row r="65" spans="1:14" s="517" customFormat="1" ht="15" hidden="1" customHeight="1">
      <c r="A65" s="547">
        <v>2005</v>
      </c>
      <c r="B65" s="543">
        <v>70825.149999999994</v>
      </c>
      <c r="C65" s="542">
        <v>-439.5</v>
      </c>
      <c r="D65" s="541">
        <v>-0.61671529994184482</v>
      </c>
      <c r="E65" s="542">
        <v>-1088.8500000000058</v>
      </c>
      <c r="F65" s="541">
        <v>-1.5141001752092933</v>
      </c>
      <c r="H65" s="704"/>
      <c r="I65" s="586"/>
    </row>
    <row r="66" spans="1:14" s="517" customFormat="1" ht="15" hidden="1" customHeight="1">
      <c r="A66" s="547">
        <v>2005</v>
      </c>
      <c r="B66" s="554">
        <v>72291.149999999994</v>
      </c>
      <c r="C66" s="542">
        <v>1466</v>
      </c>
      <c r="D66" s="541">
        <v>2.0698861915576572</v>
      </c>
      <c r="E66" s="542">
        <v>-1202.9500000000116</v>
      </c>
      <c r="F66" s="541">
        <v>-1.6367980558983817</v>
      </c>
      <c r="H66" s="704"/>
      <c r="I66" s="586"/>
    </row>
    <row r="67" spans="1:14" s="516" customFormat="1" ht="15" hidden="1" customHeight="1">
      <c r="A67" s="547">
        <v>2005</v>
      </c>
      <c r="B67" s="554">
        <v>72972.89</v>
      </c>
      <c r="C67" s="542">
        <v>681.74000000000524</v>
      </c>
      <c r="D67" s="541">
        <v>0.943047662127384</v>
      </c>
      <c r="E67" s="542">
        <v>-1920.9700000000012</v>
      </c>
      <c r="F67" s="541">
        <v>-2.5649232126638992</v>
      </c>
      <c r="H67" s="705"/>
      <c r="I67" s="705"/>
      <c r="J67" s="710"/>
    </row>
    <row r="68" spans="1:14" s="516" customFormat="1" ht="15" hidden="1" customHeight="1">
      <c r="A68" s="547">
        <v>2005</v>
      </c>
      <c r="B68" s="554">
        <v>73275.13</v>
      </c>
      <c r="C68" s="542">
        <v>302.24000000000524</v>
      </c>
      <c r="D68" s="541">
        <v>0.41418121168013045</v>
      </c>
      <c r="E68" s="542">
        <v>-2183.0699999999924</v>
      </c>
      <c r="F68" s="541">
        <v>-2.8930851782841245</v>
      </c>
      <c r="H68" s="705"/>
      <c r="I68" s="705"/>
    </row>
    <row r="69" spans="1:14" s="517" customFormat="1" ht="15" customHeight="1">
      <c r="A69" s="547">
        <v>2005</v>
      </c>
      <c r="B69" s="554">
        <v>73604.31</v>
      </c>
      <c r="C69" s="542">
        <v>329.17999999999302</v>
      </c>
      <c r="D69" s="541">
        <v>0.44923837050852455</v>
      </c>
      <c r="E69" s="542">
        <v>-2576.1399999999994</v>
      </c>
      <c r="F69" s="541">
        <v>-3.3816287512084813</v>
      </c>
      <c r="H69" s="704"/>
      <c r="I69" s="704"/>
    </row>
    <row r="70" spans="1:14" s="555" customFormat="1" ht="15" hidden="1" customHeight="1">
      <c r="A70" s="547">
        <v>2005</v>
      </c>
      <c r="B70" s="554">
        <v>74810.679999999993</v>
      </c>
      <c r="C70" s="542">
        <v>1206.3699999999953</v>
      </c>
      <c r="D70" s="541">
        <v>1.6389936947985575</v>
      </c>
      <c r="E70" s="542">
        <v>-1721.3600000000151</v>
      </c>
      <c r="F70" s="541">
        <v>-2.2492017722250921</v>
      </c>
      <c r="H70" s="709"/>
      <c r="I70" s="708"/>
    </row>
    <row r="71" spans="1:14" s="302" customFormat="1" ht="15" hidden="1" customHeight="1">
      <c r="A71" s="547">
        <v>2005</v>
      </c>
      <c r="B71" s="554">
        <v>75946.12</v>
      </c>
      <c r="C71" s="542">
        <v>1135.4400000000023</v>
      </c>
      <c r="D71" s="541">
        <v>1.517751208784631</v>
      </c>
      <c r="E71" s="542">
        <v>-1609.7799999999988</v>
      </c>
      <c r="F71" s="541">
        <v>-2.0756383460188061</v>
      </c>
      <c r="H71" s="707"/>
      <c r="I71" s="706"/>
    </row>
    <row r="72" spans="1:14" s="302" customFormat="1" ht="15" hidden="1" customHeight="1">
      <c r="A72" s="547">
        <v>2005</v>
      </c>
      <c r="B72" s="554">
        <v>75605.040000000008</v>
      </c>
      <c r="C72" s="542">
        <v>-341.07999999998719</v>
      </c>
      <c r="D72" s="541">
        <v>-0.44910786752501508</v>
      </c>
      <c r="E72" s="542">
        <v>-1491.8999999999942</v>
      </c>
      <c r="F72" s="541">
        <v>-1.9350962567385892</v>
      </c>
      <c r="H72" s="703"/>
      <c r="I72" s="703"/>
    </row>
    <row r="73" spans="1:14" s="302" customFormat="1" ht="15" hidden="1" customHeight="1">
      <c r="A73" s="547">
        <v>2005</v>
      </c>
      <c r="B73" s="554">
        <v>74796.95</v>
      </c>
      <c r="C73" s="542">
        <v>-808.09000000001106</v>
      </c>
      <c r="D73" s="541">
        <v>-1.0688308610113921</v>
      </c>
      <c r="E73" s="542">
        <v>-1693.1300000000047</v>
      </c>
      <c r="F73" s="541">
        <v>-2.2135288654424272</v>
      </c>
      <c r="H73" s="703"/>
      <c r="I73" s="703"/>
    </row>
    <row r="74" spans="1:14" s="517" customFormat="1" ht="15" hidden="1" customHeight="1">
      <c r="A74" s="547">
        <v>2005</v>
      </c>
      <c r="B74" s="554">
        <v>72815.350000000006</v>
      </c>
      <c r="C74" s="542">
        <v>-1981.5999999999913</v>
      </c>
      <c r="D74" s="541">
        <v>-2.6493058874726785</v>
      </c>
      <c r="E74" s="542">
        <v>-2577.6900000000023</v>
      </c>
      <c r="F74" s="541">
        <v>-3.4190026028927889</v>
      </c>
      <c r="H74" s="592"/>
      <c r="I74" s="587"/>
    </row>
    <row r="75" spans="1:14" s="528" customFormat="1" ht="15" hidden="1" customHeight="1">
      <c r="A75" s="547">
        <v>2005</v>
      </c>
      <c r="B75" s="554">
        <v>72270.89</v>
      </c>
      <c r="C75" s="542">
        <v>-544.4600000000064</v>
      </c>
      <c r="D75" s="541">
        <v>-0.74772695592345428</v>
      </c>
      <c r="E75" s="542">
        <v>-1311.4799999999959</v>
      </c>
      <c r="F75" s="541">
        <v>-1.7823291095407683</v>
      </c>
      <c r="H75" s="704"/>
      <c r="I75" s="703"/>
      <c r="J75" s="586"/>
      <c r="K75" s="587"/>
      <c r="L75" s="586"/>
      <c r="M75" s="587"/>
      <c r="N75" s="586"/>
    </row>
    <row r="76" spans="1:14" s="528" customFormat="1" ht="15" hidden="1" customHeight="1">
      <c r="A76" s="547">
        <v>2005</v>
      </c>
      <c r="B76" s="554">
        <v>70229</v>
      </c>
      <c r="C76" s="542">
        <v>-2041.8899999999994</v>
      </c>
      <c r="D76" s="541">
        <v>-2.8253284275314741</v>
      </c>
      <c r="E76" s="542">
        <v>-1035.6499999999942</v>
      </c>
      <c r="F76" s="541">
        <v>-1.4532450520699882</v>
      </c>
      <c r="H76" s="704"/>
      <c r="I76" s="703"/>
      <c r="J76" s="586"/>
      <c r="K76" s="587"/>
      <c r="L76" s="586"/>
      <c r="M76" s="587"/>
      <c r="N76" s="586"/>
    </row>
    <row r="77" spans="1:14" s="517" customFormat="1" ht="15" hidden="1" customHeight="1">
      <c r="A77" s="546" t="s">
        <v>155</v>
      </c>
      <c r="B77" s="591"/>
      <c r="C77" s="553"/>
      <c r="D77" s="552"/>
      <c r="E77" s="553"/>
      <c r="F77" s="552"/>
      <c r="H77" s="704"/>
      <c r="I77" s="704"/>
      <c r="J77" s="592"/>
      <c r="K77" s="592"/>
    </row>
    <row r="78" spans="1:14" s="517" customFormat="1" ht="15" hidden="1" customHeight="1">
      <c r="A78" s="547">
        <v>2006</v>
      </c>
      <c r="B78" s="543">
        <v>69375.56</v>
      </c>
      <c r="C78" s="542">
        <v>-853.44000000000233</v>
      </c>
      <c r="D78" s="541">
        <v>-1.2152244799157046</v>
      </c>
      <c r="E78" s="542">
        <v>-1449.5899999999965</v>
      </c>
      <c r="F78" s="541">
        <v>-2.0467164559482001</v>
      </c>
      <c r="H78" s="704"/>
      <c r="I78" s="586"/>
    </row>
    <row r="79" spans="1:14" s="517" customFormat="1" ht="15" hidden="1" customHeight="1">
      <c r="A79" s="547">
        <v>2006</v>
      </c>
      <c r="B79" s="554">
        <v>70804.95</v>
      </c>
      <c r="C79" s="542">
        <v>1429.3899999999994</v>
      </c>
      <c r="D79" s="541">
        <v>2.060365350564382</v>
      </c>
      <c r="E79" s="542">
        <v>-1486.1999999999971</v>
      </c>
      <c r="F79" s="541">
        <v>-2.0558533098449772</v>
      </c>
      <c r="H79" s="704"/>
      <c r="I79" s="586"/>
    </row>
    <row r="80" spans="1:14" s="516" customFormat="1" ht="15" hidden="1" customHeight="1">
      <c r="A80" s="547">
        <v>2006</v>
      </c>
      <c r="B80" s="554">
        <v>71713.3</v>
      </c>
      <c r="C80" s="542">
        <v>908.35000000000582</v>
      </c>
      <c r="D80" s="541">
        <v>1.2828905323709847</v>
      </c>
      <c r="E80" s="542">
        <v>-1259.5899999999965</v>
      </c>
      <c r="F80" s="541">
        <v>-1.7261067774621495</v>
      </c>
      <c r="H80" s="705"/>
      <c r="I80" s="705"/>
      <c r="J80" s="710"/>
    </row>
    <row r="81" spans="1:14" s="516" customFormat="1" ht="15" hidden="1" customHeight="1">
      <c r="A81" s="547">
        <v>2006</v>
      </c>
      <c r="B81" s="554">
        <v>72395.929999999993</v>
      </c>
      <c r="C81" s="542">
        <v>682.6299999999901</v>
      </c>
      <c r="D81" s="541">
        <v>0.95188758570583332</v>
      </c>
      <c r="E81" s="542">
        <v>-879.20000000001164</v>
      </c>
      <c r="F81" s="541">
        <v>-1.1998613990859042</v>
      </c>
      <c r="H81" s="705"/>
      <c r="I81" s="705"/>
    </row>
    <row r="82" spans="1:14" s="517" customFormat="1" ht="15" customHeight="1">
      <c r="A82" s="547">
        <v>2006</v>
      </c>
      <c r="B82" s="554">
        <v>73141.31</v>
      </c>
      <c r="C82" s="542">
        <v>745.38000000000466</v>
      </c>
      <c r="D82" s="541">
        <v>1.02958826552819</v>
      </c>
      <c r="E82" s="542">
        <v>-463</v>
      </c>
      <c r="F82" s="541">
        <v>-0.6290392505547544</v>
      </c>
      <c r="H82" s="704"/>
      <c r="I82" s="704"/>
    </row>
    <row r="83" spans="1:14" s="555" customFormat="1" ht="15" hidden="1" customHeight="1">
      <c r="A83" s="547">
        <v>2006</v>
      </c>
      <c r="B83" s="554">
        <v>73475.210000000006</v>
      </c>
      <c r="C83" s="542">
        <v>333.90000000000873</v>
      </c>
      <c r="D83" s="541">
        <v>0.45651356258180442</v>
      </c>
      <c r="E83" s="542">
        <v>-1335.4699999999866</v>
      </c>
      <c r="F83" s="541">
        <v>-1.7851328179345387</v>
      </c>
      <c r="H83" s="709"/>
      <c r="I83" s="708"/>
    </row>
    <row r="84" spans="1:14" s="302" customFormat="1" ht="15" hidden="1" customHeight="1">
      <c r="A84" s="547">
        <v>2006</v>
      </c>
      <c r="B84" s="554">
        <v>74616.180000000008</v>
      </c>
      <c r="C84" s="542">
        <v>1140.9700000000012</v>
      </c>
      <c r="D84" s="541">
        <v>1.552863884295121</v>
      </c>
      <c r="E84" s="542">
        <v>-1329.9399999999878</v>
      </c>
      <c r="F84" s="541">
        <v>-1.7511625347022175</v>
      </c>
      <c r="H84" s="707"/>
      <c r="I84" s="706"/>
    </row>
    <row r="85" spans="1:14" s="302" customFormat="1" ht="15" hidden="1" customHeight="1">
      <c r="A85" s="547">
        <v>2006</v>
      </c>
      <c r="B85" s="554">
        <v>74240.81</v>
      </c>
      <c r="C85" s="542">
        <v>-375.3700000000099</v>
      </c>
      <c r="D85" s="541">
        <v>-0.50306783327692983</v>
      </c>
      <c r="E85" s="542">
        <v>-1364.2300000000105</v>
      </c>
      <c r="F85" s="541">
        <v>-1.8044167425875486</v>
      </c>
      <c r="H85" s="703"/>
      <c r="I85" s="703"/>
    </row>
    <row r="86" spans="1:14" s="302" customFormat="1" ht="15" hidden="1" customHeight="1">
      <c r="A86" s="547">
        <v>2006</v>
      </c>
      <c r="B86" s="554">
        <v>72964.75</v>
      </c>
      <c r="C86" s="542">
        <v>-1276.0599999999977</v>
      </c>
      <c r="D86" s="541">
        <v>-1.7188120657627479</v>
      </c>
      <c r="E86" s="542">
        <v>-1832.1999999999971</v>
      </c>
      <c r="F86" s="541">
        <v>-2.4495651226420279</v>
      </c>
      <c r="H86" s="703"/>
      <c r="I86" s="703"/>
    </row>
    <row r="87" spans="1:14" s="517" customFormat="1" ht="15" hidden="1" customHeight="1">
      <c r="A87" s="547">
        <v>2006</v>
      </c>
      <c r="B87" s="554">
        <v>72254.42</v>
      </c>
      <c r="C87" s="542">
        <v>-710.33000000000175</v>
      </c>
      <c r="D87" s="541">
        <v>-0.97352488701736206</v>
      </c>
      <c r="E87" s="542">
        <v>-560.93000000000757</v>
      </c>
      <c r="F87" s="541">
        <v>-0.77034581307377437</v>
      </c>
      <c r="H87" s="592"/>
      <c r="I87" s="587"/>
    </row>
    <row r="88" spans="1:14" s="528" customFormat="1" ht="15" hidden="1" customHeight="1">
      <c r="A88" s="547">
        <v>2006</v>
      </c>
      <c r="B88" s="554">
        <v>71077.13</v>
      </c>
      <c r="C88" s="542">
        <v>-1177.2899999999936</v>
      </c>
      <c r="D88" s="541">
        <v>-1.6293674490778471</v>
      </c>
      <c r="E88" s="542">
        <v>-1193.7599999999948</v>
      </c>
      <c r="F88" s="541">
        <v>-1.6517853868964352</v>
      </c>
      <c r="H88" s="704"/>
      <c r="I88" s="703"/>
      <c r="J88" s="586"/>
      <c r="K88" s="587"/>
      <c r="L88" s="586"/>
      <c r="M88" s="587"/>
      <c r="N88" s="586"/>
    </row>
    <row r="89" spans="1:14" s="528" customFormat="1" ht="15" hidden="1" customHeight="1">
      <c r="A89" s="547">
        <v>2006</v>
      </c>
      <c r="B89" s="554">
        <v>69066.77</v>
      </c>
      <c r="C89" s="542">
        <v>-2010.3600000000006</v>
      </c>
      <c r="D89" s="541">
        <v>-2.8284203371745633</v>
      </c>
      <c r="E89" s="542">
        <v>-1162.2299999999959</v>
      </c>
      <c r="F89" s="541">
        <v>-1.6549146364037597</v>
      </c>
      <c r="H89" s="704"/>
      <c r="I89" s="703"/>
      <c r="J89" s="586"/>
      <c r="K89" s="587"/>
      <c r="L89" s="586"/>
      <c r="M89" s="587"/>
      <c r="N89" s="586"/>
    </row>
    <row r="90" spans="1:14" s="516" customFormat="1" ht="15" hidden="1" customHeight="1">
      <c r="A90" s="546" t="s">
        <v>154</v>
      </c>
      <c r="B90" s="550"/>
      <c r="C90" s="553"/>
      <c r="D90" s="590"/>
      <c r="E90" s="553"/>
      <c r="F90" s="590"/>
      <c r="H90" s="705"/>
      <c r="I90" s="697"/>
      <c r="J90" s="700"/>
      <c r="K90" s="701"/>
      <c r="L90" s="700"/>
      <c r="M90" s="701"/>
      <c r="N90" s="700"/>
    </row>
    <row r="91" spans="1:14" s="517" customFormat="1" ht="15" hidden="1" customHeight="1">
      <c r="A91" s="547">
        <v>2007</v>
      </c>
      <c r="B91" s="543">
        <v>68445.210000000006</v>
      </c>
      <c r="C91" s="542">
        <v>-621.55999999999767</v>
      </c>
      <c r="D91" s="541">
        <v>-0.8999407385056486</v>
      </c>
      <c r="E91" s="542">
        <v>-930.34999999999127</v>
      </c>
      <c r="F91" s="541">
        <v>-1.3410342201201502</v>
      </c>
      <c r="H91" s="704"/>
      <c r="I91" s="703"/>
      <c r="J91" s="586"/>
      <c r="K91" s="587"/>
      <c r="L91" s="586"/>
      <c r="M91" s="587"/>
      <c r="N91" s="586"/>
    </row>
    <row r="92" spans="1:14" s="517" customFormat="1" ht="15" hidden="1" customHeight="1">
      <c r="A92" s="547">
        <v>2007</v>
      </c>
      <c r="B92" s="554">
        <v>70099.55</v>
      </c>
      <c r="C92" s="542">
        <v>1654.3399999999965</v>
      </c>
      <c r="D92" s="541">
        <v>2.4170281601882664</v>
      </c>
      <c r="E92" s="542">
        <v>-705.39999999999418</v>
      </c>
      <c r="F92" s="541">
        <v>-0.99625802998235713</v>
      </c>
      <c r="H92" s="704"/>
      <c r="I92" s="703"/>
      <c r="J92" s="586"/>
      <c r="K92" s="587"/>
      <c r="L92" s="586"/>
      <c r="M92" s="587"/>
      <c r="N92" s="586"/>
    </row>
    <row r="93" spans="1:14" s="517" customFormat="1" ht="15" hidden="1" customHeight="1">
      <c r="A93" s="547">
        <v>2007</v>
      </c>
      <c r="B93" s="554">
        <v>70861.759999999995</v>
      </c>
      <c r="C93" s="542">
        <v>762.20999999999185</v>
      </c>
      <c r="D93" s="541">
        <v>1.0873250969514032</v>
      </c>
      <c r="E93" s="542">
        <v>-851.54000000000815</v>
      </c>
      <c r="F93" s="541">
        <v>-1.1874226956506106</v>
      </c>
      <c r="H93" s="704"/>
      <c r="I93" s="703"/>
      <c r="J93" s="586"/>
      <c r="K93" s="587"/>
      <c r="L93" s="586"/>
      <c r="M93" s="587"/>
      <c r="N93" s="586"/>
    </row>
    <row r="94" spans="1:14" s="516" customFormat="1" ht="15" hidden="1" customHeight="1">
      <c r="A94" s="547">
        <v>2007</v>
      </c>
      <c r="B94" s="554">
        <v>70991.570000000007</v>
      </c>
      <c r="C94" s="542">
        <v>129.81000000001222</v>
      </c>
      <c r="D94" s="541">
        <v>0.18318766002991538</v>
      </c>
      <c r="E94" s="542">
        <v>-1404.359999999986</v>
      </c>
      <c r="F94" s="541">
        <v>-1.9398328055181935</v>
      </c>
      <c r="H94" s="705"/>
      <c r="I94" s="697"/>
      <c r="J94" s="700"/>
      <c r="K94" s="701"/>
      <c r="L94" s="700"/>
      <c r="M94" s="701"/>
      <c r="N94" s="700"/>
    </row>
    <row r="95" spans="1:14" s="517" customFormat="1" ht="15" customHeight="1">
      <c r="A95" s="547">
        <v>2007</v>
      </c>
      <c r="B95" s="554">
        <v>71854.95</v>
      </c>
      <c r="C95" s="542">
        <v>863.3799999999901</v>
      </c>
      <c r="D95" s="541">
        <v>1.2161725680950468</v>
      </c>
      <c r="E95" s="542">
        <v>-1286.3600000000006</v>
      </c>
      <c r="F95" s="541">
        <v>-1.7587325138146923</v>
      </c>
      <c r="H95" s="704"/>
      <c r="I95" s="703"/>
      <c r="J95" s="586"/>
    </row>
    <row r="96" spans="1:14" s="517" customFormat="1" ht="15" hidden="1" customHeight="1">
      <c r="A96" s="547">
        <v>2007</v>
      </c>
      <c r="B96" s="554">
        <v>72580.42</v>
      </c>
      <c r="C96" s="542">
        <v>725.47000000000116</v>
      </c>
      <c r="D96" s="541">
        <v>1.0096312084275354</v>
      </c>
      <c r="E96" s="542">
        <v>-894.79000000000815</v>
      </c>
      <c r="F96" s="541">
        <v>-1.2178121028847784</v>
      </c>
      <c r="H96" s="704"/>
      <c r="I96" s="703"/>
      <c r="J96" s="586"/>
    </row>
    <row r="97" spans="1:15" s="302" customFormat="1" ht="15" hidden="1" customHeight="1">
      <c r="A97" s="547">
        <v>2007</v>
      </c>
      <c r="B97" s="554">
        <v>73777.81</v>
      </c>
      <c r="C97" s="542">
        <v>1197.3899999999994</v>
      </c>
      <c r="D97" s="541">
        <v>1.6497424512010213</v>
      </c>
      <c r="E97" s="542">
        <v>-838.3700000000099</v>
      </c>
      <c r="F97" s="541">
        <v>-1.123576682698058</v>
      </c>
      <c r="H97" s="704"/>
      <c r="I97" s="703"/>
      <c r="J97" s="586"/>
    </row>
    <row r="98" spans="1:15" s="302" customFormat="1" ht="15" hidden="1" customHeight="1">
      <c r="A98" s="547">
        <v>2007</v>
      </c>
      <c r="B98" s="554">
        <v>73100.72</v>
      </c>
      <c r="C98" s="542">
        <v>-677.08999999999651</v>
      </c>
      <c r="D98" s="541">
        <v>-0.91774206905841993</v>
      </c>
      <c r="E98" s="542">
        <v>-1140.0899999999965</v>
      </c>
      <c r="F98" s="541">
        <v>-1.5356648183121848</v>
      </c>
      <c r="H98" s="704"/>
      <c r="I98" s="703"/>
      <c r="J98" s="586"/>
    </row>
    <row r="99" spans="1:15" s="507" customFormat="1" ht="15" hidden="1" customHeight="1">
      <c r="A99" s="547">
        <v>2007</v>
      </c>
      <c r="B99" s="554">
        <v>72749.399999999994</v>
      </c>
      <c r="C99" s="542">
        <v>-351.32000000000698</v>
      </c>
      <c r="D99" s="541">
        <v>-0.48059718153255915</v>
      </c>
      <c r="E99" s="542">
        <v>-215.35000000000582</v>
      </c>
      <c r="F99" s="541">
        <v>-0.29514251744849673</v>
      </c>
      <c r="H99" s="697"/>
      <c r="I99" s="697"/>
    </row>
    <row r="100" spans="1:15" ht="15" hidden="1" customHeight="1">
      <c r="A100" s="547">
        <v>2007</v>
      </c>
      <c r="B100" s="554">
        <v>71448.08</v>
      </c>
      <c r="C100" s="542">
        <v>-1301.3199999999924</v>
      </c>
      <c r="D100" s="541">
        <v>-1.7887707664942809</v>
      </c>
      <c r="E100" s="542">
        <v>-806.33999999999651</v>
      </c>
      <c r="F100" s="541">
        <v>-1.1159732511865599</v>
      </c>
    </row>
    <row r="101" spans="1:15" ht="15" hidden="1" customHeight="1">
      <c r="A101" s="547">
        <v>2007</v>
      </c>
      <c r="B101" s="554">
        <v>69707.37</v>
      </c>
      <c r="C101" s="542">
        <v>-1740.7100000000064</v>
      </c>
      <c r="D101" s="541">
        <v>-2.4363285899355276</v>
      </c>
      <c r="E101" s="542">
        <v>-1369.7600000000093</v>
      </c>
      <c r="F101" s="541">
        <v>-1.9271459047375856</v>
      </c>
    </row>
    <row r="102" spans="1:15" ht="15" hidden="1" customHeight="1">
      <c r="A102" s="547">
        <v>2007</v>
      </c>
      <c r="B102" s="554">
        <v>67825.64</v>
      </c>
      <c r="C102" s="542">
        <v>-1881.7299999999959</v>
      </c>
      <c r="D102" s="541">
        <v>-2.6994706585544606</v>
      </c>
      <c r="E102" s="542">
        <v>-1241.1300000000047</v>
      </c>
      <c r="F102" s="541">
        <v>-1.7970002071908198</v>
      </c>
    </row>
    <row r="103" spans="1:15" s="528" customFormat="1" ht="15" hidden="1" customHeight="1">
      <c r="A103" s="546" t="s">
        <v>153</v>
      </c>
      <c r="B103" s="550"/>
      <c r="C103" s="549"/>
      <c r="D103" s="548"/>
      <c r="E103" s="553"/>
      <c r="F103" s="552"/>
      <c r="G103" s="507"/>
      <c r="H103" s="510"/>
      <c r="I103" s="510"/>
      <c r="J103" s="510"/>
      <c r="K103" s="510"/>
      <c r="L103" s="510"/>
      <c r="M103" s="510"/>
      <c r="N103" s="587"/>
      <c r="O103" s="586"/>
    </row>
    <row r="104" spans="1:15" s="527" customFormat="1" ht="15" hidden="1" customHeight="1">
      <c r="A104" s="547">
        <v>2008</v>
      </c>
      <c r="B104" s="543">
        <v>66826</v>
      </c>
      <c r="C104" s="542">
        <v>-999.63999999999942</v>
      </c>
      <c r="D104" s="541">
        <v>-1.4738379173421663</v>
      </c>
      <c r="E104" s="542">
        <v>-1619.2100000000064</v>
      </c>
      <c r="F104" s="541">
        <v>-2.3657024355685508</v>
      </c>
      <c r="H104" s="702"/>
      <c r="I104" s="702"/>
      <c r="J104" s="702"/>
      <c r="K104" s="702"/>
      <c r="L104" s="702"/>
      <c r="M104" s="702"/>
      <c r="N104" s="589"/>
      <c r="O104" s="588"/>
    </row>
    <row r="105" spans="1:15" s="517" customFormat="1" ht="15" hidden="1" customHeight="1">
      <c r="A105" s="547">
        <v>2008</v>
      </c>
      <c r="B105" s="543">
        <v>68668.600000000006</v>
      </c>
      <c r="C105" s="542">
        <v>1842.6000000000058</v>
      </c>
      <c r="D105" s="541">
        <v>2.7573100290306343</v>
      </c>
      <c r="E105" s="542">
        <v>-1430.9499999999971</v>
      </c>
      <c r="F105" s="541">
        <v>-2.0413112495016037</v>
      </c>
      <c r="H105" s="510"/>
      <c r="I105" s="510"/>
      <c r="J105" s="510"/>
      <c r="K105" s="510"/>
      <c r="L105" s="510"/>
      <c r="M105" s="510"/>
      <c r="N105" s="587"/>
      <c r="O105" s="586"/>
    </row>
    <row r="106" spans="1:15" s="517" customFormat="1" ht="15" hidden="1" customHeight="1">
      <c r="A106" s="547">
        <v>2008</v>
      </c>
      <c r="B106" s="543">
        <v>69759</v>
      </c>
      <c r="C106" s="542">
        <v>1090.3999999999942</v>
      </c>
      <c r="D106" s="541">
        <v>1.5879164567211177</v>
      </c>
      <c r="E106" s="542">
        <v>-1102.7599999999948</v>
      </c>
      <c r="F106" s="541">
        <v>-1.5562131112746727</v>
      </c>
      <c r="H106" s="510"/>
      <c r="I106" s="510"/>
      <c r="J106" s="510"/>
      <c r="K106" s="510"/>
      <c r="L106" s="510"/>
      <c r="M106" s="510"/>
      <c r="N106" s="587"/>
      <c r="O106" s="586"/>
    </row>
    <row r="107" spans="1:15" s="517" customFormat="1" ht="15" hidden="1" customHeight="1">
      <c r="A107" s="547">
        <v>2008</v>
      </c>
      <c r="B107" s="543">
        <v>70101</v>
      </c>
      <c r="C107" s="542">
        <v>342</v>
      </c>
      <c r="D107" s="541">
        <v>0.49025932137789141</v>
      </c>
      <c r="E107" s="542">
        <v>-890.57000000000698</v>
      </c>
      <c r="F107" s="541">
        <v>-1.2544728902319093</v>
      </c>
      <c r="H107" s="510"/>
      <c r="I107" s="510"/>
      <c r="J107" s="510"/>
      <c r="K107" s="510"/>
      <c r="L107" s="510"/>
      <c r="M107" s="510"/>
      <c r="N107" s="587"/>
      <c r="O107" s="586"/>
    </row>
    <row r="108" spans="1:15" s="516" customFormat="1" ht="15" customHeight="1">
      <c r="A108" s="547">
        <v>2008</v>
      </c>
      <c r="B108" s="543">
        <v>70751</v>
      </c>
      <c r="C108" s="542">
        <v>650</v>
      </c>
      <c r="D108" s="541">
        <v>0.92723356300194837</v>
      </c>
      <c r="E108" s="542">
        <v>-1103.9499999999971</v>
      </c>
      <c r="F108" s="541">
        <v>-1.5363590121487789</v>
      </c>
      <c r="G108" s="517"/>
      <c r="H108" s="510"/>
      <c r="I108" s="510"/>
      <c r="J108" s="510"/>
      <c r="K108" s="510"/>
      <c r="L108" s="510"/>
      <c r="M108" s="510"/>
      <c r="N108" s="701"/>
      <c r="O108" s="700"/>
    </row>
    <row r="109" spans="1:15" s="516" customFormat="1" ht="15" hidden="1" customHeight="1">
      <c r="A109" s="547">
        <v>2008</v>
      </c>
      <c r="B109" s="543">
        <v>68936</v>
      </c>
      <c r="C109" s="542">
        <v>-1815</v>
      </c>
      <c r="D109" s="541">
        <v>-2.5653347655863428</v>
      </c>
      <c r="E109" s="542">
        <v>-3644.4199999999983</v>
      </c>
      <c r="F109" s="541">
        <v>-5.0212164658181848</v>
      </c>
      <c r="H109" s="510"/>
      <c r="I109" s="510"/>
      <c r="J109" s="510"/>
      <c r="K109" s="510"/>
      <c r="L109" s="510"/>
      <c r="M109" s="510"/>
      <c r="N109" s="701"/>
      <c r="O109" s="700"/>
    </row>
    <row r="110" spans="1:15" s="516" customFormat="1" ht="15" hidden="1" customHeight="1">
      <c r="A110" s="547">
        <v>2008</v>
      </c>
      <c r="B110" s="543">
        <v>72799.429999999993</v>
      </c>
      <c r="C110" s="542">
        <v>3863.429999999993</v>
      </c>
      <c r="D110" s="541">
        <v>5.6043721712893131</v>
      </c>
      <c r="E110" s="542">
        <v>-978.38000000000466</v>
      </c>
      <c r="F110" s="541">
        <v>-1.326116890701968</v>
      </c>
      <c r="H110" s="510"/>
      <c r="I110" s="510"/>
      <c r="J110" s="510"/>
      <c r="K110" s="510"/>
      <c r="L110" s="510"/>
      <c r="M110" s="510"/>
    </row>
    <row r="111" spans="1:15" s="515" customFormat="1" ht="15" hidden="1" customHeight="1">
      <c r="A111" s="547">
        <v>2008</v>
      </c>
      <c r="B111" s="543">
        <v>72760.100000000006</v>
      </c>
      <c r="C111" s="542">
        <v>-39.329999999987194</v>
      </c>
      <c r="D111" s="541">
        <v>-5.4025148273808554E-2</v>
      </c>
      <c r="E111" s="542">
        <v>-340.61999999999534</v>
      </c>
      <c r="F111" s="541">
        <v>-0.46595984280318703</v>
      </c>
      <c r="H111" s="510"/>
      <c r="I111" s="510"/>
      <c r="J111" s="510"/>
      <c r="K111" s="510"/>
      <c r="L111" s="510"/>
      <c r="M111" s="510"/>
    </row>
    <row r="112" spans="1:15" s="507" customFormat="1" ht="15" hidden="1" customHeight="1">
      <c r="A112" s="547">
        <v>2008</v>
      </c>
      <c r="B112" s="543">
        <v>71678.95</v>
      </c>
      <c r="C112" s="542">
        <v>-1081.1500000000087</v>
      </c>
      <c r="D112" s="541">
        <v>-1.4859105471268066</v>
      </c>
      <c r="E112" s="542">
        <v>-1070.4499999999971</v>
      </c>
      <c r="F112" s="541">
        <v>-1.4714210701394137</v>
      </c>
      <c r="G112" s="515"/>
      <c r="H112" s="510"/>
      <c r="I112" s="510"/>
      <c r="J112" s="510"/>
      <c r="K112" s="510"/>
      <c r="L112" s="510"/>
      <c r="M112" s="510"/>
    </row>
    <row r="113" spans="1:13" s="507" customFormat="1" ht="15" hidden="1" customHeight="1">
      <c r="A113" s="547">
        <v>2008</v>
      </c>
      <c r="B113" s="543">
        <v>69149.039999999994</v>
      </c>
      <c r="C113" s="542">
        <v>-2529.9100000000035</v>
      </c>
      <c r="D113" s="541">
        <v>-3.5295020365114169</v>
      </c>
      <c r="E113" s="542">
        <v>-2299.0400000000081</v>
      </c>
      <c r="F113" s="541">
        <v>-3.2177771607018855</v>
      </c>
      <c r="G113" s="515"/>
      <c r="H113" s="510"/>
      <c r="I113" s="510"/>
      <c r="J113" s="510"/>
      <c r="K113" s="510"/>
      <c r="L113" s="510"/>
      <c r="M113" s="510"/>
    </row>
    <row r="114" spans="1:13" s="507" customFormat="1" ht="15" hidden="1" customHeight="1">
      <c r="A114" s="547">
        <v>2008</v>
      </c>
      <c r="B114" s="543">
        <v>68906.100000000006</v>
      </c>
      <c r="C114" s="542">
        <v>-242.93999999998778</v>
      </c>
      <c r="D114" s="541">
        <v>-0.35132808785196801</v>
      </c>
      <c r="E114" s="542">
        <v>-801.26999999998952</v>
      </c>
      <c r="F114" s="541">
        <v>-1.1494767339522127</v>
      </c>
      <c r="H114" s="510"/>
      <c r="I114" s="510"/>
      <c r="J114" s="510"/>
      <c r="K114" s="510"/>
      <c r="L114" s="510"/>
      <c r="M114" s="510"/>
    </row>
    <row r="115" spans="1:13" s="507" customFormat="1" ht="15" hidden="1" customHeight="1">
      <c r="A115" s="547">
        <v>2008</v>
      </c>
      <c r="B115" s="543">
        <v>66137.679999999993</v>
      </c>
      <c r="C115" s="542">
        <v>-2768.4200000000128</v>
      </c>
      <c r="D115" s="541">
        <v>-4.0176704239537742</v>
      </c>
      <c r="E115" s="542">
        <v>-1687.9600000000064</v>
      </c>
      <c r="F115" s="541">
        <v>-2.4886753740915708</v>
      </c>
      <c r="H115" s="510"/>
      <c r="I115" s="510"/>
      <c r="J115" s="510"/>
      <c r="K115" s="510"/>
      <c r="L115" s="510"/>
      <c r="M115" s="510"/>
    </row>
    <row r="116" spans="1:13" s="507" customFormat="1" ht="15" hidden="1" customHeight="1">
      <c r="A116" s="546" t="s">
        <v>152</v>
      </c>
      <c r="B116" s="550"/>
      <c r="C116" s="549"/>
      <c r="D116" s="548"/>
      <c r="E116" s="549"/>
      <c r="F116" s="548"/>
      <c r="G116" s="698"/>
      <c r="H116" s="697"/>
    </row>
    <row r="117" spans="1:13" s="302" customFormat="1" ht="15" hidden="1" customHeight="1">
      <c r="A117" s="547">
        <v>2009</v>
      </c>
      <c r="B117" s="543">
        <v>63684.75</v>
      </c>
      <c r="C117" s="542">
        <v>-2452.929999999993</v>
      </c>
      <c r="D117" s="541">
        <v>-3.7088237748889838</v>
      </c>
      <c r="E117" s="542">
        <v>-3141.25</v>
      </c>
      <c r="F117" s="541">
        <v>-4.7006404692784258</v>
      </c>
    </row>
    <row r="118" spans="1:13" s="302" customFormat="1" ht="15" hidden="1" customHeight="1">
      <c r="A118" s="547">
        <v>2009</v>
      </c>
      <c r="B118" s="543">
        <v>65443.3</v>
      </c>
      <c r="C118" s="542">
        <v>1758.5500000000029</v>
      </c>
      <c r="D118" s="541">
        <v>2.7613361126486353</v>
      </c>
      <c r="E118" s="542">
        <v>-3225.3000000000029</v>
      </c>
      <c r="F118" s="541">
        <v>-4.6969065919503237</v>
      </c>
    </row>
    <row r="119" spans="1:13" s="302" customFormat="1" ht="15" hidden="1" customHeight="1">
      <c r="A119" s="547">
        <v>2009</v>
      </c>
      <c r="B119" s="543">
        <v>67329.13</v>
      </c>
      <c r="C119" s="542">
        <v>1885.8300000000017</v>
      </c>
      <c r="D119" s="541">
        <v>2.8816242457211132</v>
      </c>
      <c r="E119" s="542">
        <v>-2429.8699999999953</v>
      </c>
      <c r="F119" s="541">
        <v>-3.4832351381183742</v>
      </c>
    </row>
    <row r="120" spans="1:13" s="302" customFormat="1" ht="15" hidden="1" customHeight="1">
      <c r="A120" s="547">
        <v>2009</v>
      </c>
      <c r="B120" s="543">
        <v>67707.75</v>
      </c>
      <c r="C120" s="542">
        <v>378.61999999999534</v>
      </c>
      <c r="D120" s="541">
        <v>0.56234203531219862</v>
      </c>
      <c r="E120" s="542">
        <v>-2393.25</v>
      </c>
      <c r="F120" s="541">
        <v>-3.4140026533145118</v>
      </c>
    </row>
    <row r="121" spans="1:13" s="507" customFormat="1" ht="15" customHeight="1">
      <c r="A121" s="547">
        <v>2009</v>
      </c>
      <c r="B121" s="543">
        <v>67869.100000000006</v>
      </c>
      <c r="C121" s="542">
        <v>161.35000000000582</v>
      </c>
      <c r="D121" s="541">
        <v>0.23830359153865288</v>
      </c>
      <c r="E121" s="542">
        <v>-2881.8999999999942</v>
      </c>
      <c r="F121" s="541">
        <v>-4.0732993173241283</v>
      </c>
    </row>
    <row r="122" spans="1:13" s="507" customFormat="1" ht="15" hidden="1" customHeight="1">
      <c r="A122" s="547">
        <v>2009</v>
      </c>
      <c r="B122" s="543">
        <v>68309.63</v>
      </c>
      <c r="C122" s="542">
        <v>440.52999999999884</v>
      </c>
      <c r="D122" s="541">
        <v>0.64908772917277702</v>
      </c>
      <c r="E122" s="542">
        <v>-626.36999999999534</v>
      </c>
      <c r="F122" s="541">
        <v>-0.90862539166762701</v>
      </c>
    </row>
    <row r="123" spans="1:13" s="507" customFormat="1" ht="15" hidden="1" customHeight="1">
      <c r="A123" s="547">
        <v>2009</v>
      </c>
      <c r="B123" s="543">
        <v>69968.039999999994</v>
      </c>
      <c r="C123" s="542">
        <v>1658.4099999999889</v>
      </c>
      <c r="D123" s="541">
        <v>2.4277836082555098</v>
      </c>
      <c r="E123" s="542">
        <v>-2831.3899999999994</v>
      </c>
      <c r="F123" s="541">
        <v>-3.8893024299778176</v>
      </c>
      <c r="G123" s="699"/>
    </row>
    <row r="124" spans="1:13" s="507" customFormat="1" ht="15" hidden="1" customHeight="1">
      <c r="A124" s="547">
        <v>2009</v>
      </c>
      <c r="B124" s="543">
        <v>69872.38</v>
      </c>
      <c r="C124" s="542">
        <v>-95.659999999988941</v>
      </c>
      <c r="D124" s="541">
        <v>-0.13671956510428629</v>
      </c>
      <c r="E124" s="542">
        <v>-2887.7200000000012</v>
      </c>
      <c r="F124" s="541">
        <v>-3.968823572260078</v>
      </c>
    </row>
    <row r="125" spans="1:13" ht="15" hidden="1" customHeight="1">
      <c r="A125" s="547">
        <v>2009</v>
      </c>
      <c r="B125" s="543">
        <v>68374</v>
      </c>
      <c r="C125" s="542">
        <v>-1498.3800000000047</v>
      </c>
      <c r="D125" s="541">
        <v>-2.1444525004014565</v>
      </c>
      <c r="E125" s="542">
        <v>-3304.9499999999971</v>
      </c>
      <c r="F125" s="541">
        <v>-4.6107678753664771</v>
      </c>
    </row>
    <row r="126" spans="1:13" ht="15" hidden="1" customHeight="1">
      <c r="A126" s="547">
        <v>2009</v>
      </c>
      <c r="B126" s="543">
        <v>66404.09</v>
      </c>
      <c r="C126" s="542">
        <v>-1969.9100000000035</v>
      </c>
      <c r="D126" s="541">
        <v>-2.8810805276859668</v>
      </c>
      <c r="E126" s="542">
        <v>-2744.9499999999971</v>
      </c>
      <c r="F126" s="541">
        <v>-3.9696140394718356</v>
      </c>
    </row>
    <row r="127" spans="1:13" s="507" customFormat="1" ht="15" hidden="1" customHeight="1">
      <c r="A127" s="547">
        <v>2009</v>
      </c>
      <c r="B127" s="543">
        <v>65654.710000000006</v>
      </c>
      <c r="C127" s="542">
        <v>-749.3799999999901</v>
      </c>
      <c r="D127" s="541">
        <v>-1.1285148249151433</v>
      </c>
      <c r="E127" s="542">
        <v>-3251.3899999999994</v>
      </c>
      <c r="F127" s="541">
        <v>-4.7185807932824559</v>
      </c>
    </row>
    <row r="128" spans="1:13" s="507" customFormat="1" ht="15" hidden="1" customHeight="1">
      <c r="A128" s="547">
        <v>2009</v>
      </c>
      <c r="B128" s="543">
        <v>63529.94</v>
      </c>
      <c r="C128" s="542">
        <v>-2124.7700000000041</v>
      </c>
      <c r="D128" s="541">
        <v>-3.2362796210660321</v>
      </c>
      <c r="E128" s="542">
        <v>-2607.7399999999907</v>
      </c>
      <c r="F128" s="541">
        <v>-3.9428960919100717</v>
      </c>
    </row>
    <row r="129" spans="1:8" s="507" customFormat="1" ht="15" hidden="1" customHeight="1">
      <c r="A129" s="546" t="s">
        <v>151</v>
      </c>
      <c r="B129" s="550"/>
      <c r="C129" s="549"/>
      <c r="D129" s="548"/>
      <c r="E129" s="549"/>
      <c r="F129" s="548"/>
      <c r="G129" s="698"/>
      <c r="H129" s="697"/>
    </row>
    <row r="130" spans="1:8" s="302" customFormat="1" ht="15" hidden="1" customHeight="1">
      <c r="A130" s="547">
        <v>2010</v>
      </c>
      <c r="B130" s="543">
        <v>62620.31</v>
      </c>
      <c r="C130" s="542">
        <v>-909.63000000000466</v>
      </c>
      <c r="D130" s="541">
        <v>-1.4318130947392831</v>
      </c>
      <c r="E130" s="542">
        <v>-1064.4400000000023</v>
      </c>
      <c r="F130" s="541">
        <v>-1.6714205520159879</v>
      </c>
    </row>
    <row r="131" spans="1:8" s="302" customFormat="1" ht="15" hidden="1" customHeight="1">
      <c r="A131" s="547">
        <v>2010</v>
      </c>
      <c r="B131" s="543">
        <v>63787.8</v>
      </c>
      <c r="C131" s="542">
        <v>1167.4900000000052</v>
      </c>
      <c r="D131" s="541">
        <v>1.8643951139814021</v>
      </c>
      <c r="E131" s="542">
        <v>-1655.5</v>
      </c>
      <c r="F131" s="541">
        <v>-2.5296707225949717</v>
      </c>
    </row>
    <row r="132" spans="1:8" s="302" customFormat="1" ht="15" hidden="1" customHeight="1">
      <c r="A132" s="547">
        <v>2010</v>
      </c>
      <c r="B132" s="543">
        <v>65465.43</v>
      </c>
      <c r="C132" s="542">
        <v>1677.6299999999974</v>
      </c>
      <c r="D132" s="541">
        <v>2.6300170251991801</v>
      </c>
      <c r="E132" s="542">
        <v>-1863.7000000000044</v>
      </c>
      <c r="F132" s="541">
        <v>-2.768044084336168</v>
      </c>
    </row>
    <row r="133" spans="1:8" s="302" customFormat="1" ht="15" hidden="1" customHeight="1">
      <c r="A133" s="547">
        <v>2010</v>
      </c>
      <c r="B133" s="543">
        <v>66113</v>
      </c>
      <c r="C133" s="542">
        <v>647.56999999999971</v>
      </c>
      <c r="D133" s="541">
        <v>0.98917856340361254</v>
      </c>
      <c r="E133" s="542">
        <v>-1594.75</v>
      </c>
      <c r="F133" s="541">
        <v>-2.3553433691121057</v>
      </c>
    </row>
    <row r="134" spans="1:8" s="507" customFormat="1" ht="15" customHeight="1">
      <c r="A134" s="547">
        <v>2010</v>
      </c>
      <c r="B134" s="543">
        <v>65962.039999999994</v>
      </c>
      <c r="C134" s="542">
        <v>-150.9600000000064</v>
      </c>
      <c r="D134" s="541">
        <v>-0.2283363332476398</v>
      </c>
      <c r="E134" s="542">
        <v>-1907.0600000000122</v>
      </c>
      <c r="F134" s="541">
        <v>-2.8099090749693261</v>
      </c>
    </row>
    <row r="135" spans="1:8" s="507" customFormat="1" ht="15" hidden="1" customHeight="1">
      <c r="A135" s="547">
        <v>2010</v>
      </c>
      <c r="B135" s="543">
        <v>66003.09</v>
      </c>
      <c r="C135" s="542">
        <v>41.05000000000291</v>
      </c>
      <c r="D135" s="541">
        <v>6.2232762964882227E-2</v>
      </c>
      <c r="E135" s="542">
        <v>-2306.5400000000081</v>
      </c>
      <c r="F135" s="541">
        <v>-3.3765956571569831</v>
      </c>
    </row>
    <row r="136" spans="1:8" s="507" customFormat="1" ht="15" hidden="1" customHeight="1">
      <c r="A136" s="547">
        <v>2010</v>
      </c>
      <c r="B136" s="543">
        <v>67800.039999999994</v>
      </c>
      <c r="C136" s="542">
        <v>1796.9499999999971</v>
      </c>
      <c r="D136" s="541">
        <v>2.7225240515254683</v>
      </c>
      <c r="E136" s="542">
        <v>-2168</v>
      </c>
      <c r="F136" s="541">
        <v>-3.0985575699991017</v>
      </c>
    </row>
    <row r="137" spans="1:8" s="507" customFormat="1" ht="15" hidden="1" customHeight="1">
      <c r="A137" s="547">
        <v>2010</v>
      </c>
      <c r="B137" s="543">
        <v>67391.95</v>
      </c>
      <c r="C137" s="542">
        <v>-408.08999999999651</v>
      </c>
      <c r="D137" s="541">
        <v>-0.6019022997626422</v>
      </c>
      <c r="E137" s="542">
        <v>-2480.4300000000076</v>
      </c>
      <c r="F137" s="541">
        <v>-3.5499434826751468</v>
      </c>
    </row>
    <row r="138" spans="1:8" s="507" customFormat="1" ht="15" hidden="1" customHeight="1">
      <c r="A138" s="547">
        <v>2010</v>
      </c>
      <c r="B138" s="543">
        <v>66472.539999999994</v>
      </c>
      <c r="C138" s="542">
        <v>-919.41000000000349</v>
      </c>
      <c r="D138" s="541">
        <v>-1.3642727358386395</v>
      </c>
      <c r="E138" s="542">
        <v>-1901.4600000000064</v>
      </c>
      <c r="F138" s="541">
        <v>-2.7809693743235897</v>
      </c>
    </row>
    <row r="139" spans="1:8" ht="15" hidden="1" customHeight="1">
      <c r="A139" s="547">
        <v>2010</v>
      </c>
      <c r="B139" s="543">
        <v>64728.4</v>
      </c>
      <c r="C139" s="542">
        <v>-1744.1399999999921</v>
      </c>
      <c r="D139" s="541">
        <v>-2.6238503899504906</v>
      </c>
      <c r="E139" s="542">
        <v>-1675.6899999999951</v>
      </c>
      <c r="F139" s="541">
        <v>-2.5234740811898746</v>
      </c>
    </row>
    <row r="140" spans="1:8" s="507" customFormat="1" ht="15" hidden="1" customHeight="1">
      <c r="A140" s="547">
        <v>2010</v>
      </c>
      <c r="B140" s="543">
        <v>63907.38</v>
      </c>
      <c r="C140" s="542">
        <v>-821.02000000000407</v>
      </c>
      <c r="D140" s="541">
        <v>-1.2684076850347026</v>
      </c>
      <c r="E140" s="542">
        <v>-1747.330000000009</v>
      </c>
      <c r="F140" s="541">
        <v>-2.6613932191612832</v>
      </c>
    </row>
    <row r="141" spans="1:8" s="507" customFormat="1" ht="15" hidden="1" customHeight="1">
      <c r="A141" s="547">
        <v>2010</v>
      </c>
      <c r="B141" s="543">
        <v>61344.42</v>
      </c>
      <c r="C141" s="542">
        <v>-2562.9599999999991</v>
      </c>
      <c r="D141" s="541">
        <v>-4.0104288424904837</v>
      </c>
      <c r="E141" s="542">
        <v>-2185.5200000000041</v>
      </c>
      <c r="F141" s="541">
        <v>-3.4401417662286491</v>
      </c>
    </row>
    <row r="142" spans="1:8" s="507" customFormat="1" ht="15" hidden="1" customHeight="1">
      <c r="A142" s="546" t="s">
        <v>150</v>
      </c>
      <c r="B142" s="550"/>
      <c r="C142" s="549"/>
      <c r="D142" s="548"/>
      <c r="E142" s="549"/>
      <c r="F142" s="548"/>
      <c r="G142" s="698"/>
      <c r="H142" s="697"/>
    </row>
    <row r="143" spans="1:8" s="302" customFormat="1" ht="15" hidden="1" customHeight="1">
      <c r="A143" s="547">
        <v>2011</v>
      </c>
      <c r="B143" s="543">
        <v>60507.8</v>
      </c>
      <c r="C143" s="542">
        <v>-836.61999999999534</v>
      </c>
      <c r="D143" s="541">
        <v>-1.3638078247377621</v>
      </c>
      <c r="E143" s="542">
        <v>-2112.5099999999948</v>
      </c>
      <c r="F143" s="541">
        <v>-3.3735221048889628</v>
      </c>
    </row>
    <row r="144" spans="1:8" s="302" customFormat="1" ht="14.45" hidden="1" customHeight="1">
      <c r="A144" s="547">
        <v>2011</v>
      </c>
      <c r="B144" s="543">
        <v>61786.8</v>
      </c>
      <c r="C144" s="542">
        <v>1279</v>
      </c>
      <c r="D144" s="541">
        <v>2.1137770667583311</v>
      </c>
      <c r="E144" s="542">
        <v>-2001</v>
      </c>
      <c r="F144" s="541">
        <v>-3.1369634945867375</v>
      </c>
    </row>
    <row r="145" spans="1:8" s="302" customFormat="1" ht="14.45" hidden="1" customHeight="1">
      <c r="A145" s="547">
        <v>2011</v>
      </c>
      <c r="B145" s="543">
        <v>63374.34</v>
      </c>
      <c r="C145" s="542">
        <v>1587.5399999999936</v>
      </c>
      <c r="D145" s="541">
        <v>2.5693837518693243</v>
      </c>
      <c r="E145" s="542">
        <v>-2091.0900000000038</v>
      </c>
      <c r="F145" s="541">
        <v>-3.1941896662101072</v>
      </c>
    </row>
    <row r="146" spans="1:8" s="302" customFormat="1" ht="14.45" hidden="1" customHeight="1">
      <c r="A146" s="547">
        <v>2011</v>
      </c>
      <c r="B146" s="543">
        <v>63724.42</v>
      </c>
      <c r="C146" s="542">
        <v>350.08000000000175</v>
      </c>
      <c r="D146" s="541">
        <v>0.55240023012468953</v>
      </c>
      <c r="E146" s="542">
        <v>-2388.5800000000017</v>
      </c>
      <c r="F146" s="541">
        <v>-3.6128749262626059</v>
      </c>
    </row>
    <row r="147" spans="1:8" s="302" customFormat="1" ht="14.45" customHeight="1">
      <c r="A147" s="547">
        <v>2011</v>
      </c>
      <c r="B147" s="543">
        <v>63895.68</v>
      </c>
      <c r="C147" s="542">
        <v>171.26000000000204</v>
      </c>
      <c r="D147" s="541">
        <v>0.2687509749009962</v>
      </c>
      <c r="E147" s="542">
        <v>-2066.3599999999933</v>
      </c>
      <c r="F147" s="541">
        <v>-3.1326502333766371</v>
      </c>
    </row>
    <row r="148" spans="1:8" s="507" customFormat="1" ht="14.45" hidden="1" customHeight="1">
      <c r="A148" s="547">
        <v>2011</v>
      </c>
      <c r="B148" s="543">
        <v>64697.68</v>
      </c>
      <c r="C148" s="542">
        <v>802</v>
      </c>
      <c r="D148" s="541">
        <v>1.2551709286136514</v>
      </c>
      <c r="E148" s="542">
        <v>-1305.4099999999962</v>
      </c>
      <c r="F148" s="541">
        <v>-1.977801342331091</v>
      </c>
    </row>
    <row r="149" spans="1:8" s="507" customFormat="1" ht="14.45" hidden="1" customHeight="1">
      <c r="A149" s="547">
        <v>2011</v>
      </c>
      <c r="B149" s="543">
        <v>66170.14</v>
      </c>
      <c r="C149" s="542">
        <v>1472.4599999999991</v>
      </c>
      <c r="D149" s="541">
        <v>2.275908502437801</v>
      </c>
      <c r="E149" s="542">
        <v>-1629.8999999999942</v>
      </c>
      <c r="F149" s="541">
        <v>-2.4039808826071436</v>
      </c>
    </row>
    <row r="150" spans="1:8" s="507" customFormat="1" ht="14.45" hidden="1" customHeight="1">
      <c r="A150" s="547">
        <v>2011</v>
      </c>
      <c r="B150" s="543">
        <v>66131.77</v>
      </c>
      <c r="C150" s="542">
        <v>-38.369999999995343</v>
      </c>
      <c r="D150" s="541">
        <v>-5.7986880487163717E-2</v>
      </c>
      <c r="E150" s="542">
        <v>-1260.179999999993</v>
      </c>
      <c r="F150" s="541">
        <v>-1.8699266010257816</v>
      </c>
    </row>
    <row r="151" spans="1:8" s="507" customFormat="1" ht="14.45" hidden="1" customHeight="1">
      <c r="A151" s="547">
        <v>2011</v>
      </c>
      <c r="B151" s="543">
        <v>64737.77</v>
      </c>
      <c r="C151" s="542">
        <v>-1394.0000000000073</v>
      </c>
      <c r="D151" s="541">
        <v>-2.1079127324128848</v>
      </c>
      <c r="E151" s="542">
        <v>-1734.7699999999968</v>
      </c>
      <c r="F151" s="541">
        <v>-2.6097543436733446</v>
      </c>
    </row>
    <row r="152" spans="1:8" ht="14.45" hidden="1" customHeight="1">
      <c r="A152" s="547">
        <v>2011</v>
      </c>
      <c r="B152" s="543">
        <v>63509.9</v>
      </c>
      <c r="C152" s="542">
        <v>-1227.8699999999953</v>
      </c>
      <c r="D152" s="541">
        <v>-1.8966825703140415</v>
      </c>
      <c r="E152" s="542">
        <v>-1218.5</v>
      </c>
      <c r="F152" s="541">
        <v>-1.8824812601578316</v>
      </c>
    </row>
    <row r="153" spans="1:8" s="507" customFormat="1" ht="14.45" hidden="1" customHeight="1">
      <c r="A153" s="547">
        <v>2011</v>
      </c>
      <c r="B153" s="543">
        <v>62734</v>
      </c>
      <c r="C153" s="542">
        <v>-775.90000000000146</v>
      </c>
      <c r="D153" s="541">
        <v>-1.2216992941257985</v>
      </c>
      <c r="E153" s="542">
        <v>-1173.3799999999974</v>
      </c>
      <c r="F153" s="541">
        <v>-1.8360633779697935</v>
      </c>
    </row>
    <row r="154" spans="1:8" s="507" customFormat="1" ht="14.45" hidden="1" customHeight="1">
      <c r="A154" s="547">
        <v>2011</v>
      </c>
      <c r="B154" s="543">
        <v>60034.75</v>
      </c>
      <c r="C154" s="542">
        <v>-2699.25</v>
      </c>
      <c r="D154" s="541">
        <v>-4.3026907259221474</v>
      </c>
      <c r="E154" s="542">
        <v>-1309.6699999999983</v>
      </c>
      <c r="F154" s="541">
        <v>-2.1349456071147159</v>
      </c>
    </row>
    <row r="155" spans="1:8" s="507" customFormat="1" ht="14.45" hidden="1" customHeight="1">
      <c r="A155" s="546" t="s">
        <v>149</v>
      </c>
      <c r="B155" s="550"/>
      <c r="C155" s="549"/>
      <c r="D155" s="548"/>
      <c r="E155" s="549"/>
      <c r="F155" s="548"/>
      <c r="G155" s="698"/>
      <c r="H155" s="697"/>
    </row>
    <row r="156" spans="1:8" s="302" customFormat="1" ht="15" hidden="1" customHeight="1">
      <c r="A156" s="547">
        <v>2012</v>
      </c>
      <c r="B156" s="543">
        <v>59049.66</v>
      </c>
      <c r="C156" s="542">
        <v>-985.08999999999651</v>
      </c>
      <c r="D156" s="541">
        <v>-1.6408663315829557</v>
      </c>
      <c r="E156" s="542">
        <v>-1458.1399999999994</v>
      </c>
      <c r="F156" s="541">
        <v>-2.4098380704636497</v>
      </c>
    </row>
    <row r="157" spans="1:8" s="302" customFormat="1" ht="15" hidden="1" customHeight="1">
      <c r="A157" s="547">
        <v>2012</v>
      </c>
      <c r="B157" s="543">
        <v>61140.28</v>
      </c>
      <c r="C157" s="542">
        <v>2090.6199999999953</v>
      </c>
      <c r="D157" s="541">
        <v>3.5404437553069812</v>
      </c>
      <c r="E157" s="542">
        <v>-646.52000000000407</v>
      </c>
      <c r="F157" s="541">
        <v>-1.0463723643237728</v>
      </c>
    </row>
    <row r="158" spans="1:8" s="302" customFormat="1" ht="15" hidden="1" customHeight="1">
      <c r="A158" s="547">
        <v>2012</v>
      </c>
      <c r="B158" s="543">
        <v>62505.5</v>
      </c>
      <c r="C158" s="542">
        <v>1365.2200000000012</v>
      </c>
      <c r="D158" s="541">
        <v>2.2329305655780445</v>
      </c>
      <c r="E158" s="542">
        <v>-868.83999999999651</v>
      </c>
      <c r="F158" s="541">
        <v>-1.370964967840294</v>
      </c>
    </row>
    <row r="159" spans="1:8" s="302" customFormat="1" ht="15" hidden="1" customHeight="1">
      <c r="A159" s="547">
        <v>2012</v>
      </c>
      <c r="B159" s="543">
        <v>62296.1</v>
      </c>
      <c r="C159" s="542">
        <v>-209.40000000000146</v>
      </c>
      <c r="D159" s="541">
        <v>-0.33501051907431645</v>
      </c>
      <c r="E159" s="542">
        <v>-1428.3199999999997</v>
      </c>
      <c r="F159" s="541">
        <v>-2.2414013340568744</v>
      </c>
    </row>
    <row r="160" spans="1:8" s="302" customFormat="1" ht="15" customHeight="1">
      <c r="A160" s="547">
        <v>2012</v>
      </c>
      <c r="B160" s="543">
        <v>62699.9</v>
      </c>
      <c r="C160" s="542">
        <v>403.80000000000291</v>
      </c>
      <c r="D160" s="541">
        <v>0.64819467029235511</v>
      </c>
      <c r="E160" s="542">
        <v>-1195.7799999999988</v>
      </c>
      <c r="F160" s="541">
        <v>-1.8714567244608702</v>
      </c>
    </row>
    <row r="161" spans="1:8" s="302" customFormat="1" ht="15" hidden="1" customHeight="1">
      <c r="A161" s="547">
        <v>2012</v>
      </c>
      <c r="B161" s="543">
        <v>63264.95</v>
      </c>
      <c r="C161" s="542">
        <v>565.04999999999563</v>
      </c>
      <c r="D161" s="541">
        <v>0.90119760956555695</v>
      </c>
      <c r="E161" s="542">
        <v>-1432.7300000000032</v>
      </c>
      <c r="F161" s="541">
        <v>-2.2144998089575978</v>
      </c>
    </row>
    <row r="162" spans="1:8" s="507" customFormat="1" ht="15" hidden="1" customHeight="1">
      <c r="A162" s="547">
        <v>2012</v>
      </c>
      <c r="B162" s="543">
        <v>64792.4</v>
      </c>
      <c r="C162" s="542">
        <v>1527.4500000000044</v>
      </c>
      <c r="D162" s="541">
        <v>2.4143700421797689</v>
      </c>
      <c r="E162" s="542">
        <v>-1377.739999999998</v>
      </c>
      <c r="F162" s="541">
        <v>-2.0821174021998416</v>
      </c>
    </row>
    <row r="163" spans="1:8" s="507" customFormat="1" ht="15" hidden="1" customHeight="1">
      <c r="A163" s="547">
        <v>2012</v>
      </c>
      <c r="B163" s="543">
        <v>64862.81</v>
      </c>
      <c r="C163" s="542">
        <v>70.409999999996217</v>
      </c>
      <c r="D163" s="541">
        <v>0.10867015267221802</v>
      </c>
      <c r="E163" s="542">
        <v>-1268.9600000000064</v>
      </c>
      <c r="F163" s="541">
        <v>-1.9188356821539827</v>
      </c>
    </row>
    <row r="164" spans="1:8" s="507" customFormat="1" ht="15" hidden="1" customHeight="1">
      <c r="A164" s="547">
        <v>2012</v>
      </c>
      <c r="B164" s="543">
        <v>63765.55</v>
      </c>
      <c r="C164" s="542">
        <v>-1097.2599999999948</v>
      </c>
      <c r="D164" s="541">
        <v>-1.6916627571330878</v>
      </c>
      <c r="E164" s="542">
        <v>-972.21999999999389</v>
      </c>
      <c r="F164" s="541">
        <v>-1.5017817264944284</v>
      </c>
    </row>
    <row r="165" spans="1:8" ht="15" hidden="1" customHeight="1">
      <c r="A165" s="547">
        <v>2012</v>
      </c>
      <c r="B165" s="543">
        <v>62404.86</v>
      </c>
      <c r="C165" s="542">
        <v>-1360.6900000000023</v>
      </c>
      <c r="D165" s="541">
        <v>-2.1338951832141362</v>
      </c>
      <c r="E165" s="542">
        <v>-1105.0400000000009</v>
      </c>
      <c r="F165" s="541">
        <v>-1.7399492047696583</v>
      </c>
    </row>
    <row r="166" spans="1:8" s="507" customFormat="1" ht="15" hidden="1" customHeight="1">
      <c r="A166" s="547">
        <v>2012</v>
      </c>
      <c r="B166" s="543">
        <v>62218.71</v>
      </c>
      <c r="C166" s="542">
        <v>-186.15000000000146</v>
      </c>
      <c r="D166" s="541">
        <v>-0.29829407517298989</v>
      </c>
      <c r="E166" s="542">
        <v>-515.29000000000087</v>
      </c>
      <c r="F166" s="541">
        <v>-0.82138872062996882</v>
      </c>
    </row>
    <row r="167" spans="1:8" s="507" customFormat="1" ht="15" hidden="1" customHeight="1">
      <c r="A167" s="547">
        <v>2012</v>
      </c>
      <c r="B167" s="543">
        <v>59252.17</v>
      </c>
      <c r="C167" s="542">
        <v>-2966.5400000000009</v>
      </c>
      <c r="D167" s="541">
        <v>-4.7679227036368985</v>
      </c>
      <c r="E167" s="542">
        <v>-782.58000000000175</v>
      </c>
      <c r="F167" s="541">
        <v>-1.303545030170028</v>
      </c>
    </row>
    <row r="168" spans="1:8" s="507" customFormat="1" ht="15" hidden="1" customHeight="1">
      <c r="A168" s="551">
        <v>2013</v>
      </c>
      <c r="B168" s="581"/>
      <c r="C168" s="534"/>
      <c r="D168" s="533"/>
      <c r="E168" s="534"/>
      <c r="F168" s="533"/>
      <c r="G168" s="698"/>
      <c r="H168" s="697"/>
    </row>
    <row r="169" spans="1:8" s="507" customFormat="1" ht="15" hidden="1" customHeight="1">
      <c r="A169" s="547">
        <v>2013</v>
      </c>
      <c r="B169" s="543">
        <v>58042.5</v>
      </c>
      <c r="C169" s="542">
        <v>-1209.6699999999983</v>
      </c>
      <c r="D169" s="541">
        <v>-2.0415623596570356</v>
      </c>
      <c r="E169" s="542">
        <v>-1007.1600000000035</v>
      </c>
      <c r="F169" s="541">
        <v>-1.7056152397829294</v>
      </c>
    </row>
    <row r="170" spans="1:8" s="302" customFormat="1" ht="15" hidden="1" customHeight="1">
      <c r="A170" s="547">
        <v>2013</v>
      </c>
      <c r="B170" s="543">
        <v>59034.1</v>
      </c>
      <c r="C170" s="542">
        <v>991.59999999999854</v>
      </c>
      <c r="D170" s="541">
        <v>1.7084033251496749</v>
      </c>
      <c r="E170" s="542">
        <v>-2106.1800000000003</v>
      </c>
      <c r="F170" s="541">
        <v>-3.4448321139517191</v>
      </c>
    </row>
    <row r="171" spans="1:8" s="302" customFormat="1" ht="15" hidden="1" customHeight="1">
      <c r="A171" s="547">
        <v>2013</v>
      </c>
      <c r="B171" s="543">
        <v>60394.94</v>
      </c>
      <c r="C171" s="542">
        <v>1360.8400000000038</v>
      </c>
      <c r="D171" s="541">
        <v>2.3051761608968491</v>
      </c>
      <c r="E171" s="542">
        <v>-2110.5599999999977</v>
      </c>
      <c r="F171" s="541">
        <v>-3.3765988593003726</v>
      </c>
    </row>
    <row r="172" spans="1:8" s="302" customFormat="1" ht="15" hidden="1" customHeight="1">
      <c r="A172" s="547">
        <v>2013</v>
      </c>
      <c r="B172" s="543">
        <v>61148.45</v>
      </c>
      <c r="C172" s="542">
        <v>753.50999999999476</v>
      </c>
      <c r="D172" s="541">
        <v>1.247637633218929</v>
      </c>
      <c r="E172" s="542">
        <v>-1147.6500000000015</v>
      </c>
      <c r="F172" s="541">
        <v>-1.8422501569119021</v>
      </c>
    </row>
    <row r="173" spans="1:8" s="302" customFormat="1" ht="15" customHeight="1">
      <c r="A173" s="547">
        <v>2013</v>
      </c>
      <c r="B173" s="543">
        <v>62025.13</v>
      </c>
      <c r="C173" s="542">
        <v>876.68000000000029</v>
      </c>
      <c r="D173" s="541">
        <v>1.4336912873506975</v>
      </c>
      <c r="E173" s="542">
        <v>-674.77000000000407</v>
      </c>
      <c r="F173" s="541">
        <v>-1.0761899141784994</v>
      </c>
    </row>
    <row r="174" spans="1:8" s="302" customFormat="1" ht="15" hidden="1" customHeight="1">
      <c r="A174" s="547">
        <v>2013</v>
      </c>
      <c r="B174" s="543">
        <v>63417.45</v>
      </c>
      <c r="C174" s="542">
        <v>1392.3199999999997</v>
      </c>
      <c r="D174" s="541">
        <v>2.2447675643727081</v>
      </c>
      <c r="E174" s="542">
        <v>152.5</v>
      </c>
      <c r="F174" s="541">
        <v>0.24104974397356216</v>
      </c>
    </row>
    <row r="175" spans="1:8" s="507" customFormat="1" ht="15" hidden="1" customHeight="1">
      <c r="A175" s="547">
        <v>2013</v>
      </c>
      <c r="B175" s="543">
        <v>64993.69</v>
      </c>
      <c r="C175" s="542">
        <v>1576.2400000000052</v>
      </c>
      <c r="D175" s="541">
        <v>2.4854988650600234</v>
      </c>
      <c r="E175" s="542">
        <v>201.29000000000087</v>
      </c>
      <c r="F175" s="541">
        <v>0.31066915255493655</v>
      </c>
    </row>
    <row r="176" spans="1:8" s="507" customFormat="1" ht="15" hidden="1" customHeight="1">
      <c r="A176" s="547">
        <v>2013</v>
      </c>
      <c r="B176" s="543">
        <v>64884.75</v>
      </c>
      <c r="C176" s="542">
        <v>-108.94000000000233</v>
      </c>
      <c r="D176" s="541">
        <v>-0.16761627167191762</v>
      </c>
      <c r="E176" s="542">
        <v>21.940000000002328</v>
      </c>
      <c r="F176" s="541">
        <v>3.3825238222021881E-2</v>
      </c>
    </row>
    <row r="177" spans="1:13" s="507" customFormat="1" ht="15" hidden="1" customHeight="1">
      <c r="A177" s="547">
        <v>2013</v>
      </c>
      <c r="B177" s="543">
        <v>63538.85</v>
      </c>
      <c r="C177" s="542">
        <v>-1345.9000000000015</v>
      </c>
      <c r="D177" s="541">
        <v>-2.0742932661372748</v>
      </c>
      <c r="E177" s="542">
        <v>-226.70000000000437</v>
      </c>
      <c r="F177" s="541">
        <v>-0.35552112386704948</v>
      </c>
    </row>
    <row r="178" spans="1:13" ht="15" hidden="1" customHeight="1">
      <c r="A178" s="547">
        <v>2013</v>
      </c>
      <c r="B178" s="543">
        <v>62090.47</v>
      </c>
      <c r="C178" s="542">
        <v>-1448.3799999999974</v>
      </c>
      <c r="D178" s="541">
        <v>-2.2795187511262753</v>
      </c>
      <c r="E178" s="542">
        <v>-314.38999999999942</v>
      </c>
      <c r="F178" s="541">
        <v>-0.50379089064537652</v>
      </c>
    </row>
    <row r="179" spans="1:13" s="507" customFormat="1" ht="15" hidden="1" customHeight="1">
      <c r="A179" s="547">
        <v>2013</v>
      </c>
      <c r="B179" s="543">
        <v>61731.75</v>
      </c>
      <c r="C179" s="542">
        <v>-358.72000000000116</v>
      </c>
      <c r="D179" s="541">
        <v>-0.5777376141620465</v>
      </c>
      <c r="E179" s="542">
        <v>-486.95999999999913</v>
      </c>
      <c r="F179" s="541">
        <v>-0.78265846398937811</v>
      </c>
    </row>
    <row r="180" spans="1:13" s="507" customFormat="1" ht="15" hidden="1" customHeight="1">
      <c r="A180" s="547">
        <v>2013</v>
      </c>
      <c r="B180" s="543">
        <v>59074</v>
      </c>
      <c r="C180" s="542">
        <v>-2657.75</v>
      </c>
      <c r="D180" s="541">
        <v>-4.3053210058033358</v>
      </c>
      <c r="E180" s="542">
        <v>-178.16999999999825</v>
      </c>
      <c r="F180" s="541">
        <v>-0.30069784785941067</v>
      </c>
    </row>
    <row r="181" spans="1:13" s="507" customFormat="1" ht="15" hidden="1" customHeight="1">
      <c r="A181" s="546">
        <v>2014</v>
      </c>
      <c r="B181" s="550"/>
      <c r="C181" s="549"/>
      <c r="D181" s="548"/>
      <c r="E181" s="549"/>
      <c r="F181" s="548"/>
      <c r="G181" s="698"/>
      <c r="H181" s="697"/>
    </row>
    <row r="182" spans="1:13" s="507" customFormat="1" ht="15" hidden="1" customHeight="1">
      <c r="A182" s="547">
        <v>2014</v>
      </c>
      <c r="B182" s="543">
        <v>58167.33</v>
      </c>
      <c r="C182" s="542">
        <v>-906.66999999999825</v>
      </c>
      <c r="D182" s="541">
        <v>-1.5348038053966206</v>
      </c>
      <c r="E182" s="542">
        <v>124.83000000000175</v>
      </c>
      <c r="F182" s="541">
        <v>0.21506654606537268</v>
      </c>
    </row>
    <row r="183" spans="1:13" s="302" customFormat="1" ht="15" hidden="1" customHeight="1">
      <c r="A183" s="547">
        <v>2014</v>
      </c>
      <c r="B183" s="543">
        <v>59431.6</v>
      </c>
      <c r="C183" s="542">
        <v>1264.2699999999968</v>
      </c>
      <c r="D183" s="541">
        <v>2.173505299280535</v>
      </c>
      <c r="E183" s="542">
        <v>397.5</v>
      </c>
      <c r="F183" s="541">
        <v>0.67333964606896757</v>
      </c>
      <c r="H183" s="507"/>
      <c r="I183" s="507"/>
      <c r="J183" s="507"/>
      <c r="K183" s="507"/>
      <c r="L183" s="507"/>
      <c r="M183" s="507"/>
    </row>
    <row r="184" spans="1:13" s="302" customFormat="1" ht="15" hidden="1" customHeight="1">
      <c r="A184" s="547">
        <v>2014</v>
      </c>
      <c r="B184" s="543">
        <v>61022.9</v>
      </c>
      <c r="C184" s="542">
        <v>1591.3000000000029</v>
      </c>
      <c r="D184" s="541">
        <v>2.6775318180900456</v>
      </c>
      <c r="E184" s="542">
        <v>627.95999999999913</v>
      </c>
      <c r="F184" s="541">
        <v>1.0397559795572278</v>
      </c>
      <c r="H184" s="507"/>
      <c r="I184" s="507"/>
      <c r="J184" s="507"/>
      <c r="K184" s="507"/>
      <c r="L184" s="507"/>
      <c r="M184" s="507"/>
    </row>
    <row r="185" spans="1:13" s="302" customFormat="1" ht="15" hidden="1" customHeight="1">
      <c r="A185" s="547">
        <v>2014</v>
      </c>
      <c r="B185" s="543">
        <v>61635.05</v>
      </c>
      <c r="C185" s="542">
        <v>612.15000000000146</v>
      </c>
      <c r="D185" s="541">
        <v>1.003147998538239</v>
      </c>
      <c r="E185" s="542">
        <v>486.60000000000582</v>
      </c>
      <c r="F185" s="541">
        <v>0.79576833100432509</v>
      </c>
      <c r="H185" s="507"/>
      <c r="I185" s="507"/>
      <c r="J185" s="507"/>
      <c r="K185" s="507"/>
      <c r="L185" s="507"/>
      <c r="M185" s="507"/>
    </row>
    <row r="186" spans="1:13" s="302" customFormat="1" ht="15" customHeight="1">
      <c r="A186" s="547">
        <v>2014</v>
      </c>
      <c r="B186" s="543">
        <v>61765</v>
      </c>
      <c r="C186" s="542">
        <v>129.94999999999709</v>
      </c>
      <c r="D186" s="541">
        <v>0.21083782685337837</v>
      </c>
      <c r="E186" s="542">
        <v>-260.12999999999738</v>
      </c>
      <c r="F186" s="541">
        <v>-0.41939452605741678</v>
      </c>
      <c r="H186" s="507"/>
      <c r="I186" s="507"/>
      <c r="J186" s="507"/>
      <c r="K186" s="507"/>
      <c r="L186" s="507"/>
      <c r="M186" s="507"/>
    </row>
    <row r="187" spans="1:13" s="302" customFormat="1" ht="15" hidden="1" customHeight="1">
      <c r="A187" s="547">
        <v>2014</v>
      </c>
      <c r="B187" s="543">
        <v>62642.28</v>
      </c>
      <c r="C187" s="542">
        <v>877.27999999999884</v>
      </c>
      <c r="D187" s="541">
        <v>1.4203513316603136</v>
      </c>
      <c r="E187" s="542">
        <v>-775.16999999999825</v>
      </c>
      <c r="F187" s="541">
        <v>-1.2223291854213585</v>
      </c>
      <c r="H187" s="507"/>
      <c r="I187" s="507"/>
      <c r="J187" s="507"/>
      <c r="K187" s="507"/>
      <c r="L187" s="507"/>
      <c r="M187" s="507"/>
    </row>
    <row r="188" spans="1:13" s="507" customFormat="1" ht="15" hidden="1" customHeight="1">
      <c r="A188" s="547">
        <v>2014</v>
      </c>
      <c r="B188" s="543">
        <v>64589</v>
      </c>
      <c r="C188" s="542">
        <v>1946.7200000000012</v>
      </c>
      <c r="D188" s="541">
        <v>3.1076774344739704</v>
      </c>
      <c r="E188" s="542">
        <v>-404.69000000000233</v>
      </c>
      <c r="F188" s="541">
        <v>-0.62266044596022141</v>
      </c>
    </row>
    <row r="189" spans="1:13" s="507" customFormat="1" ht="15" hidden="1" customHeight="1">
      <c r="A189" s="547">
        <v>2014</v>
      </c>
      <c r="B189" s="543">
        <v>64705.25</v>
      </c>
      <c r="C189" s="542">
        <v>116.25</v>
      </c>
      <c r="D189" s="541">
        <v>0.17998420783725066</v>
      </c>
      <c r="E189" s="542">
        <v>-179.5</v>
      </c>
      <c r="F189" s="541">
        <v>3.3825238222021881E-2</v>
      </c>
    </row>
    <row r="190" spans="1:13" s="507" customFormat="1" ht="15" hidden="1" customHeight="1">
      <c r="A190" s="547">
        <v>2014</v>
      </c>
      <c r="B190" s="543">
        <v>63219.54</v>
      </c>
      <c r="C190" s="542">
        <v>-1485.7099999999991</v>
      </c>
      <c r="D190" s="541">
        <v>-2.2961197120790047</v>
      </c>
      <c r="E190" s="542">
        <v>-319.30999999999767</v>
      </c>
      <c r="F190" s="541">
        <v>-0.50254293239490266</v>
      </c>
    </row>
    <row r="191" spans="1:13" ht="15" hidden="1" customHeight="1">
      <c r="A191" s="547">
        <v>2014</v>
      </c>
      <c r="B191" s="543">
        <v>61930.13</v>
      </c>
      <c r="C191" s="542">
        <v>-1289.4100000000035</v>
      </c>
      <c r="D191" s="541">
        <v>-2.0395751060510747</v>
      </c>
      <c r="E191" s="542">
        <v>-160.34000000000378</v>
      </c>
      <c r="F191" s="541">
        <v>-0.25823608679399968</v>
      </c>
      <c r="H191" s="507"/>
      <c r="I191" s="507"/>
      <c r="J191" s="507"/>
      <c r="K191" s="507"/>
      <c r="L191" s="507"/>
      <c r="M191" s="507"/>
    </row>
    <row r="192" spans="1:13" ht="15" hidden="1" customHeight="1">
      <c r="A192" s="547">
        <v>2014</v>
      </c>
      <c r="B192" s="543">
        <v>61592.3</v>
      </c>
      <c r="C192" s="542">
        <v>-337.82999999999447</v>
      </c>
      <c r="D192" s="541">
        <v>-0.54550184215662512</v>
      </c>
      <c r="E192" s="542">
        <v>-139.44999999999709</v>
      </c>
      <c r="F192" s="541">
        <v>-0.2258967225131272</v>
      </c>
      <c r="H192" s="507"/>
      <c r="I192" s="507"/>
      <c r="J192" s="507"/>
      <c r="K192" s="507"/>
      <c r="L192" s="507"/>
      <c r="M192" s="507"/>
    </row>
    <row r="193" spans="1:13" s="507" customFormat="1" ht="15" hidden="1" customHeight="1">
      <c r="A193" s="547">
        <v>2014</v>
      </c>
      <c r="B193" s="543">
        <v>58840.63</v>
      </c>
      <c r="C193" s="542">
        <v>-2751.6700000000055</v>
      </c>
      <c r="D193" s="541">
        <v>-4.4675551976464618</v>
      </c>
      <c r="E193" s="542">
        <v>-233.37000000000262</v>
      </c>
      <c r="F193" s="541">
        <v>-0.39504689034093587</v>
      </c>
      <c r="G193"/>
    </row>
    <row r="194" spans="1:13" s="507" customFormat="1" ht="19.149999999999999" hidden="1" customHeight="1">
      <c r="A194" s="546">
        <v>2015</v>
      </c>
      <c r="B194" s="550"/>
      <c r="C194" s="549"/>
      <c r="D194" s="548"/>
      <c r="E194" s="549"/>
      <c r="F194" s="548"/>
      <c r="G194"/>
      <c r="H194" s="697"/>
    </row>
    <row r="195" spans="1:13" s="507" customFormat="1" ht="15" hidden="1" customHeight="1">
      <c r="A195" s="547">
        <v>2015</v>
      </c>
      <c r="B195" s="543">
        <v>57668.75</v>
      </c>
      <c r="C195" s="542">
        <v>-1171.8799999999974</v>
      </c>
      <c r="D195" s="541">
        <v>-1.9916170170169778</v>
      </c>
      <c r="E195" s="542">
        <v>-498.58000000000175</v>
      </c>
      <c r="F195" s="541">
        <v>-0.8571478181996639</v>
      </c>
      <c r="G195"/>
    </row>
    <row r="196" spans="1:13" s="302" customFormat="1" ht="15" hidden="1" customHeight="1">
      <c r="A196" s="547">
        <v>2015</v>
      </c>
      <c r="B196" s="543">
        <v>58212.800000000003</v>
      </c>
      <c r="C196" s="542">
        <v>544.05000000000291</v>
      </c>
      <c r="D196" s="541">
        <v>0.94340522379971503</v>
      </c>
      <c r="E196" s="542">
        <v>-1218.7999999999956</v>
      </c>
      <c r="F196" s="541">
        <v>-2.0507608746861905</v>
      </c>
      <c r="G196"/>
      <c r="H196" s="507"/>
      <c r="I196" s="507"/>
      <c r="J196" s="507"/>
      <c r="K196" s="507"/>
      <c r="L196" s="507"/>
      <c r="M196" s="507"/>
    </row>
    <row r="197" spans="1:13" s="302" customFormat="1" ht="15" hidden="1" customHeight="1">
      <c r="A197" s="547">
        <v>2015</v>
      </c>
      <c r="B197" s="543">
        <v>60034.09</v>
      </c>
      <c r="C197" s="542">
        <v>1821.2899999999936</v>
      </c>
      <c r="D197" s="541">
        <v>3.1286761674408297</v>
      </c>
      <c r="E197" s="542">
        <v>-988.81000000000495</v>
      </c>
      <c r="F197" s="541">
        <v>-1.6203916890216732</v>
      </c>
      <c r="G197"/>
      <c r="H197" s="507"/>
      <c r="I197" s="507"/>
      <c r="J197" s="507"/>
      <c r="K197" s="507"/>
      <c r="L197" s="507"/>
      <c r="M197" s="507"/>
    </row>
    <row r="198" spans="1:13" s="302" customFormat="1" ht="15" hidden="1" customHeight="1">
      <c r="A198" s="547">
        <v>2015</v>
      </c>
      <c r="B198" s="543">
        <v>60994.35</v>
      </c>
      <c r="C198" s="542">
        <v>960.26000000000204</v>
      </c>
      <c r="D198" s="541">
        <v>1.5995245368089996</v>
      </c>
      <c r="E198" s="542">
        <v>-640.70000000000437</v>
      </c>
      <c r="F198" s="541">
        <v>-1.0395059304730125</v>
      </c>
      <c r="G198"/>
      <c r="H198" s="507"/>
      <c r="I198" s="507"/>
      <c r="J198" s="507"/>
      <c r="K198" s="507"/>
      <c r="L198" s="507"/>
      <c r="M198" s="507"/>
    </row>
    <row r="199" spans="1:13" s="302" customFormat="1" ht="15" customHeight="1">
      <c r="A199" s="547">
        <v>2015</v>
      </c>
      <c r="B199" s="543">
        <v>61379.55</v>
      </c>
      <c r="C199" s="542">
        <v>385.20000000000437</v>
      </c>
      <c r="D199" s="541">
        <v>0.63153390436983159</v>
      </c>
      <c r="E199" s="542">
        <v>-385.44999999999709</v>
      </c>
      <c r="F199" s="541">
        <v>-0.62405893305269444</v>
      </c>
      <c r="G199"/>
      <c r="H199" s="507"/>
      <c r="I199" s="507"/>
      <c r="J199" s="507"/>
      <c r="K199" s="507"/>
      <c r="L199" s="507"/>
      <c r="M199" s="507"/>
    </row>
    <row r="200" spans="1:13" s="302" customFormat="1" ht="15" hidden="1" customHeight="1">
      <c r="A200" s="547">
        <v>2015</v>
      </c>
      <c r="B200" s="543">
        <v>62828.13</v>
      </c>
      <c r="C200" s="542">
        <v>1448.5799999999945</v>
      </c>
      <c r="D200" s="541">
        <v>2.3600368526650755</v>
      </c>
      <c r="E200" s="542">
        <v>185.84999999999854</v>
      </c>
      <c r="F200" s="541">
        <v>0.29668460343397385</v>
      </c>
      <c r="G200"/>
      <c r="H200" s="507"/>
      <c r="I200" s="507"/>
      <c r="J200" s="507"/>
      <c r="K200" s="507"/>
      <c r="L200" s="507"/>
      <c r="M200" s="507"/>
    </row>
    <row r="201" spans="1:13" s="507" customFormat="1" ht="15" hidden="1" customHeight="1">
      <c r="A201" s="547">
        <v>2015</v>
      </c>
      <c r="B201" s="543">
        <v>64490.78</v>
      </c>
      <c r="C201" s="542">
        <v>1662.6500000000015</v>
      </c>
      <c r="D201" s="541">
        <v>2.6463464693283072</v>
      </c>
      <c r="E201" s="542">
        <v>-98.220000000001164</v>
      </c>
      <c r="F201" s="541">
        <v>-0.15206923779591364</v>
      </c>
      <c r="G201"/>
    </row>
    <row r="202" spans="1:13" s="507" customFormat="1" ht="15" hidden="1" customHeight="1">
      <c r="A202" s="547">
        <v>2015</v>
      </c>
      <c r="B202" s="543">
        <v>64843.09</v>
      </c>
      <c r="C202" s="542">
        <v>352.30999999999767</v>
      </c>
      <c r="D202" s="541">
        <v>0.54629514482536479</v>
      </c>
      <c r="E202" s="542">
        <v>137.83999999999651</v>
      </c>
      <c r="F202" s="541">
        <v>0.21302753640546257</v>
      </c>
      <c r="G202"/>
    </row>
    <row r="203" spans="1:13" s="507" customFormat="1" ht="15" hidden="1" customHeight="1">
      <c r="A203" s="547">
        <v>2015</v>
      </c>
      <c r="B203" s="543">
        <v>63965</v>
      </c>
      <c r="C203" s="542">
        <v>-878.08999999999651</v>
      </c>
      <c r="D203" s="541">
        <v>-1.3541766748006552</v>
      </c>
      <c r="E203" s="542">
        <v>745.45999999999913</v>
      </c>
      <c r="F203" s="541">
        <v>1.1791607468197469</v>
      </c>
      <c r="G203"/>
    </row>
    <row r="204" spans="1:13" ht="15" hidden="1" customHeight="1">
      <c r="A204" s="547">
        <v>2015</v>
      </c>
      <c r="B204" s="543">
        <v>61889.14</v>
      </c>
      <c r="C204" s="542">
        <v>-2075.8600000000006</v>
      </c>
      <c r="D204" s="541">
        <v>-3.245306026733374</v>
      </c>
      <c r="E204" s="542">
        <v>-40.989999999997963</v>
      </c>
      <c r="F204" s="541">
        <v>-6.6187492259416558E-2</v>
      </c>
      <c r="H204" s="507"/>
      <c r="I204" s="507"/>
      <c r="J204" s="507"/>
      <c r="K204" s="507"/>
      <c r="L204" s="507"/>
      <c r="M204" s="507"/>
    </row>
    <row r="205" spans="1:13" ht="15" hidden="1" customHeight="1">
      <c r="A205" s="547">
        <v>2015</v>
      </c>
      <c r="B205" s="543">
        <v>60585.19</v>
      </c>
      <c r="C205" s="542">
        <v>-1303.9499999999971</v>
      </c>
      <c r="D205" s="541">
        <v>-2.1069124566927258</v>
      </c>
      <c r="E205" s="542">
        <v>-1007.1100000000006</v>
      </c>
      <c r="F205" s="541">
        <v>-1.6351232215715328</v>
      </c>
      <c r="H205" s="507"/>
      <c r="I205" s="507"/>
      <c r="J205" s="507"/>
      <c r="K205" s="507"/>
      <c r="L205" s="507"/>
      <c r="M205" s="507"/>
    </row>
    <row r="206" spans="1:13" s="507" customFormat="1" ht="15" hidden="1" customHeight="1">
      <c r="A206" s="547">
        <v>2015</v>
      </c>
      <c r="B206" s="543">
        <v>57599.47</v>
      </c>
      <c r="C206" s="542">
        <v>-2985.7200000000012</v>
      </c>
      <c r="D206" s="541">
        <v>-4.9281350772358792</v>
      </c>
      <c r="E206" s="542">
        <v>-1241.1599999999962</v>
      </c>
      <c r="F206" s="541">
        <v>-2.1093587883066505</v>
      </c>
      <c r="G206"/>
    </row>
    <row r="207" spans="1:13" s="507" customFormat="1" ht="15" hidden="1" customHeight="1">
      <c r="A207" s="547">
        <v>2015.1428571428601</v>
      </c>
      <c r="B207" s="550"/>
      <c r="C207" s="549"/>
      <c r="D207" s="548"/>
      <c r="E207" s="549"/>
      <c r="F207" s="548"/>
      <c r="G207"/>
      <c r="H207" s="697"/>
    </row>
    <row r="208" spans="1:13" s="507" customFormat="1" ht="15" hidden="1" customHeight="1">
      <c r="A208" s="547">
        <v>2016</v>
      </c>
      <c r="B208" s="543">
        <v>58891.360000000001</v>
      </c>
      <c r="C208" s="542">
        <v>1291.8899999999994</v>
      </c>
      <c r="D208" s="541">
        <v>2.242885220992477</v>
      </c>
      <c r="E208" s="542">
        <v>1222.6100000000006</v>
      </c>
      <c r="F208" s="541">
        <v>2.1200563563455148</v>
      </c>
      <c r="G208"/>
    </row>
    <row r="209" spans="1:13" s="302" customFormat="1" ht="15" hidden="1" customHeight="1">
      <c r="A209" s="547">
        <v>2016</v>
      </c>
      <c r="B209" s="543">
        <v>60480.800000000003</v>
      </c>
      <c r="C209" s="542">
        <v>1589.4400000000023</v>
      </c>
      <c r="D209" s="541">
        <v>2.6989358031466821</v>
      </c>
      <c r="E209" s="542">
        <v>2268</v>
      </c>
      <c r="F209" s="541">
        <v>3.8960503531869222</v>
      </c>
      <c r="G209"/>
      <c r="H209" s="507"/>
      <c r="I209" s="507"/>
      <c r="J209" s="507"/>
      <c r="K209" s="507"/>
      <c r="L209" s="507"/>
      <c r="M209" s="507"/>
    </row>
    <row r="210" spans="1:13" s="302" customFormat="1" ht="15" hidden="1" customHeight="1">
      <c r="A210" s="547">
        <v>2016</v>
      </c>
      <c r="B210" s="543">
        <v>62826</v>
      </c>
      <c r="C210" s="542">
        <v>2345.1999999999971</v>
      </c>
      <c r="D210" s="541">
        <v>3.8775942117167688</v>
      </c>
      <c r="E210" s="542">
        <v>2791.9100000000035</v>
      </c>
      <c r="F210" s="541">
        <v>4.6505410509262362</v>
      </c>
      <c r="G210"/>
      <c r="H210" s="507"/>
      <c r="I210" s="507"/>
      <c r="J210" s="507"/>
      <c r="K210" s="507"/>
      <c r="L210" s="507"/>
      <c r="M210" s="507"/>
    </row>
    <row r="211" spans="1:13" s="302" customFormat="1" ht="15" hidden="1" customHeight="1">
      <c r="A211" s="536">
        <v>2016</v>
      </c>
      <c r="B211" s="543">
        <v>63515.14</v>
      </c>
      <c r="C211" s="542">
        <v>689.13999999999942</v>
      </c>
      <c r="D211" s="541">
        <v>1.0969025562665138</v>
      </c>
      <c r="E211" s="542">
        <v>2520.7900000000009</v>
      </c>
      <c r="F211" s="541">
        <v>4.1328254174362087</v>
      </c>
      <c r="G211"/>
      <c r="H211" s="507"/>
      <c r="I211" s="507"/>
      <c r="J211" s="507"/>
      <c r="K211" s="507"/>
      <c r="L211" s="507"/>
      <c r="M211" s="507"/>
    </row>
    <row r="212" spans="1:13" s="302" customFormat="1" ht="15" customHeight="1">
      <c r="A212" s="536">
        <v>2016</v>
      </c>
      <c r="B212" s="543">
        <v>63897.72</v>
      </c>
      <c r="C212" s="542">
        <v>382.58000000000175</v>
      </c>
      <c r="D212" s="541">
        <v>0.60234457485255177</v>
      </c>
      <c r="E212" s="542">
        <v>2518.1699999999983</v>
      </c>
      <c r="F212" s="541">
        <v>4.1026204981952503</v>
      </c>
      <c r="G212"/>
      <c r="H212" s="507"/>
      <c r="I212" s="507"/>
      <c r="J212" s="507"/>
      <c r="K212" s="507"/>
      <c r="L212" s="507"/>
      <c r="M212" s="507"/>
    </row>
    <row r="213" spans="1:13" s="302" customFormat="1" ht="15" hidden="1" customHeight="1">
      <c r="A213" s="536">
        <v>2016</v>
      </c>
      <c r="B213" s="543">
        <v>64980.81</v>
      </c>
      <c r="C213" s="542">
        <v>1083.0899999999965</v>
      </c>
      <c r="D213" s="541">
        <v>1.6950370060152267</v>
      </c>
      <c r="E213" s="542">
        <v>2152.6800000000003</v>
      </c>
      <c r="F213" s="541">
        <v>3.4262996527192513</v>
      </c>
      <c r="G213"/>
      <c r="H213" s="507"/>
      <c r="I213" s="507"/>
      <c r="J213" s="507"/>
      <c r="K213" s="507"/>
      <c r="L213" s="507"/>
      <c r="M213" s="507"/>
    </row>
    <row r="214" spans="1:13" s="507" customFormat="1" ht="15" hidden="1" customHeight="1">
      <c r="A214" s="536">
        <v>2016</v>
      </c>
      <c r="B214" s="543">
        <v>67914.95</v>
      </c>
      <c r="C214" s="542">
        <v>2934.1399999999994</v>
      </c>
      <c r="D214" s="541">
        <v>4.5153946218891434</v>
      </c>
      <c r="E214" s="542">
        <v>3424.1699999999983</v>
      </c>
      <c r="F214" s="541">
        <v>5.3095496751628559</v>
      </c>
      <c r="G214"/>
    </row>
    <row r="215" spans="1:13" s="507" customFormat="1" ht="15" hidden="1" customHeight="1">
      <c r="A215" s="536">
        <v>2016</v>
      </c>
      <c r="B215" s="543">
        <v>68694.899999999994</v>
      </c>
      <c r="C215" s="542">
        <v>779.94999999999709</v>
      </c>
      <c r="D215" s="541">
        <v>1.1484216656273674</v>
      </c>
      <c r="E215" s="542">
        <v>3851.8099999999977</v>
      </c>
      <c r="F215" s="541">
        <v>5.9402011841199993</v>
      </c>
      <c r="G215"/>
    </row>
    <row r="216" spans="1:13" s="507" customFormat="1" ht="15" hidden="1" customHeight="1">
      <c r="A216" s="536">
        <v>2016</v>
      </c>
      <c r="B216" s="543">
        <v>66724.899999999994</v>
      </c>
      <c r="C216" s="542">
        <v>-1970</v>
      </c>
      <c r="D216" s="541">
        <v>-2.8677529190667741</v>
      </c>
      <c r="E216" s="542">
        <v>2759.8999999999942</v>
      </c>
      <c r="F216" s="541">
        <v>4.3147033533963821</v>
      </c>
      <c r="G216"/>
    </row>
    <row r="217" spans="1:13" ht="15" hidden="1" customHeight="1">
      <c r="A217" s="536">
        <v>2016</v>
      </c>
      <c r="B217" s="543">
        <v>65154.7</v>
      </c>
      <c r="C217" s="542">
        <v>-1570.1999999999971</v>
      </c>
      <c r="D217" s="541">
        <v>-2.3532444409808022</v>
      </c>
      <c r="E217" s="542">
        <v>3265.5599999999977</v>
      </c>
      <c r="F217" s="541">
        <v>5.2764669213370752</v>
      </c>
      <c r="H217" s="507"/>
      <c r="I217" s="507"/>
      <c r="J217" s="507"/>
      <c r="K217" s="507"/>
      <c r="L217" s="507"/>
      <c r="M217" s="507"/>
    </row>
    <row r="218" spans="1:13" ht="15" hidden="1" customHeight="1">
      <c r="A218" s="536">
        <v>2016</v>
      </c>
      <c r="B218" s="543">
        <v>64082.38</v>
      </c>
      <c r="C218" s="542">
        <v>-1072.3199999999997</v>
      </c>
      <c r="D218" s="541">
        <v>-1.6458060585038368</v>
      </c>
      <c r="E218" s="542">
        <v>3497.1899999999951</v>
      </c>
      <c r="F218" s="541">
        <v>5.7723512957539498</v>
      </c>
      <c r="H218" s="507"/>
      <c r="I218" s="507"/>
      <c r="J218" s="507"/>
      <c r="K218" s="507"/>
      <c r="L218" s="507"/>
      <c r="M218" s="507"/>
    </row>
    <row r="219" spans="1:13" s="507" customFormat="1" ht="15" hidden="1" customHeight="1">
      <c r="A219" s="536">
        <v>2016</v>
      </c>
      <c r="B219" s="543">
        <v>60220.45</v>
      </c>
      <c r="C219" s="542">
        <v>-3861.9300000000003</v>
      </c>
      <c r="D219" s="541">
        <v>-6.0265083787462288</v>
      </c>
      <c r="E219" s="542">
        <v>2620.9799999999959</v>
      </c>
      <c r="F219" s="541">
        <v>4.5503543695801341</v>
      </c>
      <c r="G219"/>
    </row>
    <row r="220" spans="1:13" s="507" customFormat="1" ht="20.85" hidden="1" customHeight="1">
      <c r="A220" s="545">
        <v>2017</v>
      </c>
      <c r="B220" s="581"/>
      <c r="C220" s="534"/>
      <c r="D220" s="533"/>
      <c r="E220" s="534"/>
      <c r="F220" s="533"/>
      <c r="G220"/>
      <c r="H220" s="697"/>
    </row>
    <row r="221" spans="1:13" s="507" customFormat="1" ht="15" hidden="1" customHeight="1">
      <c r="A221" s="544">
        <v>2017</v>
      </c>
      <c r="B221" s="543">
        <v>59873.760000000002</v>
      </c>
      <c r="C221" s="542">
        <v>-346.68999999999505</v>
      </c>
      <c r="D221" s="541">
        <v>-0.57570144361258713</v>
      </c>
      <c r="E221" s="542">
        <v>982.40000000000146</v>
      </c>
      <c r="F221" s="541">
        <v>1.6681564154742006</v>
      </c>
      <c r="G221"/>
    </row>
    <row r="222" spans="1:13" s="302" customFormat="1" ht="15" hidden="1" customHeight="1">
      <c r="A222" s="544">
        <v>2017</v>
      </c>
      <c r="B222" s="543">
        <v>61384.5</v>
      </c>
      <c r="C222" s="542">
        <v>1510.739999999998</v>
      </c>
      <c r="D222" s="541">
        <v>2.5232088313812255</v>
      </c>
      <c r="E222" s="542">
        <v>903.69999999999709</v>
      </c>
      <c r="F222" s="541">
        <v>1.4941931985026571</v>
      </c>
      <c r="H222" s="507"/>
      <c r="I222" s="507"/>
      <c r="J222" s="507"/>
      <c r="K222" s="507"/>
      <c r="L222" s="507"/>
      <c r="M222" s="507"/>
    </row>
    <row r="223" spans="1:13" s="302" customFormat="1" ht="15" hidden="1" customHeight="1">
      <c r="A223" s="544">
        <v>2017</v>
      </c>
      <c r="B223" s="543">
        <v>63484.56</v>
      </c>
      <c r="C223" s="542">
        <v>2100.0599999999977</v>
      </c>
      <c r="D223" s="541">
        <v>3.4211568066857296</v>
      </c>
      <c r="E223" s="542">
        <v>658.55999999999767</v>
      </c>
      <c r="F223" s="541">
        <v>1.0482284404545794</v>
      </c>
      <c r="H223" s="507"/>
      <c r="I223" s="507"/>
      <c r="J223" s="507"/>
      <c r="K223" s="507"/>
      <c r="L223" s="507"/>
      <c r="M223" s="507"/>
    </row>
    <row r="224" spans="1:13" s="302" customFormat="1" ht="15" hidden="1" customHeight="1">
      <c r="A224" s="544">
        <v>2017</v>
      </c>
      <c r="B224" s="543">
        <v>64515.83</v>
      </c>
      <c r="C224" s="542">
        <v>1031.2700000000041</v>
      </c>
      <c r="D224" s="541">
        <v>1.6244422265823317</v>
      </c>
      <c r="E224" s="542">
        <v>1000.6900000000023</v>
      </c>
      <c r="F224" s="541">
        <v>1.5755141215149706</v>
      </c>
      <c r="H224" s="507"/>
      <c r="I224" s="507"/>
      <c r="J224" s="507"/>
      <c r="K224" s="507"/>
      <c r="L224" s="507"/>
      <c r="M224" s="507"/>
    </row>
    <row r="225" spans="1:13" s="302" customFormat="1" ht="15" customHeight="1">
      <c r="A225" s="536">
        <v>2017</v>
      </c>
      <c r="B225" s="543">
        <v>65039.72</v>
      </c>
      <c r="C225" s="542">
        <v>523.88999999999942</v>
      </c>
      <c r="D225" s="541">
        <v>0.81203326377416829</v>
      </c>
      <c r="E225" s="542">
        <v>1142</v>
      </c>
      <c r="F225" s="541">
        <v>1.7872312188916766</v>
      </c>
      <c r="H225" s="507"/>
      <c r="I225" s="507"/>
      <c r="J225" s="507"/>
      <c r="K225" s="507"/>
      <c r="L225" s="507"/>
      <c r="M225" s="507"/>
    </row>
    <row r="226" spans="1:13" s="302" customFormat="1" ht="15" hidden="1" customHeight="1">
      <c r="A226" s="536">
        <v>2017</v>
      </c>
      <c r="B226" s="543">
        <v>66323.399999999994</v>
      </c>
      <c r="C226" s="542">
        <v>1283.679999999993</v>
      </c>
      <c r="D226" s="541">
        <v>1.9736862335815601</v>
      </c>
      <c r="E226" s="542">
        <v>1342.5899999999965</v>
      </c>
      <c r="F226" s="541">
        <v>2.0661330629765757</v>
      </c>
      <c r="H226" s="507"/>
      <c r="I226" s="507"/>
      <c r="J226" s="507"/>
      <c r="K226" s="507"/>
      <c r="L226" s="507"/>
      <c r="M226" s="507"/>
    </row>
    <row r="227" spans="1:13" s="507" customFormat="1" ht="15" hidden="1" customHeight="1">
      <c r="A227" s="536">
        <v>2017</v>
      </c>
      <c r="B227" s="543">
        <v>68683.7</v>
      </c>
      <c r="C227" s="542">
        <v>2360.3000000000029</v>
      </c>
      <c r="D227" s="541">
        <v>3.5587741279850036</v>
      </c>
      <c r="E227" s="542">
        <v>768.75</v>
      </c>
      <c r="F227" s="541">
        <v>1.1319304512482233</v>
      </c>
    </row>
    <row r="228" spans="1:13" s="507" customFormat="1" ht="15" hidden="1" customHeight="1">
      <c r="A228" s="536">
        <v>2017</v>
      </c>
      <c r="B228" s="543">
        <v>68740.539999999994</v>
      </c>
      <c r="C228" s="542">
        <v>56.839999999996508</v>
      </c>
      <c r="D228" s="541">
        <v>8.2756170678052854E-2</v>
      </c>
      <c r="E228" s="542">
        <v>45.639999999999418</v>
      </c>
      <c r="F228" s="541">
        <v>6.6438702145291018E-2</v>
      </c>
    </row>
    <row r="229" spans="1:13" s="507" customFormat="1" ht="15" hidden="1" customHeight="1">
      <c r="A229" s="536">
        <v>2017</v>
      </c>
      <c r="B229" s="543">
        <v>67504.23</v>
      </c>
      <c r="C229" s="542">
        <v>-1236.3099999999977</v>
      </c>
      <c r="D229" s="541">
        <v>-1.7985165667886776</v>
      </c>
      <c r="E229" s="542">
        <v>779.33000000000175</v>
      </c>
      <c r="F229" s="541">
        <v>1.1679747740348745</v>
      </c>
    </row>
    <row r="230" spans="1:13" ht="15" hidden="1" customHeight="1">
      <c r="A230" s="536">
        <v>2017</v>
      </c>
      <c r="B230" s="543">
        <v>65308.800000000003</v>
      </c>
      <c r="C230" s="542">
        <v>-2195.429999999993</v>
      </c>
      <c r="D230" s="541">
        <v>-3.2522850790239346</v>
      </c>
      <c r="E230" s="542">
        <v>154.10000000000582</v>
      </c>
      <c r="F230" s="541">
        <v>0.23651401971002883</v>
      </c>
      <c r="G230" s="507"/>
      <c r="H230" s="507"/>
      <c r="I230" s="507"/>
      <c r="J230" s="507"/>
      <c r="K230" s="507"/>
      <c r="L230" s="507"/>
      <c r="M230" s="507"/>
    </row>
    <row r="231" spans="1:13" ht="15" hidden="1" customHeight="1">
      <c r="A231" s="536">
        <v>2017</v>
      </c>
      <c r="B231" s="543">
        <v>64467.8</v>
      </c>
      <c r="C231" s="542">
        <v>-841</v>
      </c>
      <c r="D231" s="541">
        <v>-1.2877284531334254</v>
      </c>
      <c r="E231" s="542">
        <v>385.42000000000553</v>
      </c>
      <c r="F231" s="541">
        <v>0.60144457805719753</v>
      </c>
      <c r="G231" s="507"/>
      <c r="H231" s="507"/>
      <c r="I231" s="507"/>
      <c r="J231" s="507"/>
      <c r="K231" s="507"/>
      <c r="L231" s="507"/>
      <c r="M231" s="507"/>
    </row>
    <row r="232" spans="1:13" s="507" customFormat="1" ht="15" hidden="1" customHeight="1">
      <c r="A232" s="536">
        <v>2017</v>
      </c>
      <c r="B232" s="539">
        <v>61616.72</v>
      </c>
      <c r="C232" s="538">
        <v>-2851.0800000000017</v>
      </c>
      <c r="D232" s="537">
        <v>-4.4224868849255046</v>
      </c>
      <c r="E232" s="538">
        <v>1396.2700000000041</v>
      </c>
      <c r="F232" s="537">
        <v>2.3185977520925292</v>
      </c>
      <c r="G232"/>
    </row>
    <row r="233" spans="1:13" s="507" customFormat="1" ht="19.149999999999999" customHeight="1">
      <c r="A233" s="536">
        <v>2018</v>
      </c>
      <c r="B233" s="581"/>
      <c r="C233" s="534"/>
      <c r="D233" s="533"/>
      <c r="E233" s="534"/>
      <c r="F233" s="533"/>
      <c r="G233" s="698"/>
      <c r="H233" s="697"/>
    </row>
    <row r="234" spans="1:13" s="507" customFormat="1" ht="15" customHeight="1">
      <c r="A234" s="514" t="s">
        <v>94</v>
      </c>
      <c r="B234" s="526">
        <v>60223.9</v>
      </c>
      <c r="C234" s="525">
        <v>-1392.8199999999997</v>
      </c>
      <c r="D234" s="524">
        <v>-2.2604578757194531</v>
      </c>
      <c r="E234" s="525">
        <v>350.13999999999942</v>
      </c>
      <c r="F234" s="524">
        <v>0.58479707972240647</v>
      </c>
    </row>
    <row r="235" spans="1:13" s="302" customFormat="1" ht="15" customHeight="1">
      <c r="A235" s="514" t="s">
        <v>93</v>
      </c>
      <c r="B235" s="526">
        <v>61091.6</v>
      </c>
      <c r="C235" s="525">
        <v>867.69999999999709</v>
      </c>
      <c r="D235" s="524">
        <v>1.4407901182088807</v>
      </c>
      <c r="E235" s="525">
        <v>-292.90000000000146</v>
      </c>
      <c r="F235" s="524">
        <v>-0.4771562853814828</v>
      </c>
      <c r="H235" s="507"/>
      <c r="I235" s="507"/>
      <c r="J235" s="507"/>
      <c r="K235" s="507"/>
      <c r="L235" s="507"/>
      <c r="M235" s="507"/>
    </row>
    <row r="236" spans="1:13" s="302" customFormat="1" ht="15" customHeight="1">
      <c r="A236" s="514" t="s">
        <v>92</v>
      </c>
      <c r="B236" s="526">
        <v>62967.4</v>
      </c>
      <c r="C236" s="525">
        <v>1875.8000000000029</v>
      </c>
      <c r="D236" s="524">
        <v>3.0704712268135239</v>
      </c>
      <c r="E236" s="525">
        <v>-517.15999999999622</v>
      </c>
      <c r="F236" s="524">
        <v>-0.81462327217830932</v>
      </c>
      <c r="H236" s="507"/>
      <c r="I236" s="507"/>
      <c r="J236" s="507"/>
      <c r="K236" s="507"/>
      <c r="L236" s="507"/>
      <c r="M236" s="507"/>
    </row>
    <row r="237" spans="1:13" s="302" customFormat="1" ht="15" customHeight="1">
      <c r="A237" s="514" t="s">
        <v>91</v>
      </c>
      <c r="B237" s="513">
        <v>64853.42</v>
      </c>
      <c r="C237" s="512">
        <v>1886.0199999999968</v>
      </c>
      <c r="D237" s="511">
        <v>2.9952324536188542</v>
      </c>
      <c r="E237" s="512">
        <v>337.58999999999651</v>
      </c>
      <c r="F237" s="511">
        <v>0.52326692534219887</v>
      </c>
      <c r="H237" s="507"/>
      <c r="I237" s="507"/>
      <c r="J237" s="507"/>
      <c r="K237" s="507"/>
      <c r="L237" s="507"/>
      <c r="M237" s="507"/>
    </row>
    <row r="238" spans="1:13" s="302" customFormat="1" ht="15" customHeight="1">
      <c r="A238" s="521" t="s">
        <v>90</v>
      </c>
      <c r="B238" s="520">
        <v>65381.72</v>
      </c>
      <c r="C238" s="519">
        <v>528.30000000000291</v>
      </c>
      <c r="D238" s="518">
        <v>0.81460623048099023</v>
      </c>
      <c r="E238" s="519">
        <v>342</v>
      </c>
      <c r="F238" s="518">
        <v>0.52583252203422148</v>
      </c>
      <c r="H238" s="507"/>
      <c r="I238" s="507"/>
      <c r="J238" s="507"/>
      <c r="K238" s="507"/>
      <c r="L238" s="507"/>
      <c r="M238" s="507"/>
    </row>
    <row r="239" spans="1:13" s="302" customFormat="1" ht="15" customHeight="1">
      <c r="A239" s="514" t="s">
        <v>89</v>
      </c>
      <c r="B239" s="513">
        <v>67081.19</v>
      </c>
      <c r="C239" s="512">
        <v>1699.4700000000012</v>
      </c>
      <c r="D239" s="511">
        <v>2.5993045150846541</v>
      </c>
      <c r="E239" s="512">
        <v>757.79000000000815</v>
      </c>
      <c r="F239" s="511">
        <v>1.142568083059686</v>
      </c>
      <c r="H239" s="507"/>
      <c r="I239" s="507"/>
      <c r="J239" s="507"/>
      <c r="K239" s="507"/>
      <c r="L239" s="507"/>
      <c r="M239" s="507"/>
    </row>
    <row r="240" spans="1:13" s="507" customFormat="1" ht="15" customHeight="1">
      <c r="A240" s="514" t="s">
        <v>88</v>
      </c>
      <c r="B240" s="513">
        <v>69302.720000000001</v>
      </c>
      <c r="C240" s="512">
        <v>2221.5299999999988</v>
      </c>
      <c r="D240" s="511">
        <v>3.31170332547768</v>
      </c>
      <c r="E240" s="512">
        <v>619.02000000000407</v>
      </c>
      <c r="F240" s="511">
        <v>0.90126187144838354</v>
      </c>
    </row>
    <row r="241" spans="1:13" s="507" customFormat="1" ht="15" customHeight="1">
      <c r="A241" s="514" t="s">
        <v>87</v>
      </c>
      <c r="B241" s="513">
        <v>68884.13</v>
      </c>
      <c r="C241" s="512">
        <v>-418.58999999999651</v>
      </c>
      <c r="D241" s="511">
        <v>-0.60400226715488259</v>
      </c>
      <c r="E241" s="512">
        <v>143.59000000001106</v>
      </c>
      <c r="F241" s="511">
        <v>0.20888692465904057</v>
      </c>
    </row>
    <row r="242" spans="1:13" s="507" customFormat="1" ht="15" customHeight="1">
      <c r="A242" s="514" t="s">
        <v>86</v>
      </c>
      <c r="B242" s="513">
        <v>67271.350000000006</v>
      </c>
      <c r="C242" s="512">
        <v>-1612.7799999999988</v>
      </c>
      <c r="D242" s="511">
        <v>-2.341293996164282</v>
      </c>
      <c r="E242" s="512">
        <v>-232.8799999999901</v>
      </c>
      <c r="F242" s="511">
        <v>-0.34498578829798987</v>
      </c>
    </row>
    <row r="243" spans="1:13" ht="15" customHeight="1">
      <c r="A243" s="514" t="s">
        <v>85</v>
      </c>
      <c r="B243" s="513">
        <v>65906.86</v>
      </c>
      <c r="C243" s="512">
        <v>-1364.4900000000052</v>
      </c>
      <c r="D243" s="511">
        <v>-2.0283374720441998</v>
      </c>
      <c r="E243" s="512">
        <v>598.05999999999767</v>
      </c>
      <c r="F243" s="511">
        <v>0.91574182958498795</v>
      </c>
      <c r="G243" s="507"/>
      <c r="H243" s="507"/>
      <c r="I243" s="507"/>
      <c r="J243" s="507"/>
      <c r="K243" s="507"/>
      <c r="L243" s="507"/>
      <c r="M243" s="507"/>
    </row>
    <row r="244" spans="1:13" ht="15" customHeight="1">
      <c r="A244" s="514" t="s">
        <v>84</v>
      </c>
      <c r="B244" s="513">
        <v>64952.7</v>
      </c>
      <c r="C244" s="512">
        <v>-954.16000000000349</v>
      </c>
      <c r="D244" s="511">
        <v>-1.4477400379869465</v>
      </c>
      <c r="E244" s="512">
        <v>484.89999999999418</v>
      </c>
      <c r="F244" s="511">
        <v>0.75215844188880965</v>
      </c>
      <c r="G244" s="507"/>
      <c r="H244" s="507"/>
      <c r="I244" s="507"/>
      <c r="J244" s="507"/>
      <c r="K244" s="507"/>
      <c r="L244" s="507"/>
      <c r="M244" s="507"/>
    </row>
    <row r="245" spans="1:13" s="507" customFormat="1" ht="15" customHeight="1">
      <c r="A245" s="514" t="s">
        <v>83</v>
      </c>
      <c r="B245" s="513">
        <v>62619.94</v>
      </c>
      <c r="C245" s="512">
        <v>-2332.7599999999948</v>
      </c>
      <c r="D245" s="511">
        <v>-3.5914750272120983</v>
      </c>
      <c r="E245" s="512">
        <v>1003.2200000000012</v>
      </c>
      <c r="F245" s="511">
        <v>1.6281619664272995</v>
      </c>
      <c r="G245"/>
    </row>
    <row r="246" spans="1:13" s="507" customFormat="1" ht="19.149999999999999" customHeight="1">
      <c r="A246" s="532">
        <v>2019</v>
      </c>
      <c r="B246" s="531"/>
      <c r="C246" s="530"/>
      <c r="D246" s="529"/>
      <c r="E246" s="530"/>
      <c r="F246" s="529"/>
      <c r="G246" s="698"/>
      <c r="H246" s="697"/>
    </row>
    <row r="247" spans="1:13" s="507" customFormat="1" ht="15" customHeight="1">
      <c r="A247" s="514" t="s">
        <v>94</v>
      </c>
      <c r="B247" s="526">
        <v>61204.49</v>
      </c>
      <c r="C247" s="525">
        <v>-1415.4500000000044</v>
      </c>
      <c r="D247" s="524">
        <v>-2.2603822360736814</v>
      </c>
      <c r="E247" s="525">
        <v>980.58999999999651</v>
      </c>
      <c r="F247" s="524">
        <v>1.6282406154367095</v>
      </c>
    </row>
    <row r="248" spans="1:13" s="302" customFormat="1" ht="15" customHeight="1">
      <c r="A248" s="514" t="s">
        <v>93</v>
      </c>
      <c r="B248" s="526">
        <v>62442.8</v>
      </c>
      <c r="C248" s="525">
        <v>1238.3100000000049</v>
      </c>
      <c r="D248" s="524">
        <v>2.0232339163352293</v>
      </c>
      <c r="E248" s="525">
        <v>1351.2000000000044</v>
      </c>
      <c r="F248" s="524">
        <v>2.2117607003254278</v>
      </c>
      <c r="H248" s="507"/>
      <c r="I248" s="507"/>
      <c r="J248" s="507"/>
      <c r="K248" s="507"/>
      <c r="L248" s="507"/>
      <c r="M248" s="507"/>
    </row>
    <row r="249" spans="1:13" s="302" customFormat="1" ht="15" customHeight="1">
      <c r="A249" s="514" t="s">
        <v>92</v>
      </c>
      <c r="B249" s="526">
        <v>64426.14</v>
      </c>
      <c r="C249" s="525">
        <v>1983.3399999999965</v>
      </c>
      <c r="D249" s="524">
        <v>3.1762509048280947</v>
      </c>
      <c r="E249" s="525">
        <v>1458.739999999998</v>
      </c>
      <c r="F249" s="524">
        <v>2.3166590966119003</v>
      </c>
      <c r="H249" s="507"/>
      <c r="I249" s="507"/>
      <c r="J249" s="507"/>
      <c r="K249" s="507"/>
      <c r="L249" s="507"/>
      <c r="M249" s="507"/>
    </row>
    <row r="250" spans="1:13" s="302" customFormat="1" ht="15" customHeight="1">
      <c r="A250" s="514" t="s">
        <v>91</v>
      </c>
      <c r="B250" s="513">
        <v>65011.8</v>
      </c>
      <c r="C250" s="512">
        <v>585.66000000000349</v>
      </c>
      <c r="D250" s="511">
        <v>0.90904095759889003</v>
      </c>
      <c r="E250" s="512">
        <v>158.38000000000466</v>
      </c>
      <c r="F250" s="511">
        <v>0.24421225588410778</v>
      </c>
      <c r="H250" s="507"/>
      <c r="I250" s="507"/>
      <c r="J250" s="507"/>
      <c r="K250" s="507"/>
      <c r="L250" s="507"/>
      <c r="M250" s="507"/>
    </row>
    <row r="251" spans="1:13" s="302" customFormat="1" ht="15" customHeight="1">
      <c r="A251" s="521" t="s">
        <v>90</v>
      </c>
      <c r="B251" s="520">
        <v>65284.0454545455</v>
      </c>
      <c r="C251" s="519">
        <v>272.24545454549661</v>
      </c>
      <c r="D251" s="518">
        <v>0.41876313922317365</v>
      </c>
      <c r="E251" s="519">
        <v>-97.67454545450164</v>
      </c>
      <c r="F251" s="518">
        <v>-0.14939121432489344</v>
      </c>
      <c r="H251" s="507"/>
      <c r="I251" s="507"/>
      <c r="J251" s="507"/>
      <c r="K251" s="507"/>
      <c r="L251" s="507"/>
      <c r="M251" s="507"/>
    </row>
    <row r="252" spans="1:13" s="302" customFormat="1" ht="15" customHeight="1">
      <c r="A252" s="514" t="s">
        <v>89</v>
      </c>
      <c r="B252" s="513">
        <v>67268.75</v>
      </c>
      <c r="C252" s="512">
        <v>1984.7045454545005</v>
      </c>
      <c r="D252" s="511">
        <v>3.0401065553395767</v>
      </c>
      <c r="E252" s="512">
        <v>187.55999999999767</v>
      </c>
      <c r="F252" s="511">
        <v>0.27960147993798046</v>
      </c>
      <c r="H252" s="507"/>
      <c r="I252" s="507"/>
      <c r="J252" s="507"/>
      <c r="K252" s="507"/>
      <c r="L252" s="507"/>
      <c r="M252" s="507"/>
    </row>
    <row r="253" spans="1:13" s="507" customFormat="1" ht="15" customHeight="1">
      <c r="A253" s="514" t="s">
        <v>88</v>
      </c>
      <c r="B253" s="513">
        <v>69625.210000000006</v>
      </c>
      <c r="C253" s="512">
        <v>2356.4600000000064</v>
      </c>
      <c r="D253" s="511">
        <v>3.5030530521230219</v>
      </c>
      <c r="E253" s="512">
        <v>322.49000000000524</v>
      </c>
      <c r="F253" s="511">
        <v>0.46533527111201067</v>
      </c>
    </row>
    <row r="254" spans="1:13" s="507" customFormat="1" ht="15" customHeight="1">
      <c r="A254" s="514" t="s">
        <v>87</v>
      </c>
      <c r="B254" s="513">
        <v>69695.190476190503</v>
      </c>
      <c r="C254" s="512">
        <v>69.98047619049612</v>
      </c>
      <c r="D254" s="511">
        <v>0.10051025510801992</v>
      </c>
      <c r="E254" s="512">
        <v>811.06047619049787</v>
      </c>
      <c r="F254" s="511">
        <v>1.1774271899645044</v>
      </c>
    </row>
    <row r="255" spans="1:13" s="507" customFormat="1" ht="15" customHeight="1">
      <c r="A255" s="514" t="s">
        <v>86</v>
      </c>
      <c r="B255" s="513">
        <v>68074.559999999998</v>
      </c>
      <c r="C255" s="512">
        <v>-1620.6304761905049</v>
      </c>
      <c r="D255" s="511">
        <v>-2.3253117828039365</v>
      </c>
      <c r="E255" s="512">
        <v>803.20999999999185</v>
      </c>
      <c r="F255" s="511">
        <v>1.1939852552386583</v>
      </c>
    </row>
    <row r="256" spans="1:13" ht="15" customHeight="1">
      <c r="A256" s="514" t="s">
        <v>85</v>
      </c>
      <c r="B256" s="513">
        <v>66040.22</v>
      </c>
      <c r="C256" s="512">
        <v>-2034.3399999999965</v>
      </c>
      <c r="D256" s="511">
        <v>-2.9883997781256255</v>
      </c>
      <c r="E256" s="512">
        <v>133.36000000000058</v>
      </c>
      <c r="F256" s="511">
        <v>0.20234615941345169</v>
      </c>
      <c r="G256" s="507"/>
      <c r="H256" s="507"/>
      <c r="I256" s="507"/>
      <c r="J256" s="507"/>
      <c r="K256" s="507"/>
      <c r="L256" s="507"/>
      <c r="M256" s="507"/>
    </row>
    <row r="257" spans="1:13" ht="15" customHeight="1">
      <c r="A257" s="514" t="s">
        <v>84</v>
      </c>
      <c r="B257" s="513">
        <v>64725.4</v>
      </c>
      <c r="C257" s="512">
        <v>-1314.8199999999997</v>
      </c>
      <c r="D257" s="511">
        <v>-1.9909382494485897</v>
      </c>
      <c r="E257" s="512">
        <v>-227.29999999999563</v>
      </c>
      <c r="F257" s="511">
        <v>-0.34994696140421411</v>
      </c>
      <c r="G257" s="507"/>
      <c r="H257" s="507"/>
      <c r="I257" s="507"/>
      <c r="J257" s="507"/>
      <c r="K257" s="507"/>
      <c r="L257" s="507"/>
      <c r="M257" s="507"/>
    </row>
    <row r="258" spans="1:13" s="507" customFormat="1" ht="15" customHeight="1">
      <c r="A258" s="514" t="s">
        <v>83</v>
      </c>
      <c r="B258" s="513">
        <v>62115.44</v>
      </c>
      <c r="C258" s="512">
        <v>-2609.9599999999991</v>
      </c>
      <c r="D258" s="511">
        <v>-4.0323582395782864</v>
      </c>
      <c r="E258" s="512">
        <v>-504.5</v>
      </c>
      <c r="F258" s="511">
        <v>-0.80565391790537433</v>
      </c>
      <c r="G258"/>
    </row>
    <row r="259" spans="1:13" s="507" customFormat="1" ht="19.149999999999999" customHeight="1">
      <c r="A259" s="532">
        <v>2020</v>
      </c>
      <c r="B259" s="531"/>
      <c r="C259" s="530"/>
      <c r="D259" s="529"/>
      <c r="E259" s="530"/>
      <c r="F259" s="529"/>
      <c r="G259" s="698"/>
      <c r="H259" s="697"/>
    </row>
    <row r="260" spans="1:13" s="507" customFormat="1" ht="15" customHeight="1">
      <c r="A260" s="514" t="s">
        <v>94</v>
      </c>
      <c r="B260" s="526">
        <v>60975.95</v>
      </c>
      <c r="C260" s="525">
        <v>-1139.4900000000052</v>
      </c>
      <c r="D260" s="524">
        <v>-1.834471429325788</v>
      </c>
      <c r="E260" s="525">
        <v>-228.54000000000087</v>
      </c>
      <c r="F260" s="524">
        <v>-0.3734039773879374</v>
      </c>
    </row>
    <row r="261" spans="1:13" s="302" customFormat="1" ht="15" customHeight="1">
      <c r="A261" s="514" t="s">
        <v>93</v>
      </c>
      <c r="B261" s="526">
        <v>61932.25</v>
      </c>
      <c r="C261" s="525">
        <v>956.30000000000291</v>
      </c>
      <c r="D261" s="524">
        <v>1.5683232487562861</v>
      </c>
      <c r="E261" s="525">
        <v>-510.55000000000291</v>
      </c>
      <c r="F261" s="524">
        <v>-0.81762829341414545</v>
      </c>
      <c r="H261" s="507"/>
      <c r="I261" s="507"/>
      <c r="J261" s="507"/>
      <c r="K261" s="507"/>
      <c r="L261" s="507"/>
      <c r="M261" s="507"/>
    </row>
    <row r="262" spans="1:13" s="302" customFormat="1" ht="15" customHeight="1">
      <c r="A262" s="514" t="s">
        <v>92</v>
      </c>
      <c r="B262" s="526">
        <v>62654.0454545455</v>
      </c>
      <c r="C262" s="525">
        <v>721.79545454549952</v>
      </c>
      <c r="D262" s="524">
        <v>1.1654597637668473</v>
      </c>
      <c r="E262" s="525">
        <v>-1772.0945454544999</v>
      </c>
      <c r="F262" s="524">
        <v>-2.7505831413375006</v>
      </c>
      <c r="H262" s="507"/>
      <c r="I262" s="507"/>
      <c r="J262" s="507"/>
      <c r="K262" s="507"/>
      <c r="L262" s="507"/>
      <c r="M262" s="507"/>
    </row>
    <row r="263" spans="1:13" s="302" customFormat="1" ht="15" customHeight="1">
      <c r="A263" s="514" t="s">
        <v>91</v>
      </c>
      <c r="B263" s="513">
        <v>61282.8</v>
      </c>
      <c r="C263" s="512">
        <v>-1371.2454545454966</v>
      </c>
      <c r="D263" s="511">
        <v>-2.1885984290357072</v>
      </c>
      <c r="E263" s="512">
        <v>-3729</v>
      </c>
      <c r="F263" s="511">
        <v>-5.7358817937666799</v>
      </c>
      <c r="H263" s="507"/>
      <c r="I263" s="507"/>
      <c r="J263" s="507"/>
      <c r="K263" s="507"/>
      <c r="L263" s="507"/>
      <c r="M263" s="507"/>
    </row>
    <row r="264" spans="1:13" s="302" customFormat="1" ht="15" customHeight="1">
      <c r="A264" s="521" t="s">
        <v>90</v>
      </c>
      <c r="B264" s="696">
        <v>61944</v>
      </c>
      <c r="C264" s="579">
        <v>661.19999999999709</v>
      </c>
      <c r="D264" s="578">
        <v>1.0789324247586478</v>
      </c>
      <c r="E264" s="579">
        <v>-3340.0454545454995</v>
      </c>
      <c r="F264" s="578">
        <v>-5.1161741452910263</v>
      </c>
      <c r="H264" s="507"/>
      <c r="I264" s="507"/>
      <c r="J264" s="507"/>
      <c r="K264" s="507"/>
      <c r="L264" s="507"/>
      <c r="M264" s="507"/>
    </row>
    <row r="265" spans="1:13" s="302" customFormat="1" ht="15" customHeight="1">
      <c r="A265" s="514" t="s">
        <v>89</v>
      </c>
      <c r="B265" s="513"/>
      <c r="C265" s="512"/>
      <c r="D265" s="511"/>
      <c r="E265" s="512"/>
      <c r="F265" s="511"/>
      <c r="H265" s="507"/>
      <c r="I265" s="507"/>
      <c r="J265" s="507"/>
      <c r="K265" s="507"/>
      <c r="L265" s="507"/>
      <c r="M265" s="507"/>
    </row>
    <row r="266" spans="1:13" s="507" customFormat="1" ht="15" customHeight="1">
      <c r="A266" s="514" t="s">
        <v>88</v>
      </c>
      <c r="B266" s="513"/>
      <c r="C266" s="512"/>
      <c r="D266" s="511"/>
      <c r="E266" s="512"/>
      <c r="F266" s="511"/>
    </row>
    <row r="267" spans="1:13" s="507" customFormat="1" ht="15" customHeight="1">
      <c r="A267" s="514" t="s">
        <v>87</v>
      </c>
      <c r="B267" s="513"/>
      <c r="C267" s="512"/>
      <c r="D267" s="511"/>
      <c r="E267" s="512"/>
      <c r="F267" s="511"/>
    </row>
    <row r="268" spans="1:13" s="507" customFormat="1" ht="15" customHeight="1">
      <c r="A268" s="514" t="s">
        <v>86</v>
      </c>
      <c r="B268" s="513"/>
      <c r="C268" s="512"/>
      <c r="D268" s="511"/>
      <c r="E268" s="512"/>
      <c r="F268" s="511"/>
    </row>
    <row r="269" spans="1:13" ht="15" customHeight="1">
      <c r="A269" s="514" t="s">
        <v>85</v>
      </c>
      <c r="B269" s="513"/>
      <c r="C269" s="512"/>
      <c r="D269" s="511"/>
      <c r="E269" s="512"/>
      <c r="F269" s="511"/>
      <c r="G269" s="507"/>
      <c r="H269" s="507"/>
      <c r="I269" s="507"/>
      <c r="J269" s="507"/>
      <c r="K269" s="507"/>
      <c r="L269" s="507"/>
      <c r="M269" s="507"/>
    </row>
    <row r="270" spans="1:13" ht="15" customHeight="1">
      <c r="A270" s="514" t="s">
        <v>84</v>
      </c>
      <c r="B270" s="513"/>
      <c r="C270" s="512"/>
      <c r="D270" s="511"/>
      <c r="E270" s="512"/>
      <c r="F270" s="511"/>
      <c r="G270" s="507"/>
      <c r="H270" s="507"/>
      <c r="I270" s="507"/>
      <c r="J270" s="507"/>
      <c r="K270" s="507"/>
      <c r="L270" s="507"/>
      <c r="M270" s="507"/>
    </row>
    <row r="271" spans="1:13" s="507" customFormat="1" ht="15" customHeight="1">
      <c r="A271" s="514" t="s">
        <v>83</v>
      </c>
      <c r="B271" s="513"/>
      <c r="C271" s="512"/>
      <c r="D271" s="511"/>
      <c r="E271" s="512"/>
      <c r="F271" s="511"/>
      <c r="G271"/>
    </row>
    <row r="272" spans="1:13">
      <c r="C272" s="509"/>
      <c r="D272" s="508"/>
      <c r="E272" s="509"/>
      <c r="F272" s="508"/>
    </row>
  </sheetData>
  <mergeCells count="3">
    <mergeCell ref="A3:F3"/>
    <mergeCell ref="A4:F4"/>
    <mergeCell ref="B6:B7"/>
  </mergeCells>
  <printOptions horizont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fitToPage="1"/>
  </sheetPr>
  <dimension ref="A1:F271"/>
  <sheetViews>
    <sheetView showGridLines="0" topLeftCell="A108" zoomScaleNormal="100" workbookViewId="0">
      <selection activeCell="H37" sqref="H37"/>
    </sheetView>
  </sheetViews>
  <sheetFormatPr baseColWidth="10" defaultColWidth="11.5703125" defaultRowHeight="12.75"/>
  <cols>
    <col min="1" max="1" width="16.140625" style="304" customWidth="1"/>
    <col min="2" max="2" width="17" style="303" customWidth="1"/>
    <col min="3" max="3" width="20.42578125" style="303" customWidth="1"/>
    <col min="4" max="4" width="17.85546875" style="303" customWidth="1"/>
    <col min="5" max="5" width="13.42578125" style="303" customWidth="1"/>
    <col min="6" max="6" width="17.140625" style="303" customWidth="1"/>
  </cols>
  <sheetData>
    <row r="1" spans="1:6" hidden="1"/>
    <row r="2" spans="1:6" ht="19.5" hidden="1" customHeight="1"/>
    <row r="3" spans="1:6" ht="18" customHeight="1">
      <c r="A3" s="1065" t="s">
        <v>165</v>
      </c>
      <c r="B3" s="1066"/>
      <c r="C3" s="1066"/>
      <c r="D3" s="1066"/>
      <c r="E3" s="1066"/>
      <c r="F3" s="1066"/>
    </row>
    <row r="4" spans="1:6" s="571" customFormat="1" ht="15.75">
      <c r="A4" s="1065" t="s">
        <v>213</v>
      </c>
      <c r="B4" s="1066"/>
      <c r="C4" s="1066"/>
      <c r="D4" s="1066"/>
      <c r="E4" s="1066"/>
      <c r="F4" s="1066"/>
    </row>
    <row r="5" spans="1:6" s="571" customFormat="1" ht="8.25" customHeight="1">
      <c r="A5" s="575"/>
      <c r="B5" s="711"/>
      <c r="C5" s="573"/>
      <c r="D5" s="573"/>
      <c r="E5" s="573"/>
      <c r="F5" s="573"/>
    </row>
    <row r="6" spans="1:6">
      <c r="A6" s="570"/>
      <c r="B6" s="1069" t="s">
        <v>163</v>
      </c>
      <c r="C6" s="569" t="s">
        <v>110</v>
      </c>
      <c r="D6" s="568"/>
      <c r="E6" s="569" t="s">
        <v>207</v>
      </c>
      <c r="F6" s="568"/>
    </row>
    <row r="7" spans="1:6" ht="21.2" customHeight="1">
      <c r="A7" s="567"/>
      <c r="B7" s="1070"/>
      <c r="C7" s="566" t="s">
        <v>162</v>
      </c>
      <c r="D7" s="565" t="s">
        <v>161</v>
      </c>
      <c r="E7" s="564" t="s">
        <v>162</v>
      </c>
      <c r="F7" s="563" t="s">
        <v>161</v>
      </c>
    </row>
    <row r="8" spans="1:6" s="517" customFormat="1" ht="38.1" customHeight="1">
      <c r="A8" s="562" t="s">
        <v>27</v>
      </c>
      <c r="B8" s="543"/>
      <c r="C8" s="542"/>
      <c r="D8" s="541"/>
      <c r="E8" s="542"/>
      <c r="F8" s="541"/>
    </row>
    <row r="9" spans="1:6" s="517" customFormat="1" ht="15" hidden="1" customHeight="1">
      <c r="A9" s="560">
        <v>36800</v>
      </c>
      <c r="B9" s="543">
        <v>17631.7</v>
      </c>
      <c r="C9" s="542"/>
      <c r="D9" s="541"/>
      <c r="E9" s="542"/>
      <c r="F9" s="541"/>
    </row>
    <row r="10" spans="1:6" s="517" customFormat="1" ht="15" hidden="1" customHeight="1">
      <c r="A10" s="560">
        <v>36831</v>
      </c>
      <c r="B10" s="543">
        <v>17450.900000000001</v>
      </c>
      <c r="C10" s="542">
        <v>-180.79999999999927</v>
      </c>
      <c r="D10" s="541">
        <v>-1.0254257955840842</v>
      </c>
      <c r="E10" s="542"/>
      <c r="F10" s="541"/>
    </row>
    <row r="11" spans="1:6" s="517" customFormat="1" ht="15" hidden="1" customHeight="1">
      <c r="A11" s="560">
        <v>36861</v>
      </c>
      <c r="B11" s="543">
        <v>17264.400000000001</v>
      </c>
      <c r="C11" s="542">
        <v>-186.5</v>
      </c>
      <c r="D11" s="541">
        <v>-1.0687127884521743</v>
      </c>
      <c r="E11" s="542"/>
      <c r="F11" s="541"/>
    </row>
    <row r="12" spans="1:6" s="517" customFormat="1" ht="15" hidden="1" customHeight="1">
      <c r="A12" s="559" t="s">
        <v>160</v>
      </c>
      <c r="B12" s="591"/>
      <c r="C12" s="553"/>
      <c r="D12" s="552"/>
      <c r="E12" s="553"/>
      <c r="F12" s="552"/>
    </row>
    <row r="13" spans="1:6" s="517" customFormat="1" ht="15" hidden="1" customHeight="1">
      <c r="A13" s="547">
        <v>2001</v>
      </c>
      <c r="B13" s="543">
        <v>17187.59</v>
      </c>
      <c r="C13" s="542">
        <v>-76.81000000000131</v>
      </c>
      <c r="D13" s="541">
        <v>-0.44490396422696676</v>
      </c>
      <c r="E13" s="542"/>
      <c r="F13" s="541"/>
    </row>
    <row r="14" spans="1:6" s="517" customFormat="1" ht="15" hidden="1" customHeight="1">
      <c r="A14" s="547">
        <v>2001</v>
      </c>
      <c r="B14" s="554">
        <v>17120.2</v>
      </c>
      <c r="C14" s="542">
        <v>-67.389999999999418</v>
      </c>
      <c r="D14" s="541">
        <v>-0.39208521962648035</v>
      </c>
      <c r="E14" s="542"/>
      <c r="F14" s="541"/>
    </row>
    <row r="15" spans="1:6" s="517" customFormat="1" ht="15" hidden="1" customHeight="1">
      <c r="A15" s="547">
        <v>2001</v>
      </c>
      <c r="B15" s="554">
        <v>17050.900000000001</v>
      </c>
      <c r="C15" s="542">
        <v>-69.299999999999272</v>
      </c>
      <c r="D15" s="541">
        <v>-0.40478499082954045</v>
      </c>
      <c r="E15" s="542"/>
      <c r="F15" s="541"/>
    </row>
    <row r="16" spans="1:6" s="517" customFormat="1" ht="15" hidden="1" customHeight="1">
      <c r="A16" s="547">
        <v>2001</v>
      </c>
      <c r="B16" s="554">
        <v>16953.78</v>
      </c>
      <c r="C16" s="542">
        <v>-97.120000000002619</v>
      </c>
      <c r="D16" s="541">
        <v>-0.56958870206265999</v>
      </c>
      <c r="E16" s="542"/>
      <c r="F16" s="541"/>
    </row>
    <row r="17" spans="1:6" s="517" customFormat="1" ht="15" hidden="1" customHeight="1">
      <c r="A17" s="547">
        <v>2001</v>
      </c>
      <c r="B17" s="554">
        <v>16890.36</v>
      </c>
      <c r="C17" s="542">
        <v>-63.419999999998254</v>
      </c>
      <c r="D17" s="541">
        <v>-0.37407586980600627</v>
      </c>
      <c r="E17" s="542"/>
      <c r="F17" s="541"/>
    </row>
    <row r="18" spans="1:6" s="517" customFormat="1" ht="15" hidden="1" customHeight="1">
      <c r="A18" s="547">
        <v>2001</v>
      </c>
      <c r="B18" s="554">
        <v>16764.05</v>
      </c>
      <c r="C18" s="542">
        <v>-126.31000000000131</v>
      </c>
      <c r="D18" s="541">
        <v>-0.74782301857391076</v>
      </c>
      <c r="E18" s="542"/>
      <c r="F18" s="541"/>
    </row>
    <row r="19" spans="1:6" s="517" customFormat="1" ht="15" hidden="1" customHeight="1">
      <c r="A19" s="547">
        <v>2001</v>
      </c>
      <c r="B19" s="554">
        <v>16663.72</v>
      </c>
      <c r="C19" s="542">
        <v>-100.32999999999811</v>
      </c>
      <c r="D19" s="541">
        <v>-0.59848306346019342</v>
      </c>
      <c r="E19" s="542"/>
      <c r="F19" s="541"/>
    </row>
    <row r="20" spans="1:6" s="517" customFormat="1" ht="15" hidden="1" customHeight="1">
      <c r="A20" s="547">
        <v>2001</v>
      </c>
      <c r="B20" s="554">
        <v>16532.68</v>
      </c>
      <c r="C20" s="542">
        <v>-131.04000000000087</v>
      </c>
      <c r="D20" s="541">
        <v>-0.78637903181282809</v>
      </c>
      <c r="E20" s="542"/>
      <c r="F20" s="541"/>
    </row>
    <row r="21" spans="1:6" s="517" customFormat="1" ht="15" hidden="1" customHeight="1">
      <c r="A21" s="547">
        <v>2001</v>
      </c>
      <c r="B21" s="554">
        <v>16378.36</v>
      </c>
      <c r="C21" s="542">
        <v>-154.31999999999971</v>
      </c>
      <c r="D21" s="541">
        <v>-0.93342398207670385</v>
      </c>
      <c r="E21" s="542"/>
      <c r="F21" s="541"/>
    </row>
    <row r="22" spans="1:6" s="517" customFormat="1" ht="15" hidden="1" customHeight="1">
      <c r="A22" s="547">
        <v>2001</v>
      </c>
      <c r="B22" s="554">
        <v>16142.09</v>
      </c>
      <c r="C22" s="542">
        <v>-236.27000000000044</v>
      </c>
      <c r="D22" s="541">
        <v>-1.4425742259908816</v>
      </c>
      <c r="E22" s="542">
        <v>-1489.6100000000006</v>
      </c>
      <c r="F22" s="541">
        <v>-8.4484763238938996</v>
      </c>
    </row>
    <row r="23" spans="1:6" s="517" customFormat="1" ht="19.7" hidden="1" customHeight="1">
      <c r="A23" s="547">
        <v>2001</v>
      </c>
      <c r="B23" s="554">
        <v>15890.23</v>
      </c>
      <c r="C23" s="542">
        <v>-251.86000000000058</v>
      </c>
      <c r="D23" s="541">
        <v>-1.5602688375545029</v>
      </c>
      <c r="E23" s="542">
        <v>-1560.6700000000019</v>
      </c>
      <c r="F23" s="541">
        <v>-8.9432063675799043</v>
      </c>
    </row>
    <row r="24" spans="1:6" s="517" customFormat="1" ht="15" hidden="1" customHeight="1">
      <c r="A24" s="547">
        <v>2001</v>
      </c>
      <c r="B24" s="554">
        <v>15745.41</v>
      </c>
      <c r="C24" s="542">
        <v>-144.81999999999971</v>
      </c>
      <c r="D24" s="541">
        <v>-0.91137762008479228</v>
      </c>
      <c r="E24" s="542">
        <v>-1518.9900000000016</v>
      </c>
      <c r="F24" s="541">
        <v>-8.7983943838187315</v>
      </c>
    </row>
    <row r="25" spans="1:6" s="517" customFormat="1" ht="15" hidden="1" customHeight="1">
      <c r="A25" s="546" t="s">
        <v>159</v>
      </c>
      <c r="B25" s="591"/>
      <c r="C25" s="553"/>
      <c r="D25" s="552"/>
      <c r="E25" s="553"/>
      <c r="F25" s="552"/>
    </row>
    <row r="26" spans="1:6" s="517" customFormat="1" ht="15" hidden="1" customHeight="1">
      <c r="A26" s="547">
        <v>2002</v>
      </c>
      <c r="B26" s="543">
        <v>15400.09</v>
      </c>
      <c r="C26" s="542">
        <v>-345.31999999999971</v>
      </c>
      <c r="D26" s="541">
        <v>-2.1931470822290464</v>
      </c>
      <c r="E26" s="542">
        <v>-1787.5</v>
      </c>
      <c r="F26" s="541">
        <v>-10.399945542103339</v>
      </c>
    </row>
    <row r="27" spans="1:6" s="517" customFormat="1" ht="15" hidden="1" customHeight="1">
      <c r="A27" s="547">
        <v>2002</v>
      </c>
      <c r="B27" s="554">
        <v>15492.6</v>
      </c>
      <c r="C27" s="542">
        <v>92.510000000000218</v>
      </c>
      <c r="D27" s="541">
        <v>0.60071077506688653</v>
      </c>
      <c r="E27" s="542">
        <v>-1627.6000000000004</v>
      </c>
      <c r="F27" s="541">
        <v>-9.5068982838985505</v>
      </c>
    </row>
    <row r="28" spans="1:6" s="517" customFormat="1" ht="15" hidden="1" customHeight="1">
      <c r="A28" s="547">
        <v>2002</v>
      </c>
      <c r="B28" s="554">
        <v>15383.09</v>
      </c>
      <c r="C28" s="542">
        <v>-109.51000000000022</v>
      </c>
      <c r="D28" s="541">
        <v>-0.7068535946193748</v>
      </c>
      <c r="E28" s="542">
        <v>-1667.8100000000013</v>
      </c>
      <c r="F28" s="541">
        <v>-9.7813605146942422</v>
      </c>
    </row>
    <row r="29" spans="1:6" s="517" customFormat="1" ht="15" hidden="1" customHeight="1">
      <c r="A29" s="547">
        <v>2002</v>
      </c>
      <c r="B29" s="554">
        <v>15275.36</v>
      </c>
      <c r="C29" s="542">
        <v>-107.72999999999956</v>
      </c>
      <c r="D29" s="541">
        <v>-0.70031443617634181</v>
      </c>
      <c r="E29" s="542">
        <v>-1678.4199999999983</v>
      </c>
      <c r="F29" s="541">
        <v>-9.8999751087957861</v>
      </c>
    </row>
    <row r="30" spans="1:6" s="517" customFormat="1" ht="15" customHeight="1">
      <c r="A30" s="547">
        <v>2002</v>
      </c>
      <c r="B30" s="554">
        <v>15078.95</v>
      </c>
      <c r="C30" s="542">
        <v>-196.40999999999985</v>
      </c>
      <c r="D30" s="541">
        <v>-1.2857962103675362</v>
      </c>
      <c r="E30" s="542">
        <v>-1811.4099999999999</v>
      </c>
      <c r="F30" s="541">
        <v>-10.72451978525028</v>
      </c>
    </row>
    <row r="31" spans="1:6" s="517" customFormat="1" ht="15" hidden="1" customHeight="1">
      <c r="A31" s="547">
        <v>2002</v>
      </c>
      <c r="B31" s="554">
        <v>14913.47</v>
      </c>
      <c r="C31" s="542">
        <v>-165.48000000000138</v>
      </c>
      <c r="D31" s="541">
        <v>-1.09742389224715</v>
      </c>
      <c r="E31" s="542">
        <v>-1850.58</v>
      </c>
      <c r="F31" s="541">
        <v>-11.038979244275694</v>
      </c>
    </row>
    <row r="32" spans="1:6" s="517" customFormat="1" ht="15" hidden="1" customHeight="1">
      <c r="A32" s="547">
        <v>2002</v>
      </c>
      <c r="B32" s="554">
        <v>14895</v>
      </c>
      <c r="C32" s="542">
        <v>-18.469999999999345</v>
      </c>
      <c r="D32" s="541">
        <v>-0.12384776983492429</v>
      </c>
      <c r="E32" s="542">
        <v>-1768.7200000000012</v>
      </c>
      <c r="F32" s="541">
        <v>-10.614196589957118</v>
      </c>
    </row>
    <row r="33" spans="1:6" s="517" customFormat="1" ht="15" hidden="1" customHeight="1">
      <c r="A33" s="547">
        <v>2002</v>
      </c>
      <c r="B33" s="554">
        <v>14745</v>
      </c>
      <c r="C33" s="542">
        <v>-150</v>
      </c>
      <c r="D33" s="541">
        <v>-1.0070493454179257</v>
      </c>
      <c r="E33" s="542">
        <v>-1787.6800000000003</v>
      </c>
      <c r="F33" s="541">
        <v>-10.813007933378017</v>
      </c>
    </row>
    <row r="34" spans="1:6" s="517" customFormat="1" ht="15" hidden="1" customHeight="1">
      <c r="A34" s="547">
        <v>2002</v>
      </c>
      <c r="B34" s="554">
        <v>14639.61</v>
      </c>
      <c r="C34" s="542">
        <v>-105.38999999999942</v>
      </c>
      <c r="D34" s="541">
        <v>-0.71475076297049611</v>
      </c>
      <c r="E34" s="542">
        <v>-1738.75</v>
      </c>
      <c r="F34" s="541">
        <v>-10.61614227553919</v>
      </c>
    </row>
    <row r="35" spans="1:6" s="517" customFormat="1" ht="15" hidden="1" customHeight="1">
      <c r="A35" s="547">
        <v>2002</v>
      </c>
      <c r="B35" s="554">
        <v>14534.73</v>
      </c>
      <c r="C35" s="542">
        <v>-104.88000000000102</v>
      </c>
      <c r="D35" s="541">
        <v>-0.71641252738290007</v>
      </c>
      <c r="E35" s="542">
        <v>-1607.3600000000006</v>
      </c>
      <c r="F35" s="541">
        <v>-9.9575705500341058</v>
      </c>
    </row>
    <row r="36" spans="1:6" s="517" customFormat="1" ht="15" hidden="1" customHeight="1">
      <c r="A36" s="547">
        <v>2002</v>
      </c>
      <c r="B36" s="554">
        <v>14422.57</v>
      </c>
      <c r="C36" s="542">
        <v>-112.15999999999985</v>
      </c>
      <c r="D36" s="541">
        <v>-0.77166896117093131</v>
      </c>
      <c r="E36" s="542">
        <v>-1467.6599999999999</v>
      </c>
      <c r="F36" s="541">
        <v>-9.2362413885765022</v>
      </c>
    </row>
    <row r="37" spans="1:6" s="517" customFormat="1" ht="15" hidden="1" customHeight="1">
      <c r="A37" s="547">
        <v>2002</v>
      </c>
      <c r="B37" s="554">
        <v>14248.88</v>
      </c>
      <c r="C37" s="542">
        <v>-173.69000000000051</v>
      </c>
      <c r="D37" s="541">
        <v>-1.2042929935510784</v>
      </c>
      <c r="E37" s="542">
        <v>-1496.5300000000007</v>
      </c>
      <c r="F37" s="541">
        <v>-9.5045476745286379</v>
      </c>
    </row>
    <row r="38" spans="1:6" s="517" customFormat="1" ht="15" hidden="1" customHeight="1">
      <c r="A38" s="546" t="s">
        <v>158</v>
      </c>
      <c r="B38" s="591"/>
      <c r="C38" s="553"/>
      <c r="D38" s="552"/>
      <c r="E38" s="553"/>
      <c r="F38" s="552"/>
    </row>
    <row r="39" spans="1:6" s="517" customFormat="1" ht="15" hidden="1" customHeight="1">
      <c r="A39" s="547">
        <v>2003</v>
      </c>
      <c r="B39" s="543">
        <v>14095.52</v>
      </c>
      <c r="C39" s="542">
        <v>-153.35999999999876</v>
      </c>
      <c r="D39" s="541">
        <v>-1.0762951193356969</v>
      </c>
      <c r="E39" s="542">
        <v>-1304.5699999999997</v>
      </c>
      <c r="F39" s="541">
        <v>-8.4711842593127642</v>
      </c>
    </row>
    <row r="40" spans="1:6" s="517" customFormat="1" ht="15" hidden="1" customHeight="1">
      <c r="A40" s="547">
        <v>2003</v>
      </c>
      <c r="B40" s="554">
        <v>13988.85</v>
      </c>
      <c r="C40" s="542">
        <v>-106.67000000000007</v>
      </c>
      <c r="D40" s="541">
        <v>-0.75676527010000427</v>
      </c>
      <c r="E40" s="542">
        <v>-1503.75</v>
      </c>
      <c r="F40" s="541">
        <v>-9.7062468533364381</v>
      </c>
    </row>
    <row r="41" spans="1:6" s="517" customFormat="1" ht="15" hidden="1" customHeight="1">
      <c r="A41" s="547">
        <v>2003</v>
      </c>
      <c r="B41" s="554">
        <v>13947.61</v>
      </c>
      <c r="C41" s="542">
        <v>-41.239999999999782</v>
      </c>
      <c r="D41" s="541">
        <v>-0.29480622066859041</v>
      </c>
      <c r="E41" s="542">
        <v>-1435.4799999999996</v>
      </c>
      <c r="F41" s="541">
        <v>-9.3315452227088258</v>
      </c>
    </row>
    <row r="42" spans="1:6" s="517" customFormat="1" ht="15" hidden="1" customHeight="1">
      <c r="A42" s="547">
        <v>2003</v>
      </c>
      <c r="B42" s="554">
        <v>13866.21</v>
      </c>
      <c r="C42" s="542">
        <v>-81.400000000001455</v>
      </c>
      <c r="D42" s="541">
        <v>-0.583612532899906</v>
      </c>
      <c r="E42" s="542">
        <v>-1409.1500000000015</v>
      </c>
      <c r="F42" s="541">
        <v>-9.2249871688785134</v>
      </c>
    </row>
    <row r="43" spans="1:6" s="517" customFormat="1" ht="15" customHeight="1">
      <c r="A43" s="547">
        <v>2003</v>
      </c>
      <c r="B43" s="554">
        <v>13709.45</v>
      </c>
      <c r="C43" s="542">
        <v>-156.7599999999984</v>
      </c>
      <c r="D43" s="541">
        <v>-1.1305180002322004</v>
      </c>
      <c r="E43" s="542">
        <v>-1369.5</v>
      </c>
      <c r="F43" s="541">
        <v>-9.0821973678538654</v>
      </c>
    </row>
    <row r="44" spans="1:6" s="517" customFormat="1" ht="15" hidden="1" customHeight="1">
      <c r="A44" s="547">
        <v>2003</v>
      </c>
      <c r="B44" s="554">
        <v>13568.95</v>
      </c>
      <c r="C44" s="542">
        <v>-140.5</v>
      </c>
      <c r="D44" s="541">
        <v>-1.0248405297076175</v>
      </c>
      <c r="E44" s="542">
        <v>-1344.5199999999986</v>
      </c>
      <c r="F44" s="541">
        <v>-9.015473930614391</v>
      </c>
    </row>
    <row r="45" spans="1:6" s="517" customFormat="1" ht="16.350000000000001" hidden="1" customHeight="1">
      <c r="A45" s="547">
        <v>2003</v>
      </c>
      <c r="B45" s="554">
        <v>13485</v>
      </c>
      <c r="C45" s="542">
        <v>-83.950000000000728</v>
      </c>
      <c r="D45" s="541">
        <v>-0.61869194005431893</v>
      </c>
      <c r="E45" s="542">
        <v>-1410</v>
      </c>
      <c r="F45" s="541">
        <v>-9.4662638469284985</v>
      </c>
    </row>
    <row r="46" spans="1:6" s="517" customFormat="1" ht="15" hidden="1" customHeight="1">
      <c r="A46" s="547">
        <v>2003</v>
      </c>
      <c r="B46" s="554">
        <v>13348.8</v>
      </c>
      <c r="C46" s="542">
        <v>-136.20000000000073</v>
      </c>
      <c r="D46" s="541">
        <v>-1.0100111234705338</v>
      </c>
      <c r="E46" s="542">
        <v>-1396.2000000000007</v>
      </c>
      <c r="F46" s="541">
        <v>-9.4689725330620576</v>
      </c>
    </row>
    <row r="47" spans="1:6" s="517" customFormat="1" ht="15" hidden="1" customHeight="1">
      <c r="A47" s="547">
        <v>2003</v>
      </c>
      <c r="B47" s="554">
        <v>13186.13</v>
      </c>
      <c r="C47" s="542">
        <v>-162.67000000000007</v>
      </c>
      <c r="D47" s="541">
        <v>-1.2186114107635149</v>
      </c>
      <c r="E47" s="542">
        <v>-1453.4800000000014</v>
      </c>
      <c r="F47" s="541">
        <v>-9.9284065627431346</v>
      </c>
    </row>
    <row r="48" spans="1:6" s="517" customFormat="1" ht="15" hidden="1" customHeight="1">
      <c r="A48" s="547">
        <v>2003</v>
      </c>
      <c r="B48" s="554">
        <v>13101.13</v>
      </c>
      <c r="C48" s="542">
        <v>-85</v>
      </c>
      <c r="D48" s="541">
        <v>-0.644616729851748</v>
      </c>
      <c r="E48" s="542">
        <v>-1433.6000000000004</v>
      </c>
      <c r="F48" s="541">
        <v>-9.8632723139679968</v>
      </c>
    </row>
    <row r="49" spans="1:6" s="517" customFormat="1" ht="15" hidden="1" customHeight="1">
      <c r="A49" s="547">
        <v>2003</v>
      </c>
      <c r="B49" s="554">
        <v>12872.65</v>
      </c>
      <c r="C49" s="542">
        <v>-228.47999999999956</v>
      </c>
      <c r="D49" s="541">
        <v>-1.7439717032042239</v>
      </c>
      <c r="E49" s="542">
        <v>-1549.92</v>
      </c>
      <c r="F49" s="541">
        <v>-10.746489703291445</v>
      </c>
    </row>
    <row r="50" spans="1:6" s="517" customFormat="1" ht="15" hidden="1" customHeight="1">
      <c r="A50" s="547">
        <v>2003</v>
      </c>
      <c r="B50" s="554">
        <v>12790.36</v>
      </c>
      <c r="C50" s="542">
        <v>-82.289999999999054</v>
      </c>
      <c r="D50" s="541">
        <v>-0.63926231195596017</v>
      </c>
      <c r="E50" s="542">
        <v>-1458.5199999999986</v>
      </c>
      <c r="F50" s="541">
        <v>-10.236032586420819</v>
      </c>
    </row>
    <row r="51" spans="1:6" s="517" customFormat="1" ht="15" hidden="1" customHeight="1">
      <c r="A51" s="546" t="s">
        <v>157</v>
      </c>
      <c r="B51" s="591"/>
      <c r="C51" s="553"/>
      <c r="D51" s="552"/>
      <c r="E51" s="553"/>
      <c r="F51" s="552"/>
    </row>
    <row r="52" spans="1:6" s="517" customFormat="1" ht="15" hidden="1" customHeight="1">
      <c r="A52" s="547">
        <v>2004</v>
      </c>
      <c r="B52" s="543">
        <v>12647.65</v>
      </c>
      <c r="C52" s="542">
        <v>-142.71000000000095</v>
      </c>
      <c r="D52" s="541">
        <v>-1.1157621833943807</v>
      </c>
      <c r="E52" s="542">
        <v>-1447.8700000000008</v>
      </c>
      <c r="F52" s="541">
        <v>-10.271845238770908</v>
      </c>
    </row>
    <row r="53" spans="1:6" s="517" customFormat="1" ht="15" hidden="1" customHeight="1">
      <c r="A53" s="547">
        <v>2004</v>
      </c>
      <c r="B53" s="554">
        <v>12538.15</v>
      </c>
      <c r="C53" s="542">
        <v>-109.5</v>
      </c>
      <c r="D53" s="541">
        <v>-0.86577348361157647</v>
      </c>
      <c r="E53" s="542">
        <v>-1450.7000000000007</v>
      </c>
      <c r="F53" s="541">
        <v>-10.370402141705725</v>
      </c>
    </row>
    <row r="54" spans="1:6" s="516" customFormat="1" ht="15" hidden="1" customHeight="1">
      <c r="A54" s="547">
        <v>2004</v>
      </c>
      <c r="B54" s="554">
        <v>12553.26</v>
      </c>
      <c r="C54" s="542">
        <v>15.110000000000582</v>
      </c>
      <c r="D54" s="541">
        <v>0.12051219677545078</v>
      </c>
      <c r="E54" s="542">
        <v>-1394.3500000000004</v>
      </c>
      <c r="F54" s="541">
        <v>-9.9970532585869591</v>
      </c>
    </row>
    <row r="55" spans="1:6" s="517" customFormat="1" ht="15" hidden="1" customHeight="1">
      <c r="A55" s="547">
        <v>2004</v>
      </c>
      <c r="B55" s="554">
        <v>12424.3</v>
      </c>
      <c r="C55" s="542">
        <v>-128.96000000000095</v>
      </c>
      <c r="D55" s="541">
        <v>-1.0273028679402785</v>
      </c>
      <c r="E55" s="542">
        <v>-1441.9099999999999</v>
      </c>
      <c r="F55" s="541">
        <v>-10.398731881314362</v>
      </c>
    </row>
    <row r="56" spans="1:6" s="517" customFormat="1" ht="15" customHeight="1">
      <c r="A56" s="547">
        <v>2004</v>
      </c>
      <c r="B56" s="554">
        <v>12268.3</v>
      </c>
      <c r="C56" s="542">
        <v>-156</v>
      </c>
      <c r="D56" s="541">
        <v>-1.2556039374451728</v>
      </c>
      <c r="E56" s="542">
        <v>-1441.1500000000015</v>
      </c>
      <c r="F56" s="541">
        <v>-10.512092024114764</v>
      </c>
    </row>
    <row r="57" spans="1:6" s="515" customFormat="1" ht="15" hidden="1" customHeight="1">
      <c r="A57" s="547">
        <v>2004</v>
      </c>
      <c r="B57" s="554">
        <v>12075.04</v>
      </c>
      <c r="C57" s="542">
        <v>-193.2599999999984</v>
      </c>
      <c r="D57" s="541">
        <v>-1.5752793785609924</v>
      </c>
      <c r="E57" s="542">
        <v>-1493.9099999999999</v>
      </c>
      <c r="F57" s="541">
        <v>-11.009768626164885</v>
      </c>
    </row>
    <row r="58" spans="1:6" s="302" customFormat="1" ht="15" hidden="1" customHeight="1">
      <c r="A58" s="547">
        <v>2004</v>
      </c>
      <c r="B58" s="554">
        <v>11986.39</v>
      </c>
      <c r="C58" s="542">
        <v>-88.650000000001455</v>
      </c>
      <c r="D58" s="541">
        <v>-0.73415905868635889</v>
      </c>
      <c r="E58" s="542">
        <v>-1498.6100000000006</v>
      </c>
      <c r="F58" s="541">
        <v>-11.11316277345199</v>
      </c>
    </row>
    <row r="59" spans="1:6" s="302" customFormat="1" ht="15" hidden="1" customHeight="1">
      <c r="A59" s="547">
        <v>2004</v>
      </c>
      <c r="B59" s="554">
        <v>11880.36</v>
      </c>
      <c r="C59" s="542">
        <v>-106.02999999999884</v>
      </c>
      <c r="D59" s="541">
        <v>-0.88458660197106553</v>
      </c>
      <c r="E59" s="542">
        <v>-1468.4399999999987</v>
      </c>
      <c r="F59" s="541">
        <v>-11.000539374325768</v>
      </c>
    </row>
    <row r="60" spans="1:6" s="302" customFormat="1" ht="15" hidden="1" customHeight="1">
      <c r="A60" s="547">
        <v>2004</v>
      </c>
      <c r="B60" s="554">
        <v>11732.13</v>
      </c>
      <c r="C60" s="542">
        <v>-148.23000000000138</v>
      </c>
      <c r="D60" s="541">
        <v>-1.2476894639556519</v>
      </c>
      <c r="E60" s="542">
        <v>-1454</v>
      </c>
      <c r="F60" s="541">
        <v>-11.026737943581637</v>
      </c>
    </row>
    <row r="61" spans="1:6" s="517" customFormat="1" ht="15" hidden="1" customHeight="1">
      <c r="A61" s="547">
        <v>2004</v>
      </c>
      <c r="B61" s="554">
        <v>11575.71</v>
      </c>
      <c r="C61" s="542">
        <v>-156.42000000000007</v>
      </c>
      <c r="D61" s="541">
        <v>-1.3332617350813649</v>
      </c>
      <c r="E61" s="542">
        <v>-1525.42</v>
      </c>
      <c r="F61" s="541">
        <v>-11.643423124570177</v>
      </c>
    </row>
    <row r="62" spans="1:6" s="528" customFormat="1" ht="15" hidden="1" customHeight="1">
      <c r="A62" s="547">
        <v>2004</v>
      </c>
      <c r="B62" s="554">
        <v>11447.8</v>
      </c>
      <c r="C62" s="542">
        <v>-127.90999999999985</v>
      </c>
      <c r="D62" s="541">
        <v>-1.1049862168281663</v>
      </c>
      <c r="E62" s="542">
        <v>-1424.8500000000004</v>
      </c>
      <c r="F62" s="541">
        <v>-11.068816444166501</v>
      </c>
    </row>
    <row r="63" spans="1:6" s="528" customFormat="1" ht="15" hidden="1" customHeight="1">
      <c r="A63" s="547">
        <v>2004</v>
      </c>
      <c r="B63" s="554">
        <v>11260.8</v>
      </c>
      <c r="C63" s="542">
        <v>-187</v>
      </c>
      <c r="D63" s="541">
        <v>-1.6335016335016377</v>
      </c>
      <c r="E63" s="542">
        <v>-1529.5600000000013</v>
      </c>
      <c r="F63" s="541">
        <v>-11.958693891336921</v>
      </c>
    </row>
    <row r="64" spans="1:6" s="517" customFormat="1" ht="15" hidden="1" customHeight="1">
      <c r="A64" s="546" t="s">
        <v>156</v>
      </c>
      <c r="B64" s="591"/>
      <c r="C64" s="553"/>
      <c r="D64" s="552"/>
      <c r="E64" s="553"/>
      <c r="F64" s="552"/>
    </row>
    <row r="65" spans="1:6" s="517" customFormat="1" ht="15" hidden="1" customHeight="1">
      <c r="A65" s="547">
        <v>2005</v>
      </c>
      <c r="B65" s="543">
        <v>11075</v>
      </c>
      <c r="C65" s="542">
        <v>-185.79999999999927</v>
      </c>
      <c r="D65" s="541">
        <v>-1.6499715828360308</v>
      </c>
      <c r="E65" s="542">
        <v>-1572.6499999999996</v>
      </c>
      <c r="F65" s="541">
        <v>-12.434325744308225</v>
      </c>
    </row>
    <row r="66" spans="1:6" s="517" customFormat="1" ht="15" hidden="1" customHeight="1">
      <c r="A66" s="547">
        <v>2005</v>
      </c>
      <c r="B66" s="554">
        <v>11086.1</v>
      </c>
      <c r="C66" s="542">
        <v>11.100000000000364</v>
      </c>
      <c r="D66" s="541">
        <v>0.10022573363430354</v>
      </c>
      <c r="E66" s="542">
        <v>-1452.0499999999993</v>
      </c>
      <c r="F66" s="541">
        <v>-11.581054621295792</v>
      </c>
    </row>
    <row r="67" spans="1:6" s="516" customFormat="1" ht="15" hidden="1" customHeight="1">
      <c r="A67" s="547">
        <v>2005</v>
      </c>
      <c r="B67" s="554">
        <v>11063</v>
      </c>
      <c r="C67" s="542">
        <v>-23.100000000000364</v>
      </c>
      <c r="D67" s="541">
        <v>-0.2083690387061381</v>
      </c>
      <c r="E67" s="542">
        <v>-1490.2600000000002</v>
      </c>
      <c r="F67" s="541">
        <v>-11.871497921655418</v>
      </c>
    </row>
    <row r="68" spans="1:6" s="517" customFormat="1" ht="15" hidden="1" customHeight="1">
      <c r="A68" s="547">
        <v>2005</v>
      </c>
      <c r="B68" s="554">
        <v>10916.72</v>
      </c>
      <c r="C68" s="542">
        <v>-146.28000000000065</v>
      </c>
      <c r="D68" s="541">
        <v>-1.3222453222453368</v>
      </c>
      <c r="E68" s="542">
        <v>-1507.58</v>
      </c>
      <c r="F68" s="541">
        <v>-12.134124256497344</v>
      </c>
    </row>
    <row r="69" spans="1:6" s="517" customFormat="1" ht="15" customHeight="1">
      <c r="A69" s="547">
        <v>2005</v>
      </c>
      <c r="B69" s="554">
        <v>10786.54</v>
      </c>
      <c r="C69" s="542">
        <v>-130.17999999999847</v>
      </c>
      <c r="D69" s="541">
        <v>-1.1924827237485118</v>
      </c>
      <c r="E69" s="542">
        <v>-1481.7599999999984</v>
      </c>
      <c r="F69" s="541">
        <v>-12.07795701115883</v>
      </c>
    </row>
    <row r="70" spans="1:6" s="515" customFormat="1" ht="15" hidden="1" customHeight="1">
      <c r="A70" s="547">
        <v>2005</v>
      </c>
      <c r="B70" s="554">
        <v>10636.04</v>
      </c>
      <c r="C70" s="542">
        <v>-150.5</v>
      </c>
      <c r="D70" s="541">
        <v>-1.395257422676778</v>
      </c>
      <c r="E70" s="542">
        <v>-1439</v>
      </c>
      <c r="F70" s="541">
        <v>-11.917144787926176</v>
      </c>
    </row>
    <row r="71" spans="1:6" s="302" customFormat="1" ht="15" hidden="1" customHeight="1">
      <c r="A71" s="547">
        <v>2005</v>
      </c>
      <c r="B71" s="554">
        <v>10530.86</v>
      </c>
      <c r="C71" s="542">
        <v>-105.18000000000029</v>
      </c>
      <c r="D71" s="541">
        <v>-0.98890188453597716</v>
      </c>
      <c r="E71" s="542">
        <v>-1455.5299999999988</v>
      </c>
      <c r="F71" s="541">
        <v>-12.143189066933402</v>
      </c>
    </row>
    <row r="72" spans="1:6" s="302" customFormat="1" ht="15" hidden="1" customHeight="1">
      <c r="A72" s="547">
        <v>2005</v>
      </c>
      <c r="B72" s="554">
        <v>10360.9</v>
      </c>
      <c r="C72" s="542">
        <v>-169.96000000000095</v>
      </c>
      <c r="D72" s="541">
        <v>-1.6139232693246441</v>
      </c>
      <c r="E72" s="542">
        <v>-1519.4600000000009</v>
      </c>
      <c r="F72" s="541">
        <v>-12.789679774013578</v>
      </c>
    </row>
    <row r="73" spans="1:6" s="302" customFormat="1" ht="15" hidden="1" customHeight="1">
      <c r="A73" s="547">
        <v>2005</v>
      </c>
      <c r="B73" s="554">
        <v>10243.040000000001</v>
      </c>
      <c r="C73" s="542">
        <v>-117.85999999999876</v>
      </c>
      <c r="D73" s="541">
        <v>-1.1375459660840193</v>
      </c>
      <c r="E73" s="542">
        <v>-1489.0899999999983</v>
      </c>
      <c r="F73" s="541">
        <v>-12.692409647693964</v>
      </c>
    </row>
    <row r="74" spans="1:6" s="517" customFormat="1" ht="15" hidden="1" customHeight="1">
      <c r="A74" s="547">
        <v>2005</v>
      </c>
      <c r="B74" s="554">
        <v>9981</v>
      </c>
      <c r="C74" s="542">
        <v>-262.04000000000087</v>
      </c>
      <c r="D74" s="541">
        <v>-2.5582249019822285</v>
      </c>
      <c r="E74" s="542">
        <v>-1594.7099999999991</v>
      </c>
      <c r="F74" s="541">
        <v>-13.776347195981913</v>
      </c>
    </row>
    <row r="75" spans="1:6" s="528" customFormat="1" ht="15" hidden="1" customHeight="1">
      <c r="A75" s="547">
        <v>2005</v>
      </c>
      <c r="B75" s="554">
        <v>9762.85</v>
      </c>
      <c r="C75" s="542">
        <v>-218.14999999999964</v>
      </c>
      <c r="D75" s="541">
        <v>-2.1856527402063932</v>
      </c>
      <c r="E75" s="542">
        <v>-1684.9499999999989</v>
      </c>
      <c r="F75" s="541">
        <v>-14.71854854207794</v>
      </c>
    </row>
    <row r="76" spans="1:6" s="528" customFormat="1" ht="15" hidden="1" customHeight="1">
      <c r="A76" s="547">
        <v>2005</v>
      </c>
      <c r="B76" s="554">
        <v>9747.15</v>
      </c>
      <c r="C76" s="542">
        <v>-15.700000000000728</v>
      </c>
      <c r="D76" s="541">
        <v>-0.16081369682009949</v>
      </c>
      <c r="E76" s="542">
        <v>-1513.6499999999996</v>
      </c>
      <c r="F76" s="541">
        <v>-13.441762574595046</v>
      </c>
    </row>
    <row r="77" spans="1:6" s="517" customFormat="1" ht="15" hidden="1" customHeight="1">
      <c r="A77" s="546" t="s">
        <v>155</v>
      </c>
      <c r="B77" s="591"/>
      <c r="C77" s="553"/>
      <c r="D77" s="552"/>
      <c r="E77" s="553"/>
      <c r="F77" s="552"/>
    </row>
    <row r="78" spans="1:6" s="517" customFormat="1" ht="15" hidden="1" customHeight="1">
      <c r="A78" s="547">
        <v>2006</v>
      </c>
      <c r="B78" s="543">
        <v>9595.2800000000007</v>
      </c>
      <c r="C78" s="542">
        <v>-151.86999999999898</v>
      </c>
      <c r="D78" s="541">
        <v>-1.5580964692243242</v>
      </c>
      <c r="E78" s="542">
        <v>-1479.7199999999993</v>
      </c>
      <c r="F78" s="541">
        <v>-13.360902934537251</v>
      </c>
    </row>
    <row r="79" spans="1:6" s="517" customFormat="1" ht="15" hidden="1" customHeight="1">
      <c r="A79" s="547">
        <v>2006</v>
      </c>
      <c r="B79" s="554">
        <v>9632.9500000000007</v>
      </c>
      <c r="C79" s="542">
        <v>37.670000000000073</v>
      </c>
      <c r="D79" s="541">
        <v>0.39258885618762918</v>
      </c>
      <c r="E79" s="542">
        <v>-1453.1499999999996</v>
      </c>
      <c r="F79" s="541">
        <v>-13.107855783368365</v>
      </c>
    </row>
    <row r="80" spans="1:6" s="516" customFormat="1" ht="15" hidden="1" customHeight="1">
      <c r="A80" s="547">
        <v>2006</v>
      </c>
      <c r="B80" s="554">
        <v>9640.39</v>
      </c>
      <c r="C80" s="542">
        <v>7.4399999999986903</v>
      </c>
      <c r="D80" s="541">
        <v>7.7234907271389375E-2</v>
      </c>
      <c r="E80" s="542">
        <v>-1422.6100000000006</v>
      </c>
      <c r="F80" s="541">
        <v>-12.859170206996296</v>
      </c>
    </row>
    <row r="81" spans="1:6" s="517" customFormat="1" ht="15" hidden="1" customHeight="1">
      <c r="A81" s="547">
        <v>2006</v>
      </c>
      <c r="B81" s="554">
        <v>9642</v>
      </c>
      <c r="C81" s="542">
        <v>1.6100000000005821</v>
      </c>
      <c r="D81" s="541">
        <v>1.6700569167852564E-2</v>
      </c>
      <c r="E81" s="542">
        <v>-1274.7199999999993</v>
      </c>
      <c r="F81" s="541">
        <v>-11.676767380678442</v>
      </c>
    </row>
    <row r="82" spans="1:6" s="517" customFormat="1" ht="15" customHeight="1">
      <c r="A82" s="547">
        <v>2006</v>
      </c>
      <c r="B82" s="554">
        <v>9702.27</v>
      </c>
      <c r="C82" s="542">
        <v>60.270000000000437</v>
      </c>
      <c r="D82" s="541">
        <v>0.62507778469198172</v>
      </c>
      <c r="E82" s="542">
        <v>-1084.2700000000004</v>
      </c>
      <c r="F82" s="541">
        <v>-10.052064888277428</v>
      </c>
    </row>
    <row r="83" spans="1:6" s="515" customFormat="1" ht="15" hidden="1" customHeight="1">
      <c r="A83" s="547">
        <v>2006</v>
      </c>
      <c r="B83" s="554">
        <v>9579.1299999999992</v>
      </c>
      <c r="C83" s="542">
        <v>-123.14000000000124</v>
      </c>
      <c r="D83" s="541">
        <v>-1.2691875200339808</v>
      </c>
      <c r="E83" s="542">
        <v>-1056.9100000000017</v>
      </c>
      <c r="F83" s="541">
        <v>-9.9370630422601067</v>
      </c>
    </row>
    <row r="84" spans="1:6" s="302" customFormat="1" ht="15" hidden="1" customHeight="1">
      <c r="A84" s="547">
        <v>2006</v>
      </c>
      <c r="B84" s="554">
        <v>9438.57</v>
      </c>
      <c r="C84" s="542">
        <v>-140.55999999999949</v>
      </c>
      <c r="D84" s="541">
        <v>-1.4673566388596839</v>
      </c>
      <c r="E84" s="542">
        <v>-1092.2900000000009</v>
      </c>
      <c r="F84" s="541">
        <v>-10.372277287894832</v>
      </c>
    </row>
    <row r="85" spans="1:6" s="302" customFormat="1" ht="15" hidden="1" customHeight="1">
      <c r="A85" s="547">
        <v>2006</v>
      </c>
      <c r="B85" s="554">
        <v>9241.6299999999992</v>
      </c>
      <c r="C85" s="542">
        <v>-196.94000000000051</v>
      </c>
      <c r="D85" s="541">
        <v>-2.0865448897449568</v>
      </c>
      <c r="E85" s="542">
        <v>-1119.2700000000004</v>
      </c>
      <c r="F85" s="541">
        <v>-10.802826009323525</v>
      </c>
    </row>
    <row r="86" spans="1:6" s="302" customFormat="1" ht="15" hidden="1" customHeight="1">
      <c r="A86" s="547">
        <v>2006</v>
      </c>
      <c r="B86" s="554">
        <v>9157</v>
      </c>
      <c r="C86" s="542">
        <v>-84.6299999999992</v>
      </c>
      <c r="D86" s="541">
        <v>-0.91574754669900926</v>
      </c>
      <c r="E86" s="542">
        <v>-1086.0400000000009</v>
      </c>
      <c r="F86" s="541">
        <v>-10.602711694965564</v>
      </c>
    </row>
    <row r="87" spans="1:6" s="517" customFormat="1" ht="15" hidden="1" customHeight="1">
      <c r="A87" s="547">
        <v>2006</v>
      </c>
      <c r="B87" s="554">
        <v>9123.9500000000007</v>
      </c>
      <c r="C87" s="542">
        <v>-33.049999999999272</v>
      </c>
      <c r="D87" s="541">
        <v>-0.36092606748934486</v>
      </c>
      <c r="E87" s="542">
        <v>-857.04999999999927</v>
      </c>
      <c r="F87" s="541">
        <v>-8.5868149484019511</v>
      </c>
    </row>
    <row r="88" spans="1:6" s="528" customFormat="1" ht="15" hidden="1" customHeight="1">
      <c r="A88" s="547">
        <v>2006</v>
      </c>
      <c r="B88" s="554">
        <v>9112.0400000000009</v>
      </c>
      <c r="C88" s="542">
        <v>-11.909999999999854</v>
      </c>
      <c r="D88" s="541">
        <v>-0.13053556847637537</v>
      </c>
      <c r="E88" s="542">
        <v>-650.80999999999949</v>
      </c>
      <c r="F88" s="541">
        <v>-6.6661886641708037</v>
      </c>
    </row>
    <row r="89" spans="1:6" s="528" customFormat="1" ht="15" hidden="1" customHeight="1">
      <c r="A89" s="547">
        <v>2006</v>
      </c>
      <c r="B89" s="554">
        <v>9016.16</v>
      </c>
      <c r="C89" s="542">
        <v>-95.880000000001019</v>
      </c>
      <c r="D89" s="541">
        <v>-1.0522341868560829</v>
      </c>
      <c r="E89" s="542">
        <v>-730.98999999999978</v>
      </c>
      <c r="F89" s="541">
        <v>-7.4995255023263212</v>
      </c>
    </row>
    <row r="90" spans="1:6" s="516" customFormat="1" ht="15" hidden="1" customHeight="1">
      <c r="A90" s="546" t="s">
        <v>154</v>
      </c>
      <c r="B90" s="550"/>
      <c r="C90" s="553"/>
      <c r="D90" s="590"/>
      <c r="E90" s="553"/>
      <c r="F90" s="590"/>
    </row>
    <row r="91" spans="1:6" s="517" customFormat="1" ht="15" hidden="1" customHeight="1">
      <c r="A91" s="547">
        <v>2007</v>
      </c>
      <c r="B91" s="543">
        <v>8919.36</v>
      </c>
      <c r="C91" s="542">
        <v>-96.799999999999272</v>
      </c>
      <c r="D91" s="541">
        <v>-1.073627797199677</v>
      </c>
      <c r="E91" s="542">
        <v>-675.92000000000007</v>
      </c>
      <c r="F91" s="541">
        <v>-7.0442967792498052</v>
      </c>
    </row>
    <row r="92" spans="1:6" s="517" customFormat="1" ht="15" hidden="1" customHeight="1">
      <c r="A92" s="547">
        <v>2007</v>
      </c>
      <c r="B92" s="554">
        <v>8946.85</v>
      </c>
      <c r="C92" s="542">
        <v>27.489999999999782</v>
      </c>
      <c r="D92" s="541">
        <v>0.30820596993505944</v>
      </c>
      <c r="E92" s="542">
        <v>-686.10000000000036</v>
      </c>
      <c r="F92" s="541">
        <v>-7.1224287471646761</v>
      </c>
    </row>
    <row r="93" spans="1:6" s="517" customFormat="1" ht="15" hidden="1" customHeight="1">
      <c r="A93" s="547">
        <v>2007</v>
      </c>
      <c r="B93" s="554">
        <v>8950.27</v>
      </c>
      <c r="C93" s="542">
        <v>3.4200000000000728</v>
      </c>
      <c r="D93" s="541">
        <v>3.8225744256365601E-2</v>
      </c>
      <c r="E93" s="542">
        <v>-690.11999999999898</v>
      </c>
      <c r="F93" s="541">
        <v>-7.1586315491385619</v>
      </c>
    </row>
    <row r="94" spans="1:6" s="516" customFormat="1" ht="15" hidden="1" customHeight="1">
      <c r="A94" s="547">
        <v>2007</v>
      </c>
      <c r="B94" s="554">
        <v>8885.73</v>
      </c>
      <c r="C94" s="542">
        <v>-64.540000000000873</v>
      </c>
      <c r="D94" s="541">
        <v>-0.7210955647148154</v>
      </c>
      <c r="E94" s="542">
        <v>-756.27000000000044</v>
      </c>
      <c r="F94" s="541">
        <v>-7.8434971997510985</v>
      </c>
    </row>
    <row r="95" spans="1:6" s="517" customFormat="1" ht="15" customHeight="1">
      <c r="A95" s="547">
        <v>2007</v>
      </c>
      <c r="B95" s="554">
        <v>8757.4</v>
      </c>
      <c r="C95" s="542">
        <v>-128.32999999999993</v>
      </c>
      <c r="D95" s="541">
        <v>-1.4442257417229598</v>
      </c>
      <c r="E95" s="542">
        <v>-944.8700000000008</v>
      </c>
      <c r="F95" s="541">
        <v>-9.7386487904377077</v>
      </c>
    </row>
    <row r="96" spans="1:6" s="517" customFormat="1" ht="15" hidden="1" customHeight="1">
      <c r="A96" s="547">
        <v>2007</v>
      </c>
      <c r="B96" s="554">
        <v>8700.0400000000009</v>
      </c>
      <c r="C96" s="542">
        <v>-57.359999999998763</v>
      </c>
      <c r="D96" s="541">
        <v>-0.65498892365312145</v>
      </c>
      <c r="E96" s="542">
        <v>-879.08999999999833</v>
      </c>
      <c r="F96" s="541">
        <v>-9.177138216101028</v>
      </c>
    </row>
    <row r="97" spans="1:6" s="302" customFormat="1" ht="15" hidden="1" customHeight="1">
      <c r="A97" s="547">
        <v>2007</v>
      </c>
      <c r="B97" s="554">
        <v>8667.18</v>
      </c>
      <c r="C97" s="542">
        <v>-32.860000000000582</v>
      </c>
      <c r="D97" s="541">
        <v>-0.37769941287626807</v>
      </c>
      <c r="E97" s="542">
        <v>-771.38999999999942</v>
      </c>
      <c r="F97" s="541">
        <v>-8.172742269220862</v>
      </c>
    </row>
    <row r="98" spans="1:6" s="507" customFormat="1" ht="15" hidden="1" customHeight="1">
      <c r="A98" s="547">
        <v>2007</v>
      </c>
      <c r="B98" s="554">
        <v>8619.59</v>
      </c>
      <c r="C98" s="542">
        <v>-47.590000000000146</v>
      </c>
      <c r="D98" s="541">
        <v>-0.54908286201509782</v>
      </c>
      <c r="E98" s="542">
        <v>-622.03999999999905</v>
      </c>
      <c r="F98" s="541">
        <v>-6.7308472639566759</v>
      </c>
    </row>
    <row r="99" spans="1:6" s="507" customFormat="1" ht="15" hidden="1" customHeight="1">
      <c r="A99" s="547">
        <v>2007</v>
      </c>
      <c r="B99" s="554">
        <v>8612.5</v>
      </c>
      <c r="C99" s="542">
        <v>-7.0900000000001455</v>
      </c>
      <c r="D99" s="541">
        <v>-8.2254492383043498E-2</v>
      </c>
      <c r="E99" s="542">
        <v>-544.5</v>
      </c>
      <c r="F99" s="541">
        <v>-5.9462706126460603</v>
      </c>
    </row>
    <row r="100" spans="1:6" s="507" customFormat="1" ht="15" hidden="1" customHeight="1">
      <c r="A100" s="547">
        <v>2007</v>
      </c>
      <c r="B100" s="554">
        <v>8495.0400000000009</v>
      </c>
      <c r="C100" s="542">
        <v>-117.45999999999913</v>
      </c>
      <c r="D100" s="541">
        <v>-1.3638316400580379</v>
      </c>
      <c r="E100" s="542">
        <v>-628.90999999999985</v>
      </c>
      <c r="F100" s="541">
        <v>-6.8929575457997885</v>
      </c>
    </row>
    <row r="101" spans="1:6" s="302" customFormat="1" ht="15" hidden="1" customHeight="1">
      <c r="A101" s="547">
        <v>2007</v>
      </c>
      <c r="B101" s="554">
        <v>8362.09</v>
      </c>
      <c r="C101" s="542">
        <v>-132.95000000000073</v>
      </c>
      <c r="D101" s="541">
        <v>-1.565030888612668</v>
      </c>
      <c r="E101" s="542">
        <v>-749.95000000000073</v>
      </c>
      <c r="F101" s="541">
        <v>-8.2303194454809301</v>
      </c>
    </row>
    <row r="102" spans="1:6" ht="15" hidden="1" customHeight="1">
      <c r="A102" s="547">
        <v>2007</v>
      </c>
      <c r="B102" s="554">
        <v>8207.17</v>
      </c>
      <c r="C102" s="542">
        <v>-154.92000000000007</v>
      </c>
      <c r="D102" s="541">
        <v>-1.8526468861253704</v>
      </c>
      <c r="E102" s="542">
        <v>-808.98999999999978</v>
      </c>
      <c r="F102" s="541">
        <v>-8.9726668559564189</v>
      </c>
    </row>
    <row r="103" spans="1:6" s="528" customFormat="1" ht="15" hidden="1" customHeight="1">
      <c r="A103" s="546" t="s">
        <v>153</v>
      </c>
      <c r="B103" s="550"/>
      <c r="C103" s="549"/>
      <c r="D103" s="548"/>
      <c r="E103" s="553"/>
      <c r="F103" s="552"/>
    </row>
    <row r="104" spans="1:6" s="527" customFormat="1" ht="15" hidden="1" customHeight="1">
      <c r="A104" s="547">
        <v>2008</v>
      </c>
      <c r="B104" s="543">
        <v>8030</v>
      </c>
      <c r="C104" s="542">
        <v>-177.17000000000007</v>
      </c>
      <c r="D104" s="541">
        <v>-2.1587221904749185</v>
      </c>
      <c r="E104" s="542">
        <v>-889.36000000000058</v>
      </c>
      <c r="F104" s="541">
        <v>-9.9711190040541027</v>
      </c>
    </row>
    <row r="105" spans="1:6" s="517" customFormat="1" ht="15" hidden="1" customHeight="1">
      <c r="A105" s="547">
        <v>2008</v>
      </c>
      <c r="B105" s="543">
        <v>8001.05</v>
      </c>
      <c r="C105" s="542">
        <v>-28.949999999999818</v>
      </c>
      <c r="D105" s="541">
        <v>-0.36052303860523693</v>
      </c>
      <c r="E105" s="542">
        <v>-945.80000000000018</v>
      </c>
      <c r="F105" s="541">
        <v>-10.571318396977716</v>
      </c>
    </row>
    <row r="106" spans="1:6" s="517" customFormat="1" ht="15" hidden="1" customHeight="1">
      <c r="A106" s="547">
        <v>2008</v>
      </c>
      <c r="B106" s="543">
        <v>8030</v>
      </c>
      <c r="C106" s="542">
        <v>28.949999999999818</v>
      </c>
      <c r="D106" s="541">
        <v>0.36182751013929249</v>
      </c>
      <c r="E106" s="542">
        <v>-920.27000000000044</v>
      </c>
      <c r="F106" s="541">
        <v>-10.282036184383273</v>
      </c>
    </row>
    <row r="107" spans="1:6" s="517" customFormat="1" ht="15" hidden="1" customHeight="1">
      <c r="A107" s="547">
        <v>2008</v>
      </c>
      <c r="B107" s="543">
        <v>7978</v>
      </c>
      <c r="C107" s="542">
        <v>-52</v>
      </c>
      <c r="D107" s="541">
        <v>-0.64757160647572221</v>
      </c>
      <c r="E107" s="542">
        <v>-907.72999999999956</v>
      </c>
      <c r="F107" s="541">
        <v>-10.215592866314864</v>
      </c>
    </row>
    <row r="108" spans="1:6" s="516" customFormat="1" ht="15" customHeight="1">
      <c r="A108" s="547">
        <v>2008</v>
      </c>
      <c r="B108" s="543">
        <v>7984</v>
      </c>
      <c r="C108" s="542">
        <v>6</v>
      </c>
      <c r="D108" s="541">
        <v>7.5206818751567539E-2</v>
      </c>
      <c r="E108" s="542">
        <v>-773.39999999999964</v>
      </c>
      <c r="F108" s="541">
        <v>-8.8313883115993264</v>
      </c>
    </row>
    <row r="109" spans="1:6" s="516" customFormat="1" ht="15" hidden="1" customHeight="1">
      <c r="A109" s="547">
        <v>2008</v>
      </c>
      <c r="B109" s="543">
        <v>7988</v>
      </c>
      <c r="C109" s="542">
        <v>4</v>
      </c>
      <c r="D109" s="541">
        <v>5.010020040079155E-2</v>
      </c>
      <c r="E109" s="542">
        <v>-712.04000000000087</v>
      </c>
      <c r="F109" s="541">
        <v>-8.1843301869876512</v>
      </c>
    </row>
    <row r="110" spans="1:6" s="516" customFormat="1" ht="15" hidden="1" customHeight="1">
      <c r="A110" s="547">
        <v>2008</v>
      </c>
      <c r="B110" s="543">
        <v>8062.86</v>
      </c>
      <c r="C110" s="542">
        <v>74.859999999999673</v>
      </c>
      <c r="D110" s="541">
        <v>0.93715573360040594</v>
      </c>
      <c r="E110" s="542">
        <v>-604.32000000000062</v>
      </c>
      <c r="F110" s="541">
        <v>-6.9725100897869936</v>
      </c>
    </row>
    <row r="111" spans="1:6" s="515" customFormat="1" ht="15" hidden="1" customHeight="1">
      <c r="A111" s="547">
        <v>2008</v>
      </c>
      <c r="B111" s="543">
        <v>8073.8</v>
      </c>
      <c r="C111" s="542">
        <v>10.940000000000509</v>
      </c>
      <c r="D111" s="541">
        <v>0.13568386403832733</v>
      </c>
      <c r="E111" s="542">
        <v>-545.79</v>
      </c>
      <c r="F111" s="541">
        <v>-6.3319717063108527</v>
      </c>
    </row>
    <row r="112" spans="1:6" s="507" customFormat="1" ht="15" hidden="1" customHeight="1">
      <c r="A112" s="547">
        <v>2008</v>
      </c>
      <c r="B112" s="543">
        <v>8038.18</v>
      </c>
      <c r="C112" s="542">
        <v>-35.619999999999891</v>
      </c>
      <c r="D112" s="541">
        <v>-0.44118011345338459</v>
      </c>
      <c r="E112" s="542">
        <v>-574.31999999999971</v>
      </c>
      <c r="F112" s="541">
        <v>-6.6684470246734406</v>
      </c>
    </row>
    <row r="113" spans="1:6" s="507" customFormat="1" ht="15" hidden="1" customHeight="1">
      <c r="A113" s="547">
        <v>2008</v>
      </c>
      <c r="B113" s="543">
        <v>7982.34</v>
      </c>
      <c r="C113" s="542">
        <v>-55.840000000000146</v>
      </c>
      <c r="D113" s="541">
        <v>-0.69468461766220457</v>
      </c>
      <c r="E113" s="542">
        <v>-512.70000000000073</v>
      </c>
      <c r="F113" s="541">
        <v>-6.0352864730478046</v>
      </c>
    </row>
    <row r="114" spans="1:6" s="507" customFormat="1" ht="15" hidden="1" customHeight="1">
      <c r="A114" s="547">
        <v>2008</v>
      </c>
      <c r="B114" s="543">
        <v>7904.35</v>
      </c>
      <c r="C114" s="542">
        <v>-77.989999999999782</v>
      </c>
      <c r="D114" s="541">
        <v>-0.97703179769339954</v>
      </c>
      <c r="E114" s="542">
        <v>-457.73999999999978</v>
      </c>
      <c r="F114" s="541">
        <v>-5.4739903540861263</v>
      </c>
    </row>
    <row r="115" spans="1:6" s="507" customFormat="1" ht="15" hidden="1" customHeight="1">
      <c r="A115" s="547">
        <v>2008</v>
      </c>
      <c r="B115" s="543">
        <v>7748.57</v>
      </c>
      <c r="C115" s="542">
        <v>-155.78000000000065</v>
      </c>
      <c r="D115" s="541">
        <v>-1.9708135393802166</v>
      </c>
      <c r="E115" s="542">
        <v>-458.60000000000036</v>
      </c>
      <c r="F115" s="541">
        <v>-5.5877970116373916</v>
      </c>
    </row>
    <row r="116" spans="1:6" s="507" customFormat="1" ht="15" hidden="1" customHeight="1">
      <c r="A116" s="546" t="s">
        <v>152</v>
      </c>
      <c r="B116" s="550"/>
      <c r="C116" s="549"/>
      <c r="D116" s="548"/>
      <c r="E116" s="549"/>
      <c r="F116" s="548"/>
    </row>
    <row r="117" spans="1:6" s="302" customFormat="1" ht="15" hidden="1" customHeight="1">
      <c r="A117" s="547">
        <v>2009</v>
      </c>
      <c r="B117" s="543">
        <v>7597.8</v>
      </c>
      <c r="C117" s="542">
        <v>-150.76999999999953</v>
      </c>
      <c r="D117" s="541">
        <v>-1.9457783823337564</v>
      </c>
      <c r="E117" s="542">
        <v>-432.19999999999982</v>
      </c>
      <c r="F117" s="541">
        <v>-5.3823163138231678</v>
      </c>
    </row>
    <row r="118" spans="1:6" s="302" customFormat="1" ht="15" hidden="1" customHeight="1">
      <c r="A118" s="547">
        <v>2009</v>
      </c>
      <c r="B118" s="543">
        <v>7631</v>
      </c>
      <c r="C118" s="542">
        <v>33.199999999999818</v>
      </c>
      <c r="D118" s="541">
        <v>0.43696859617257644</v>
      </c>
      <c r="E118" s="542">
        <v>-370.05000000000018</v>
      </c>
      <c r="F118" s="541">
        <v>-4.6250179663919084</v>
      </c>
    </row>
    <row r="119" spans="1:6" s="507" customFormat="1" ht="15" hidden="1" customHeight="1">
      <c r="A119" s="547">
        <v>2009</v>
      </c>
      <c r="B119" s="543">
        <v>7623.13</v>
      </c>
      <c r="C119" s="542">
        <v>-7.8699999999998909</v>
      </c>
      <c r="D119" s="541">
        <v>-0.10313196173503059</v>
      </c>
      <c r="E119" s="542">
        <v>-406.86999999999989</v>
      </c>
      <c r="F119" s="541">
        <v>-5.0668742216687406</v>
      </c>
    </row>
    <row r="120" spans="1:6" s="507" customFormat="1" ht="15" hidden="1" customHeight="1">
      <c r="A120" s="547">
        <v>2009</v>
      </c>
      <c r="B120" s="543">
        <v>7612</v>
      </c>
      <c r="C120" s="542">
        <v>-11.130000000000109</v>
      </c>
      <c r="D120" s="541">
        <v>-0.14600301975697505</v>
      </c>
      <c r="E120" s="542">
        <v>-366</v>
      </c>
      <c r="F120" s="541">
        <v>-4.5876159438455772</v>
      </c>
    </row>
    <row r="121" spans="1:6" ht="15" customHeight="1">
      <c r="A121" s="547">
        <v>2009</v>
      </c>
      <c r="B121" s="543">
        <v>7567.5</v>
      </c>
      <c r="C121" s="542">
        <v>-44.5</v>
      </c>
      <c r="D121" s="541">
        <v>-0.58460325801365798</v>
      </c>
      <c r="E121" s="542">
        <v>-416.5</v>
      </c>
      <c r="F121" s="541">
        <v>-5.2166833667334629</v>
      </c>
    </row>
    <row r="122" spans="1:6" s="507" customFormat="1" ht="15" hidden="1" customHeight="1">
      <c r="A122" s="547">
        <v>2009</v>
      </c>
      <c r="B122" s="543">
        <v>7466.5</v>
      </c>
      <c r="C122" s="542">
        <v>-101</v>
      </c>
      <c r="D122" s="541">
        <v>-1.3346547737033347</v>
      </c>
      <c r="E122" s="542">
        <v>-521.5</v>
      </c>
      <c r="F122" s="541">
        <v>-6.5285428142213249</v>
      </c>
    </row>
    <row r="123" spans="1:6" s="507" customFormat="1" ht="15" hidden="1" customHeight="1">
      <c r="A123" s="547">
        <v>2009</v>
      </c>
      <c r="B123" s="543">
        <v>7396.78</v>
      </c>
      <c r="C123" s="542">
        <v>-69.720000000000255</v>
      </c>
      <c r="D123" s="541">
        <v>-0.93377084309918246</v>
      </c>
      <c r="E123" s="542">
        <v>-666.07999999999993</v>
      </c>
      <c r="F123" s="541">
        <v>-8.2610884971337697</v>
      </c>
    </row>
    <row r="124" spans="1:6" s="507" customFormat="1" ht="15" hidden="1" customHeight="1">
      <c r="A124" s="547">
        <v>2009</v>
      </c>
      <c r="B124" s="543">
        <v>7360.42</v>
      </c>
      <c r="C124" s="542">
        <v>-36.359999999999673</v>
      </c>
      <c r="D124" s="541">
        <v>-0.49156524866225482</v>
      </c>
      <c r="E124" s="542">
        <v>-713.38000000000011</v>
      </c>
      <c r="F124" s="541">
        <v>-8.8357402957715152</v>
      </c>
    </row>
    <row r="125" spans="1:6" ht="15" hidden="1" customHeight="1">
      <c r="A125" s="547">
        <v>2009</v>
      </c>
      <c r="B125" s="543">
        <v>7251.72</v>
      </c>
      <c r="C125" s="542">
        <v>-108.69999999999982</v>
      </c>
      <c r="D125" s="541">
        <v>-1.4768178989785952</v>
      </c>
      <c r="E125" s="542">
        <v>-786.46</v>
      </c>
      <c r="F125" s="541">
        <v>-9.7840555946744132</v>
      </c>
    </row>
    <row r="126" spans="1:6" s="302" customFormat="1" ht="15" hidden="1" customHeight="1">
      <c r="A126" s="547">
        <v>2009</v>
      </c>
      <c r="B126" s="543">
        <v>7258.38</v>
      </c>
      <c r="C126" s="542">
        <v>6.6599999999998545</v>
      </c>
      <c r="D126" s="541">
        <v>9.1840280650657746E-2</v>
      </c>
      <c r="E126" s="542">
        <v>-723.96</v>
      </c>
      <c r="F126" s="541">
        <v>-9.069520967535837</v>
      </c>
    </row>
    <row r="127" spans="1:6" s="507" customFormat="1" ht="15" hidden="1" customHeight="1">
      <c r="A127" s="547">
        <v>2009</v>
      </c>
      <c r="B127" s="543">
        <v>7245.38</v>
      </c>
      <c r="C127" s="542">
        <v>-13</v>
      </c>
      <c r="D127" s="541">
        <v>-0.17910332608653334</v>
      </c>
      <c r="E127" s="542">
        <v>-658.97000000000025</v>
      </c>
      <c r="F127" s="541">
        <v>-8.3368018875682424</v>
      </c>
    </row>
    <row r="128" spans="1:6" s="507" customFormat="1" ht="15" hidden="1" customHeight="1">
      <c r="A128" s="547">
        <v>2009</v>
      </c>
      <c r="B128" s="543">
        <v>7207.31</v>
      </c>
      <c r="C128" s="542">
        <v>-38.069999999999709</v>
      </c>
      <c r="D128" s="541">
        <v>-0.52543827928968767</v>
      </c>
      <c r="E128" s="542">
        <v>-541.25999999999931</v>
      </c>
      <c r="F128" s="541">
        <v>-6.9852888984677151</v>
      </c>
    </row>
    <row r="129" spans="1:6" s="507" customFormat="1" ht="15" hidden="1" customHeight="1">
      <c r="A129" s="546" t="s">
        <v>151</v>
      </c>
      <c r="B129" s="550"/>
      <c r="C129" s="549"/>
      <c r="D129" s="548"/>
      <c r="E129" s="549"/>
      <c r="F129" s="548"/>
    </row>
    <row r="130" spans="1:6" s="302" customFormat="1" ht="15" hidden="1" customHeight="1">
      <c r="A130" s="547">
        <v>2010</v>
      </c>
      <c r="B130" s="543">
        <v>7117.73</v>
      </c>
      <c r="C130" s="542">
        <v>-89.580000000000837</v>
      </c>
      <c r="D130" s="541">
        <v>-1.2429047730706912</v>
      </c>
      <c r="E130" s="542">
        <v>-480.07000000000062</v>
      </c>
      <c r="F130" s="541">
        <v>-6.3185395772460566</v>
      </c>
    </row>
    <row r="131" spans="1:6" s="302" customFormat="1" ht="15" hidden="1" customHeight="1">
      <c r="A131" s="547">
        <v>2010</v>
      </c>
      <c r="B131" s="543">
        <v>7112.2</v>
      </c>
      <c r="C131" s="542">
        <v>-5.5299999999997453</v>
      </c>
      <c r="D131" s="541">
        <v>-7.7693309524235588E-2</v>
      </c>
      <c r="E131" s="542">
        <v>-518.80000000000018</v>
      </c>
      <c r="F131" s="541">
        <v>-6.7985847202201626</v>
      </c>
    </row>
    <row r="132" spans="1:6" s="507" customFormat="1" ht="15" hidden="1" customHeight="1">
      <c r="A132" s="547">
        <v>2010</v>
      </c>
      <c r="B132" s="543">
        <v>7095.08</v>
      </c>
      <c r="C132" s="542">
        <v>-17.119999999999891</v>
      </c>
      <c r="D132" s="541">
        <v>-0.24071314080030959</v>
      </c>
      <c r="E132" s="542">
        <v>-528.05000000000018</v>
      </c>
      <c r="F132" s="541">
        <v>-6.9269447064394853</v>
      </c>
    </row>
    <row r="133" spans="1:6" s="507" customFormat="1" ht="15" hidden="1" customHeight="1">
      <c r="A133" s="547">
        <v>2010</v>
      </c>
      <c r="B133" s="543">
        <v>7029.95</v>
      </c>
      <c r="C133" s="542">
        <v>-65.130000000000109</v>
      </c>
      <c r="D133" s="541">
        <v>-0.91796005119040558</v>
      </c>
      <c r="E133" s="542">
        <v>-582.05000000000018</v>
      </c>
      <c r="F133" s="541">
        <v>-7.6464792433000497</v>
      </c>
    </row>
    <row r="134" spans="1:6" ht="15" customHeight="1">
      <c r="A134" s="547">
        <v>2010</v>
      </c>
      <c r="B134" s="543">
        <v>6905.04</v>
      </c>
      <c r="C134" s="542">
        <v>-124.90999999999985</v>
      </c>
      <c r="D134" s="541">
        <v>-1.7768262932168852</v>
      </c>
      <c r="E134" s="542">
        <v>-662.46</v>
      </c>
      <c r="F134" s="541">
        <v>-8.7540138751238885</v>
      </c>
    </row>
    <row r="135" spans="1:6" s="507" customFormat="1" ht="15" hidden="1" customHeight="1">
      <c r="A135" s="547">
        <v>2010</v>
      </c>
      <c r="B135" s="543">
        <v>6841.36</v>
      </c>
      <c r="C135" s="542">
        <v>-63.680000000000291</v>
      </c>
      <c r="D135" s="541">
        <v>-0.92222492556162194</v>
      </c>
      <c r="E135" s="542">
        <v>-625.14000000000033</v>
      </c>
      <c r="F135" s="541">
        <v>-8.3725976026250635</v>
      </c>
    </row>
    <row r="136" spans="1:6" s="507" customFormat="1" ht="15" hidden="1" customHeight="1">
      <c r="A136" s="547">
        <v>2010</v>
      </c>
      <c r="B136" s="543">
        <v>6774.72</v>
      </c>
      <c r="C136" s="542">
        <v>-66.639999999999418</v>
      </c>
      <c r="D136" s="541">
        <v>-0.97407533005132052</v>
      </c>
      <c r="E136" s="542">
        <v>-622.05999999999949</v>
      </c>
      <c r="F136" s="541">
        <v>-8.4098756485930295</v>
      </c>
    </row>
    <row r="137" spans="1:6" s="507" customFormat="1" ht="15" hidden="1" customHeight="1">
      <c r="A137" s="547">
        <v>2010</v>
      </c>
      <c r="B137" s="543">
        <v>6694.22</v>
      </c>
      <c r="C137" s="542">
        <v>-80.5</v>
      </c>
      <c r="D137" s="541">
        <v>-1.1882409900335347</v>
      </c>
      <c r="E137" s="542">
        <v>-666.19999999999982</v>
      </c>
      <c r="F137" s="541">
        <v>-9.0511139309984969</v>
      </c>
    </row>
    <row r="138" spans="1:6" s="507" customFormat="1" ht="15" hidden="1" customHeight="1">
      <c r="A138" s="547">
        <v>2010</v>
      </c>
      <c r="B138" s="543">
        <v>6587.5</v>
      </c>
      <c r="C138" s="542">
        <v>-106.72000000000025</v>
      </c>
      <c r="D138" s="541">
        <v>-1.5942111254186386</v>
      </c>
      <c r="E138" s="542">
        <v>-664.22000000000025</v>
      </c>
      <c r="F138" s="541">
        <v>-9.1594821642313775</v>
      </c>
    </row>
    <row r="139" spans="1:6" s="302" customFormat="1" ht="15" hidden="1" customHeight="1">
      <c r="A139" s="547">
        <v>2010</v>
      </c>
      <c r="B139" s="543">
        <v>6478.65</v>
      </c>
      <c r="C139" s="542">
        <v>-108.85000000000036</v>
      </c>
      <c r="D139" s="541">
        <v>-1.6523719165085424</v>
      </c>
      <c r="E139" s="542">
        <v>-779.73000000000047</v>
      </c>
      <c r="F139" s="541">
        <v>-10.742479726881214</v>
      </c>
    </row>
    <row r="140" spans="1:6" s="507" customFormat="1" ht="15" hidden="1" customHeight="1">
      <c r="A140" s="547">
        <v>2010</v>
      </c>
      <c r="B140" s="543">
        <v>6400.8</v>
      </c>
      <c r="C140" s="542">
        <v>-77.849999999999454</v>
      </c>
      <c r="D140" s="541">
        <v>-1.2016392303952159</v>
      </c>
      <c r="E140" s="542">
        <v>-844.57999999999993</v>
      </c>
      <c r="F140" s="541">
        <v>-11.656807510441141</v>
      </c>
    </row>
    <row r="141" spans="1:6" s="507" customFormat="1" ht="15" hidden="1" customHeight="1">
      <c r="A141" s="547">
        <v>2010</v>
      </c>
      <c r="B141" s="543">
        <v>6281.42</v>
      </c>
      <c r="C141" s="542">
        <v>-119.38000000000011</v>
      </c>
      <c r="D141" s="541">
        <v>-1.8650793650793673</v>
      </c>
      <c r="E141" s="542">
        <v>-925.89000000000033</v>
      </c>
      <c r="F141" s="541">
        <v>-12.846540526215747</v>
      </c>
    </row>
    <row r="142" spans="1:6" s="507" customFormat="1" ht="15" hidden="1" customHeight="1">
      <c r="A142" s="546" t="s">
        <v>150</v>
      </c>
      <c r="B142" s="550"/>
      <c r="C142" s="549"/>
      <c r="D142" s="548"/>
      <c r="E142" s="549"/>
      <c r="F142" s="548"/>
    </row>
    <row r="143" spans="1:6" s="302" customFormat="1" ht="15" hidden="1" customHeight="1">
      <c r="A143" s="547">
        <v>2011</v>
      </c>
      <c r="B143" s="543">
        <v>6092.85</v>
      </c>
      <c r="C143" s="542">
        <v>-188.56999999999971</v>
      </c>
      <c r="D143" s="541">
        <v>-3.0020282038137793</v>
      </c>
      <c r="E143" s="542">
        <v>-1024.8799999999992</v>
      </c>
      <c r="F143" s="541">
        <v>-14.398972706185802</v>
      </c>
    </row>
    <row r="144" spans="1:6" s="302" customFormat="1" ht="14.45" hidden="1" customHeight="1">
      <c r="A144" s="547">
        <v>2011</v>
      </c>
      <c r="B144" s="543">
        <v>5994.7</v>
      </c>
      <c r="C144" s="542">
        <v>-98.150000000000546</v>
      </c>
      <c r="D144" s="541">
        <v>-1.6109045848822916</v>
      </c>
      <c r="E144" s="542">
        <v>-1117.5</v>
      </c>
      <c r="F144" s="541">
        <v>-15.712437782964486</v>
      </c>
    </row>
    <row r="145" spans="1:6" s="507" customFormat="1" ht="14.45" hidden="1" customHeight="1">
      <c r="A145" s="547">
        <v>2011</v>
      </c>
      <c r="B145" s="543">
        <v>5997.78</v>
      </c>
      <c r="C145" s="542">
        <v>3.0799999999999272</v>
      </c>
      <c r="D145" s="541">
        <v>5.1378717867450518E-2</v>
      </c>
      <c r="E145" s="542">
        <v>-1097.3000000000002</v>
      </c>
      <c r="F145" s="541">
        <v>-15.465646617092403</v>
      </c>
    </row>
    <row r="146" spans="1:6" s="507" customFormat="1" ht="14.45" hidden="1" customHeight="1">
      <c r="A146" s="547">
        <v>2011</v>
      </c>
      <c r="B146" s="543">
        <v>6019.42</v>
      </c>
      <c r="C146" s="542">
        <v>21.640000000000327</v>
      </c>
      <c r="D146" s="541">
        <v>0.36080016272688908</v>
      </c>
      <c r="E146" s="542">
        <v>-1010.5299999999997</v>
      </c>
      <c r="F146" s="541">
        <v>-14.374639933427687</v>
      </c>
    </row>
    <row r="147" spans="1:6" s="507" customFormat="1" ht="14.45" customHeight="1">
      <c r="A147" s="547">
        <v>2011</v>
      </c>
      <c r="B147" s="543">
        <v>6022.4</v>
      </c>
      <c r="C147" s="542">
        <v>2.9799999999995634</v>
      </c>
      <c r="D147" s="541">
        <v>4.9506430852133576E-2</v>
      </c>
      <c r="E147" s="542">
        <v>-882.64000000000033</v>
      </c>
      <c r="F147" s="541">
        <v>-12.782547240855962</v>
      </c>
    </row>
    <row r="148" spans="1:6" s="507" customFormat="1" ht="14.45" hidden="1" customHeight="1">
      <c r="A148" s="547">
        <v>2011</v>
      </c>
      <c r="B148" s="543">
        <v>6069.5</v>
      </c>
      <c r="C148" s="542">
        <v>47.100000000000364</v>
      </c>
      <c r="D148" s="541">
        <v>0.78208023379384883</v>
      </c>
      <c r="E148" s="542">
        <v>-771.85999999999967</v>
      </c>
      <c r="F148" s="541">
        <v>-11.282259667668413</v>
      </c>
    </row>
    <row r="149" spans="1:6" s="507" customFormat="1" ht="14.45" hidden="1" customHeight="1">
      <c r="A149" s="547">
        <v>2011</v>
      </c>
      <c r="B149" s="543">
        <v>6085.38</v>
      </c>
      <c r="C149" s="542">
        <v>15.880000000000109</v>
      </c>
      <c r="D149" s="541">
        <v>0.26163604909794458</v>
      </c>
      <c r="E149" s="542">
        <v>-689.34000000000015</v>
      </c>
      <c r="F149" s="541">
        <v>-10.175180671673516</v>
      </c>
    </row>
    <row r="150" spans="1:6" s="507" customFormat="1" ht="14.45" hidden="1" customHeight="1">
      <c r="A150" s="547">
        <v>2011</v>
      </c>
      <c r="B150" s="543">
        <v>6065.72</v>
      </c>
      <c r="C150" s="542">
        <v>-19.659999999999854</v>
      </c>
      <c r="D150" s="541">
        <v>-0.32306938925752604</v>
      </c>
      <c r="E150" s="542">
        <v>-628.5</v>
      </c>
      <c r="F150" s="541">
        <v>-9.3886965172940222</v>
      </c>
    </row>
    <row r="151" spans="1:6" s="507" customFormat="1" ht="14.45" hidden="1" customHeight="1">
      <c r="A151" s="547">
        <v>2011</v>
      </c>
      <c r="B151" s="543">
        <v>6000.86</v>
      </c>
      <c r="C151" s="542">
        <v>-64.860000000000582</v>
      </c>
      <c r="D151" s="541">
        <v>-1.0692877350092118</v>
      </c>
      <c r="E151" s="542">
        <v>-586.64000000000033</v>
      </c>
      <c r="F151" s="541">
        <v>-8.9053510436432788</v>
      </c>
    </row>
    <row r="152" spans="1:6" s="302" customFormat="1" ht="14.45" hidden="1" customHeight="1">
      <c r="A152" s="547">
        <v>2011</v>
      </c>
      <c r="B152" s="543">
        <v>5983.6</v>
      </c>
      <c r="C152" s="542">
        <v>-17.259999999999309</v>
      </c>
      <c r="D152" s="541">
        <v>-0.28762544035353699</v>
      </c>
      <c r="E152" s="542">
        <v>-495.04999999999927</v>
      </c>
      <c r="F152" s="541">
        <v>-7.6412524214149471</v>
      </c>
    </row>
    <row r="153" spans="1:6" s="507" customFormat="1" ht="14.45" hidden="1" customHeight="1">
      <c r="A153" s="547">
        <v>2011</v>
      </c>
      <c r="B153" s="543">
        <v>5939</v>
      </c>
      <c r="C153" s="542">
        <v>-44.600000000000364</v>
      </c>
      <c r="D153" s="541">
        <v>-0.74537067985828287</v>
      </c>
      <c r="E153" s="542">
        <v>-461.80000000000018</v>
      </c>
      <c r="F153" s="541">
        <v>-7.2147231596050574</v>
      </c>
    </row>
    <row r="154" spans="1:6" s="507" customFormat="1" ht="14.45" hidden="1" customHeight="1">
      <c r="A154" s="547">
        <v>2011</v>
      </c>
      <c r="B154" s="543">
        <v>5669.95</v>
      </c>
      <c r="C154" s="542">
        <v>-269.05000000000018</v>
      </c>
      <c r="D154" s="541">
        <v>-4.5302239434248293</v>
      </c>
      <c r="E154" s="542">
        <v>-611.47000000000025</v>
      </c>
      <c r="F154" s="541">
        <v>-9.734582307822123</v>
      </c>
    </row>
    <row r="155" spans="1:6" s="507" customFormat="1" ht="14.45" hidden="1" customHeight="1">
      <c r="A155" s="546" t="s">
        <v>149</v>
      </c>
      <c r="B155" s="550"/>
      <c r="C155" s="549"/>
      <c r="D155" s="548"/>
      <c r="E155" s="549"/>
      <c r="F155" s="548"/>
    </row>
    <row r="156" spans="1:6" s="302" customFormat="1" ht="15" hidden="1" customHeight="1">
      <c r="A156" s="547">
        <v>2012</v>
      </c>
      <c r="B156" s="543">
        <v>5597.61</v>
      </c>
      <c r="C156" s="542">
        <v>-72.340000000000146</v>
      </c>
      <c r="D156" s="541">
        <v>-1.275848993377366</v>
      </c>
      <c r="E156" s="542">
        <v>-495.24000000000069</v>
      </c>
      <c r="F156" s="541">
        <v>-8.1282158595731175</v>
      </c>
    </row>
    <row r="157" spans="1:6" s="302" customFormat="1" ht="15" hidden="1" customHeight="1">
      <c r="A157" s="547">
        <v>2012</v>
      </c>
      <c r="B157" s="543">
        <v>5607.95</v>
      </c>
      <c r="C157" s="542">
        <v>10.340000000000146</v>
      </c>
      <c r="D157" s="541">
        <v>0.18472169372284952</v>
      </c>
      <c r="E157" s="542">
        <v>-386.75</v>
      </c>
      <c r="F157" s="541">
        <v>-6.4515321867649789</v>
      </c>
    </row>
    <row r="158" spans="1:6" s="302" customFormat="1" ht="15" hidden="1" customHeight="1">
      <c r="A158" s="547">
        <v>2012</v>
      </c>
      <c r="B158" s="543">
        <v>5630.22</v>
      </c>
      <c r="C158" s="542">
        <v>22.270000000000437</v>
      </c>
      <c r="D158" s="541">
        <v>0.39711481022477813</v>
      </c>
      <c r="E158" s="542">
        <v>-367.55999999999949</v>
      </c>
      <c r="F158" s="541">
        <v>-6.1282674589597974</v>
      </c>
    </row>
    <row r="159" spans="1:6" s="507" customFormat="1" ht="15" hidden="1" customHeight="1">
      <c r="A159" s="547">
        <v>2012</v>
      </c>
      <c r="B159" s="543">
        <v>5645.15</v>
      </c>
      <c r="C159" s="542">
        <v>14.929999999999382</v>
      </c>
      <c r="D159" s="541">
        <v>0.26517613876544033</v>
      </c>
      <c r="E159" s="542">
        <v>-374.27000000000044</v>
      </c>
      <c r="F159" s="541">
        <v>-6.2177086828963581</v>
      </c>
    </row>
    <row r="160" spans="1:6" s="507" customFormat="1" ht="15" customHeight="1">
      <c r="A160" s="547">
        <v>2012</v>
      </c>
      <c r="B160" s="543">
        <v>5601.36</v>
      </c>
      <c r="C160" s="542">
        <v>-43.789999999999964</v>
      </c>
      <c r="D160" s="541">
        <v>-0.77571012284882102</v>
      </c>
      <c r="E160" s="542">
        <v>-421.03999999999996</v>
      </c>
      <c r="F160" s="541">
        <v>-6.9912327311370888</v>
      </c>
    </row>
    <row r="161" spans="1:6" s="507" customFormat="1" ht="15" hidden="1" customHeight="1">
      <c r="A161" s="547">
        <v>2012</v>
      </c>
      <c r="B161" s="543">
        <v>4348.33</v>
      </c>
      <c r="C161" s="542">
        <v>-1253.0299999999997</v>
      </c>
      <c r="D161" s="541">
        <v>-22.370102974991781</v>
      </c>
      <c r="E161" s="542">
        <v>-1721.17</v>
      </c>
      <c r="F161" s="541">
        <v>-28.357690089793238</v>
      </c>
    </row>
    <row r="162" spans="1:6" s="507" customFormat="1" ht="15" hidden="1" customHeight="1">
      <c r="A162" s="547">
        <v>2012</v>
      </c>
      <c r="B162" s="543">
        <v>4199.2700000000004</v>
      </c>
      <c r="C162" s="542">
        <v>-149.05999999999949</v>
      </c>
      <c r="D162" s="541">
        <v>-3.4279826968054294</v>
      </c>
      <c r="E162" s="542">
        <v>-1886.1099999999997</v>
      </c>
      <c r="F162" s="541">
        <v>-30.994120334309443</v>
      </c>
    </row>
    <row r="163" spans="1:6" s="507" customFormat="1" ht="15" hidden="1" customHeight="1">
      <c r="A163" s="547">
        <v>2012</v>
      </c>
      <c r="B163" s="543">
        <v>5233.8100000000004</v>
      </c>
      <c r="C163" s="542">
        <v>1034.54</v>
      </c>
      <c r="D163" s="541">
        <v>24.636186765795003</v>
      </c>
      <c r="E163" s="542">
        <v>-831.90999999999985</v>
      </c>
      <c r="F163" s="541">
        <v>-13.714942331660538</v>
      </c>
    </row>
    <row r="164" spans="1:6" s="507" customFormat="1" ht="15" hidden="1" customHeight="1">
      <c r="A164" s="547">
        <v>2012</v>
      </c>
      <c r="B164" s="543">
        <v>5267.8</v>
      </c>
      <c r="C164" s="542">
        <v>33.989999999999782</v>
      </c>
      <c r="D164" s="541">
        <v>0.6494312938375657</v>
      </c>
      <c r="E164" s="542">
        <v>-733.05999999999949</v>
      </c>
      <c r="F164" s="541">
        <v>-12.21591571874697</v>
      </c>
    </row>
    <row r="165" spans="1:6" s="302" customFormat="1" ht="15" hidden="1" customHeight="1">
      <c r="A165" s="547">
        <v>2012</v>
      </c>
      <c r="B165" s="543">
        <v>5076.68</v>
      </c>
      <c r="C165" s="542">
        <v>-191.11999999999989</v>
      </c>
      <c r="D165" s="541">
        <v>-3.6280800334105265</v>
      </c>
      <c r="E165" s="542">
        <v>-906.92000000000007</v>
      </c>
      <c r="F165" s="541">
        <v>-15.15676181562938</v>
      </c>
    </row>
    <row r="166" spans="1:6" s="507" customFormat="1" ht="15" hidden="1" customHeight="1">
      <c r="A166" s="547">
        <v>2012</v>
      </c>
      <c r="B166" s="543">
        <v>4938.09</v>
      </c>
      <c r="C166" s="542">
        <v>-138.59000000000015</v>
      </c>
      <c r="D166" s="541">
        <v>-2.7299337362213123</v>
      </c>
      <c r="E166" s="542">
        <v>-1000.9099999999999</v>
      </c>
      <c r="F166" s="541">
        <v>-16.853173935005898</v>
      </c>
    </row>
    <row r="167" spans="1:6" s="507" customFormat="1" ht="15" hidden="1" customHeight="1">
      <c r="A167" s="547">
        <v>2012</v>
      </c>
      <c r="B167" s="543">
        <v>4736.82</v>
      </c>
      <c r="C167" s="542">
        <v>-201.27000000000044</v>
      </c>
      <c r="D167" s="541">
        <v>-4.0758673900232765</v>
      </c>
      <c r="E167" s="542">
        <v>-933.13000000000011</v>
      </c>
      <c r="F167" s="541">
        <v>-16.457464351537496</v>
      </c>
    </row>
    <row r="168" spans="1:6" s="507" customFormat="1" ht="15" hidden="1" customHeight="1">
      <c r="A168" s="551">
        <v>2013</v>
      </c>
      <c r="B168" s="581"/>
      <c r="C168" s="534"/>
      <c r="D168" s="533"/>
      <c r="E168" s="534"/>
      <c r="F168" s="533"/>
    </row>
    <row r="169" spans="1:6" s="507" customFormat="1" ht="15" hidden="1" customHeight="1">
      <c r="A169" s="547">
        <v>2013</v>
      </c>
      <c r="B169" s="543">
        <v>4513.3599999999997</v>
      </c>
      <c r="C169" s="542">
        <v>-223.46000000000004</v>
      </c>
      <c r="D169" s="541">
        <v>-4.7175109039397682</v>
      </c>
      <c r="E169" s="542">
        <v>-1084.25</v>
      </c>
      <c r="F169" s="541">
        <v>-19.369873928337284</v>
      </c>
    </row>
    <row r="170" spans="1:6" s="302" customFormat="1" ht="15" hidden="1" customHeight="1">
      <c r="A170" s="547">
        <v>2013</v>
      </c>
      <c r="B170" s="543">
        <v>4469.75</v>
      </c>
      <c r="C170" s="542">
        <v>-43.609999999999673</v>
      </c>
      <c r="D170" s="541">
        <v>-0.9662424446532043</v>
      </c>
      <c r="E170" s="542">
        <v>-1138.1999999999998</v>
      </c>
      <c r="F170" s="541">
        <v>-20.29618666357581</v>
      </c>
    </row>
    <row r="171" spans="1:6" s="302" customFormat="1" ht="15" hidden="1" customHeight="1">
      <c r="A171" s="547">
        <v>2013</v>
      </c>
      <c r="B171" s="543">
        <v>4212.26</v>
      </c>
      <c r="C171" s="542">
        <v>-257.48999999999978</v>
      </c>
      <c r="D171" s="541">
        <v>-5.7607248727557447</v>
      </c>
      <c r="E171" s="542">
        <v>-1417.96</v>
      </c>
      <c r="F171" s="541">
        <v>-25.184806277552212</v>
      </c>
    </row>
    <row r="172" spans="1:6" s="507" customFormat="1" ht="15" hidden="1" customHeight="1">
      <c r="A172" s="547">
        <v>2013</v>
      </c>
      <c r="B172" s="543">
        <v>3946.59</v>
      </c>
      <c r="C172" s="542">
        <v>-265.67000000000007</v>
      </c>
      <c r="D172" s="541">
        <v>-6.3070655657533052</v>
      </c>
      <c r="E172" s="542">
        <v>-1698.5599999999995</v>
      </c>
      <c r="F172" s="541">
        <v>-30.088837320531781</v>
      </c>
    </row>
    <row r="173" spans="1:6" s="507" customFormat="1" ht="15" customHeight="1">
      <c r="A173" s="547">
        <v>2013</v>
      </c>
      <c r="B173" s="543">
        <v>3923</v>
      </c>
      <c r="C173" s="542">
        <v>-23.590000000000146</v>
      </c>
      <c r="D173" s="541">
        <v>-0.5977312059271469</v>
      </c>
      <c r="E173" s="542">
        <v>-1678.3599999999997</v>
      </c>
      <c r="F173" s="541">
        <v>-29.963437450904777</v>
      </c>
    </row>
    <row r="174" spans="1:6" s="507" customFormat="1" ht="15" hidden="1" customHeight="1">
      <c r="A174" s="547">
        <v>2013</v>
      </c>
      <c r="B174" s="543">
        <v>4114.6499999999996</v>
      </c>
      <c r="C174" s="542">
        <v>191.64999999999964</v>
      </c>
      <c r="D174" s="541">
        <v>4.885291868468002</v>
      </c>
      <c r="E174" s="542">
        <v>-233.68000000000029</v>
      </c>
      <c r="F174" s="541">
        <v>-5.3740171514121613</v>
      </c>
    </row>
    <row r="175" spans="1:6" s="507" customFormat="1" ht="15" hidden="1" customHeight="1">
      <c r="A175" s="547">
        <v>2013</v>
      </c>
      <c r="B175" s="543">
        <v>4265.43</v>
      </c>
      <c r="C175" s="542">
        <v>150.78000000000065</v>
      </c>
      <c r="D175" s="541">
        <v>3.6644672086325869</v>
      </c>
      <c r="E175" s="542">
        <v>66.159999999999854</v>
      </c>
      <c r="F175" s="541">
        <v>1.5755119342171469</v>
      </c>
    </row>
    <row r="176" spans="1:6" s="507" customFormat="1" ht="15" hidden="1" customHeight="1">
      <c r="A176" s="547">
        <v>2013</v>
      </c>
      <c r="B176" s="543">
        <v>4351.04</v>
      </c>
      <c r="C176" s="542">
        <v>85.609999999999673</v>
      </c>
      <c r="D176" s="541">
        <v>2.0070661105679761</v>
      </c>
      <c r="E176" s="542">
        <v>-882.77000000000044</v>
      </c>
      <c r="F176" s="541">
        <v>-16.86668029599852</v>
      </c>
    </row>
    <row r="177" spans="1:6" s="507" customFormat="1" ht="15" hidden="1" customHeight="1">
      <c r="A177" s="547">
        <v>2013</v>
      </c>
      <c r="B177" s="543">
        <v>4385.5200000000004</v>
      </c>
      <c r="C177" s="542">
        <v>34.480000000000473</v>
      </c>
      <c r="D177" s="541">
        <v>0.7924542178421774</v>
      </c>
      <c r="E177" s="542">
        <v>-882.27999999999975</v>
      </c>
      <c r="F177" s="541">
        <v>-16.74854778085728</v>
      </c>
    </row>
    <row r="178" spans="1:6" s="302" customFormat="1" ht="15" hidden="1" customHeight="1">
      <c r="A178" s="547">
        <v>2013</v>
      </c>
      <c r="B178" s="543">
        <v>4400.04</v>
      </c>
      <c r="C178" s="542">
        <v>14.519999999999527</v>
      </c>
      <c r="D178" s="541">
        <v>0.33108958572756819</v>
      </c>
      <c r="E178" s="542">
        <v>-676.64000000000033</v>
      </c>
      <c r="F178" s="541">
        <v>-13.328395723189175</v>
      </c>
    </row>
    <row r="179" spans="1:6" s="507" customFormat="1" ht="15" hidden="1" customHeight="1">
      <c r="A179" s="547">
        <v>2013</v>
      </c>
      <c r="B179" s="543">
        <v>4361.3999999999996</v>
      </c>
      <c r="C179" s="542">
        <v>-38.640000000000327</v>
      </c>
      <c r="D179" s="541">
        <v>-0.87817383478332545</v>
      </c>
      <c r="E179" s="542">
        <v>-576.69000000000051</v>
      </c>
      <c r="F179" s="541">
        <v>-11.678401973232582</v>
      </c>
    </row>
    <row r="180" spans="1:6" s="507" customFormat="1" ht="15" hidden="1" customHeight="1">
      <c r="A180" s="547">
        <v>2013</v>
      </c>
      <c r="B180" s="543">
        <v>4357.4399999999996</v>
      </c>
      <c r="C180" s="542">
        <v>-3.9600000000000364</v>
      </c>
      <c r="D180" s="541">
        <v>-9.0796533223283404E-2</v>
      </c>
      <c r="E180" s="542">
        <v>-379.38000000000011</v>
      </c>
      <c r="F180" s="541">
        <v>-8.0091707094633051</v>
      </c>
    </row>
    <row r="181" spans="1:6" s="507" customFormat="1" ht="15" hidden="1" customHeight="1">
      <c r="A181" s="546">
        <v>2014</v>
      </c>
      <c r="B181" s="550"/>
      <c r="C181" s="549"/>
      <c r="D181" s="548"/>
      <c r="E181" s="549"/>
      <c r="F181" s="548"/>
    </row>
    <row r="182" spans="1:6" s="507" customFormat="1" ht="15" hidden="1" customHeight="1">
      <c r="A182" s="547">
        <v>2014</v>
      </c>
      <c r="B182" s="543">
        <v>4352.42</v>
      </c>
      <c r="C182" s="542">
        <v>-5.0199999999995271</v>
      </c>
      <c r="D182" s="541">
        <v>-0.11520525813320148</v>
      </c>
      <c r="E182" s="542">
        <v>-160.9399999999996</v>
      </c>
      <c r="F182" s="541">
        <v>-3.5658578088164887</v>
      </c>
    </row>
    <row r="183" spans="1:6" s="302" customFormat="1" ht="15" hidden="1" customHeight="1">
      <c r="A183" s="547">
        <v>2014</v>
      </c>
      <c r="B183" s="543">
        <v>4344.5</v>
      </c>
      <c r="C183" s="542">
        <v>-7.9200000000000728</v>
      </c>
      <c r="D183" s="541">
        <v>-0.18196773289342616</v>
      </c>
      <c r="E183" s="542">
        <v>-125.25</v>
      </c>
      <c r="F183" s="541">
        <v>-2.8021701437440498</v>
      </c>
    </row>
    <row r="184" spans="1:6" s="302" customFormat="1" ht="15" hidden="1" customHeight="1">
      <c r="A184" s="547">
        <v>2014</v>
      </c>
      <c r="B184" s="543">
        <v>4274.1400000000003</v>
      </c>
      <c r="C184" s="542">
        <v>-70.359999999999673</v>
      </c>
      <c r="D184" s="541">
        <v>-1.6195189319829524</v>
      </c>
      <c r="E184" s="542">
        <v>61.880000000000109</v>
      </c>
      <c r="F184" s="541">
        <v>1.4690451206715665</v>
      </c>
    </row>
    <row r="185" spans="1:6" s="507" customFormat="1" ht="15" hidden="1" customHeight="1">
      <c r="A185" s="547">
        <v>2014</v>
      </c>
      <c r="B185" s="543">
        <v>4240.1499999999996</v>
      </c>
      <c r="C185" s="542">
        <v>-33.990000000000691</v>
      </c>
      <c r="D185" s="541">
        <v>-0.79524769895232339</v>
      </c>
      <c r="E185" s="542">
        <v>293.55999999999949</v>
      </c>
      <c r="F185" s="541">
        <v>7.4383201700708668</v>
      </c>
    </row>
    <row r="186" spans="1:6" s="507" customFormat="1" ht="15" customHeight="1">
      <c r="A186" s="547">
        <v>2014</v>
      </c>
      <c r="B186" s="543">
        <v>4232.28</v>
      </c>
      <c r="C186" s="542">
        <v>-7.8699999999998909</v>
      </c>
      <c r="D186" s="541">
        <v>-0.18560664127448945</v>
      </c>
      <c r="E186" s="542">
        <v>309.27999999999975</v>
      </c>
      <c r="F186" s="541">
        <v>7.8837624267142417</v>
      </c>
    </row>
    <row r="187" spans="1:6" s="507" customFormat="1" ht="15" hidden="1" customHeight="1">
      <c r="A187" s="547">
        <v>2014</v>
      </c>
      <c r="B187" s="543">
        <v>4293.66</v>
      </c>
      <c r="C187" s="542">
        <v>61.380000000000109</v>
      </c>
      <c r="D187" s="541">
        <v>1.4502821174402527</v>
      </c>
      <c r="E187" s="542">
        <v>179.01000000000022</v>
      </c>
      <c r="F187" s="541">
        <v>4.3505522948489102</v>
      </c>
    </row>
    <row r="188" spans="1:6" s="507" customFormat="1" ht="15" hidden="1" customHeight="1">
      <c r="A188" s="547">
        <v>2014</v>
      </c>
      <c r="B188" s="543">
        <v>4262</v>
      </c>
      <c r="C188" s="542">
        <v>-31.659999999999854</v>
      </c>
      <c r="D188" s="541">
        <v>-0.73736625629415187</v>
      </c>
      <c r="E188" s="542">
        <v>-3.430000000000291</v>
      </c>
      <c r="F188" s="541">
        <v>-8.0413932475735805E-2</v>
      </c>
    </row>
    <row r="189" spans="1:6" s="507" customFormat="1" ht="15" hidden="1" customHeight="1">
      <c r="A189" s="547">
        <v>2014</v>
      </c>
      <c r="B189" s="543">
        <v>4164.3</v>
      </c>
      <c r="C189" s="542">
        <v>-97.699999999999818</v>
      </c>
      <c r="D189" s="541">
        <v>-2.2923510089160004</v>
      </c>
      <c r="E189" s="542">
        <v>-186.73999999999978</v>
      </c>
      <c r="F189" s="541">
        <v>-16.86668029599852</v>
      </c>
    </row>
    <row r="190" spans="1:6" s="507" customFormat="1" ht="15" hidden="1" customHeight="1">
      <c r="A190" s="547">
        <v>2014</v>
      </c>
      <c r="B190" s="543">
        <v>4137.13</v>
      </c>
      <c r="C190" s="542">
        <v>-27.170000000000073</v>
      </c>
      <c r="D190" s="541">
        <v>-0.65245059193622978</v>
      </c>
      <c r="E190" s="542">
        <v>-248.39000000000033</v>
      </c>
      <c r="F190" s="541">
        <v>-5.6638665426220882</v>
      </c>
    </row>
    <row r="191" spans="1:6" s="302" customFormat="1" ht="15" hidden="1" customHeight="1">
      <c r="A191" s="547">
        <v>2014</v>
      </c>
      <c r="B191" s="543">
        <v>4095.13</v>
      </c>
      <c r="C191" s="542">
        <v>-42</v>
      </c>
      <c r="D191" s="541">
        <v>-1.0151965251273225</v>
      </c>
      <c r="E191" s="542">
        <v>-304.90999999999985</v>
      </c>
      <c r="F191" s="541">
        <v>-6.9297097299115507</v>
      </c>
    </row>
    <row r="192" spans="1:6" s="302" customFormat="1" ht="15" hidden="1" customHeight="1">
      <c r="A192" s="547">
        <v>2014</v>
      </c>
      <c r="B192" s="543">
        <v>4088.55</v>
      </c>
      <c r="C192" s="542">
        <v>-6.5799999999999272</v>
      </c>
      <c r="D192" s="541">
        <v>-0.16067865977392159</v>
      </c>
      <c r="E192" s="542">
        <v>-272.84999999999945</v>
      </c>
      <c r="F192" s="541">
        <v>-6.2560187095886448</v>
      </c>
    </row>
    <row r="193" spans="1:6" s="507" customFormat="1" ht="15" hidden="1" customHeight="1">
      <c r="A193" s="547">
        <v>2014</v>
      </c>
      <c r="B193" s="543">
        <v>4050.31</v>
      </c>
      <c r="C193" s="542">
        <v>-38.240000000000236</v>
      </c>
      <c r="D193" s="541">
        <v>-0.935294908953054</v>
      </c>
      <c r="E193" s="542">
        <v>-307.12999999999965</v>
      </c>
      <c r="F193" s="541">
        <v>-7.048404567819631</v>
      </c>
    </row>
    <row r="194" spans="1:6" s="507" customFormat="1" ht="19.149999999999999" hidden="1" customHeight="1">
      <c r="A194" s="546">
        <v>2015</v>
      </c>
      <c r="B194" s="550"/>
      <c r="C194" s="549"/>
      <c r="D194" s="548"/>
      <c r="E194" s="549"/>
      <c r="F194" s="548"/>
    </row>
    <row r="195" spans="1:6" s="507" customFormat="1" ht="15" hidden="1" customHeight="1">
      <c r="A195" s="547">
        <v>2015</v>
      </c>
      <c r="B195" s="543">
        <v>3950.65</v>
      </c>
      <c r="C195" s="542">
        <v>-99.659999999999854</v>
      </c>
      <c r="D195" s="541">
        <v>-2.4605524021618095</v>
      </c>
      <c r="E195" s="542">
        <v>-401.77</v>
      </c>
      <c r="F195" s="541">
        <v>-9.2309565712867681</v>
      </c>
    </row>
    <row r="196" spans="1:6" s="302" customFormat="1" ht="15" hidden="1" customHeight="1">
      <c r="A196" s="547">
        <v>2015</v>
      </c>
      <c r="B196" s="543">
        <v>3970.2</v>
      </c>
      <c r="C196" s="542">
        <v>19.549999999999727</v>
      </c>
      <c r="D196" s="541">
        <v>0.49485527697972032</v>
      </c>
      <c r="E196" s="542">
        <v>-374.30000000000018</v>
      </c>
      <c r="F196" s="541">
        <v>-8.6154908505006347</v>
      </c>
    </row>
    <row r="197" spans="1:6" s="302" customFormat="1" ht="15" hidden="1" customHeight="1">
      <c r="A197" s="547">
        <v>2015</v>
      </c>
      <c r="B197" s="543">
        <v>3904.4</v>
      </c>
      <c r="C197" s="542">
        <v>-65.799999999999727</v>
      </c>
      <c r="D197" s="541">
        <v>-1.6573472369150011</v>
      </c>
      <c r="E197" s="542">
        <v>-369.74000000000024</v>
      </c>
      <c r="F197" s="541">
        <v>-8.6506291324102733</v>
      </c>
    </row>
    <row r="198" spans="1:6" s="507" customFormat="1" ht="15" hidden="1" customHeight="1">
      <c r="A198" s="544">
        <v>2015</v>
      </c>
      <c r="B198" s="543">
        <v>3858.85</v>
      </c>
      <c r="C198" s="542">
        <v>-45.550000000000182</v>
      </c>
      <c r="D198" s="541">
        <v>-1.1666325171601244</v>
      </c>
      <c r="E198" s="542">
        <v>-381.29999999999973</v>
      </c>
      <c r="F198" s="541">
        <v>-8.9926063936417364</v>
      </c>
    </row>
    <row r="199" spans="1:6" s="507" customFormat="1" ht="15" customHeight="1">
      <c r="A199" s="544">
        <v>2015</v>
      </c>
      <c r="B199" s="543">
        <v>3829.7</v>
      </c>
      <c r="C199" s="542">
        <v>-29.150000000000091</v>
      </c>
      <c r="D199" s="541">
        <v>-0.75540640346217458</v>
      </c>
      <c r="E199" s="542">
        <v>-402.57999999999993</v>
      </c>
      <c r="F199" s="541">
        <v>-9.5121305773720053</v>
      </c>
    </row>
    <row r="200" spans="1:6" s="507" customFormat="1" ht="15" hidden="1" customHeight="1">
      <c r="A200" s="544">
        <v>2015</v>
      </c>
      <c r="B200" s="543">
        <v>3753.09</v>
      </c>
      <c r="C200" s="542">
        <v>-76.609999999999673</v>
      </c>
      <c r="D200" s="541">
        <v>-2.0004177872940403</v>
      </c>
      <c r="E200" s="542">
        <v>-540.56999999999971</v>
      </c>
      <c r="F200" s="541">
        <v>-12.589958217464812</v>
      </c>
    </row>
    <row r="201" spans="1:6" s="507" customFormat="1" ht="15" hidden="1" customHeight="1">
      <c r="A201" s="544">
        <v>2015</v>
      </c>
      <c r="B201" s="543">
        <v>3769.04</v>
      </c>
      <c r="C201" s="542">
        <v>15.949999999999818</v>
      </c>
      <c r="D201" s="541">
        <v>0.42498314722001851</v>
      </c>
      <c r="E201" s="542">
        <v>-492.96000000000004</v>
      </c>
      <c r="F201" s="541">
        <v>-11.566400750821217</v>
      </c>
    </row>
    <row r="202" spans="1:6" s="507" customFormat="1" ht="15" hidden="1" customHeight="1">
      <c r="A202" s="544">
        <v>2015</v>
      </c>
      <c r="B202" s="543">
        <v>3792.71</v>
      </c>
      <c r="C202" s="542">
        <v>23.670000000000073</v>
      </c>
      <c r="D202" s="541">
        <v>0.62801137690233588</v>
      </c>
      <c r="E202" s="542">
        <v>-371.59000000000015</v>
      </c>
      <c r="F202" s="541">
        <v>-8.9232283937276407</v>
      </c>
    </row>
    <row r="203" spans="1:6" s="507" customFormat="1" ht="15" hidden="1" customHeight="1">
      <c r="A203" s="544">
        <v>2015</v>
      </c>
      <c r="B203" s="543">
        <v>3767.54</v>
      </c>
      <c r="C203" s="542">
        <v>-25.170000000000073</v>
      </c>
      <c r="D203" s="541">
        <v>-0.66364156500233662</v>
      </c>
      <c r="E203" s="542">
        <v>-369.59000000000015</v>
      </c>
      <c r="F203" s="541">
        <v>-8.9334877076620813</v>
      </c>
    </row>
    <row r="204" spans="1:6" s="302" customFormat="1" ht="15" hidden="1" customHeight="1">
      <c r="A204" s="544">
        <v>2015</v>
      </c>
      <c r="B204" s="543">
        <v>3683.52</v>
      </c>
      <c r="C204" s="542">
        <v>-84.019999999999982</v>
      </c>
      <c r="D204" s="541">
        <v>-2.2301024010362198</v>
      </c>
      <c r="E204" s="542">
        <v>-411.61000000000013</v>
      </c>
      <c r="F204" s="541">
        <v>-10.051207165584486</v>
      </c>
    </row>
    <row r="205" spans="1:6" s="302" customFormat="1" ht="15" hidden="1" customHeight="1">
      <c r="A205" s="544">
        <v>2015</v>
      </c>
      <c r="B205" s="543">
        <v>3664.9</v>
      </c>
      <c r="C205" s="542">
        <v>-18.619999999999891</v>
      </c>
      <c r="D205" s="541">
        <v>-0.50549474415775819</v>
      </c>
      <c r="E205" s="542">
        <v>-423.65000000000009</v>
      </c>
      <c r="F205" s="541">
        <v>-10.361864230595202</v>
      </c>
    </row>
    <row r="206" spans="1:6" s="507" customFormat="1" ht="15" hidden="1" customHeight="1">
      <c r="A206" s="544">
        <v>2015</v>
      </c>
      <c r="B206" s="543">
        <v>3626.36</v>
      </c>
      <c r="C206" s="542">
        <v>-38.539999999999964</v>
      </c>
      <c r="D206" s="541">
        <v>-1.0515975879287254</v>
      </c>
      <c r="E206" s="542">
        <v>-423.94999999999982</v>
      </c>
      <c r="F206" s="541">
        <v>-10.467100049132043</v>
      </c>
    </row>
    <row r="207" spans="1:6" s="507" customFormat="1" ht="15" hidden="1" customHeight="1">
      <c r="A207" s="544">
        <v>2015.1428571428601</v>
      </c>
      <c r="B207" s="550"/>
      <c r="C207" s="549"/>
      <c r="D207" s="548"/>
      <c r="E207" s="549"/>
      <c r="F207" s="548"/>
    </row>
    <row r="208" spans="1:6" s="507" customFormat="1" ht="15" hidden="1" customHeight="1">
      <c r="A208" s="544">
        <v>2016</v>
      </c>
      <c r="B208" s="543">
        <v>3547.73</v>
      </c>
      <c r="C208" s="542">
        <v>-78.630000000000109</v>
      </c>
      <c r="D208" s="541">
        <v>-2.1682899656956351</v>
      </c>
      <c r="E208" s="542">
        <v>-402.92000000000007</v>
      </c>
      <c r="F208" s="541">
        <v>-10.198828040955291</v>
      </c>
    </row>
    <row r="209" spans="1:6" s="302" customFormat="1" ht="15" hidden="1" customHeight="1">
      <c r="A209" s="544">
        <v>2016</v>
      </c>
      <c r="B209" s="543">
        <v>3552.9</v>
      </c>
      <c r="C209" s="542">
        <v>5.1700000000000728</v>
      </c>
      <c r="D209" s="541">
        <v>0.14572698598823308</v>
      </c>
      <c r="E209" s="542">
        <v>-417.29999999999973</v>
      </c>
      <c r="F209" s="541">
        <v>-10.510805500982315</v>
      </c>
    </row>
    <row r="210" spans="1:6" s="302" customFormat="1" ht="15" hidden="1" customHeight="1">
      <c r="A210" s="544">
        <v>2016</v>
      </c>
      <c r="B210" s="543">
        <v>3472.85</v>
      </c>
      <c r="C210" s="542">
        <v>-80.050000000000182</v>
      </c>
      <c r="D210" s="541">
        <v>-2.2530890258661884</v>
      </c>
      <c r="E210" s="542">
        <v>-431.55000000000018</v>
      </c>
      <c r="F210" s="541">
        <v>-11.052914660383166</v>
      </c>
    </row>
    <row r="211" spans="1:6" s="507" customFormat="1" ht="15" hidden="1" customHeight="1">
      <c r="A211" s="536">
        <v>2016</v>
      </c>
      <c r="B211" s="543">
        <v>3340.04</v>
      </c>
      <c r="C211" s="542">
        <v>-132.80999999999995</v>
      </c>
      <c r="D211" s="541">
        <v>-3.8242365780266994</v>
      </c>
      <c r="E211" s="542">
        <v>-518.80999999999995</v>
      </c>
      <c r="F211" s="541">
        <v>-13.444679114243883</v>
      </c>
    </row>
    <row r="212" spans="1:6" s="507" customFormat="1" ht="15" customHeight="1">
      <c r="A212" s="536">
        <v>2016</v>
      </c>
      <c r="B212" s="543">
        <v>3285.4</v>
      </c>
      <c r="C212" s="542">
        <v>-54.639999999999873</v>
      </c>
      <c r="D212" s="541">
        <v>-1.6359085519933814</v>
      </c>
      <c r="E212" s="542">
        <v>-544.29999999999973</v>
      </c>
      <c r="F212" s="541">
        <v>-14.212601509256601</v>
      </c>
    </row>
    <row r="213" spans="1:6" s="507" customFormat="1" ht="15" hidden="1" customHeight="1">
      <c r="A213" s="536">
        <v>2016</v>
      </c>
      <c r="B213" s="543">
        <v>3216.68</v>
      </c>
      <c r="C213" s="542">
        <v>-68.720000000000255</v>
      </c>
      <c r="D213" s="541">
        <v>-2.0916783344493837</v>
      </c>
      <c r="E213" s="542">
        <v>-536.41000000000031</v>
      </c>
      <c r="F213" s="541">
        <v>-14.292489655190792</v>
      </c>
    </row>
    <row r="214" spans="1:6" s="507" customFormat="1" ht="15" hidden="1" customHeight="1">
      <c r="A214" s="536">
        <v>2016</v>
      </c>
      <c r="B214" s="543">
        <v>3102.38</v>
      </c>
      <c r="C214" s="542">
        <v>-114.29999999999973</v>
      </c>
      <c r="D214" s="541">
        <v>-3.5533531467226993</v>
      </c>
      <c r="E214" s="542">
        <v>-666.65999999999985</v>
      </c>
      <c r="F214" s="541">
        <v>-17.687793178103703</v>
      </c>
    </row>
    <row r="215" spans="1:6" s="507" customFormat="1" ht="15" hidden="1" customHeight="1">
      <c r="A215" s="536">
        <v>2016</v>
      </c>
      <c r="B215" s="543">
        <v>2898.68</v>
      </c>
      <c r="C215" s="542">
        <v>-203.70000000000027</v>
      </c>
      <c r="D215" s="541">
        <v>-6.565926804582304</v>
      </c>
      <c r="E215" s="542">
        <v>-894.0300000000002</v>
      </c>
      <c r="F215" s="541">
        <v>-23.572326911364172</v>
      </c>
    </row>
    <row r="216" spans="1:6" s="507" customFormat="1" ht="15" hidden="1" customHeight="1">
      <c r="A216" s="536">
        <v>2016</v>
      </c>
      <c r="B216" s="543">
        <v>2828.4</v>
      </c>
      <c r="C216" s="542">
        <v>-70.279999999999745</v>
      </c>
      <c r="D216" s="541">
        <v>-2.4245518649868103</v>
      </c>
      <c r="E216" s="542">
        <v>-939.13999999999987</v>
      </c>
      <c r="F216" s="541">
        <v>-24.927140786826413</v>
      </c>
    </row>
    <row r="217" spans="1:6" s="302" customFormat="1" ht="15" hidden="1" customHeight="1">
      <c r="A217" s="536">
        <v>2016</v>
      </c>
      <c r="B217" s="543">
        <v>2792.3</v>
      </c>
      <c r="C217" s="542">
        <v>-36.099999999999909</v>
      </c>
      <c r="D217" s="541">
        <v>-1.2763399802008166</v>
      </c>
      <c r="E217" s="542">
        <v>-891.2199999999998</v>
      </c>
      <c r="F217" s="541">
        <v>-24.194791938146125</v>
      </c>
    </row>
    <row r="218" spans="1:6" s="302" customFormat="1" ht="15" hidden="1" customHeight="1">
      <c r="A218" s="536">
        <v>2016</v>
      </c>
      <c r="B218" s="543">
        <v>2752.38</v>
      </c>
      <c r="C218" s="542">
        <v>-39.920000000000073</v>
      </c>
      <c r="D218" s="541">
        <v>-1.4296458116964601</v>
      </c>
      <c r="E218" s="542">
        <v>-912.52</v>
      </c>
      <c r="F218" s="541">
        <v>-24.898905836448478</v>
      </c>
    </row>
    <row r="219" spans="1:6" s="507" customFormat="1" ht="15" hidden="1" customHeight="1">
      <c r="A219" s="536">
        <v>2016</v>
      </c>
      <c r="B219" s="543">
        <v>2716.6</v>
      </c>
      <c r="C219" s="542">
        <v>-35.7800000000002</v>
      </c>
      <c r="D219" s="541">
        <v>-1.2999658477390597</v>
      </c>
      <c r="E219" s="542">
        <v>-909.76000000000022</v>
      </c>
      <c r="F219" s="541">
        <v>-25.087415479985438</v>
      </c>
    </row>
    <row r="220" spans="1:6" s="507" customFormat="1" ht="20.85" hidden="1" customHeight="1">
      <c r="A220" s="545">
        <v>2017</v>
      </c>
      <c r="B220" s="581"/>
      <c r="C220" s="534"/>
      <c r="D220" s="533"/>
      <c r="E220" s="534"/>
      <c r="F220" s="533"/>
    </row>
    <row r="221" spans="1:6" s="507" customFormat="1" ht="15" hidden="1" customHeight="1">
      <c r="A221" s="544">
        <v>2017</v>
      </c>
      <c r="B221" s="543">
        <v>2595.33</v>
      </c>
      <c r="C221" s="542">
        <v>-121.26999999999998</v>
      </c>
      <c r="D221" s="541">
        <v>-4.4640359272620174</v>
      </c>
      <c r="E221" s="542">
        <v>-952.40000000000009</v>
      </c>
      <c r="F221" s="541">
        <v>-26.845334904290922</v>
      </c>
    </row>
    <row r="222" spans="1:6" s="302" customFormat="1" ht="15" hidden="1" customHeight="1">
      <c r="A222" s="544">
        <v>2017</v>
      </c>
      <c r="B222" s="543">
        <v>2617.6</v>
      </c>
      <c r="C222" s="542">
        <v>22.269999999999982</v>
      </c>
      <c r="D222" s="541">
        <v>0.85807970470035855</v>
      </c>
      <c r="E222" s="542">
        <v>-935.30000000000018</v>
      </c>
      <c r="F222" s="541">
        <v>-26.324973964930066</v>
      </c>
    </row>
    <row r="223" spans="1:6" s="302" customFormat="1" ht="15" hidden="1" customHeight="1">
      <c r="A223" s="544">
        <v>2017</v>
      </c>
      <c r="B223" s="543">
        <v>2650.3</v>
      </c>
      <c r="C223" s="542">
        <v>32.700000000000273</v>
      </c>
      <c r="D223" s="541">
        <v>1.2492359413203076</v>
      </c>
      <c r="E223" s="542">
        <v>-822.54999999999973</v>
      </c>
      <c r="F223" s="541">
        <v>-23.685157723483584</v>
      </c>
    </row>
    <row r="224" spans="1:6" s="507" customFormat="1" ht="15" hidden="1" customHeight="1">
      <c r="A224" s="544">
        <v>2017</v>
      </c>
      <c r="B224" s="543">
        <v>2645.22</v>
      </c>
      <c r="C224" s="542">
        <v>-5.080000000000382</v>
      </c>
      <c r="D224" s="541">
        <v>-0.19167641399087643</v>
      </c>
      <c r="E224" s="542">
        <v>-694.82000000000016</v>
      </c>
      <c r="F224" s="541">
        <v>-20.802744877306864</v>
      </c>
    </row>
    <row r="225" spans="1:6" s="507" customFormat="1" ht="15" customHeight="1">
      <c r="A225" s="536">
        <v>2017</v>
      </c>
      <c r="B225" s="543">
        <v>2663.63</v>
      </c>
      <c r="C225" s="542">
        <v>18.410000000000309</v>
      </c>
      <c r="D225" s="541">
        <v>0.69597235768669918</v>
      </c>
      <c r="E225" s="542">
        <v>-621.77</v>
      </c>
      <c r="F225" s="541">
        <v>-18.925245023437014</v>
      </c>
    </row>
    <row r="226" spans="1:6" s="507" customFormat="1" ht="15" hidden="1" customHeight="1">
      <c r="A226" s="536">
        <v>2017</v>
      </c>
      <c r="B226" s="540">
        <v>2654.04</v>
      </c>
      <c r="C226" s="509">
        <v>-9.5900000000001455</v>
      </c>
      <c r="D226" s="508">
        <v>-0.36003498984469218</v>
      </c>
      <c r="E226" s="509">
        <v>-562.63999999999987</v>
      </c>
      <c r="F226" s="508">
        <v>-17.491326460822947</v>
      </c>
    </row>
    <row r="227" spans="1:6" s="507" customFormat="1" ht="15" hidden="1" customHeight="1">
      <c r="A227" s="536">
        <v>2017</v>
      </c>
      <c r="B227" s="540">
        <v>2658.04</v>
      </c>
      <c r="C227" s="509">
        <v>4</v>
      </c>
      <c r="D227" s="508">
        <v>0.15071362903347563</v>
      </c>
      <c r="E227" s="509">
        <v>-444.34000000000015</v>
      </c>
      <c r="F227" s="508">
        <v>-14.322552363024528</v>
      </c>
    </row>
    <row r="228" spans="1:6" s="507" customFormat="1" ht="15" hidden="1" customHeight="1">
      <c r="A228" s="536">
        <v>2017</v>
      </c>
      <c r="B228" s="540">
        <v>2614.59</v>
      </c>
      <c r="C228" s="509">
        <v>-43.449999999999818</v>
      </c>
      <c r="D228" s="508">
        <v>-1.6346631352425049</v>
      </c>
      <c r="E228" s="509">
        <v>-284.08999999999969</v>
      </c>
      <c r="F228" s="508">
        <v>-9.8006678902120825</v>
      </c>
    </row>
    <row r="229" spans="1:6" s="507" customFormat="1" ht="15" hidden="1" customHeight="1">
      <c r="A229" s="536">
        <v>2017</v>
      </c>
      <c r="B229" s="540">
        <v>2525.38</v>
      </c>
      <c r="C229" s="509">
        <v>-89.210000000000036</v>
      </c>
      <c r="D229" s="508">
        <v>-3.4120072363162137</v>
      </c>
      <c r="E229" s="509">
        <v>-303.02</v>
      </c>
      <c r="F229" s="508">
        <v>-10.713477584500069</v>
      </c>
    </row>
    <row r="230" spans="1:6" s="302" customFormat="1" ht="15" hidden="1" customHeight="1">
      <c r="A230" s="536">
        <v>2017</v>
      </c>
      <c r="B230" s="540">
        <v>2479.19</v>
      </c>
      <c r="C230" s="509">
        <v>-46.190000000000055</v>
      </c>
      <c r="D230" s="508">
        <v>-1.829031670481271</v>
      </c>
      <c r="E230" s="509">
        <v>-313.11000000000013</v>
      </c>
      <c r="F230" s="508">
        <v>-11.213336675858613</v>
      </c>
    </row>
    <row r="231" spans="1:6" s="302" customFormat="1" ht="15" hidden="1" customHeight="1">
      <c r="A231" s="536">
        <v>2017</v>
      </c>
      <c r="B231" s="540">
        <v>2424.42</v>
      </c>
      <c r="C231" s="509">
        <v>-54.769999999999982</v>
      </c>
      <c r="D231" s="508">
        <v>-2.2091892916638045</v>
      </c>
      <c r="E231" s="509">
        <v>-327.96000000000004</v>
      </c>
      <c r="F231" s="508">
        <v>-11.915505853116215</v>
      </c>
    </row>
    <row r="232" spans="1:6" s="507" customFormat="1" ht="15" hidden="1" customHeight="1">
      <c r="A232" s="536">
        <v>2017</v>
      </c>
      <c r="B232" s="539">
        <v>2423.33</v>
      </c>
      <c r="C232" s="538">
        <v>-1.0900000000001455</v>
      </c>
      <c r="D232" s="537">
        <v>-4.4959206738113267E-2</v>
      </c>
      <c r="E232" s="538">
        <v>-293.27</v>
      </c>
      <c r="F232" s="537">
        <v>-10.795479643672238</v>
      </c>
    </row>
    <row r="233" spans="1:6" s="507" customFormat="1" ht="19.149999999999999" customHeight="1">
      <c r="A233" s="545">
        <v>2018</v>
      </c>
      <c r="B233" s="581"/>
      <c r="C233" s="534"/>
      <c r="D233" s="533"/>
      <c r="E233" s="534"/>
      <c r="F233" s="533"/>
    </row>
    <row r="234" spans="1:6" s="507" customFormat="1" ht="15" customHeight="1">
      <c r="A234" s="514" t="s">
        <v>94</v>
      </c>
      <c r="B234" s="526">
        <v>2401</v>
      </c>
      <c r="C234" s="525">
        <v>-22.329999999999927</v>
      </c>
      <c r="D234" s="524">
        <v>-0.92145931424938965</v>
      </c>
      <c r="E234" s="525">
        <v>-194.32999999999993</v>
      </c>
      <c r="F234" s="524">
        <v>-7.4876797940916902</v>
      </c>
    </row>
    <row r="235" spans="1:6" s="302" customFormat="1" ht="15" customHeight="1">
      <c r="A235" s="514" t="s">
        <v>93</v>
      </c>
      <c r="B235" s="526">
        <v>2347</v>
      </c>
      <c r="C235" s="525">
        <v>-54</v>
      </c>
      <c r="D235" s="524">
        <v>-2.2490628904623122</v>
      </c>
      <c r="E235" s="525">
        <v>-270.59999999999991</v>
      </c>
      <c r="F235" s="524">
        <v>-10.337713936430319</v>
      </c>
    </row>
    <row r="236" spans="1:6" s="302" customFormat="1" ht="15" customHeight="1">
      <c r="A236" s="514" t="s">
        <v>92</v>
      </c>
      <c r="B236" s="526">
        <v>2293.25</v>
      </c>
      <c r="C236" s="525">
        <v>-53.75</v>
      </c>
      <c r="D236" s="524">
        <v>-2.2901576480613528</v>
      </c>
      <c r="E236" s="525">
        <v>-357.05000000000018</v>
      </c>
      <c r="F236" s="524">
        <v>-13.472059766818859</v>
      </c>
    </row>
    <row r="237" spans="1:6" s="507" customFormat="1" ht="15" customHeight="1">
      <c r="A237" s="514" t="s">
        <v>91</v>
      </c>
      <c r="B237" s="513">
        <v>2263.38</v>
      </c>
      <c r="C237" s="512">
        <v>-29.869999999999891</v>
      </c>
      <c r="D237" s="511">
        <v>-1.3025182601111993</v>
      </c>
      <c r="E237" s="512">
        <v>-381.83999999999969</v>
      </c>
      <c r="F237" s="511">
        <v>-14.435094245469173</v>
      </c>
    </row>
    <row r="238" spans="1:6" s="507" customFormat="1" ht="15" customHeight="1">
      <c r="A238" s="521" t="s">
        <v>90</v>
      </c>
      <c r="B238" s="520">
        <v>2264.9499999999998</v>
      </c>
      <c r="C238" s="519">
        <v>1.569999999999709</v>
      </c>
      <c r="D238" s="518">
        <v>6.9365285546368227E-2</v>
      </c>
      <c r="E238" s="519">
        <v>-398.68000000000029</v>
      </c>
      <c r="F238" s="518">
        <v>-14.967544291061458</v>
      </c>
    </row>
    <row r="239" spans="1:6" s="507" customFormat="1" ht="15" customHeight="1">
      <c r="A239" s="514" t="s">
        <v>89</v>
      </c>
      <c r="B239" s="513">
        <v>2251.33</v>
      </c>
      <c r="C239" s="512">
        <v>-13.619999999999891</v>
      </c>
      <c r="D239" s="511">
        <v>-0.60133777787588372</v>
      </c>
      <c r="E239" s="512">
        <v>-402.71000000000004</v>
      </c>
      <c r="F239" s="511">
        <v>-15.173471387017528</v>
      </c>
    </row>
    <row r="240" spans="1:6" s="507" customFormat="1" ht="15" customHeight="1">
      <c r="A240" s="514" t="s">
        <v>88</v>
      </c>
      <c r="B240" s="513">
        <v>2209.13</v>
      </c>
      <c r="C240" s="512">
        <v>-42.199999999999818</v>
      </c>
      <c r="D240" s="511">
        <v>-1.8744475487822712</v>
      </c>
      <c r="E240" s="512">
        <v>-448.90999999999985</v>
      </c>
      <c r="F240" s="511">
        <v>-16.888760139049822</v>
      </c>
    </row>
    <row r="241" spans="1:6" s="507" customFormat="1" ht="15" customHeight="1">
      <c r="A241" s="514" t="s">
        <v>87</v>
      </c>
      <c r="B241" s="513">
        <v>2185.4</v>
      </c>
      <c r="C241" s="512">
        <v>-23.730000000000018</v>
      </c>
      <c r="D241" s="511">
        <v>-1.0741785227668714</v>
      </c>
      <c r="E241" s="512">
        <v>-429.19000000000005</v>
      </c>
      <c r="F241" s="511">
        <v>-16.415193204288244</v>
      </c>
    </row>
    <row r="242" spans="1:6" s="507" customFormat="1" ht="15" customHeight="1">
      <c r="A242" s="514" t="s">
        <v>86</v>
      </c>
      <c r="B242" s="513">
        <v>2167.85</v>
      </c>
      <c r="C242" s="512">
        <v>-17.550000000000182</v>
      </c>
      <c r="D242" s="511">
        <v>-0.80305664866844495</v>
      </c>
      <c r="E242" s="512">
        <v>-357.5300000000002</v>
      </c>
      <c r="F242" s="511">
        <v>-14.157473330746271</v>
      </c>
    </row>
    <row r="243" spans="1:6" s="302" customFormat="1" ht="15" customHeight="1">
      <c r="A243" s="514" t="s">
        <v>85</v>
      </c>
      <c r="B243" s="513">
        <v>2100.6799999999998</v>
      </c>
      <c r="C243" s="512">
        <v>-67.170000000000073</v>
      </c>
      <c r="D243" s="511">
        <v>-3.0984616094287105</v>
      </c>
      <c r="E243" s="512">
        <v>-378.51000000000022</v>
      </c>
      <c r="F243" s="511">
        <v>-15.267486558109709</v>
      </c>
    </row>
    <row r="244" spans="1:6" s="302" customFormat="1" ht="15" customHeight="1">
      <c r="A244" s="514" t="s">
        <v>84</v>
      </c>
      <c r="B244" s="513">
        <v>2045.57</v>
      </c>
      <c r="C244" s="512">
        <v>-55.1099999999999</v>
      </c>
      <c r="D244" s="511">
        <v>-2.6234362206523514</v>
      </c>
      <c r="E244" s="512">
        <v>-378.85000000000014</v>
      </c>
      <c r="F244" s="511">
        <v>-15.626417864891408</v>
      </c>
    </row>
    <row r="245" spans="1:6" s="507" customFormat="1" ht="15" customHeight="1">
      <c r="A245" s="514" t="s">
        <v>83</v>
      </c>
      <c r="B245" s="513">
        <v>1998.7</v>
      </c>
      <c r="C245" s="512">
        <v>-46.869999999999891</v>
      </c>
      <c r="D245" s="511">
        <v>-2.2912928914679043</v>
      </c>
      <c r="E245" s="512">
        <v>-424.62999999999988</v>
      </c>
      <c r="F245" s="511">
        <v>-17.522582562011763</v>
      </c>
    </row>
    <row r="246" spans="1:6" s="507" customFormat="1" ht="19.149999999999999" customHeight="1">
      <c r="A246" s="532">
        <v>2019</v>
      </c>
      <c r="B246" s="531"/>
      <c r="C246" s="530"/>
      <c r="D246" s="529"/>
      <c r="E246" s="530"/>
      <c r="F246" s="529"/>
    </row>
    <row r="247" spans="1:6" s="507" customFormat="1" ht="15" customHeight="1">
      <c r="A247" s="514" t="s">
        <v>94</v>
      </c>
      <c r="B247" s="526">
        <v>1647.77</v>
      </c>
      <c r="C247" s="525">
        <v>-350.93000000000006</v>
      </c>
      <c r="D247" s="524">
        <v>-17.557912643218103</v>
      </c>
      <c r="E247" s="525">
        <v>-753.23</v>
      </c>
      <c r="F247" s="524">
        <v>-31.37151187005415</v>
      </c>
    </row>
    <row r="248" spans="1:6" s="302" customFormat="1" ht="15" customHeight="1">
      <c r="A248" s="514" t="s">
        <v>93</v>
      </c>
      <c r="B248" s="526">
        <v>1590.35</v>
      </c>
      <c r="C248" s="525">
        <v>-57.420000000000073</v>
      </c>
      <c r="D248" s="524">
        <v>-3.4847096378742179</v>
      </c>
      <c r="E248" s="525">
        <v>-756.65000000000009</v>
      </c>
      <c r="F248" s="524">
        <v>-32.239028547081389</v>
      </c>
    </row>
    <row r="249" spans="1:6" s="302" customFormat="1" ht="15" customHeight="1">
      <c r="A249" s="514" t="s">
        <v>92</v>
      </c>
      <c r="B249" s="526">
        <v>1562.38</v>
      </c>
      <c r="C249" s="525">
        <v>-27.9699999999998</v>
      </c>
      <c r="D249" s="524">
        <v>-1.7587323545131426</v>
      </c>
      <c r="E249" s="525">
        <v>-730.86999999999989</v>
      </c>
      <c r="F249" s="524">
        <v>-31.870489479995641</v>
      </c>
    </row>
    <row r="250" spans="1:6" s="507" customFormat="1" ht="15" customHeight="1">
      <c r="A250" s="514" t="s">
        <v>91</v>
      </c>
      <c r="B250" s="513">
        <v>1557.45</v>
      </c>
      <c r="C250" s="512">
        <v>-4.9300000000000637</v>
      </c>
      <c r="D250" s="511">
        <v>-0.31554423379715502</v>
      </c>
      <c r="E250" s="512">
        <v>-705.93000000000006</v>
      </c>
      <c r="F250" s="511">
        <v>-31.189194920870563</v>
      </c>
    </row>
    <row r="251" spans="1:6" s="507" customFormat="1" ht="15" customHeight="1">
      <c r="A251" s="521" t="s">
        <v>90</v>
      </c>
      <c r="B251" s="520">
        <v>1536.72727272727</v>
      </c>
      <c r="C251" s="519">
        <v>-20.722727272730026</v>
      </c>
      <c r="D251" s="518">
        <v>-1.3305548988879252</v>
      </c>
      <c r="E251" s="519">
        <v>-728.2227272727298</v>
      </c>
      <c r="F251" s="518">
        <v>-32.151823540154524</v>
      </c>
    </row>
    <row r="252" spans="1:6" s="507" customFormat="1" ht="15" customHeight="1">
      <c r="A252" s="514" t="s">
        <v>89</v>
      </c>
      <c r="B252" s="513">
        <v>1376.85</v>
      </c>
      <c r="C252" s="512">
        <v>-159.87727272727011</v>
      </c>
      <c r="D252" s="511">
        <v>-10.403750591575815</v>
      </c>
      <c r="E252" s="512">
        <v>-874.48</v>
      </c>
      <c r="F252" s="511">
        <v>-38.842817356851292</v>
      </c>
    </row>
    <row r="253" spans="1:6" s="507" customFormat="1" ht="15" customHeight="1">
      <c r="A253" s="514" t="s">
        <v>88</v>
      </c>
      <c r="B253" s="513">
        <v>1360.17</v>
      </c>
      <c r="C253" s="512">
        <v>-16.679999999999836</v>
      </c>
      <c r="D253" s="511">
        <v>-1.2114609434578796</v>
      </c>
      <c r="E253" s="512">
        <v>-848.96</v>
      </c>
      <c r="F253" s="511">
        <v>-38.429608035742582</v>
      </c>
    </row>
    <row r="254" spans="1:6" s="507" customFormat="1" ht="15" customHeight="1">
      <c r="A254" s="514" t="s">
        <v>87</v>
      </c>
      <c r="B254" s="513">
        <v>1350.85</v>
      </c>
      <c r="C254" s="512">
        <v>-9.3200000000001637</v>
      </c>
      <c r="D254" s="511">
        <v>-0.68520846658874746</v>
      </c>
      <c r="E254" s="512">
        <v>-834.55000000000018</v>
      </c>
      <c r="F254" s="511">
        <v>-38.187517159330106</v>
      </c>
    </row>
    <row r="255" spans="1:6" s="507" customFormat="1" ht="15" customHeight="1">
      <c r="A255" s="514" t="s">
        <v>86</v>
      </c>
      <c r="B255" s="513">
        <v>1350.23</v>
      </c>
      <c r="C255" s="512">
        <v>-0.61999999999989086</v>
      </c>
      <c r="D255" s="511">
        <v>-4.589702779730942E-2</v>
      </c>
      <c r="E255" s="512">
        <v>-817.61999999999989</v>
      </c>
      <c r="F255" s="511">
        <v>-37.715709112715359</v>
      </c>
    </row>
    <row r="256" spans="1:6" s="302" customFormat="1" ht="15" customHeight="1">
      <c r="A256" s="514" t="s">
        <v>85</v>
      </c>
      <c r="B256" s="513">
        <v>1329.61</v>
      </c>
      <c r="C256" s="512">
        <v>-20.620000000000118</v>
      </c>
      <c r="D256" s="511">
        <v>-1.5271472267687756</v>
      </c>
      <c r="E256" s="512">
        <v>-771.06999999999994</v>
      </c>
      <c r="F256" s="511">
        <v>-36.705733381571683</v>
      </c>
    </row>
    <row r="257" spans="1:6" s="302" customFormat="1" ht="15" customHeight="1">
      <c r="A257" s="514" t="s">
        <v>84</v>
      </c>
      <c r="B257" s="513">
        <v>1306.4000000000001</v>
      </c>
      <c r="C257" s="512">
        <v>-23.209999999999809</v>
      </c>
      <c r="D257" s="511">
        <v>-1.7456246568542468</v>
      </c>
      <c r="E257" s="512">
        <v>-739.16999999999985</v>
      </c>
      <c r="F257" s="511">
        <v>-36.135160370947951</v>
      </c>
    </row>
    <row r="258" spans="1:6" s="507" customFormat="1" ht="15" customHeight="1">
      <c r="A258" s="514" t="s">
        <v>83</v>
      </c>
      <c r="B258" s="513">
        <v>1283.5</v>
      </c>
      <c r="C258" s="512">
        <v>-22.900000000000091</v>
      </c>
      <c r="D258" s="511">
        <v>-1.7529087568891697</v>
      </c>
      <c r="E258" s="512">
        <v>-715.2</v>
      </c>
      <c r="F258" s="511">
        <v>-35.783259118426983</v>
      </c>
    </row>
    <row r="259" spans="1:6" s="507" customFormat="1" ht="19.149999999999999" customHeight="1">
      <c r="A259" s="532">
        <v>2020</v>
      </c>
      <c r="B259" s="531"/>
      <c r="C259" s="530"/>
      <c r="D259" s="529"/>
      <c r="E259" s="530"/>
      <c r="F259" s="529"/>
    </row>
    <row r="260" spans="1:6" s="507" customFormat="1" ht="15" customHeight="1">
      <c r="A260" s="514" t="s">
        <v>94</v>
      </c>
      <c r="B260" s="526">
        <v>1257.04</v>
      </c>
      <c r="C260" s="525">
        <v>-26.460000000000036</v>
      </c>
      <c r="D260" s="524">
        <v>-2.061550447993767</v>
      </c>
      <c r="E260" s="525">
        <v>-390.73</v>
      </c>
      <c r="F260" s="524">
        <v>-23.712654071866822</v>
      </c>
    </row>
    <row r="261" spans="1:6" s="302" customFormat="1" ht="15" customHeight="1">
      <c r="A261" s="514" t="s">
        <v>93</v>
      </c>
      <c r="B261" s="526">
        <v>1249.5999999999999</v>
      </c>
      <c r="C261" s="525">
        <v>-7.4400000000000546</v>
      </c>
      <c r="D261" s="524">
        <v>-0.59186660726787466</v>
      </c>
      <c r="E261" s="525">
        <v>-340.75</v>
      </c>
      <c r="F261" s="524">
        <v>-21.426101172697827</v>
      </c>
    </row>
    <row r="262" spans="1:6" s="302" customFormat="1" ht="15" customHeight="1">
      <c r="A262" s="514" t="s">
        <v>92</v>
      </c>
      <c r="B262" s="526">
        <v>1239.45454545455</v>
      </c>
      <c r="C262" s="525">
        <v>-10.145454545449866</v>
      </c>
      <c r="D262" s="524">
        <v>-0.81189617041052031</v>
      </c>
      <c r="E262" s="525">
        <v>-322.92545454545007</v>
      </c>
      <c r="F262" s="524">
        <v>-20.668816456012635</v>
      </c>
    </row>
    <row r="263" spans="1:6" s="507" customFormat="1" ht="15" customHeight="1">
      <c r="A263" s="514" t="s">
        <v>91</v>
      </c>
      <c r="B263" s="513">
        <v>1225.5</v>
      </c>
      <c r="C263" s="512">
        <v>-13.954545454550043</v>
      </c>
      <c r="D263" s="511">
        <v>-1.1258618160484843</v>
      </c>
      <c r="E263" s="512">
        <v>-331.95000000000005</v>
      </c>
      <c r="F263" s="511">
        <v>-21.313685832611</v>
      </c>
    </row>
    <row r="264" spans="1:6" s="507" customFormat="1" ht="15" customHeight="1">
      <c r="A264" s="521" t="s">
        <v>90</v>
      </c>
      <c r="B264" s="714">
        <v>1205</v>
      </c>
      <c r="C264" s="519">
        <v>-20.5</v>
      </c>
      <c r="D264" s="712">
        <v>-1.6727866177070609</v>
      </c>
      <c r="E264" s="713">
        <v>-331.72727272727002</v>
      </c>
      <c r="F264" s="712">
        <v>-21.586606720302754</v>
      </c>
    </row>
    <row r="265" spans="1:6" s="507" customFormat="1" ht="15" customHeight="1">
      <c r="A265" s="514" t="s">
        <v>89</v>
      </c>
      <c r="B265" s="513"/>
      <c r="C265" s="512"/>
      <c r="D265" s="511"/>
      <c r="E265" s="512"/>
      <c r="F265" s="511"/>
    </row>
    <row r="266" spans="1:6" s="507" customFormat="1" ht="15" customHeight="1">
      <c r="A266" s="514" t="s">
        <v>88</v>
      </c>
      <c r="B266" s="513"/>
      <c r="C266" s="512"/>
      <c r="D266" s="511"/>
      <c r="E266" s="512"/>
      <c r="F266" s="511"/>
    </row>
    <row r="267" spans="1:6" s="507" customFormat="1" ht="15" customHeight="1">
      <c r="A267" s="514" t="s">
        <v>87</v>
      </c>
      <c r="B267" s="513"/>
      <c r="C267" s="512"/>
      <c r="D267" s="511"/>
      <c r="E267" s="512"/>
      <c r="F267" s="511"/>
    </row>
    <row r="268" spans="1:6" s="507" customFormat="1" ht="15" customHeight="1">
      <c r="A268" s="514" t="s">
        <v>86</v>
      </c>
      <c r="B268" s="513"/>
      <c r="C268" s="512"/>
      <c r="D268" s="511"/>
      <c r="E268" s="512"/>
      <c r="F268" s="511"/>
    </row>
    <row r="269" spans="1:6" s="302" customFormat="1" ht="15" customHeight="1">
      <c r="A269" s="514" t="s">
        <v>85</v>
      </c>
      <c r="B269" s="513"/>
      <c r="C269" s="512"/>
      <c r="D269" s="511"/>
      <c r="E269" s="512"/>
      <c r="F269" s="511"/>
    </row>
    <row r="270" spans="1:6" s="302" customFormat="1" ht="15" customHeight="1">
      <c r="A270" s="514" t="s">
        <v>84</v>
      </c>
      <c r="B270" s="513"/>
      <c r="C270" s="512"/>
      <c r="D270" s="511"/>
      <c r="E270" s="512"/>
      <c r="F270" s="511"/>
    </row>
    <row r="271" spans="1:6" s="507" customFormat="1" ht="15" customHeight="1">
      <c r="A271" s="514" t="s">
        <v>83</v>
      </c>
      <c r="B271" s="513"/>
      <c r="C271" s="512"/>
      <c r="D271" s="511"/>
      <c r="E271" s="512"/>
      <c r="F271" s="511"/>
    </row>
  </sheetData>
  <mergeCells count="3">
    <mergeCell ref="A3:F3"/>
    <mergeCell ref="A4:F4"/>
    <mergeCell ref="B6:B7"/>
  </mergeCells>
  <printOptions horizont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191"/>
  <sheetViews>
    <sheetView showGridLines="0" zoomScale="114" zoomScaleNormal="114" workbookViewId="0">
      <selection activeCell="H37" sqref="H37"/>
    </sheetView>
  </sheetViews>
  <sheetFormatPr baseColWidth="10" defaultColWidth="11.5703125" defaultRowHeight="12.75"/>
  <cols>
    <col min="1" max="1" width="27.5703125" style="257" customWidth="1"/>
    <col min="2" max="2" width="15.140625" style="257" customWidth="1"/>
    <col min="3" max="3" width="13.140625" style="257" customWidth="1"/>
    <col min="4" max="4" width="11.85546875" style="257" customWidth="1"/>
    <col min="5" max="5" width="12.42578125" style="257" customWidth="1"/>
    <col min="6" max="6" width="11.5703125" style="257"/>
    <col min="7" max="16384" width="11.5703125" style="1"/>
  </cols>
  <sheetData>
    <row r="1" spans="1:6">
      <c r="A1" s="766"/>
      <c r="B1" s="766"/>
    </row>
    <row r="2" spans="1:6">
      <c r="A2" s="766"/>
      <c r="B2" s="766"/>
    </row>
    <row r="3" spans="1:6" ht="24" customHeight="1">
      <c r="A3" s="442" t="s">
        <v>230</v>
      </c>
      <c r="B3" s="765"/>
      <c r="C3" s="764"/>
      <c r="D3" s="764"/>
      <c r="E3" s="764"/>
      <c r="F3" s="764"/>
    </row>
    <row r="4" spans="1:6" ht="12" customHeight="1">
      <c r="A4" s="763"/>
      <c r="B4" s="762"/>
      <c r="C4" s="762"/>
      <c r="D4" s="762"/>
      <c r="E4" s="762"/>
      <c r="F4" s="762"/>
    </row>
    <row r="5" spans="1:6" ht="15.75">
      <c r="A5" s="761"/>
      <c r="C5" s="717"/>
    </row>
    <row r="6" spans="1:6" ht="27.6" customHeight="1">
      <c r="A6" s="1101" t="s">
        <v>228</v>
      </c>
      <c r="B6" s="1103" t="s">
        <v>229</v>
      </c>
      <c r="C6" s="760" t="s">
        <v>110</v>
      </c>
      <c r="D6" s="759"/>
      <c r="E6" s="759" t="s">
        <v>109</v>
      </c>
      <c r="F6" s="759"/>
    </row>
    <row r="7" spans="1:6" ht="20.85" customHeight="1">
      <c r="A7" s="1102"/>
      <c r="B7" s="1104"/>
      <c r="C7" s="758" t="s">
        <v>108</v>
      </c>
      <c r="D7" s="756" t="s">
        <v>107</v>
      </c>
      <c r="E7" s="757" t="s">
        <v>108</v>
      </c>
      <c r="F7" s="756" t="s">
        <v>107</v>
      </c>
    </row>
    <row r="8" spans="1:6" ht="27.6" customHeight="1">
      <c r="A8" s="741" t="s">
        <v>227</v>
      </c>
      <c r="B8" s="740">
        <v>15272073.300000001</v>
      </c>
      <c r="C8" s="755">
        <v>87181.450000001118</v>
      </c>
      <c r="D8" s="750">
        <v>5.7413283453844333E-3</v>
      </c>
      <c r="E8" s="755">
        <v>-825364.24545451812</v>
      </c>
      <c r="F8" s="750">
        <v>-5.1273020511738432E-2</v>
      </c>
    </row>
    <row r="9" spans="1:6" ht="22.5" customHeight="1">
      <c r="A9" s="735" t="s">
        <v>226</v>
      </c>
      <c r="B9" s="734">
        <v>14106235.35</v>
      </c>
      <c r="C9" s="733">
        <v>62843.150000000373</v>
      </c>
      <c r="D9" s="731">
        <v>4.4749266491326267E-3</v>
      </c>
      <c r="E9" s="733">
        <v>-776082.87727270089</v>
      </c>
      <c r="F9" s="731">
        <v>-5.2147982956746941E-2</v>
      </c>
    </row>
    <row r="10" spans="1:6" ht="22.5" customHeight="1">
      <c r="A10" s="735" t="s">
        <v>225</v>
      </c>
      <c r="B10" s="734">
        <v>791162.65</v>
      </c>
      <c r="C10" s="733">
        <v>31220.050000000047</v>
      </c>
      <c r="D10" s="731">
        <v>4.1082115938756436E-2</v>
      </c>
      <c r="E10" s="733">
        <v>-17091.940909091034</v>
      </c>
      <c r="F10" s="731">
        <v>-2.1146729138731835E-2</v>
      </c>
    </row>
    <row r="11" spans="1:6" ht="22.5" customHeight="1">
      <c r="A11" s="754" t="s">
        <v>224</v>
      </c>
      <c r="B11" s="734">
        <v>374675.3</v>
      </c>
      <c r="C11" s="733">
        <v>-6881.75</v>
      </c>
      <c r="D11" s="731">
        <v>-1.8035966050162111E-2</v>
      </c>
      <c r="E11" s="733">
        <v>-32189.427272727014</v>
      </c>
      <c r="F11" s="753">
        <v>-7.9115797254034281E-2</v>
      </c>
    </row>
    <row r="12" spans="1:6" ht="27.6" customHeight="1">
      <c r="A12" s="741" t="s">
        <v>223</v>
      </c>
      <c r="B12" s="740">
        <v>3220906.75</v>
      </c>
      <c r="C12" s="751">
        <v>9640.1000000000931</v>
      </c>
      <c r="D12" s="752">
        <v>3.0019618582592944E-3</v>
      </c>
      <c r="E12" s="751">
        <v>-56948.386363639962</v>
      </c>
      <c r="F12" s="750">
        <v>-1.7373673940580869E-2</v>
      </c>
    </row>
    <row r="13" spans="1:6" ht="20.85" customHeight="1">
      <c r="A13" s="735" t="s">
        <v>222</v>
      </c>
      <c r="B13" s="734">
        <v>3035224.5</v>
      </c>
      <c r="C13" s="733">
        <v>9352.5</v>
      </c>
      <c r="D13" s="731">
        <v>3.0908445565442921E-3</v>
      </c>
      <c r="E13" s="733">
        <v>-55157.636363639962</v>
      </c>
      <c r="F13" s="731">
        <v>-1.7848160495951615E-2</v>
      </c>
    </row>
    <row r="14" spans="1:6" ht="20.85" customHeight="1">
      <c r="A14" s="747" t="s">
        <v>221</v>
      </c>
      <c r="B14" s="746">
        <v>185682.25</v>
      </c>
      <c r="C14" s="733">
        <v>287.60000000000582</v>
      </c>
      <c r="D14" s="731">
        <v>1.5512853256554049E-3</v>
      </c>
      <c r="E14" s="733">
        <v>-1790.75</v>
      </c>
      <c r="F14" s="731">
        <v>-9.5520421607377948E-3</v>
      </c>
    </row>
    <row r="15" spans="1:6" ht="27.6" customHeight="1">
      <c r="A15" s="749" t="s">
        <v>220</v>
      </c>
      <c r="B15" s="748">
        <v>61944</v>
      </c>
      <c r="C15" s="739">
        <v>661.24999999999636</v>
      </c>
      <c r="D15" s="736">
        <v>1.0786025488308315E-2</v>
      </c>
      <c r="E15" s="739">
        <v>-3339.9954545454984</v>
      </c>
      <c r="F15" s="736">
        <v>-5.1161741452908749E-2</v>
      </c>
    </row>
    <row r="16" spans="1:6" ht="20.85" customHeight="1">
      <c r="A16" s="735" t="s">
        <v>219</v>
      </c>
      <c r="B16" s="734">
        <v>48254.1</v>
      </c>
      <c r="C16" s="733">
        <v>769.54999999999563</v>
      </c>
      <c r="D16" s="731">
        <v>1.6206323951685198E-2</v>
      </c>
      <c r="E16" s="733">
        <v>-3330.2181818181998</v>
      </c>
      <c r="F16" s="731">
        <v>-6.4558732172833033E-2</v>
      </c>
    </row>
    <row r="17" spans="1:6" ht="20.85" customHeight="1">
      <c r="A17" s="747" t="s">
        <v>218</v>
      </c>
      <c r="B17" s="746">
        <v>13689.95</v>
      </c>
      <c r="C17" s="728">
        <v>-108.29999999999927</v>
      </c>
      <c r="D17" s="725">
        <v>-7.8488214085118413E-3</v>
      </c>
      <c r="E17" s="728">
        <v>-9.7772727272986231</v>
      </c>
      <c r="F17" s="725">
        <v>-7.1368374951252811E-4</v>
      </c>
    </row>
    <row r="18" spans="1:6" ht="27.6" customHeight="1">
      <c r="A18" s="745" t="s">
        <v>217</v>
      </c>
      <c r="B18" s="744">
        <v>1205</v>
      </c>
      <c r="C18" s="743">
        <v>-20</v>
      </c>
      <c r="D18" s="742">
        <v>-1.6326530612244872E-2</v>
      </c>
      <c r="E18" s="743">
        <v>-331.72727272727002</v>
      </c>
      <c r="F18" s="742">
        <v>-0.21586606720302748</v>
      </c>
    </row>
    <row r="19" spans="1:6" ht="24" hidden="1" customHeight="1">
      <c r="A19" s="741"/>
      <c r="B19" s="740"/>
      <c r="C19" s="739"/>
      <c r="D19" s="738"/>
      <c r="E19" s="737"/>
      <c r="F19" s="736"/>
    </row>
    <row r="20" spans="1:6" ht="18" hidden="1" customHeight="1">
      <c r="A20" s="735"/>
      <c r="B20" s="734"/>
      <c r="C20" s="733"/>
      <c r="D20" s="731"/>
      <c r="E20" s="732"/>
      <c r="F20" s="731"/>
    </row>
    <row r="21" spans="1:6" ht="17.850000000000001" hidden="1" customHeight="1">
      <c r="A21" s="730"/>
      <c r="B21" s="729"/>
      <c r="C21" s="728"/>
      <c r="D21" s="727"/>
      <c r="E21" s="726"/>
      <c r="F21" s="725"/>
    </row>
    <row r="22" spans="1:6" ht="27.6" customHeight="1">
      <c r="A22" s="724" t="s">
        <v>95</v>
      </c>
      <c r="B22" s="723">
        <v>18556129.050000001</v>
      </c>
      <c r="C22" s="723">
        <v>97462.25</v>
      </c>
      <c r="D22" s="722">
        <v>5.2800265076564656E-3</v>
      </c>
      <c r="E22" s="723">
        <v>-885984.40454543009</v>
      </c>
      <c r="F22" s="722">
        <v>-4.5570375186669509E-2</v>
      </c>
    </row>
    <row r="23" spans="1:6" ht="21.6" customHeight="1">
      <c r="A23" s="257" t="s">
        <v>216</v>
      </c>
      <c r="B23" s="716"/>
      <c r="E23" s="716"/>
      <c r="F23" s="716"/>
    </row>
    <row r="24" spans="1:6" s="261" customFormat="1" ht="40.700000000000003" customHeight="1">
      <c r="A24" s="1100"/>
      <c r="B24" s="1100"/>
      <c r="C24" s="1100"/>
      <c r="D24" s="1100"/>
      <c r="E24" s="1100"/>
      <c r="F24" s="1100"/>
    </row>
    <row r="25" spans="1:6" ht="9.9499999999999993" customHeight="1"/>
    <row r="26" spans="1:6" ht="36" customHeight="1"/>
    <row r="27" spans="1:6" ht="36" customHeight="1"/>
    <row r="28" spans="1:6" ht="36" customHeight="1"/>
    <row r="29" spans="1:6" ht="36" hidden="1" customHeight="1">
      <c r="B29" s="721" t="s">
        <v>215</v>
      </c>
    </row>
    <row r="30" spans="1:6" ht="36" hidden="1" customHeight="1">
      <c r="A30" s="720" t="s">
        <v>214</v>
      </c>
      <c r="B30" s="719" t="e">
        <v>#REF!</v>
      </c>
    </row>
    <row r="31" spans="1:6" ht="36" hidden="1" customHeight="1"/>
    <row r="32" spans="1:6" ht="36" hidden="1" customHeight="1">
      <c r="B32" s="716" t="e">
        <v>#REF!</v>
      </c>
    </row>
    <row r="33" spans="1:3" ht="36" hidden="1" customHeight="1"/>
    <row r="34" spans="1:3" ht="36" hidden="1" customHeight="1">
      <c r="A34" s="718"/>
      <c r="B34" s="716" t="s">
        <v>229</v>
      </c>
      <c r="C34" s="717"/>
    </row>
    <row r="35" spans="1:3" ht="13.7" hidden="1" customHeight="1">
      <c r="C35" s="717"/>
    </row>
    <row r="36" spans="1:3" ht="13.7" hidden="1" customHeight="1"/>
    <row r="37" spans="1:3" ht="13.7" hidden="1" customHeight="1">
      <c r="B37" s="716" t="s">
        <v>229</v>
      </c>
    </row>
    <row r="38" spans="1:3" ht="13.7" hidden="1" customHeight="1"/>
    <row r="39" spans="1:3" ht="13.7" hidden="1" customHeight="1">
      <c r="B39" s="716" t="s">
        <v>229</v>
      </c>
    </row>
    <row r="40" spans="1:3" ht="13.7" hidden="1" customHeight="1"/>
    <row r="49" spans="1:6" ht="29.1" customHeight="1"/>
    <row r="50" spans="1:6">
      <c r="B50" s="715"/>
    </row>
    <row r="51" spans="1:6" ht="7.35" customHeight="1">
      <c r="A51" s="893"/>
      <c r="B51" s="893"/>
      <c r="C51" s="893"/>
      <c r="D51" s="893"/>
      <c r="E51" s="893"/>
      <c r="F51" s="893"/>
    </row>
    <row r="52" spans="1:6">
      <c r="A52" s="893"/>
      <c r="B52" s="893" t="s">
        <v>210</v>
      </c>
      <c r="C52" s="893" t="s">
        <v>209</v>
      </c>
      <c r="D52" s="893"/>
      <c r="E52" s="893"/>
      <c r="F52" s="893"/>
    </row>
    <row r="53" spans="1:6">
      <c r="A53" s="893"/>
      <c r="B53" s="894">
        <v>5.2800265076564656E-3</v>
      </c>
      <c r="C53" s="894">
        <v>-4.5570375186669509E-2</v>
      </c>
      <c r="D53" s="893"/>
      <c r="E53" s="893"/>
      <c r="F53" s="893"/>
    </row>
    <row r="54" spans="1:6">
      <c r="A54" s="893"/>
      <c r="B54" s="893"/>
      <c r="C54" s="893"/>
      <c r="D54" s="893"/>
      <c r="E54" s="893"/>
      <c r="F54" s="893"/>
    </row>
    <row r="55" spans="1:6">
      <c r="A55" s="893"/>
      <c r="B55" s="893"/>
      <c r="C55" s="893"/>
      <c r="D55" s="893"/>
      <c r="E55" s="893"/>
      <c r="F55" s="893"/>
    </row>
    <row r="56" spans="1:6">
      <c r="A56" s="893"/>
      <c r="B56" s="893"/>
      <c r="C56" s="893"/>
      <c r="D56" s="893"/>
      <c r="E56" s="893"/>
      <c r="F56" s="893"/>
    </row>
    <row r="57" spans="1:6">
      <c r="A57" s="893"/>
      <c r="B57" s="893"/>
      <c r="C57" s="893"/>
      <c r="D57" s="893"/>
      <c r="E57" s="893"/>
      <c r="F57" s="893"/>
    </row>
    <row r="58" spans="1:6">
      <c r="A58" s="893"/>
      <c r="B58" s="893"/>
      <c r="C58" s="893"/>
      <c r="D58" s="893"/>
      <c r="E58" s="893"/>
      <c r="F58" s="893"/>
    </row>
    <row r="59" spans="1:6">
      <c r="A59" s="893"/>
      <c r="B59" s="893"/>
      <c r="C59" s="893"/>
      <c r="D59" s="893"/>
      <c r="E59" s="893"/>
      <c r="F59" s="893"/>
    </row>
    <row r="186" spans="3:5">
      <c r="E186" s="257">
        <v>0</v>
      </c>
    </row>
    <row r="187" spans="3:5">
      <c r="E187" s="257">
        <v>2086399.8</v>
      </c>
    </row>
    <row r="190" spans="3:5">
      <c r="C190" s="257">
        <v>0</v>
      </c>
    </row>
    <row r="191" spans="3:5">
      <c r="C191" s="257">
        <v>0</v>
      </c>
    </row>
  </sheetData>
  <mergeCells count="3">
    <mergeCell ref="A24:F24"/>
    <mergeCell ref="A6:A7"/>
    <mergeCell ref="B6:B7"/>
  </mergeCells>
  <conditionalFormatting sqref="B50">
    <cfRule type="cellIs" dxfId="0" priority="2" operator="equal">
      <formula>B22</formula>
    </cfRule>
  </conditionalFormatting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pageSetUpPr fitToPage="1"/>
  </sheetPr>
  <dimension ref="A1:R163"/>
  <sheetViews>
    <sheetView showGridLines="0" topLeftCell="A115" zoomScale="115" zoomScaleNormal="115" workbookViewId="0">
      <selection activeCell="L56" sqref="L56"/>
    </sheetView>
  </sheetViews>
  <sheetFormatPr baseColWidth="10" defaultColWidth="11.42578125" defaultRowHeight="12.75"/>
  <cols>
    <col min="1" max="1" width="12.140625" style="768" customWidth="1"/>
    <col min="2" max="2" width="20.5703125" style="770" customWidth="1"/>
    <col min="3" max="3" width="18.85546875" style="770" customWidth="1"/>
    <col min="4" max="4" width="19.85546875" style="768" customWidth="1"/>
    <col min="5" max="5" width="18.85546875" style="769" customWidth="1"/>
    <col min="6" max="6" width="16" style="768" customWidth="1"/>
    <col min="7" max="7" width="161.28515625" style="895" hidden="1" customWidth="1"/>
    <col min="8" max="8" width="0" style="896" hidden="1" customWidth="1"/>
    <col min="9" max="9" width="11.42578125" style="896" customWidth="1"/>
    <col min="10" max="18" width="11.42578125" style="896"/>
    <col min="19" max="16384" width="11.42578125" style="767"/>
  </cols>
  <sheetData>
    <row r="1" spans="1:14" hidden="1"/>
    <row r="2" spans="1:14" ht="14.25" hidden="1" customHeight="1"/>
    <row r="3" spans="1:14" ht="18">
      <c r="A3" s="1105" t="s">
        <v>282</v>
      </c>
      <c r="B3" s="1105"/>
      <c r="C3" s="1105"/>
      <c r="D3" s="1105"/>
      <c r="E3" s="1105"/>
      <c r="F3" s="1105"/>
    </row>
    <row r="4" spans="1:14" ht="5.85" customHeight="1"/>
    <row r="5" spans="1:14">
      <c r="A5" s="796"/>
      <c r="B5" s="795" t="s">
        <v>277</v>
      </c>
      <c r="C5" s="795" t="s">
        <v>277</v>
      </c>
      <c r="D5" s="794" t="s">
        <v>95</v>
      </c>
      <c r="E5" s="1108" t="s">
        <v>281</v>
      </c>
      <c r="F5" s="793" t="s">
        <v>280</v>
      </c>
    </row>
    <row r="6" spans="1:14">
      <c r="A6" s="792"/>
      <c r="B6" s="791" t="s">
        <v>279</v>
      </c>
      <c r="C6" s="791" t="s">
        <v>278</v>
      </c>
      <c r="D6" s="790" t="s">
        <v>277</v>
      </c>
      <c r="E6" s="1109"/>
      <c r="F6" s="789" t="s">
        <v>276</v>
      </c>
    </row>
    <row r="7" spans="1:14" ht="20.100000000000001" hidden="1" customHeight="1">
      <c r="A7" s="788">
        <v>32478</v>
      </c>
      <c r="B7" s="787">
        <v>11776913</v>
      </c>
      <c r="C7" s="787">
        <v>1096003</v>
      </c>
      <c r="D7" s="784">
        <f t="shared" ref="D7:D18" si="0">SUM(B7:C7)</f>
        <v>12872916</v>
      </c>
      <c r="E7" s="783">
        <v>5507151</v>
      </c>
      <c r="F7" s="782">
        <f t="shared" ref="F7:F18" si="1">D7/E7</f>
        <v>2.3374910184957702</v>
      </c>
      <c r="I7" s="897"/>
      <c r="J7" s="898"/>
      <c r="L7" s="899">
        <f>G7-B7</f>
        <v>-11776913</v>
      </c>
    </row>
    <row r="8" spans="1:14" ht="20.100000000000001" hidden="1" customHeight="1">
      <c r="A8" s="788">
        <v>32843</v>
      </c>
      <c r="B8" s="787">
        <v>12304350</v>
      </c>
      <c r="C8" s="787">
        <v>1094136</v>
      </c>
      <c r="D8" s="784">
        <f t="shared" si="0"/>
        <v>13398486</v>
      </c>
      <c r="E8" s="783">
        <v>5636359</v>
      </c>
      <c r="F8" s="782">
        <f t="shared" si="1"/>
        <v>2.3771526973352834</v>
      </c>
      <c r="I8" s="897"/>
      <c r="J8" s="898" t="s">
        <v>148</v>
      </c>
      <c r="L8" s="899"/>
    </row>
    <row r="9" spans="1:14" ht="20.100000000000001" hidden="1" customHeight="1">
      <c r="A9" s="788">
        <v>33208</v>
      </c>
      <c r="B9" s="787">
        <v>12587744</v>
      </c>
      <c r="C9" s="787">
        <v>1310779</v>
      </c>
      <c r="D9" s="784">
        <f t="shared" si="0"/>
        <v>13898523</v>
      </c>
      <c r="E9" s="783">
        <v>5773170</v>
      </c>
      <c r="F9" s="782">
        <f t="shared" si="1"/>
        <v>2.4074335243895466</v>
      </c>
      <c r="I9" s="897">
        <v>90</v>
      </c>
      <c r="J9" s="898">
        <f t="shared" ref="J9:J18" si="2">F9</f>
        <v>2.4074335243895466</v>
      </c>
      <c r="L9" s="899">
        <f t="shared" ref="L9:L18" si="3">G8-C8</f>
        <v>-1094136</v>
      </c>
    </row>
    <row r="10" spans="1:14" ht="20.100000000000001" hidden="1" customHeight="1">
      <c r="A10" s="788">
        <v>33573</v>
      </c>
      <c r="B10" s="787">
        <v>12614031</v>
      </c>
      <c r="C10" s="787">
        <v>1532417</v>
      </c>
      <c r="D10" s="784">
        <f t="shared" si="0"/>
        <v>14146448</v>
      </c>
      <c r="E10" s="783">
        <v>5913691</v>
      </c>
      <c r="F10" s="782">
        <f t="shared" si="1"/>
        <v>2.3921520417620736</v>
      </c>
      <c r="I10" s="897">
        <v>91</v>
      </c>
      <c r="J10" s="898">
        <f t="shared" si="2"/>
        <v>2.3921520417620736</v>
      </c>
      <c r="L10" s="899">
        <f t="shared" si="3"/>
        <v>-1310779</v>
      </c>
    </row>
    <row r="11" spans="1:14" ht="20.100000000000001" hidden="1" customHeight="1">
      <c r="A11" s="788">
        <v>33939</v>
      </c>
      <c r="B11" s="787">
        <v>12234096</v>
      </c>
      <c r="C11" s="787">
        <v>1607685</v>
      </c>
      <c r="D11" s="784">
        <f t="shared" si="0"/>
        <v>13841781</v>
      </c>
      <c r="E11" s="783">
        <v>6054084</v>
      </c>
      <c r="F11" s="782">
        <f t="shared" si="1"/>
        <v>2.2863543023188972</v>
      </c>
      <c r="I11" s="897">
        <v>92</v>
      </c>
      <c r="J11" s="898">
        <f t="shared" si="2"/>
        <v>2.2863543023188972</v>
      </c>
      <c r="L11" s="899">
        <f t="shared" si="3"/>
        <v>-1532417</v>
      </c>
    </row>
    <row r="12" spans="1:14" ht="20.100000000000001" hidden="1" customHeight="1">
      <c r="A12" s="788">
        <v>34304</v>
      </c>
      <c r="B12" s="787">
        <v>11916436</v>
      </c>
      <c r="C12" s="787">
        <v>1736397</v>
      </c>
      <c r="D12" s="784">
        <f t="shared" si="0"/>
        <v>13652833</v>
      </c>
      <c r="E12" s="783">
        <v>6268105</v>
      </c>
      <c r="F12" s="782">
        <f t="shared" si="1"/>
        <v>2.1781436335224122</v>
      </c>
      <c r="I12" s="897">
        <v>93</v>
      </c>
      <c r="J12" s="898">
        <f t="shared" si="2"/>
        <v>2.1781436335224122</v>
      </c>
      <c r="L12" s="899">
        <f t="shared" si="3"/>
        <v>-1607685</v>
      </c>
      <c r="N12" s="896" t="s">
        <v>275</v>
      </c>
    </row>
    <row r="13" spans="1:14" ht="20.100000000000001" hidden="1" customHeight="1">
      <c r="A13" s="788">
        <v>34669</v>
      </c>
      <c r="B13" s="787">
        <v>12109602</v>
      </c>
      <c r="C13" s="787">
        <v>1410066</v>
      </c>
      <c r="D13" s="784">
        <f t="shared" si="0"/>
        <v>13519668</v>
      </c>
      <c r="E13" s="783">
        <v>6391427</v>
      </c>
      <c r="F13" s="782">
        <f t="shared" si="1"/>
        <v>2.1152816108202441</v>
      </c>
      <c r="I13" s="897">
        <v>94</v>
      </c>
      <c r="J13" s="898">
        <f t="shared" si="2"/>
        <v>2.1152816108202441</v>
      </c>
      <c r="L13" s="899">
        <f t="shared" si="3"/>
        <v>-1736397</v>
      </c>
      <c r="M13" s="897">
        <v>1994</v>
      </c>
      <c r="N13" s="898">
        <v>2.1152816108202441</v>
      </c>
    </row>
    <row r="14" spans="1:14" ht="20.100000000000001" hidden="1" customHeight="1">
      <c r="A14" s="788">
        <v>35034</v>
      </c>
      <c r="B14" s="787">
        <v>12300791</v>
      </c>
      <c r="C14" s="787">
        <v>1194809</v>
      </c>
      <c r="D14" s="784">
        <f t="shared" si="0"/>
        <v>13495600</v>
      </c>
      <c r="E14" s="783">
        <v>6516282</v>
      </c>
      <c r="F14" s="782">
        <f t="shared" si="1"/>
        <v>2.0710583120865547</v>
      </c>
      <c r="I14" s="897">
        <v>95</v>
      </c>
      <c r="J14" s="898">
        <f t="shared" si="2"/>
        <v>2.0710583120865547</v>
      </c>
      <c r="L14" s="899">
        <f t="shared" si="3"/>
        <v>-1410066</v>
      </c>
      <c r="M14" s="897">
        <v>1995</v>
      </c>
      <c r="N14" s="898">
        <v>2.0710583120865547</v>
      </c>
    </row>
    <row r="15" spans="1:14" ht="20.100000000000001" hidden="1" customHeight="1">
      <c r="A15" s="788">
        <v>35400</v>
      </c>
      <c r="B15" s="787">
        <v>12534661</v>
      </c>
      <c r="C15" s="787">
        <v>1152362</v>
      </c>
      <c r="D15" s="784">
        <f t="shared" si="0"/>
        <v>13687023</v>
      </c>
      <c r="E15" s="783">
        <v>6636497</v>
      </c>
      <c r="F15" s="782">
        <f t="shared" si="1"/>
        <v>2.0623866777910091</v>
      </c>
      <c r="I15" s="897">
        <v>96</v>
      </c>
      <c r="J15" s="898">
        <f t="shared" si="2"/>
        <v>2.0623866777910091</v>
      </c>
      <c r="K15" s="900">
        <f t="shared" ref="K15:K18" si="4">F15</f>
        <v>2.0623866777910091</v>
      </c>
      <c r="L15" s="899">
        <f t="shared" si="3"/>
        <v>-1194809</v>
      </c>
      <c r="M15" s="897">
        <v>1996</v>
      </c>
      <c r="N15" s="898">
        <v>2.0623866777910091</v>
      </c>
    </row>
    <row r="16" spans="1:14" ht="20.100000000000001" hidden="1" customHeight="1">
      <c r="A16" s="788">
        <v>35765</v>
      </c>
      <c r="B16" s="787">
        <v>13029432</v>
      </c>
      <c r="C16" s="787">
        <v>1034695</v>
      </c>
      <c r="D16" s="784">
        <f t="shared" si="0"/>
        <v>14064127</v>
      </c>
      <c r="E16" s="783">
        <v>6740378</v>
      </c>
      <c r="F16" s="782">
        <f t="shared" si="1"/>
        <v>2.086548706912283</v>
      </c>
      <c r="I16" s="897">
        <v>97</v>
      </c>
      <c r="J16" s="898">
        <f t="shared" si="2"/>
        <v>2.086548706912283</v>
      </c>
      <c r="K16" s="900">
        <f t="shared" si="4"/>
        <v>2.086548706912283</v>
      </c>
      <c r="L16" s="899">
        <f t="shared" si="3"/>
        <v>-1152362</v>
      </c>
      <c r="M16" s="897">
        <v>1997</v>
      </c>
      <c r="N16" s="898">
        <v>2.086548706912283</v>
      </c>
    </row>
    <row r="17" spans="1:14" ht="20.100000000000001" hidden="1" customHeight="1">
      <c r="A17" s="788">
        <v>36130</v>
      </c>
      <c r="B17" s="787">
        <v>13816294</v>
      </c>
      <c r="C17" s="787">
        <v>914356</v>
      </c>
      <c r="D17" s="784">
        <f t="shared" si="0"/>
        <v>14730650</v>
      </c>
      <c r="E17" s="783">
        <v>6846595</v>
      </c>
      <c r="F17" s="782">
        <f t="shared" si="1"/>
        <v>2.1515293368455413</v>
      </c>
      <c r="I17" s="897">
        <v>98</v>
      </c>
      <c r="J17" s="898">
        <f t="shared" si="2"/>
        <v>2.1515293368455413</v>
      </c>
      <c r="K17" s="900">
        <f t="shared" si="4"/>
        <v>2.1515293368455413</v>
      </c>
      <c r="L17" s="899">
        <f t="shared" si="3"/>
        <v>-1034695</v>
      </c>
      <c r="M17" s="897">
        <v>1998</v>
      </c>
      <c r="N17" s="898">
        <v>2.1515293368455413</v>
      </c>
    </row>
    <row r="18" spans="1:14" ht="20.100000000000001" hidden="1" customHeight="1">
      <c r="A18" s="788">
        <v>36495</v>
      </c>
      <c r="B18" s="787">
        <v>14578326</v>
      </c>
      <c r="C18" s="787">
        <v>853664</v>
      </c>
      <c r="D18" s="784">
        <f t="shared" si="0"/>
        <v>15431990</v>
      </c>
      <c r="E18" s="783">
        <v>6932804</v>
      </c>
      <c r="F18" s="782">
        <f t="shared" si="1"/>
        <v>2.2259377302459438</v>
      </c>
      <c r="I18" s="897">
        <v>99</v>
      </c>
      <c r="J18" s="898">
        <f t="shared" si="2"/>
        <v>2.2259377302459438</v>
      </c>
      <c r="K18" s="900">
        <f t="shared" si="4"/>
        <v>2.2259377302459438</v>
      </c>
      <c r="L18" s="899">
        <f t="shared" si="3"/>
        <v>-914356</v>
      </c>
      <c r="M18" s="897">
        <v>1999</v>
      </c>
      <c r="N18" s="898">
        <v>2.2259377302459438</v>
      </c>
    </row>
    <row r="19" spans="1:14" ht="20.100000000000001" customHeight="1">
      <c r="A19" s="788">
        <v>36861</v>
      </c>
      <c r="B19" s="787">
        <v>15236218</v>
      </c>
      <c r="C19" s="787">
        <v>863763</v>
      </c>
      <c r="D19" s="784">
        <v>16099981</v>
      </c>
      <c r="E19" s="783">
        <v>7017233</v>
      </c>
      <c r="F19" s="782">
        <v>2.2943489264215682</v>
      </c>
      <c r="I19" s="901" t="s">
        <v>274</v>
      </c>
      <c r="J19" s="898">
        <v>2.2943489264215682</v>
      </c>
      <c r="K19" s="900">
        <v>2.2943489264215682</v>
      </c>
      <c r="L19" s="899">
        <v>-853664</v>
      </c>
      <c r="M19" s="897">
        <v>2000</v>
      </c>
      <c r="N19" s="898">
        <v>2.2943489264215682</v>
      </c>
    </row>
    <row r="20" spans="1:14" ht="20.100000000000001" customHeight="1">
      <c r="A20" s="788">
        <v>37226</v>
      </c>
      <c r="B20" s="787">
        <v>15748752</v>
      </c>
      <c r="C20" s="787">
        <v>920661</v>
      </c>
      <c r="D20" s="784">
        <v>16669413</v>
      </c>
      <c r="E20" s="783">
        <v>7121087</v>
      </c>
      <c r="F20" s="782">
        <v>2.3408523165072972</v>
      </c>
      <c r="I20" s="901" t="s">
        <v>273</v>
      </c>
      <c r="J20" s="898">
        <v>2.3408523165072972</v>
      </c>
      <c r="K20" s="900">
        <v>2.3408523165072972</v>
      </c>
      <c r="L20" s="899">
        <v>-863763</v>
      </c>
      <c r="M20" s="897">
        <v>2001</v>
      </c>
      <c r="N20" s="898">
        <v>2.3408523165072972</v>
      </c>
    </row>
    <row r="21" spans="1:14" ht="20.100000000000001" customHeight="1">
      <c r="A21" s="788">
        <v>37591</v>
      </c>
      <c r="B21" s="787">
        <v>16188390</v>
      </c>
      <c r="C21" s="787">
        <v>1000967</v>
      </c>
      <c r="D21" s="784">
        <v>17189357</v>
      </c>
      <c r="E21" s="783">
        <v>7190919</v>
      </c>
      <c r="F21" s="782">
        <v>2.3904256187561006</v>
      </c>
      <c r="I21" s="901" t="s">
        <v>272</v>
      </c>
      <c r="J21" s="898">
        <v>2.3904256187561006</v>
      </c>
      <c r="K21" s="900">
        <v>2.3904256187561006</v>
      </c>
      <c r="L21" s="899">
        <v>-920661</v>
      </c>
      <c r="M21" s="897">
        <v>2002</v>
      </c>
      <c r="N21" s="898">
        <v>2.3904256187561006</v>
      </c>
    </row>
    <row r="22" spans="1:14" ht="20.100000000000001" customHeight="1">
      <c r="A22" s="788">
        <v>37956</v>
      </c>
      <c r="B22" s="787">
        <v>16589561</v>
      </c>
      <c r="C22" s="787">
        <v>1073834</v>
      </c>
      <c r="D22" s="784">
        <v>17663395</v>
      </c>
      <c r="E22" s="783">
        <v>7247856</v>
      </c>
      <c r="F22" s="782">
        <v>2.4370510396453793</v>
      </c>
      <c r="I22" s="901" t="s">
        <v>271</v>
      </c>
      <c r="J22" s="898">
        <v>2.4370510396453793</v>
      </c>
      <c r="K22" s="900">
        <v>2.4370510396453793</v>
      </c>
      <c r="L22" s="899">
        <v>-1000967</v>
      </c>
      <c r="M22" s="897">
        <v>2003</v>
      </c>
      <c r="N22" s="898">
        <v>2.4317073904338056</v>
      </c>
    </row>
    <row r="23" spans="1:14" ht="20.100000000000001" customHeight="1">
      <c r="A23" s="788">
        <v>38322</v>
      </c>
      <c r="B23" s="787">
        <v>17161920</v>
      </c>
      <c r="C23" s="787">
        <v>1121015</v>
      </c>
      <c r="D23" s="784">
        <v>18282935</v>
      </c>
      <c r="E23" s="783">
        <v>7300329</v>
      </c>
      <c r="F23" s="782">
        <v>2.5043987743566078</v>
      </c>
      <c r="I23" s="901" t="s">
        <v>270</v>
      </c>
      <c r="J23" s="898">
        <v>2.5043987743566078</v>
      </c>
      <c r="K23" s="900">
        <v>2.5043987743566078</v>
      </c>
      <c r="L23" s="899">
        <v>-1073834</v>
      </c>
      <c r="M23" s="902">
        <v>38108</v>
      </c>
      <c r="N23" s="898">
        <v>2.5116464210639111</v>
      </c>
    </row>
    <row r="24" spans="1:14" ht="20.100000000000001" customHeight="1">
      <c r="A24" s="788">
        <v>38717</v>
      </c>
      <c r="B24" s="787">
        <v>18156182</v>
      </c>
      <c r="C24" s="787">
        <v>1169636</v>
      </c>
      <c r="D24" s="784">
        <v>19325818</v>
      </c>
      <c r="E24" s="783">
        <v>7388500</v>
      </c>
      <c r="F24" s="782">
        <v>2.6156619070176625</v>
      </c>
      <c r="I24" s="901" t="s">
        <v>269</v>
      </c>
      <c r="J24" s="898">
        <v>2.6156619070176625</v>
      </c>
      <c r="K24" s="900">
        <v>2.6156619070176625</v>
      </c>
      <c r="L24" s="899">
        <v>-1121015</v>
      </c>
      <c r="M24" s="902">
        <v>38108</v>
      </c>
      <c r="N24" s="898">
        <v>2.5116464210639111</v>
      </c>
    </row>
    <row r="25" spans="1:14" ht="20.100000000000001" customHeight="1">
      <c r="A25" s="788">
        <v>39082</v>
      </c>
      <c r="B25" s="787">
        <v>18770259</v>
      </c>
      <c r="C25" s="787">
        <v>1209077</v>
      </c>
      <c r="D25" s="784">
        <v>19979336</v>
      </c>
      <c r="E25" s="783">
        <v>7494385</v>
      </c>
      <c r="F25" s="782">
        <v>2.6659073426305162</v>
      </c>
      <c r="I25" s="901" t="s">
        <v>268</v>
      </c>
      <c r="J25" s="898">
        <v>2.6659073426305162</v>
      </c>
      <c r="K25" s="900">
        <v>2.6659073426305162</v>
      </c>
      <c r="L25" s="899">
        <v>-1169636</v>
      </c>
      <c r="M25" s="902">
        <v>38108</v>
      </c>
      <c r="N25" s="898">
        <v>2.5116464210639111</v>
      </c>
    </row>
    <row r="26" spans="1:14" ht="20.100000000000001" customHeight="1">
      <c r="A26" s="788">
        <v>39447</v>
      </c>
      <c r="B26" s="787">
        <v>19195755</v>
      </c>
      <c r="C26" s="787">
        <v>1367463</v>
      </c>
      <c r="D26" s="784">
        <v>20563218</v>
      </c>
      <c r="E26" s="783">
        <v>7586574</v>
      </c>
      <c r="F26" s="782">
        <v>2.710474846749007</v>
      </c>
      <c r="G26" s="903"/>
      <c r="H26" s="904"/>
      <c r="I26" s="901" t="s">
        <v>267</v>
      </c>
      <c r="J26" s="898">
        <v>2.710474846749007</v>
      </c>
      <c r="K26" s="900">
        <v>2.710474846749007</v>
      </c>
      <c r="L26" s="899">
        <v>-1209077</v>
      </c>
      <c r="M26" s="902">
        <v>38108</v>
      </c>
      <c r="N26" s="898">
        <v>2.5116464210639111</v>
      </c>
    </row>
    <row r="27" spans="1:14" ht="20.100000000000001" customHeight="1">
      <c r="A27" s="788">
        <v>39813</v>
      </c>
      <c r="B27" s="787">
        <v>18305613</v>
      </c>
      <c r="C27" s="787">
        <v>2156051</v>
      </c>
      <c r="D27" s="784">
        <v>20461664</v>
      </c>
      <c r="E27" s="783">
        <v>7700749</v>
      </c>
      <c r="F27" s="782">
        <v>2.657100497626919</v>
      </c>
      <c r="G27" s="903"/>
      <c r="H27" s="904"/>
      <c r="I27" s="901" t="s">
        <v>266</v>
      </c>
      <c r="J27" s="898">
        <v>2.657100497626919</v>
      </c>
      <c r="K27" s="900">
        <v>2.657100497626919</v>
      </c>
      <c r="M27" s="902">
        <v>38108</v>
      </c>
      <c r="N27" s="898">
        <v>2.5116464210639111</v>
      </c>
    </row>
    <row r="28" spans="1:14" ht="20.100000000000001" customHeight="1">
      <c r="A28" s="788">
        <v>40178</v>
      </c>
      <c r="B28" s="787">
        <v>17640018</v>
      </c>
      <c r="C28" s="787">
        <v>2874522</v>
      </c>
      <c r="D28" s="784">
        <v>20514540</v>
      </c>
      <c r="E28" s="783">
        <v>7826416</v>
      </c>
      <c r="F28" s="782">
        <v>2.6211921267665814</v>
      </c>
      <c r="G28" s="903"/>
      <c r="H28" s="905">
        <v>8184117</v>
      </c>
      <c r="I28" s="901" t="s">
        <v>265</v>
      </c>
      <c r="J28" s="898">
        <v>2.6211921267665814</v>
      </c>
      <c r="K28" s="900">
        <v>2.6211921267665814</v>
      </c>
      <c r="M28" s="902">
        <v>38108</v>
      </c>
      <c r="N28" s="898">
        <v>2.5116464210639111</v>
      </c>
    </row>
    <row r="29" spans="1:14" ht="20.100000000000001" customHeight="1">
      <c r="A29" s="788">
        <v>40543</v>
      </c>
      <c r="B29" s="787">
        <v>17478095</v>
      </c>
      <c r="C29" s="787">
        <v>2858314</v>
      </c>
      <c r="D29" s="784">
        <v>20336409</v>
      </c>
      <c r="E29" s="783">
        <v>7948463</v>
      </c>
      <c r="F29" s="782">
        <v>2.5585335177379576</v>
      </c>
      <c r="G29" s="906">
        <v>8269866</v>
      </c>
      <c r="H29" s="907">
        <v>196914</v>
      </c>
      <c r="I29" s="901" t="s">
        <v>264</v>
      </c>
      <c r="J29" s="898">
        <v>2.5585335177379576</v>
      </c>
      <c r="K29" s="900">
        <v>2.5585335177379576</v>
      </c>
      <c r="M29" s="902">
        <v>38108</v>
      </c>
      <c r="N29" s="898">
        <v>2.5116464210639111</v>
      </c>
    </row>
    <row r="30" spans="1:14" ht="20.100000000000001" customHeight="1">
      <c r="A30" s="786">
        <v>40907</v>
      </c>
      <c r="B30" s="785">
        <v>17111792</v>
      </c>
      <c r="C30" s="787">
        <v>2770164</v>
      </c>
      <c r="D30" s="784">
        <v>19881956</v>
      </c>
      <c r="E30" s="783">
        <v>8061785</v>
      </c>
      <c r="F30" s="782">
        <v>2.4661977465288394</v>
      </c>
      <c r="G30" s="908">
        <v>111165</v>
      </c>
      <c r="H30" s="904"/>
      <c r="I30" s="901" t="s">
        <v>263</v>
      </c>
      <c r="J30" s="898">
        <v>2.4661977465288394</v>
      </c>
      <c r="K30" s="900">
        <v>2.4661977465288394</v>
      </c>
      <c r="M30" s="902">
        <v>38108</v>
      </c>
      <c r="N30" s="898">
        <v>2.5116464210639111</v>
      </c>
    </row>
    <row r="31" spans="1:14" ht="20.100000000000001" customHeight="1">
      <c r="A31" s="786">
        <v>41274</v>
      </c>
      <c r="B31" s="785">
        <v>16332488</v>
      </c>
      <c r="C31" s="787">
        <v>2798733</v>
      </c>
      <c r="D31" s="784">
        <v>19131221</v>
      </c>
      <c r="E31" s="783">
        <v>8182112</v>
      </c>
      <c r="F31" s="782">
        <v>2.3381763779327391</v>
      </c>
      <c r="G31" s="903" t="s">
        <v>5</v>
      </c>
      <c r="H31" s="904"/>
      <c r="I31" s="901" t="s">
        <v>118</v>
      </c>
      <c r="J31" s="898">
        <v>2.3381763779327391</v>
      </c>
      <c r="K31" s="900">
        <v>2.3381763779327391</v>
      </c>
      <c r="M31" s="902">
        <v>38108</v>
      </c>
      <c r="N31" s="898">
        <v>2.5116464210639111</v>
      </c>
    </row>
    <row r="32" spans="1:14" ht="20.100000000000001" customHeight="1">
      <c r="A32" s="788">
        <v>41639</v>
      </c>
      <c r="B32" s="785">
        <v>16258042</v>
      </c>
      <c r="C32" s="787">
        <v>2592428</v>
      </c>
      <c r="D32" s="784">
        <v>18850470</v>
      </c>
      <c r="E32" s="783">
        <v>8315826</v>
      </c>
      <c r="F32" s="782">
        <v>2.2668187141000784</v>
      </c>
      <c r="G32" s="903" t="s">
        <v>5</v>
      </c>
      <c r="H32" s="909"/>
      <c r="I32" s="901" t="s">
        <v>117</v>
      </c>
      <c r="J32" s="898">
        <v>2.2668187141000784</v>
      </c>
      <c r="K32" s="900">
        <v>2.2668187141000784</v>
      </c>
      <c r="M32" s="902">
        <v>38108</v>
      </c>
      <c r="N32" s="898">
        <v>2.5116464210639111</v>
      </c>
    </row>
    <row r="33" spans="1:14" ht="18.600000000000001" hidden="1" customHeight="1">
      <c r="A33" s="786">
        <v>41642</v>
      </c>
      <c r="B33" s="785">
        <v>16101625</v>
      </c>
      <c r="C33" s="787">
        <v>2592428</v>
      </c>
      <c r="D33" s="784">
        <v>18694053</v>
      </c>
      <c r="E33" s="783">
        <v>8323965</v>
      </c>
      <c r="F33" s="782">
        <v>2.245811100839564</v>
      </c>
      <c r="G33" s="903" t="s">
        <v>13</v>
      </c>
      <c r="H33" s="904"/>
      <c r="I33" s="901" t="s">
        <v>260</v>
      </c>
      <c r="J33" s="898">
        <v>2.245811100839564</v>
      </c>
      <c r="K33" s="900">
        <v>2.245811100839564</v>
      </c>
      <c r="M33" s="902">
        <v>38108</v>
      </c>
      <c r="N33" s="898">
        <v>2.5116464210639111</v>
      </c>
    </row>
    <row r="34" spans="1:14" ht="18.600000000000001" hidden="1" customHeight="1">
      <c r="A34" s="786">
        <v>41673</v>
      </c>
      <c r="B34" s="785">
        <v>16168480</v>
      </c>
      <c r="C34" s="787">
        <v>2659865</v>
      </c>
      <c r="D34" s="784">
        <v>18828345</v>
      </c>
      <c r="E34" s="783">
        <v>8318212</v>
      </c>
      <c r="F34" s="782">
        <v>2.263508672296402</v>
      </c>
      <c r="G34" s="903" t="s">
        <v>13</v>
      </c>
      <c r="H34" s="904"/>
      <c r="I34" s="901" t="s">
        <v>116</v>
      </c>
      <c r="J34" s="898">
        <v>2.263508672296402</v>
      </c>
      <c r="K34" s="900">
        <v>2.263508672296402</v>
      </c>
      <c r="M34" s="902">
        <v>38108</v>
      </c>
      <c r="N34" s="898">
        <v>2.5116464210639111</v>
      </c>
    </row>
    <row r="35" spans="1:14" ht="18.600000000000001" hidden="1" customHeight="1">
      <c r="A35" s="786">
        <v>41701</v>
      </c>
      <c r="B35" s="785">
        <v>16269721</v>
      </c>
      <c r="C35" s="787">
        <v>2609004</v>
      </c>
      <c r="D35" s="784">
        <v>18878725</v>
      </c>
      <c r="E35" s="783">
        <v>8328658</v>
      </c>
      <c r="F35" s="782">
        <v>2.266718719870596</v>
      </c>
      <c r="G35" s="903" t="s">
        <v>13</v>
      </c>
      <c r="H35" s="904"/>
      <c r="I35" s="901" t="s">
        <v>115</v>
      </c>
      <c r="J35" s="898">
        <v>2.266718719870596</v>
      </c>
      <c r="K35" s="900">
        <v>2.266718719870596</v>
      </c>
      <c r="M35" s="902">
        <v>38108</v>
      </c>
      <c r="N35" s="898">
        <v>2.5116464210639111</v>
      </c>
    </row>
    <row r="36" spans="1:14" ht="18.600000000000001" hidden="1" customHeight="1">
      <c r="A36" s="786">
        <v>41732</v>
      </c>
      <c r="B36" s="785">
        <v>16420853</v>
      </c>
      <c r="C36" s="787">
        <v>2529770</v>
      </c>
      <c r="D36" s="784">
        <v>18950623</v>
      </c>
      <c r="E36" s="783">
        <v>8339738</v>
      </c>
      <c r="F36" s="782">
        <v>2.2723283393315232</v>
      </c>
      <c r="G36" s="903"/>
      <c r="H36" s="904"/>
      <c r="I36" s="901" t="s">
        <v>236</v>
      </c>
      <c r="J36" s="898">
        <v>2.2723283393315232</v>
      </c>
      <c r="K36" s="900">
        <v>2.2723283393315232</v>
      </c>
      <c r="M36" s="902">
        <v>38108</v>
      </c>
      <c r="N36" s="898">
        <v>2.5116464210639111</v>
      </c>
    </row>
    <row r="37" spans="1:14" ht="18.600000000000001" hidden="1" customHeight="1">
      <c r="A37" s="786">
        <v>41762</v>
      </c>
      <c r="B37" s="785">
        <v>16643364</v>
      </c>
      <c r="C37" s="787">
        <v>2420564</v>
      </c>
      <c r="D37" s="784">
        <v>19063928</v>
      </c>
      <c r="E37" s="783">
        <v>8341124</v>
      </c>
      <c r="F37" s="782">
        <v>2.2855346593576598</v>
      </c>
      <c r="G37" s="903" t="s">
        <v>12</v>
      </c>
      <c r="H37" s="904"/>
      <c r="I37" s="901" t="s">
        <v>262</v>
      </c>
      <c r="J37" s="898">
        <v>2.2855346593576598</v>
      </c>
      <c r="K37" s="900">
        <v>2.2855346593576598</v>
      </c>
      <c r="M37" s="902">
        <v>38108</v>
      </c>
      <c r="N37" s="898">
        <v>2.5116464210639111</v>
      </c>
    </row>
    <row r="38" spans="1:14" ht="18.600000000000001" hidden="1" customHeight="1">
      <c r="A38" s="786">
        <v>41793</v>
      </c>
      <c r="B38" s="785">
        <v>16555787</v>
      </c>
      <c r="C38" s="787">
        <v>2346749</v>
      </c>
      <c r="D38" s="784">
        <v>18902536</v>
      </c>
      <c r="E38" s="783">
        <v>8355745</v>
      </c>
      <c r="F38" s="782">
        <v>2.262220304712506</v>
      </c>
      <c r="G38" s="903" t="s">
        <v>12</v>
      </c>
      <c r="H38" s="904"/>
      <c r="I38" s="901" t="s">
        <v>235</v>
      </c>
      <c r="J38" s="898">
        <v>2.262220304712506</v>
      </c>
      <c r="K38" s="900">
        <v>2.262220304712506</v>
      </c>
      <c r="M38" s="902">
        <v>38108</v>
      </c>
      <c r="N38" s="898">
        <v>2.5116464210639111</v>
      </c>
    </row>
    <row r="39" spans="1:14" ht="18.600000000000001" hidden="1" customHeight="1">
      <c r="A39" s="786">
        <v>41823</v>
      </c>
      <c r="B39" s="785">
        <v>16605097</v>
      </c>
      <c r="C39" s="787">
        <v>2327339</v>
      </c>
      <c r="D39" s="784">
        <v>18932436</v>
      </c>
      <c r="E39" s="783">
        <v>8368115</v>
      </c>
      <c r="F39" s="782">
        <v>2.2624493090737876</v>
      </c>
      <c r="G39" s="903" t="s">
        <v>10</v>
      </c>
      <c r="H39" s="904"/>
      <c r="I39" s="901" t="s">
        <v>234</v>
      </c>
      <c r="J39" s="898">
        <v>2.2624493090737876</v>
      </c>
      <c r="K39" s="900">
        <v>2.2624493090737876</v>
      </c>
      <c r="M39" s="902">
        <v>38108</v>
      </c>
      <c r="N39" s="898">
        <v>2.5116464210639111</v>
      </c>
    </row>
    <row r="40" spans="1:14" ht="18.600000000000001" hidden="1" customHeight="1">
      <c r="A40" s="786">
        <v>41854</v>
      </c>
      <c r="B40" s="785">
        <v>16611116</v>
      </c>
      <c r="C40" s="787">
        <v>2379446</v>
      </c>
      <c r="D40" s="784">
        <v>18990562</v>
      </c>
      <c r="E40" s="783">
        <v>8381031</v>
      </c>
      <c r="F40" s="782">
        <v>2.265898073876591</v>
      </c>
      <c r="G40" s="903" t="s">
        <v>9</v>
      </c>
      <c r="H40" s="904"/>
      <c r="I40" s="901" t="s">
        <v>114</v>
      </c>
      <c r="J40" s="898">
        <v>2.265898073876591</v>
      </c>
      <c r="K40" s="900">
        <v>2.265898073876591</v>
      </c>
      <c r="M40" s="902">
        <v>38108</v>
      </c>
      <c r="N40" s="898">
        <v>2.5116464210639111</v>
      </c>
    </row>
    <row r="41" spans="1:14" ht="18.600000000000001" hidden="1" customHeight="1">
      <c r="A41" s="786">
        <v>41885</v>
      </c>
      <c r="B41" s="785">
        <v>16565854</v>
      </c>
      <c r="C41" s="787">
        <v>2382324</v>
      </c>
      <c r="D41" s="784">
        <v>18948178</v>
      </c>
      <c r="E41" s="783">
        <v>8385487</v>
      </c>
      <c r="F41" s="782">
        <v>2.2596395415078456</v>
      </c>
      <c r="G41" s="903"/>
      <c r="H41" s="904"/>
      <c r="I41" s="901" t="s">
        <v>233</v>
      </c>
      <c r="J41" s="898">
        <v>2.2596395415078456</v>
      </c>
      <c r="K41" s="900"/>
      <c r="M41" s="902"/>
      <c r="N41" s="898"/>
    </row>
    <row r="42" spans="1:14" ht="18.600000000000001" hidden="1" customHeight="1">
      <c r="A42" s="786">
        <v>41915</v>
      </c>
      <c r="B42" s="785">
        <v>16575092</v>
      </c>
      <c r="C42" s="787">
        <v>2245893</v>
      </c>
      <c r="D42" s="784">
        <v>18820985</v>
      </c>
      <c r="E42" s="783">
        <v>8400291</v>
      </c>
      <c r="F42" s="782">
        <v>2.2405158345109712</v>
      </c>
      <c r="G42" s="903"/>
      <c r="H42" s="904"/>
      <c r="I42" s="901" t="s">
        <v>232</v>
      </c>
      <c r="J42" s="898">
        <v>2.2405158345109712</v>
      </c>
      <c r="K42" s="900"/>
      <c r="M42" s="902"/>
      <c r="N42" s="898"/>
    </row>
    <row r="43" spans="1:14" ht="18.600000000000001" hidden="1" customHeight="1">
      <c r="A43" s="786">
        <v>41946</v>
      </c>
      <c r="B43" s="785">
        <v>16731207</v>
      </c>
      <c r="C43" s="787">
        <v>2302600</v>
      </c>
      <c r="D43" s="784">
        <v>19033807</v>
      </c>
      <c r="E43" s="783">
        <v>8416198</v>
      </c>
      <c r="F43" s="782">
        <v>2.2615683471325174</v>
      </c>
      <c r="G43" s="903"/>
      <c r="H43" s="904"/>
      <c r="I43" s="901" t="s">
        <v>261</v>
      </c>
      <c r="J43" s="898">
        <v>2.2615683471325174</v>
      </c>
      <c r="K43" s="900"/>
      <c r="M43" s="902"/>
      <c r="N43" s="898"/>
    </row>
    <row r="44" spans="1:14" ht="18.600000000000001" customHeight="1">
      <c r="A44" s="786">
        <v>41976</v>
      </c>
      <c r="B44" s="785">
        <v>16651884</v>
      </c>
      <c r="C44" s="787">
        <v>2280749</v>
      </c>
      <c r="D44" s="784">
        <v>18932633</v>
      </c>
      <c r="E44" s="783">
        <v>8428617</v>
      </c>
      <c r="F44" s="782">
        <v>2.2462324483364235</v>
      </c>
      <c r="G44" s="903"/>
      <c r="H44" s="909"/>
      <c r="I44" s="901" t="s">
        <v>260</v>
      </c>
      <c r="J44" s="898">
        <v>2.2462324483364235</v>
      </c>
      <c r="K44" s="900"/>
      <c r="M44" s="902"/>
      <c r="N44" s="898"/>
    </row>
    <row r="45" spans="1:14" ht="18.600000000000001" hidden="1" customHeight="1">
      <c r="A45" s="786">
        <v>42007</v>
      </c>
      <c r="B45" s="785">
        <v>16589693</v>
      </c>
      <c r="C45" s="787">
        <v>2280749</v>
      </c>
      <c r="D45" s="784">
        <v>18870442</v>
      </c>
      <c r="E45" s="783">
        <v>8439499</v>
      </c>
      <c r="F45" s="782">
        <v>2.2359670876197746</v>
      </c>
      <c r="G45" s="910"/>
      <c r="H45" s="909" t="s">
        <v>16</v>
      </c>
      <c r="I45" s="901" t="s">
        <v>259</v>
      </c>
      <c r="J45" s="898">
        <v>2.2359670876197746</v>
      </c>
      <c r="K45" s="900"/>
      <c r="M45" s="902"/>
      <c r="N45" s="898"/>
    </row>
    <row r="46" spans="1:14" ht="18.600000000000001" hidden="1" customHeight="1">
      <c r="A46" s="786">
        <v>42038</v>
      </c>
      <c r="B46" s="785">
        <v>16705373</v>
      </c>
      <c r="C46" s="787">
        <v>2283274</v>
      </c>
      <c r="D46" s="784">
        <v>18988647</v>
      </c>
      <c r="E46" s="783">
        <v>8426243</v>
      </c>
      <c r="F46" s="782">
        <v>2.253512864511503</v>
      </c>
      <c r="G46" s="910"/>
      <c r="H46" s="909" t="s">
        <v>15</v>
      </c>
      <c r="I46" s="901" t="s">
        <v>258</v>
      </c>
      <c r="J46" s="898">
        <v>2.253512864511503</v>
      </c>
      <c r="K46" s="900"/>
      <c r="M46" s="902"/>
      <c r="N46" s="898"/>
    </row>
    <row r="47" spans="1:14" ht="18.600000000000001" hidden="1" customHeight="1">
      <c r="A47" s="786">
        <v>42066</v>
      </c>
      <c r="B47" s="785">
        <v>16826434</v>
      </c>
      <c r="C47" s="787">
        <v>2234864</v>
      </c>
      <c r="D47" s="784">
        <v>19061298</v>
      </c>
      <c r="E47" s="783">
        <v>8428726</v>
      </c>
      <c r="F47" s="782">
        <v>2.2614684591716472</v>
      </c>
      <c r="G47" s="910"/>
      <c r="H47" s="909" t="s">
        <v>14</v>
      </c>
      <c r="I47" s="901" t="s">
        <v>257</v>
      </c>
      <c r="J47" s="898">
        <v>2.2614684591716472</v>
      </c>
      <c r="K47" s="900"/>
      <c r="M47" s="902"/>
      <c r="N47" s="898"/>
    </row>
    <row r="48" spans="1:14" ht="18.600000000000001" hidden="1" customHeight="1">
      <c r="A48" s="786">
        <v>42097</v>
      </c>
      <c r="B48" s="785">
        <v>16980815</v>
      </c>
      <c r="C48" s="787">
        <v>2154935</v>
      </c>
      <c r="D48" s="784">
        <v>19135750</v>
      </c>
      <c r="E48" s="783">
        <v>8436354</v>
      </c>
      <c r="F48" s="782">
        <v>2.2682488193359358</v>
      </c>
      <c r="G48" s="910"/>
      <c r="H48" s="909" t="s">
        <v>13</v>
      </c>
      <c r="I48" s="901" t="s">
        <v>256</v>
      </c>
      <c r="J48" s="898">
        <v>2.2682488193359358</v>
      </c>
      <c r="K48" s="900"/>
      <c r="M48" s="902"/>
      <c r="N48" s="898"/>
    </row>
    <row r="49" spans="1:14" ht="18.600000000000001" hidden="1" customHeight="1">
      <c r="A49" s="786">
        <v>42127</v>
      </c>
      <c r="B49" s="785">
        <v>17248257</v>
      </c>
      <c r="C49" s="787">
        <v>2061004</v>
      </c>
      <c r="D49" s="784">
        <v>19309261</v>
      </c>
      <c r="E49" s="783">
        <v>8434731</v>
      </c>
      <c r="F49" s="782">
        <v>2.289256290449571</v>
      </c>
      <c r="G49" s="910"/>
      <c r="H49" s="909" t="s">
        <v>12</v>
      </c>
      <c r="I49" s="901" t="s">
        <v>255</v>
      </c>
      <c r="J49" s="898">
        <v>2.289256290449571</v>
      </c>
      <c r="K49" s="900"/>
      <c r="M49" s="902"/>
      <c r="N49" s="898"/>
    </row>
    <row r="50" spans="1:14" ht="18.600000000000001" hidden="1" customHeight="1">
      <c r="A50" s="786">
        <v>42158</v>
      </c>
      <c r="B50" s="785">
        <v>17075015</v>
      </c>
      <c r="C50" s="787">
        <v>1977425</v>
      </c>
      <c r="D50" s="784">
        <v>19052440</v>
      </c>
      <c r="E50" s="783">
        <v>8447911</v>
      </c>
      <c r="F50" s="782">
        <v>2.2552841761708899</v>
      </c>
      <c r="G50" s="910">
        <v>-177510</v>
      </c>
      <c r="H50" s="909" t="s">
        <v>11</v>
      </c>
      <c r="I50" s="901" t="s">
        <v>254</v>
      </c>
      <c r="J50" s="898">
        <v>2.2552841761708899</v>
      </c>
      <c r="K50" s="900"/>
      <c r="M50" s="902"/>
      <c r="N50" s="898"/>
    </row>
    <row r="51" spans="1:14" ht="18" hidden="1" customHeight="1">
      <c r="A51" s="786">
        <v>42188</v>
      </c>
      <c r="B51" s="785">
        <v>17127907</v>
      </c>
      <c r="C51" s="787">
        <v>1977737</v>
      </c>
      <c r="D51" s="784">
        <v>19105644</v>
      </c>
      <c r="E51" s="783">
        <v>8461153</v>
      </c>
      <c r="F51" s="782">
        <v>2.258042609559241</v>
      </c>
      <c r="G51" s="910">
        <v>-177198</v>
      </c>
      <c r="H51" s="909" t="s">
        <v>10</v>
      </c>
      <c r="I51" s="901" t="s">
        <v>253</v>
      </c>
      <c r="J51" s="898">
        <v>2.258042609559241</v>
      </c>
      <c r="K51" s="900"/>
      <c r="M51" s="902"/>
      <c r="N51" s="898"/>
    </row>
    <row r="52" spans="1:14" ht="18" hidden="1" customHeight="1">
      <c r="A52" s="786">
        <v>42219</v>
      </c>
      <c r="B52" s="785">
        <v>16983302</v>
      </c>
      <c r="C52" s="787">
        <v>2040398</v>
      </c>
      <c r="D52" s="784">
        <v>19023700</v>
      </c>
      <c r="E52" s="783">
        <v>8462042</v>
      </c>
      <c r="F52" s="782">
        <v>2.2481216708685681</v>
      </c>
      <c r="G52" s="910">
        <v>-114537</v>
      </c>
      <c r="H52" s="909"/>
      <c r="I52" s="901" t="s">
        <v>252</v>
      </c>
      <c r="J52" s="898">
        <v>2.2481216708685681</v>
      </c>
      <c r="K52" s="900"/>
      <c r="M52" s="902"/>
      <c r="N52" s="898"/>
    </row>
    <row r="53" spans="1:14" ht="18" hidden="1" customHeight="1">
      <c r="A53" s="786">
        <v>42250</v>
      </c>
      <c r="B53" s="785">
        <v>17072551</v>
      </c>
      <c r="C53" s="787">
        <v>2081390</v>
      </c>
      <c r="D53" s="784">
        <v>19153941</v>
      </c>
      <c r="E53" s="783">
        <v>8474512</v>
      </c>
      <c r="F53" s="782">
        <v>2.2601821792216472</v>
      </c>
      <c r="G53" s="910">
        <v>-73545</v>
      </c>
      <c r="H53" s="909"/>
      <c r="I53" s="901" t="s">
        <v>251</v>
      </c>
      <c r="J53" s="898">
        <v>2.2601821792216472</v>
      </c>
      <c r="K53" s="900"/>
      <c r="M53" s="902"/>
      <c r="N53" s="898"/>
    </row>
    <row r="54" spans="1:14" ht="18" hidden="1" customHeight="1">
      <c r="A54" s="786">
        <v>42280</v>
      </c>
      <c r="B54" s="785">
        <v>17209036</v>
      </c>
      <c r="C54" s="787">
        <v>1937190</v>
      </c>
      <c r="D54" s="784">
        <v>19146226</v>
      </c>
      <c r="E54" s="783">
        <v>8485978</v>
      </c>
      <c r="F54" s="782">
        <v>2.2562191417418238</v>
      </c>
      <c r="G54" s="910">
        <v>-217745</v>
      </c>
      <c r="H54" s="909"/>
      <c r="I54" s="901" t="s">
        <v>250</v>
      </c>
      <c r="J54" s="898">
        <v>2.2562191417418238</v>
      </c>
      <c r="K54" s="900"/>
      <c r="M54" s="902"/>
      <c r="N54" s="898"/>
    </row>
    <row r="55" spans="1:14" ht="18" hidden="1" customHeight="1">
      <c r="A55" s="786">
        <v>42311</v>
      </c>
      <c r="B55" s="785">
        <v>17208793</v>
      </c>
      <c r="C55" s="787">
        <v>1981019</v>
      </c>
      <c r="D55" s="784">
        <v>19189812</v>
      </c>
      <c r="E55" s="783">
        <v>8498073</v>
      </c>
      <c r="F55" s="782">
        <v>2.2581368740889847</v>
      </c>
      <c r="G55" s="910">
        <v>-173916</v>
      </c>
      <c r="H55" s="909"/>
      <c r="I55" s="901" t="s">
        <v>249</v>
      </c>
      <c r="J55" s="898">
        <v>2.2581368740889847</v>
      </c>
      <c r="K55" s="900"/>
      <c r="M55" s="902"/>
      <c r="N55" s="898"/>
    </row>
    <row r="56" spans="1:14" ht="18" customHeight="1">
      <c r="A56" s="786">
        <v>42341</v>
      </c>
      <c r="B56" s="785">
        <v>17180590</v>
      </c>
      <c r="C56" s="787">
        <v>1982624</v>
      </c>
      <c r="D56" s="784">
        <v>19163214</v>
      </c>
      <c r="E56" s="783">
        <v>8508482</v>
      </c>
      <c r="F56" s="782">
        <v>2.2522482858869539</v>
      </c>
      <c r="G56" s="911">
        <v>1833869</v>
      </c>
      <c r="H56" s="1110" t="s">
        <v>248</v>
      </c>
      <c r="I56" s="901" t="s">
        <v>116</v>
      </c>
      <c r="J56" s="898">
        <v>2.2522482858869539</v>
      </c>
      <c r="K56" s="900"/>
      <c r="M56" s="902"/>
      <c r="N56" s="898"/>
    </row>
    <row r="57" spans="1:14" ht="18" hidden="1" customHeight="1">
      <c r="A57" s="786">
        <v>42372</v>
      </c>
      <c r="B57" s="785">
        <v>17112224</v>
      </c>
      <c r="C57" s="787">
        <v>1982624</v>
      </c>
      <c r="D57" s="784">
        <v>19094848</v>
      </c>
      <c r="E57" s="783">
        <v>8503090</v>
      </c>
      <c r="F57" s="782">
        <v>2.2456363510206288</v>
      </c>
      <c r="G57" s="910"/>
      <c r="H57" s="1110"/>
      <c r="I57" s="901" t="s">
        <v>247</v>
      </c>
      <c r="J57" s="898">
        <v>2.2456363510206288</v>
      </c>
      <c r="K57" s="900"/>
      <c r="M57" s="902"/>
      <c r="N57" s="898"/>
    </row>
    <row r="58" spans="1:14" ht="18" hidden="1" customHeight="1">
      <c r="A58" s="786">
        <v>42403</v>
      </c>
      <c r="B58" s="785">
        <v>17136666</v>
      </c>
      <c r="C58" s="787">
        <v>2042307</v>
      </c>
      <c r="D58" s="784">
        <v>19178973</v>
      </c>
      <c r="E58" s="783">
        <v>8509091</v>
      </c>
      <c r="F58" s="782">
        <v>2.2539391105348385</v>
      </c>
      <c r="G58" s="910"/>
      <c r="H58" s="1110"/>
      <c r="I58" s="901" t="s">
        <v>246</v>
      </c>
      <c r="J58" s="898">
        <v>2.2539391105348385</v>
      </c>
      <c r="K58" s="900"/>
      <c r="M58" s="902"/>
      <c r="N58" s="898"/>
    </row>
    <row r="59" spans="1:14" ht="18" hidden="1" customHeight="1">
      <c r="A59" s="786">
        <v>42432</v>
      </c>
      <c r="B59" s="785">
        <v>17263972</v>
      </c>
      <c r="C59" s="785">
        <v>2001957</v>
      </c>
      <c r="D59" s="784">
        <v>19265929</v>
      </c>
      <c r="E59" s="783">
        <v>8518727</v>
      </c>
      <c r="F59" s="782">
        <v>2.261597184649772</v>
      </c>
      <c r="G59" s="910"/>
      <c r="H59" s="1110"/>
      <c r="I59" s="901" t="s">
        <v>245</v>
      </c>
      <c r="J59" s="898">
        <v>2.261597184649772</v>
      </c>
      <c r="K59" s="900"/>
      <c r="M59" s="902"/>
      <c r="N59" s="898"/>
    </row>
    <row r="60" spans="1:14" ht="18" hidden="1" customHeight="1">
      <c r="A60" s="786">
        <v>42463</v>
      </c>
      <c r="B60" s="785">
        <v>17536670</v>
      </c>
      <c r="C60" s="785">
        <v>1909323</v>
      </c>
      <c r="D60" s="784">
        <v>19445993</v>
      </c>
      <c r="E60" s="783">
        <v>8524591</v>
      </c>
      <c r="F60" s="782">
        <v>2.281164339731959</v>
      </c>
      <c r="G60" s="910"/>
      <c r="H60" s="1110"/>
      <c r="I60" s="901" t="s">
        <v>244</v>
      </c>
      <c r="J60" s="898">
        <v>2.281164339731959</v>
      </c>
      <c r="K60" s="900"/>
      <c r="M60" s="902"/>
      <c r="N60" s="898"/>
    </row>
    <row r="61" spans="1:14" ht="18" hidden="1" customHeight="1">
      <c r="A61" s="786">
        <v>42493</v>
      </c>
      <c r="B61" s="785">
        <v>17598891</v>
      </c>
      <c r="C61" s="785">
        <v>1849211</v>
      </c>
      <c r="D61" s="784">
        <v>19448102</v>
      </c>
      <c r="E61" s="783">
        <v>8528843</v>
      </c>
      <c r="F61" s="782">
        <v>2.2802743584329082</v>
      </c>
      <c r="G61" s="910"/>
      <c r="H61" s="1110"/>
      <c r="I61" s="901" t="s">
        <v>243</v>
      </c>
      <c r="J61" s="898">
        <v>2.2802743584329082</v>
      </c>
      <c r="K61" s="900"/>
      <c r="M61" s="902"/>
      <c r="N61" s="898"/>
    </row>
    <row r="62" spans="1:14" ht="18" hidden="1" customHeight="1">
      <c r="A62" s="786">
        <v>42524</v>
      </c>
      <c r="B62" s="785">
        <v>17569069</v>
      </c>
      <c r="C62" s="785">
        <v>1789772</v>
      </c>
      <c r="D62" s="784">
        <v>19358841</v>
      </c>
      <c r="E62" s="783">
        <v>8545172</v>
      </c>
      <c r="F62" s="782">
        <v>2.2654711923879356</v>
      </c>
      <c r="G62" s="910"/>
      <c r="H62" s="1110"/>
      <c r="I62" s="901" t="s">
        <v>242</v>
      </c>
      <c r="J62" s="898">
        <v>2.2654711923879356</v>
      </c>
      <c r="K62" s="900"/>
      <c r="M62" s="902"/>
      <c r="N62" s="898"/>
    </row>
    <row r="63" spans="1:14" ht="18" hidden="1" customHeight="1">
      <c r="A63" s="786">
        <v>42554</v>
      </c>
      <c r="B63" s="785">
        <v>17805680</v>
      </c>
      <c r="C63" s="785">
        <v>1808940</v>
      </c>
      <c r="D63" s="784">
        <v>19614620</v>
      </c>
      <c r="E63" s="783">
        <v>8559328</v>
      </c>
      <c r="F63" s="782">
        <v>2.2916074719884554</v>
      </c>
      <c r="G63" s="910"/>
      <c r="H63" s="1110"/>
      <c r="I63" s="901" t="s">
        <v>241</v>
      </c>
      <c r="J63" s="898">
        <v>2.2916074719884554</v>
      </c>
      <c r="K63" s="900"/>
      <c r="M63" s="902"/>
      <c r="N63" s="898"/>
    </row>
    <row r="64" spans="1:14" ht="18" hidden="1" customHeight="1">
      <c r="A64" s="786">
        <v>42585</v>
      </c>
      <c r="B64" s="785">
        <v>17452444</v>
      </c>
      <c r="C64" s="785">
        <v>1855085</v>
      </c>
      <c r="D64" s="784">
        <v>19307529</v>
      </c>
      <c r="E64" s="783">
        <v>8568629</v>
      </c>
      <c r="F64" s="782">
        <v>2.2532810091322659</v>
      </c>
      <c r="G64" s="910"/>
      <c r="H64" s="1110"/>
      <c r="I64" s="901" t="s">
        <v>240</v>
      </c>
      <c r="J64" s="898">
        <v>2.2532810091322659</v>
      </c>
      <c r="K64" s="900"/>
      <c r="M64" s="902"/>
      <c r="N64" s="898"/>
    </row>
    <row r="65" spans="1:14" ht="18" hidden="1" customHeight="1">
      <c r="A65" s="786">
        <v>42616</v>
      </c>
      <c r="B65" s="785">
        <v>17603313</v>
      </c>
      <c r="C65" s="787">
        <v>1886814</v>
      </c>
      <c r="D65" s="784">
        <v>19490127</v>
      </c>
      <c r="E65" s="783">
        <v>8574146</v>
      </c>
      <c r="F65" s="782">
        <v>2.2731274928138614</v>
      </c>
      <c r="G65" s="910"/>
      <c r="H65" s="1110"/>
      <c r="I65" s="901" t="s">
        <v>239</v>
      </c>
      <c r="J65" s="898">
        <v>2.2731274928138614</v>
      </c>
      <c r="K65" s="900"/>
      <c r="M65" s="902"/>
      <c r="N65" s="898"/>
    </row>
    <row r="66" spans="1:14" ht="18" hidden="1" customHeight="1">
      <c r="A66" s="786">
        <v>42646</v>
      </c>
      <c r="B66" s="785">
        <v>17666175</v>
      </c>
      <c r="C66" s="787">
        <v>1756050</v>
      </c>
      <c r="D66" s="784">
        <v>19422225</v>
      </c>
      <c r="E66" s="783">
        <v>8586224</v>
      </c>
      <c r="F66" s="782">
        <v>2.2620216989447282</v>
      </c>
      <c r="G66" s="910"/>
      <c r="H66" s="1110"/>
      <c r="I66" s="901" t="s">
        <v>238</v>
      </c>
      <c r="J66" s="898">
        <v>2.2620216989447282</v>
      </c>
      <c r="K66" s="900"/>
      <c r="M66" s="902"/>
      <c r="N66" s="898"/>
    </row>
    <row r="67" spans="1:14" ht="18" hidden="1" customHeight="1">
      <c r="A67" s="786">
        <v>42677</v>
      </c>
      <c r="B67" s="785">
        <v>17734106</v>
      </c>
      <c r="C67" s="787">
        <v>1776653</v>
      </c>
      <c r="D67" s="784">
        <v>19510759</v>
      </c>
      <c r="E67" s="783">
        <v>8595509</v>
      </c>
      <c r="F67" s="782">
        <v>2.2698782585184891</v>
      </c>
      <c r="G67" s="910"/>
      <c r="H67" s="1110"/>
      <c r="I67" s="901" t="s">
        <v>237</v>
      </c>
      <c r="J67" s="898">
        <v>2.2698782585184891</v>
      </c>
      <c r="K67" s="900"/>
      <c r="M67" s="902"/>
      <c r="N67" s="898"/>
    </row>
    <row r="68" spans="1:14" ht="17.850000000000001" customHeight="1">
      <c r="A68" s="786">
        <v>42707</v>
      </c>
      <c r="B68" s="785">
        <v>17741897</v>
      </c>
      <c r="C68" s="787">
        <v>1842758</v>
      </c>
      <c r="D68" s="784">
        <v>19584655</v>
      </c>
      <c r="E68" s="783">
        <v>8609085</v>
      </c>
      <c r="F68" s="782">
        <v>2.2748822900459222</v>
      </c>
      <c r="G68" s="910"/>
      <c r="H68" s="1110"/>
      <c r="I68" s="901" t="s">
        <v>115</v>
      </c>
      <c r="J68" s="898">
        <v>2.2748822900459222</v>
      </c>
      <c r="K68" s="900"/>
      <c r="M68" s="902"/>
      <c r="N68" s="898"/>
    </row>
    <row r="69" spans="1:14" ht="18" hidden="1" customHeight="1">
      <c r="A69" s="786">
        <v>42738</v>
      </c>
      <c r="B69" s="785">
        <v>17603834</v>
      </c>
      <c r="C69" s="787">
        <v>1842758</v>
      </c>
      <c r="D69" s="784">
        <v>19446592</v>
      </c>
      <c r="E69" s="783">
        <v>8602601</v>
      </c>
      <c r="F69" s="782">
        <v>2.2605479435812494</v>
      </c>
      <c r="G69" s="910"/>
      <c r="H69" s="909"/>
      <c r="I69" s="912">
        <v>43951</v>
      </c>
      <c r="J69" s="898">
        <v>2.2605479435812494</v>
      </c>
      <c r="K69" s="900"/>
      <c r="M69" s="902"/>
      <c r="N69" s="898"/>
    </row>
    <row r="70" spans="1:14" ht="18" hidden="1" customHeight="1">
      <c r="A70" s="786">
        <v>42769</v>
      </c>
      <c r="B70" s="785">
        <v>17728907</v>
      </c>
      <c r="C70" s="787">
        <v>1776473</v>
      </c>
      <c r="D70" s="784">
        <v>19505380</v>
      </c>
      <c r="E70" s="783">
        <v>8598985</v>
      </c>
      <c r="F70" s="782">
        <v>2.2683351581611086</v>
      </c>
      <c r="G70" s="910"/>
      <c r="H70" s="909"/>
      <c r="I70" s="912">
        <v>43951</v>
      </c>
      <c r="J70" s="898">
        <v>2.2683351581611086</v>
      </c>
      <c r="K70" s="900"/>
      <c r="M70" s="902"/>
      <c r="N70" s="898"/>
    </row>
    <row r="71" spans="1:14" ht="18" hidden="1" customHeight="1">
      <c r="A71" s="786">
        <v>42797</v>
      </c>
      <c r="B71" s="785">
        <v>17852833</v>
      </c>
      <c r="C71" s="787">
        <v>1633869</v>
      </c>
      <c r="D71" s="784">
        <v>19486702</v>
      </c>
      <c r="E71" s="783">
        <v>8610495</v>
      </c>
      <c r="F71" s="782">
        <v>2.2631337687322275</v>
      </c>
      <c r="G71" s="910"/>
      <c r="H71" s="909"/>
      <c r="I71" s="912">
        <v>43951</v>
      </c>
      <c r="J71" s="898">
        <v>2.2631337687322275</v>
      </c>
      <c r="K71" s="900"/>
      <c r="M71" s="902"/>
      <c r="N71" s="898"/>
    </row>
    <row r="72" spans="1:14" ht="18" hidden="1" customHeight="1">
      <c r="A72" s="786">
        <v>42828</v>
      </c>
      <c r="B72" s="785">
        <v>18184000</v>
      </c>
      <c r="C72" s="787">
        <v>1479463</v>
      </c>
      <c r="D72" s="784">
        <v>19663463</v>
      </c>
      <c r="E72" s="783">
        <v>8624602</v>
      </c>
      <c r="F72" s="782">
        <v>2.2799270041678446</v>
      </c>
      <c r="G72" s="910">
        <v>1479463</v>
      </c>
      <c r="H72" s="911">
        <v>1779463</v>
      </c>
      <c r="I72" s="912">
        <v>43951</v>
      </c>
      <c r="J72" s="898">
        <v>2.2799270041678446</v>
      </c>
      <c r="K72" s="900"/>
      <c r="M72" s="902"/>
      <c r="N72" s="898"/>
    </row>
    <row r="73" spans="1:14" ht="18" hidden="1" customHeight="1">
      <c r="A73" s="786">
        <v>42858</v>
      </c>
      <c r="B73" s="785">
        <v>18261899</v>
      </c>
      <c r="C73" s="787">
        <v>1274167</v>
      </c>
      <c r="D73" s="784">
        <v>19536066</v>
      </c>
      <c r="E73" s="783">
        <v>8618842</v>
      </c>
      <c r="F73" s="782">
        <v>2.2666694667334659</v>
      </c>
      <c r="G73" s="903">
        <v>1274167</v>
      </c>
      <c r="H73" s="911">
        <v>1674167</v>
      </c>
      <c r="I73" s="912">
        <v>43951</v>
      </c>
      <c r="J73" s="898">
        <v>2.2666694667334659</v>
      </c>
      <c r="K73" s="900"/>
      <c r="M73" s="902"/>
      <c r="N73" s="898"/>
    </row>
    <row r="74" spans="1:14" ht="18" hidden="1" customHeight="1">
      <c r="A74" s="786">
        <v>42889</v>
      </c>
      <c r="B74" s="785">
        <v>18196843</v>
      </c>
      <c r="C74" s="787">
        <v>1123856</v>
      </c>
      <c r="D74" s="784">
        <v>19320699</v>
      </c>
      <c r="E74" s="783">
        <v>8637504</v>
      </c>
      <c r="F74" s="782">
        <v>2.2368382115944607</v>
      </c>
      <c r="G74" s="908">
        <v>1123856</v>
      </c>
      <c r="H74" s="911">
        <v>1623856</v>
      </c>
      <c r="I74" s="912">
        <v>43951</v>
      </c>
      <c r="J74" s="898">
        <v>2.2368382115944607</v>
      </c>
      <c r="K74" s="900"/>
      <c r="M74" s="902"/>
      <c r="N74" s="898"/>
    </row>
    <row r="75" spans="1:14" ht="18" hidden="1" customHeight="1">
      <c r="A75" s="786">
        <v>42919</v>
      </c>
      <c r="B75" s="785">
        <v>18276939</v>
      </c>
      <c r="C75" s="787">
        <v>1018278</v>
      </c>
      <c r="D75" s="784">
        <v>19295217</v>
      </c>
      <c r="E75" s="783">
        <v>8652057</v>
      </c>
      <c r="F75" s="782">
        <v>2.2301305920661409</v>
      </c>
      <c r="G75" s="908"/>
      <c r="H75" s="911"/>
      <c r="I75" s="912">
        <v>43951</v>
      </c>
      <c r="J75" s="898">
        <v>2.2301305920661409</v>
      </c>
      <c r="K75" s="900"/>
      <c r="M75" s="902"/>
      <c r="N75" s="898"/>
    </row>
    <row r="76" spans="1:14" ht="18" hidden="1" customHeight="1">
      <c r="A76" s="786">
        <v>42950</v>
      </c>
      <c r="B76" s="785">
        <v>18040192</v>
      </c>
      <c r="C76" s="787">
        <v>1150116.1100000031</v>
      </c>
      <c r="D76" s="784">
        <v>19190308.110000003</v>
      </c>
      <c r="E76" s="783">
        <v>8661628</v>
      </c>
      <c r="F76" s="782">
        <v>2.215554409632924</v>
      </c>
      <c r="G76" s="908"/>
      <c r="H76" s="911">
        <v>1701620</v>
      </c>
      <c r="I76" s="912">
        <v>43951</v>
      </c>
      <c r="J76" s="898">
        <v>2.215554409632924</v>
      </c>
      <c r="K76" s="900"/>
      <c r="M76" s="902"/>
      <c r="N76" s="898"/>
    </row>
    <row r="77" spans="1:14" ht="18" hidden="1" customHeight="1">
      <c r="A77" s="786">
        <v>42981</v>
      </c>
      <c r="B77" s="785">
        <v>18400140</v>
      </c>
      <c r="C77" s="785">
        <v>1066562</v>
      </c>
      <c r="D77" s="784">
        <v>19466702</v>
      </c>
      <c r="E77" s="783">
        <v>8668141</v>
      </c>
      <c r="F77" s="782">
        <v>2.2457758820489881</v>
      </c>
      <c r="G77" s="908"/>
      <c r="H77" s="911">
        <v>1701620</v>
      </c>
      <c r="I77" s="912">
        <v>43951</v>
      </c>
      <c r="J77" s="898">
        <v>2.2457758820489881</v>
      </c>
      <c r="K77" s="900"/>
      <c r="M77" s="902"/>
      <c r="N77" s="898"/>
    </row>
    <row r="78" spans="1:14" ht="18" hidden="1" customHeight="1">
      <c r="A78" s="786">
        <v>43011</v>
      </c>
      <c r="B78" s="785">
        <v>18281362</v>
      </c>
      <c r="C78" s="785">
        <v>1035991.9699999988</v>
      </c>
      <c r="D78" s="784">
        <v>19317353.969999999</v>
      </c>
      <c r="E78" s="783">
        <v>8679378</v>
      </c>
      <c r="F78" s="782">
        <v>2.2256610980648612</v>
      </c>
      <c r="G78" s="913">
        <v>19466521</v>
      </c>
      <c r="H78" s="911">
        <v>1701620</v>
      </c>
      <c r="I78" s="912">
        <v>43951</v>
      </c>
      <c r="J78" s="898">
        <v>2.2256610980648612</v>
      </c>
      <c r="K78" s="900"/>
      <c r="M78" s="902"/>
      <c r="N78" s="898"/>
    </row>
    <row r="79" spans="1:14" ht="18" hidden="1" customHeight="1">
      <c r="A79" s="786">
        <v>43042</v>
      </c>
      <c r="B79" s="785">
        <v>18364819</v>
      </c>
      <c r="C79" s="787">
        <v>1083493</v>
      </c>
      <c r="D79" s="784">
        <v>19448312</v>
      </c>
      <c r="E79" s="783">
        <v>8692779</v>
      </c>
      <c r="F79" s="782">
        <v>2.2372951158657086</v>
      </c>
      <c r="G79" s="913">
        <v>19466521</v>
      </c>
      <c r="H79" s="911">
        <v>1701620</v>
      </c>
      <c r="I79" s="912">
        <v>43951</v>
      </c>
      <c r="J79" s="898">
        <v>2.2372951158657086</v>
      </c>
      <c r="K79" s="900"/>
      <c r="M79" s="902"/>
      <c r="N79" s="898"/>
    </row>
    <row r="80" spans="1:14" ht="17.850000000000001" customHeight="1">
      <c r="A80" s="786">
        <v>43072</v>
      </c>
      <c r="B80" s="785">
        <v>18331107</v>
      </c>
      <c r="C80" s="785">
        <v>1124277</v>
      </c>
      <c r="D80" s="784">
        <v>19455384</v>
      </c>
      <c r="E80" s="783">
        <v>8705707</v>
      </c>
      <c r="F80" s="782">
        <v>2.2347850668532723</v>
      </c>
      <c r="G80" s="913">
        <v>19466521</v>
      </c>
      <c r="H80" s="911">
        <v>1701620</v>
      </c>
      <c r="I80" s="901">
        <v>17</v>
      </c>
      <c r="J80" s="898">
        <v>2.2347850668532723</v>
      </c>
      <c r="K80" s="900"/>
      <c r="M80" s="902"/>
      <c r="N80" s="898"/>
    </row>
    <row r="81" spans="1:14" ht="18" hidden="1" customHeight="1">
      <c r="A81" s="786">
        <v>43103</v>
      </c>
      <c r="B81" s="785">
        <v>18211901</v>
      </c>
      <c r="C81" s="785">
        <v>1152190</v>
      </c>
      <c r="D81" s="784">
        <v>19364091</v>
      </c>
      <c r="E81" s="783">
        <v>8698160</v>
      </c>
      <c r="F81" s="782">
        <v>2.2262284207234635</v>
      </c>
      <c r="G81" s="913">
        <v>19466521</v>
      </c>
      <c r="H81" s="911">
        <v>1701620</v>
      </c>
      <c r="I81" s="914">
        <v>43101</v>
      </c>
      <c r="J81" s="898">
        <v>2.2262284207234635</v>
      </c>
      <c r="K81" s="900"/>
      <c r="M81" s="902"/>
      <c r="N81" s="898"/>
    </row>
    <row r="82" spans="1:14" ht="18" hidden="1" customHeight="1">
      <c r="A82" s="786">
        <v>43134</v>
      </c>
      <c r="B82" s="785">
        <v>18314467</v>
      </c>
      <c r="C82" s="785">
        <v>1158945</v>
      </c>
      <c r="D82" s="784">
        <v>19473412</v>
      </c>
      <c r="E82" s="783">
        <v>8699056</v>
      </c>
      <c r="F82" s="782">
        <v>2.2385661156796783</v>
      </c>
      <c r="G82" s="913">
        <v>19466521</v>
      </c>
      <c r="H82" s="911">
        <v>1701620</v>
      </c>
      <c r="I82" s="914">
        <v>43132</v>
      </c>
      <c r="J82" s="898">
        <v>2.2385661156796783</v>
      </c>
      <c r="K82" s="900"/>
      <c r="M82" s="902"/>
      <c r="N82" s="898"/>
    </row>
    <row r="83" spans="1:14" ht="18" hidden="1" customHeight="1">
      <c r="A83" s="786">
        <v>43162</v>
      </c>
      <c r="B83" s="785">
        <v>18542644</v>
      </c>
      <c r="C83" s="785">
        <v>1107988.1000000001</v>
      </c>
      <c r="D83" s="784">
        <v>19650632.100000001</v>
      </c>
      <c r="E83" s="783">
        <v>8708127</v>
      </c>
      <c r="F83" s="782">
        <v>2.25658538282687</v>
      </c>
      <c r="G83" s="913">
        <v>19466521</v>
      </c>
      <c r="H83" s="911">
        <v>1701620</v>
      </c>
      <c r="I83" s="914">
        <v>43132</v>
      </c>
      <c r="J83" s="898">
        <v>2.25658538282687</v>
      </c>
      <c r="K83" s="900"/>
      <c r="M83" s="902"/>
      <c r="N83" s="898"/>
    </row>
    <row r="84" spans="1:14" ht="18" hidden="1" customHeight="1">
      <c r="A84" s="786">
        <v>43193</v>
      </c>
      <c r="B84" s="785">
        <v>18659703</v>
      </c>
      <c r="C84" s="785">
        <v>1052353</v>
      </c>
      <c r="D84" s="784">
        <v>19712056</v>
      </c>
      <c r="E84" s="783">
        <v>8715347</v>
      </c>
      <c r="F84" s="782">
        <v>2.2617637599512674</v>
      </c>
      <c r="G84" s="913">
        <v>19466521</v>
      </c>
      <c r="H84" s="911">
        <v>1701620</v>
      </c>
      <c r="I84" s="914">
        <v>43191</v>
      </c>
      <c r="J84" s="898">
        <v>2.2617637599512674</v>
      </c>
      <c r="K84" s="900"/>
      <c r="M84" s="902"/>
      <c r="N84" s="898"/>
    </row>
    <row r="85" spans="1:14" ht="18" hidden="1" customHeight="1">
      <c r="A85" s="786">
        <v>43223</v>
      </c>
      <c r="B85" s="781">
        <v>18832943</v>
      </c>
      <c r="C85" s="781">
        <v>1004399</v>
      </c>
      <c r="D85" s="784">
        <v>19837342</v>
      </c>
      <c r="E85" s="783">
        <v>8714595</v>
      </c>
      <c r="F85" s="782">
        <v>2.2763355038300688</v>
      </c>
      <c r="G85" s="913">
        <v>19466521</v>
      </c>
      <c r="H85" s="911">
        <v>1701620</v>
      </c>
      <c r="I85" s="914">
        <v>43221</v>
      </c>
      <c r="J85" s="898">
        <v>2.2763355038300688</v>
      </c>
      <c r="K85" s="900"/>
      <c r="M85" s="902"/>
      <c r="N85" s="898"/>
    </row>
    <row r="86" spans="1:14" ht="18" hidden="1" customHeight="1">
      <c r="A86" s="786">
        <v>43254</v>
      </c>
      <c r="B86" s="781">
        <v>18967952</v>
      </c>
      <c r="C86" s="785">
        <v>987526</v>
      </c>
      <c r="D86" s="784">
        <v>19955478</v>
      </c>
      <c r="E86" s="783">
        <v>8733153</v>
      </c>
      <c r="F86" s="782">
        <v>2.2850255801083525</v>
      </c>
      <c r="G86" s="913">
        <v>19466521</v>
      </c>
      <c r="H86" s="911">
        <v>1701620</v>
      </c>
      <c r="I86" s="914">
        <v>43254</v>
      </c>
      <c r="J86" s="898">
        <v>2.2850255801083525</v>
      </c>
      <c r="K86" s="900"/>
      <c r="M86" s="902"/>
      <c r="N86" s="898"/>
    </row>
    <row r="87" spans="1:14" ht="18" hidden="1" customHeight="1">
      <c r="A87" s="786">
        <v>43284</v>
      </c>
      <c r="B87" s="781">
        <v>18812915</v>
      </c>
      <c r="C87" s="785">
        <v>1052309</v>
      </c>
      <c r="D87" s="784">
        <v>19865224</v>
      </c>
      <c r="E87" s="783">
        <v>8747282</v>
      </c>
      <c r="F87" s="782">
        <v>2.2710167569766244</v>
      </c>
      <c r="G87" s="913">
        <v>19466521</v>
      </c>
      <c r="H87" s="911">
        <v>1701620</v>
      </c>
      <c r="I87" s="914">
        <v>43284</v>
      </c>
      <c r="J87" s="898">
        <v>2.2710167569766244</v>
      </c>
      <c r="K87" s="900"/>
      <c r="M87" s="902"/>
      <c r="N87" s="898"/>
    </row>
    <row r="88" spans="1:14" ht="18" hidden="1" customHeight="1">
      <c r="A88" s="786">
        <v>43315</v>
      </c>
      <c r="B88" s="781">
        <v>18535422</v>
      </c>
      <c r="C88" s="781">
        <v>1131089</v>
      </c>
      <c r="D88" s="784">
        <v>19666511</v>
      </c>
      <c r="E88" s="783">
        <v>8755362</v>
      </c>
      <c r="F88" s="782">
        <v>2.2462247706034315</v>
      </c>
      <c r="G88" s="913">
        <v>19466521</v>
      </c>
      <c r="H88" s="911">
        <v>1701620</v>
      </c>
      <c r="I88" s="914">
        <v>43315</v>
      </c>
      <c r="J88" s="898">
        <v>2.2462247706034315</v>
      </c>
      <c r="K88" s="900"/>
      <c r="M88" s="902"/>
      <c r="N88" s="898"/>
    </row>
    <row r="89" spans="1:14" ht="18" hidden="1" customHeight="1">
      <c r="A89" s="786">
        <v>43346</v>
      </c>
      <c r="B89" s="785">
        <v>18956018</v>
      </c>
      <c r="C89" s="785">
        <v>1074080</v>
      </c>
      <c r="D89" s="784">
        <v>20030098</v>
      </c>
      <c r="E89" s="783">
        <v>8762772</v>
      </c>
      <c r="F89" s="782">
        <v>2.2858175472327704</v>
      </c>
      <c r="G89" s="913">
        <v>19466521</v>
      </c>
      <c r="H89" s="911">
        <v>1701620</v>
      </c>
      <c r="I89" s="914">
        <v>43346</v>
      </c>
      <c r="J89" s="898">
        <v>2.2858175472327704</v>
      </c>
      <c r="K89" s="900"/>
      <c r="M89" s="902"/>
      <c r="N89" s="898"/>
    </row>
    <row r="90" spans="1:14" ht="18" hidden="1" customHeight="1">
      <c r="A90" s="786">
        <v>43376</v>
      </c>
      <c r="B90" s="781">
        <v>18792718</v>
      </c>
      <c r="C90" s="781">
        <v>1039956</v>
      </c>
      <c r="D90" s="784">
        <v>19832674</v>
      </c>
      <c r="E90" s="783">
        <v>8771782</v>
      </c>
      <c r="F90" s="782">
        <v>2.260962937747427</v>
      </c>
      <c r="G90" s="913">
        <v>19466521</v>
      </c>
      <c r="H90" s="911">
        <v>1701620</v>
      </c>
      <c r="I90" s="914">
        <v>43376</v>
      </c>
      <c r="J90" s="898">
        <v>2.260962937747427</v>
      </c>
      <c r="K90" s="900"/>
      <c r="M90" s="902"/>
      <c r="N90" s="898"/>
    </row>
    <row r="91" spans="1:14" ht="18" hidden="1" customHeight="1">
      <c r="A91" s="786">
        <v>43407</v>
      </c>
      <c r="B91" s="781">
        <v>18871968</v>
      </c>
      <c r="C91" s="781">
        <v>1093703</v>
      </c>
      <c r="D91" s="784">
        <v>19965671</v>
      </c>
      <c r="E91" s="783">
        <v>8787752</v>
      </c>
      <c r="F91" s="782">
        <v>2.2719884448263903</v>
      </c>
      <c r="G91" s="913">
        <v>19466521</v>
      </c>
      <c r="H91" s="911">
        <v>1701620</v>
      </c>
      <c r="I91" s="914">
        <v>43407</v>
      </c>
      <c r="J91" s="898">
        <v>2.2719884448263903</v>
      </c>
      <c r="K91" s="900"/>
      <c r="M91" s="902"/>
      <c r="N91" s="898"/>
    </row>
    <row r="92" spans="1:14" ht="18" customHeight="1">
      <c r="A92" s="786">
        <v>43437</v>
      </c>
      <c r="B92" s="785">
        <v>18914563</v>
      </c>
      <c r="C92" s="785">
        <v>1176227</v>
      </c>
      <c r="D92" s="784">
        <v>20090790</v>
      </c>
      <c r="E92" s="783">
        <v>8806744</v>
      </c>
      <c r="F92" s="782">
        <v>2.2812960158714732</v>
      </c>
      <c r="G92" s="913">
        <v>19466521</v>
      </c>
      <c r="H92" s="911">
        <v>1701620</v>
      </c>
      <c r="I92" s="901">
        <v>18</v>
      </c>
      <c r="J92" s="898">
        <v>2.2812960158714732</v>
      </c>
      <c r="K92" s="900"/>
      <c r="M92" s="902"/>
      <c r="N92" s="898"/>
    </row>
    <row r="93" spans="1:14" ht="18" hidden="1" customHeight="1">
      <c r="A93" s="786">
        <v>43468</v>
      </c>
      <c r="B93" s="781">
        <v>18730629</v>
      </c>
      <c r="C93" s="781">
        <v>1255874</v>
      </c>
      <c r="D93" s="784">
        <v>19986503</v>
      </c>
      <c r="E93" s="783">
        <v>8807128</v>
      </c>
      <c r="F93" s="782">
        <v>2.2693553448979054</v>
      </c>
      <c r="G93" s="913">
        <v>19466521</v>
      </c>
      <c r="H93" s="911">
        <v>1701620</v>
      </c>
      <c r="I93" s="901" t="s">
        <v>236</v>
      </c>
      <c r="J93" s="898">
        <v>2.2693553448979054</v>
      </c>
      <c r="K93" s="900"/>
      <c r="M93" s="902"/>
      <c r="N93" s="898"/>
    </row>
    <row r="94" spans="1:14" ht="18" hidden="1" customHeight="1">
      <c r="A94" s="786">
        <v>43499</v>
      </c>
      <c r="B94" s="781">
        <v>18846671</v>
      </c>
      <c r="C94" s="781">
        <v>1271368</v>
      </c>
      <c r="D94" s="784">
        <v>20118039</v>
      </c>
      <c r="E94" s="783">
        <v>8818371</v>
      </c>
      <c r="F94" s="782">
        <v>2.2813781592994897</v>
      </c>
      <c r="G94" s="913">
        <v>19466521</v>
      </c>
      <c r="H94" s="911">
        <v>1701620</v>
      </c>
      <c r="I94" s="912">
        <v>43951</v>
      </c>
      <c r="J94" s="898">
        <v>2.2813781592994897</v>
      </c>
      <c r="K94" s="900"/>
      <c r="M94" s="902"/>
      <c r="N94" s="898"/>
    </row>
    <row r="95" spans="1:14" ht="18" hidden="1" customHeight="1">
      <c r="A95" s="786">
        <v>43527</v>
      </c>
      <c r="B95" s="781">
        <v>19096989</v>
      </c>
      <c r="C95" s="781">
        <v>1194448</v>
      </c>
      <c r="D95" s="784">
        <v>20291437</v>
      </c>
      <c r="E95" s="783">
        <v>8816002</v>
      </c>
      <c r="F95" s="782">
        <v>2.3016597546143931</v>
      </c>
      <c r="G95" s="913">
        <v>19466521</v>
      </c>
      <c r="H95" s="911">
        <v>1701620</v>
      </c>
      <c r="I95" s="912">
        <v>43951</v>
      </c>
      <c r="J95" s="898">
        <v>2.3016597546143931</v>
      </c>
      <c r="K95" s="900"/>
      <c r="M95" s="902"/>
      <c r="N95" s="898"/>
    </row>
    <row r="96" spans="1:14" ht="18" hidden="1" customHeight="1">
      <c r="A96" s="786">
        <v>43558</v>
      </c>
      <c r="B96" s="781">
        <v>19182653</v>
      </c>
      <c r="C96" s="781">
        <v>1111446</v>
      </c>
      <c r="D96" s="784">
        <v>20294099</v>
      </c>
      <c r="E96" s="783">
        <v>8824066</v>
      </c>
      <c r="F96" s="782">
        <v>2.2998580246339952</v>
      </c>
      <c r="G96" s="913">
        <v>19466521</v>
      </c>
      <c r="H96" s="911">
        <v>1701620</v>
      </c>
      <c r="I96" s="912">
        <v>43951</v>
      </c>
      <c r="J96" s="898">
        <v>2.2998580246339952</v>
      </c>
      <c r="K96" s="900"/>
      <c r="M96" s="902"/>
      <c r="N96" s="898"/>
    </row>
    <row r="97" spans="1:14" ht="18" hidden="1" customHeight="1">
      <c r="A97" s="786">
        <v>43588</v>
      </c>
      <c r="B97" s="781">
        <v>19327792</v>
      </c>
      <c r="C97" s="781">
        <v>1083916</v>
      </c>
      <c r="D97" s="784">
        <v>20411708</v>
      </c>
      <c r="E97" s="783">
        <v>8815982</v>
      </c>
      <c r="F97" s="782">
        <v>2.3153073588398887</v>
      </c>
      <c r="G97" s="913">
        <v>19466521</v>
      </c>
      <c r="H97" s="911">
        <v>1701620</v>
      </c>
      <c r="I97" s="912">
        <v>43951</v>
      </c>
      <c r="J97" s="898">
        <v>2.3153073588398887</v>
      </c>
      <c r="K97" s="900"/>
      <c r="M97" s="902"/>
      <c r="N97" s="898"/>
    </row>
    <row r="98" spans="1:14" ht="18" hidden="1" customHeight="1">
      <c r="A98" s="786">
        <v>43619</v>
      </c>
      <c r="B98" s="781">
        <v>19458689</v>
      </c>
      <c r="C98" s="785">
        <v>1085131</v>
      </c>
      <c r="D98" s="784">
        <v>20543820</v>
      </c>
      <c r="E98" s="783">
        <v>8838580</v>
      </c>
      <c r="F98" s="782">
        <v>2.3243349044756059</v>
      </c>
      <c r="G98" s="913">
        <v>19466521</v>
      </c>
      <c r="H98" s="911">
        <v>1701620</v>
      </c>
      <c r="I98" s="912">
        <v>43951</v>
      </c>
      <c r="J98" s="898">
        <v>2.3243349044756059</v>
      </c>
      <c r="K98" s="900"/>
      <c r="M98" s="902"/>
      <c r="N98" s="898"/>
    </row>
    <row r="99" spans="1:14" ht="18" hidden="1" customHeight="1">
      <c r="A99" s="786">
        <v>43649</v>
      </c>
      <c r="B99" s="785">
        <v>19290343</v>
      </c>
      <c r="C99" s="785">
        <v>1170232</v>
      </c>
      <c r="D99" s="784">
        <v>20460575</v>
      </c>
      <c r="E99" s="783">
        <v>8849299</v>
      </c>
      <c r="F99" s="782">
        <v>2.3121125187430098</v>
      </c>
      <c r="G99" s="913">
        <v>19466521</v>
      </c>
      <c r="H99" s="911">
        <v>1701620</v>
      </c>
      <c r="I99" s="912">
        <v>43951</v>
      </c>
      <c r="J99" s="898">
        <v>2.3121125187430098</v>
      </c>
      <c r="K99" s="900"/>
      <c r="M99" s="902"/>
      <c r="N99" s="898"/>
    </row>
    <row r="100" spans="1:14" ht="18" hidden="1" customHeight="1">
      <c r="A100" s="786">
        <v>43680</v>
      </c>
      <c r="B100" s="781">
        <v>19254763</v>
      </c>
      <c r="C100" s="781">
        <v>1262236</v>
      </c>
      <c r="D100" s="784">
        <v>20516999</v>
      </c>
      <c r="E100" s="783">
        <v>8858778</v>
      </c>
      <c r="F100" s="782">
        <v>2.3160078060427747</v>
      </c>
      <c r="G100" s="913">
        <v>19466521</v>
      </c>
      <c r="H100" s="911">
        <v>1701620</v>
      </c>
      <c r="I100" s="912">
        <v>43951</v>
      </c>
      <c r="J100" s="898">
        <v>2.3160078060427747</v>
      </c>
      <c r="K100" s="900"/>
      <c r="M100" s="902"/>
      <c r="N100" s="898"/>
    </row>
    <row r="101" spans="1:14" ht="18" hidden="1" customHeight="1">
      <c r="A101" s="786">
        <v>43711</v>
      </c>
      <c r="B101" s="781">
        <v>19223638</v>
      </c>
      <c r="C101" s="781">
        <v>1224901</v>
      </c>
      <c r="D101" s="784">
        <v>20448539</v>
      </c>
      <c r="E101" s="783">
        <v>8862296</v>
      </c>
      <c r="F101" s="782">
        <v>2.3073635771136507</v>
      </c>
      <c r="G101" s="913">
        <v>19466521</v>
      </c>
      <c r="H101" s="911">
        <v>1701620</v>
      </c>
      <c r="I101" s="912">
        <v>43951</v>
      </c>
      <c r="J101" s="898">
        <v>2.3073635771136507</v>
      </c>
      <c r="K101" s="900"/>
      <c r="M101" s="902"/>
      <c r="N101" s="898"/>
    </row>
    <row r="102" spans="1:14" ht="18" hidden="1" customHeight="1">
      <c r="A102" s="786">
        <v>43741</v>
      </c>
      <c r="B102" s="781">
        <v>19181445</v>
      </c>
      <c r="C102" s="784">
        <v>1182537.26</v>
      </c>
      <c r="D102" s="784">
        <v>20363982.260000002</v>
      </c>
      <c r="E102" s="783">
        <v>8869496</v>
      </c>
      <c r="F102" s="782">
        <v>2.2959570938416345</v>
      </c>
      <c r="G102" s="913">
        <v>19466521</v>
      </c>
      <c r="H102" s="911">
        <v>1701620</v>
      </c>
      <c r="I102" s="912">
        <v>43951</v>
      </c>
      <c r="J102" s="898">
        <v>2.2959570938416345</v>
      </c>
      <c r="K102" s="900"/>
      <c r="M102" s="902"/>
      <c r="N102" s="898"/>
    </row>
    <row r="103" spans="1:14" ht="18" hidden="1" customHeight="1">
      <c r="A103" s="786">
        <v>43772</v>
      </c>
      <c r="B103" s="781">
        <v>19415313</v>
      </c>
      <c r="C103" s="784">
        <v>1249075</v>
      </c>
      <c r="D103" s="784">
        <v>20664388</v>
      </c>
      <c r="E103" s="783">
        <v>8882933</v>
      </c>
      <c r="F103" s="782">
        <v>2.326302359817416</v>
      </c>
      <c r="G103" s="913">
        <v>19466521</v>
      </c>
      <c r="H103" s="911">
        <v>1701620</v>
      </c>
      <c r="I103" s="912">
        <v>43951</v>
      </c>
      <c r="J103" s="898">
        <v>2.326302359817416</v>
      </c>
      <c r="K103" s="900"/>
      <c r="M103" s="902"/>
      <c r="N103" s="898"/>
    </row>
    <row r="104" spans="1:14" ht="18" customHeight="1">
      <c r="A104" s="786">
        <v>43802</v>
      </c>
      <c r="B104" s="785">
        <v>19261636</v>
      </c>
      <c r="C104" s="785">
        <v>1300805</v>
      </c>
      <c r="D104" s="784">
        <v>20562441</v>
      </c>
      <c r="E104" s="783">
        <v>8897902</v>
      </c>
      <c r="F104" s="782">
        <v>2.3109313858480349</v>
      </c>
      <c r="G104" s="913">
        <v>19466521</v>
      </c>
      <c r="H104" s="911">
        <v>1701620</v>
      </c>
      <c r="I104" s="901" t="s">
        <v>235</v>
      </c>
      <c r="J104" s="898">
        <v>2.3109313858480349</v>
      </c>
      <c r="K104" s="900"/>
      <c r="M104" s="902"/>
      <c r="N104" s="898"/>
    </row>
    <row r="105" spans="1:14" ht="18" hidden="1" customHeight="1">
      <c r="A105" s="786">
        <v>43833</v>
      </c>
      <c r="B105" s="781">
        <v>19041595</v>
      </c>
      <c r="C105" s="781">
        <v>1399256</v>
      </c>
      <c r="D105" s="784">
        <v>20440851</v>
      </c>
      <c r="E105" s="783">
        <v>8897979</v>
      </c>
      <c r="F105" s="782">
        <v>2.2972464870955527</v>
      </c>
      <c r="G105" s="913">
        <v>19466521</v>
      </c>
      <c r="H105" s="911">
        <v>1701620</v>
      </c>
      <c r="I105" s="901" t="s">
        <v>234</v>
      </c>
      <c r="J105" s="898">
        <v>2.2972464870955527</v>
      </c>
      <c r="K105" s="900"/>
      <c r="M105" s="902"/>
      <c r="N105" s="898"/>
    </row>
    <row r="106" spans="1:14" ht="18" hidden="1" customHeight="1">
      <c r="A106" s="786">
        <v>43864</v>
      </c>
      <c r="B106" s="781">
        <v>19279415</v>
      </c>
      <c r="C106" s="781">
        <v>1359157.65</v>
      </c>
      <c r="D106" s="784">
        <v>20638572.649999999</v>
      </c>
      <c r="E106" s="783">
        <v>8904789</v>
      </c>
      <c r="F106" s="782">
        <v>2.3176936196916063</v>
      </c>
      <c r="G106" s="913">
        <v>19466521</v>
      </c>
      <c r="H106" s="911">
        <v>1701620</v>
      </c>
      <c r="I106" s="901" t="s">
        <v>114</v>
      </c>
      <c r="J106" s="898">
        <v>2.3176936196916063</v>
      </c>
      <c r="K106" s="900"/>
      <c r="M106" s="902"/>
      <c r="N106" s="898"/>
    </row>
    <row r="107" spans="1:14" ht="18" hidden="1" customHeight="1">
      <c r="A107" s="786">
        <v>43893</v>
      </c>
      <c r="B107" s="781">
        <v>18445436</v>
      </c>
      <c r="C107" s="781">
        <v>1347380.9090909087</v>
      </c>
      <c r="D107" s="784">
        <v>19792816.90909091</v>
      </c>
      <c r="E107" s="783">
        <v>8896412</v>
      </c>
      <c r="F107" s="782">
        <v>2.2248089352303952</v>
      </c>
      <c r="G107" s="913"/>
      <c r="H107" s="911"/>
      <c r="I107" s="901" t="s">
        <v>233</v>
      </c>
      <c r="J107" s="898">
        <v>2.2248089352303952</v>
      </c>
      <c r="K107" s="900"/>
      <c r="M107" s="902"/>
      <c r="N107" s="898"/>
    </row>
    <row r="108" spans="1:14" ht="18" hidden="1" customHeight="1">
      <c r="A108" s="786">
        <v>43951</v>
      </c>
      <c r="B108" s="781">
        <v>18396362</v>
      </c>
      <c r="C108" s="785">
        <v>2080604</v>
      </c>
      <c r="D108" s="784">
        <v>20476966</v>
      </c>
      <c r="E108" s="783">
        <v>8889909</v>
      </c>
      <c r="F108" s="782">
        <v>2.3033943317080072</v>
      </c>
      <c r="G108" s="913">
        <v>19466521</v>
      </c>
      <c r="H108" s="911">
        <v>1701620</v>
      </c>
      <c r="I108" s="901" t="s">
        <v>232</v>
      </c>
      <c r="J108" s="898">
        <v>2.3033943317080072</v>
      </c>
      <c r="K108" s="900"/>
      <c r="M108" s="902"/>
      <c r="N108" s="898"/>
    </row>
    <row r="109" spans="1:14" ht="14.25" customHeight="1">
      <c r="A109" s="786">
        <v>43955</v>
      </c>
      <c r="B109" s="781">
        <v>18584176</v>
      </c>
      <c r="C109" s="785">
        <v>4169160</v>
      </c>
      <c r="D109" s="784">
        <v>22753336</v>
      </c>
      <c r="E109" s="783">
        <v>8856073</v>
      </c>
      <c r="F109" s="782">
        <v>2.5692353710273164</v>
      </c>
      <c r="G109" s="913">
        <v>18430529.030000001</v>
      </c>
      <c r="I109" s="902">
        <v>43955</v>
      </c>
      <c r="J109" s="898">
        <v>2.5692353710273164</v>
      </c>
    </row>
    <row r="110" spans="1:14" ht="20.85" customHeight="1">
      <c r="B110" s="781"/>
      <c r="C110" s="781"/>
      <c r="D110" s="781"/>
      <c r="E110" s="781"/>
      <c r="F110" s="780"/>
      <c r="G110" s="913">
        <v>1035991.9699999988</v>
      </c>
      <c r="H110" s="904"/>
      <c r="K110" s="899">
        <v>1044612.0300000012</v>
      </c>
    </row>
    <row r="111" spans="1:14">
      <c r="A111" s="779"/>
      <c r="C111" s="768"/>
      <c r="G111" s="915">
        <v>0.12529623925821678</v>
      </c>
      <c r="H111" s="916">
        <v>16.611115999999999</v>
      </c>
    </row>
    <row r="112" spans="1:14" ht="31.7" customHeight="1">
      <c r="A112" s="1106" t="s">
        <v>231</v>
      </c>
      <c r="B112" s="1107"/>
      <c r="C112" s="1107"/>
      <c r="D112" s="1107"/>
      <c r="E112" s="1107"/>
      <c r="F112" s="1107"/>
      <c r="G112" s="917">
        <f>C40/1000000</f>
        <v>2.3794460000000002</v>
      </c>
      <c r="H112" s="904"/>
    </row>
    <row r="113" spans="2:12">
      <c r="G113" s="903"/>
      <c r="H113" s="913"/>
    </row>
    <row r="114" spans="2:12">
      <c r="G114" s="903"/>
      <c r="H114" s="913"/>
    </row>
    <row r="115" spans="2:12">
      <c r="G115" s="903"/>
      <c r="H115" s="907"/>
    </row>
    <row r="116" spans="2:12" ht="15">
      <c r="G116" s="918"/>
      <c r="H116" s="919"/>
      <c r="I116" s="905"/>
    </row>
    <row r="117" spans="2:12">
      <c r="G117" s="920"/>
      <c r="I117" s="899"/>
    </row>
    <row r="119" spans="2:12">
      <c r="G119" s="920"/>
      <c r="K119" s="921"/>
    </row>
    <row r="120" spans="2:12">
      <c r="G120" s="920"/>
      <c r="I120" s="899"/>
      <c r="K120" s="922"/>
    </row>
    <row r="121" spans="2:12">
      <c r="K121" s="922"/>
      <c r="L121" s="899"/>
    </row>
    <row r="122" spans="2:12" ht="85.7" customHeight="1">
      <c r="K122" s="921"/>
    </row>
    <row r="123" spans="2:12" ht="50.1" customHeight="1"/>
    <row r="124" spans="2:12" ht="76.7" customHeight="1">
      <c r="H124" s="899">
        <f>C108-100000</f>
        <v>1980604</v>
      </c>
    </row>
    <row r="125" spans="2:12" ht="50.1" customHeight="1">
      <c r="B125" s="778"/>
    </row>
    <row r="126" spans="2:12" ht="15.75" customHeight="1"/>
    <row r="136" spans="2:4" ht="15.75">
      <c r="B136" s="775"/>
      <c r="C136" s="777"/>
      <c r="D136" s="771"/>
    </row>
    <row r="137" spans="2:4" ht="15.75">
      <c r="B137" s="775"/>
      <c r="C137" s="777"/>
      <c r="D137" s="771"/>
    </row>
    <row r="138" spans="2:4" ht="15.75">
      <c r="B138" s="775"/>
      <c r="C138" s="777"/>
      <c r="D138" s="771"/>
    </row>
    <row r="139" spans="2:4" ht="15.75">
      <c r="B139" s="775"/>
      <c r="C139" s="777"/>
      <c r="D139" s="771"/>
    </row>
    <row r="140" spans="2:4" ht="15.75">
      <c r="B140" s="775"/>
      <c r="C140" s="777"/>
      <c r="D140" s="771"/>
    </row>
    <row r="141" spans="2:4" ht="15.75">
      <c r="B141" s="775"/>
      <c r="C141" s="777"/>
      <c r="D141" s="771"/>
    </row>
    <row r="142" spans="2:4" ht="15.75">
      <c r="B142" s="775"/>
      <c r="C142" s="777"/>
      <c r="D142" s="771"/>
    </row>
    <row r="143" spans="2:4" ht="15.75">
      <c r="B143" s="775"/>
      <c r="C143" s="777"/>
      <c r="D143" s="771"/>
    </row>
    <row r="144" spans="2:4" ht="15.75">
      <c r="B144" s="775"/>
      <c r="C144" s="777"/>
      <c r="D144" s="771"/>
    </row>
    <row r="145" spans="2:6" ht="15.75">
      <c r="B145" s="775"/>
      <c r="C145" s="776"/>
      <c r="D145" s="771"/>
    </row>
    <row r="146" spans="2:6" ht="15.75">
      <c r="B146" s="775"/>
      <c r="C146" s="776"/>
      <c r="D146" s="771"/>
    </row>
    <row r="147" spans="2:6" ht="15.75">
      <c r="B147" s="775"/>
      <c r="C147" s="776"/>
      <c r="D147" s="771"/>
    </row>
    <row r="148" spans="2:6" ht="15.75">
      <c r="B148" s="775"/>
      <c r="C148" s="777"/>
      <c r="D148" s="771"/>
    </row>
    <row r="149" spans="2:6" ht="15.75">
      <c r="B149" s="775"/>
      <c r="C149" s="776"/>
      <c r="D149" s="771"/>
    </row>
    <row r="150" spans="2:6" ht="15.75">
      <c r="B150" s="775"/>
      <c r="C150" s="776"/>
      <c r="D150" s="771"/>
    </row>
    <row r="151" spans="2:6" ht="15.75">
      <c r="B151" s="775"/>
      <c r="C151" s="776"/>
      <c r="D151" s="771"/>
    </row>
    <row r="152" spans="2:6" ht="15.75">
      <c r="B152" s="775"/>
      <c r="C152" s="776"/>
      <c r="D152" s="771"/>
    </row>
    <row r="153" spans="2:6" ht="15.75">
      <c r="B153" s="775"/>
      <c r="C153" s="772"/>
      <c r="D153" s="771"/>
      <c r="F153" s="774"/>
    </row>
    <row r="154" spans="2:6">
      <c r="C154" s="772"/>
      <c r="D154" s="771"/>
      <c r="F154" s="774"/>
    </row>
    <row r="155" spans="2:6">
      <c r="C155" s="772"/>
      <c r="D155" s="771"/>
      <c r="F155" s="774"/>
    </row>
    <row r="156" spans="2:6">
      <c r="C156" s="772"/>
      <c r="D156" s="771"/>
      <c r="F156" s="774"/>
    </row>
    <row r="157" spans="2:6">
      <c r="C157" s="772"/>
      <c r="D157" s="771"/>
      <c r="F157" s="774"/>
    </row>
    <row r="158" spans="2:6">
      <c r="C158" s="772"/>
      <c r="D158" s="771"/>
      <c r="F158" s="774"/>
    </row>
    <row r="159" spans="2:6">
      <c r="C159" s="772"/>
      <c r="D159" s="771"/>
      <c r="F159" s="774"/>
    </row>
    <row r="160" spans="2:6">
      <c r="C160" s="772"/>
      <c r="D160" s="771"/>
      <c r="F160" s="774"/>
    </row>
    <row r="161" spans="3:6">
      <c r="C161" s="772"/>
      <c r="D161" s="771"/>
      <c r="F161" s="774"/>
    </row>
    <row r="162" spans="3:6">
      <c r="C162" s="772"/>
      <c r="D162" s="771"/>
      <c r="F162" s="774"/>
    </row>
    <row r="163" spans="3:6">
      <c r="C163" s="772"/>
      <c r="D163" s="771"/>
      <c r="F163" s="773"/>
    </row>
  </sheetData>
  <mergeCells count="4">
    <mergeCell ref="A3:F3"/>
    <mergeCell ref="A112:F112"/>
    <mergeCell ref="E5:E6"/>
    <mergeCell ref="H56:H68"/>
  </mergeCells>
  <printOptions horizontalCentered="1" verticalCentered="1"/>
  <pageMargins left="0.39370078740157483" right="0.39370078740157483" top="0.39370078740157483" bottom="0.19685039370078741" header="0" footer="0"/>
  <pageSetup paperSize="9" scale="9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fitToPage="1"/>
  </sheetPr>
  <dimension ref="A2:F70"/>
  <sheetViews>
    <sheetView showGridLines="0" topLeftCell="A37" zoomScaleNormal="100" workbookViewId="0">
      <selection activeCell="H37" sqref="H37"/>
    </sheetView>
  </sheetViews>
  <sheetFormatPr baseColWidth="10" defaultRowHeight="12.75"/>
  <cols>
    <col min="1" max="1" width="19" style="149" customWidth="1"/>
    <col min="2" max="6" width="16.85546875" style="797" customWidth="1"/>
  </cols>
  <sheetData>
    <row r="2" spans="1:6" ht="9.6" customHeight="1">
      <c r="A2" s="304"/>
      <c r="B2" s="303"/>
      <c r="C2" s="303"/>
      <c r="D2" s="149"/>
      <c r="E2" s="149"/>
      <c r="F2" s="149"/>
    </row>
    <row r="3" spans="1:6" ht="15.75">
      <c r="A3" s="1111" t="s">
        <v>348</v>
      </c>
      <c r="B3" s="1112"/>
      <c r="C3" s="1112"/>
      <c r="D3" s="1112"/>
      <c r="E3" s="1112"/>
      <c r="F3" s="1112"/>
    </row>
    <row r="4" spans="1:6" ht="14.25" customHeight="1">
      <c r="A4" s="1113"/>
      <c r="B4" s="1114"/>
      <c r="C4" s="1114"/>
      <c r="D4" s="1114"/>
      <c r="E4" s="1114"/>
      <c r="F4" s="1114"/>
    </row>
    <row r="5" spans="1:6" ht="14.25">
      <c r="A5" s="811"/>
      <c r="B5" s="1115" t="s">
        <v>346</v>
      </c>
      <c r="C5" s="1117" t="s">
        <v>223</v>
      </c>
      <c r="D5" s="1117" t="s">
        <v>220</v>
      </c>
      <c r="E5" s="1117" t="s">
        <v>345</v>
      </c>
      <c r="F5" s="1119" t="s">
        <v>164</v>
      </c>
    </row>
    <row r="6" spans="1:6" ht="14.25">
      <c r="A6" s="810"/>
      <c r="B6" s="1116"/>
      <c r="C6" s="1118"/>
      <c r="D6" s="1118"/>
      <c r="E6" s="1118"/>
      <c r="F6" s="1120"/>
    </row>
    <row r="7" spans="1:6">
      <c r="A7" s="802" t="s">
        <v>344</v>
      </c>
      <c r="B7" s="801">
        <v>225323.89999999997</v>
      </c>
      <c r="C7" s="801">
        <v>59323.100000000006</v>
      </c>
      <c r="D7" s="801">
        <v>851.69999999999993</v>
      </c>
      <c r="E7" s="801">
        <v>0</v>
      </c>
      <c r="F7" s="809">
        <v>285498.7</v>
      </c>
    </row>
    <row r="8" spans="1:6">
      <c r="A8" s="802" t="s">
        <v>343</v>
      </c>
      <c r="B8" s="801">
        <v>290286.60000000003</v>
      </c>
      <c r="C8" s="801">
        <v>60363.25</v>
      </c>
      <c r="D8" s="801">
        <v>4641.5999999999995</v>
      </c>
      <c r="E8" s="801">
        <v>0</v>
      </c>
      <c r="F8" s="800">
        <v>355291.45000000007</v>
      </c>
    </row>
    <row r="9" spans="1:6">
      <c r="A9" s="802" t="s">
        <v>342</v>
      </c>
      <c r="B9" s="801">
        <v>228987.69999999998</v>
      </c>
      <c r="C9" s="801">
        <v>52188.35</v>
      </c>
      <c r="D9" s="801">
        <v>0</v>
      </c>
      <c r="E9" s="801">
        <v>0</v>
      </c>
      <c r="F9" s="800">
        <v>281176.04999999993</v>
      </c>
    </row>
    <row r="10" spans="1:6">
      <c r="A10" s="802" t="s">
        <v>341</v>
      </c>
      <c r="B10" s="801">
        <v>255647.2</v>
      </c>
      <c r="C10" s="801">
        <v>64165.049999999996</v>
      </c>
      <c r="D10" s="801">
        <v>158.25</v>
      </c>
      <c r="E10" s="801">
        <v>0</v>
      </c>
      <c r="F10" s="800">
        <v>319970.5</v>
      </c>
    </row>
    <row r="11" spans="1:6">
      <c r="A11" s="802" t="s">
        <v>340</v>
      </c>
      <c r="B11" s="801">
        <v>210022.79999999993</v>
      </c>
      <c r="C11" s="801">
        <v>27617.5</v>
      </c>
      <c r="D11" s="801">
        <v>1743.1499999999999</v>
      </c>
      <c r="E11" s="801">
        <v>0</v>
      </c>
      <c r="F11" s="800">
        <v>239383.44999999992</v>
      </c>
    </row>
    <row r="12" spans="1:6">
      <c r="A12" s="802" t="s">
        <v>339</v>
      </c>
      <c r="B12" s="801">
        <v>178130.1</v>
      </c>
      <c r="C12" s="801">
        <v>41099.15</v>
      </c>
      <c r="D12" s="801">
        <v>0</v>
      </c>
      <c r="E12" s="801">
        <v>0</v>
      </c>
      <c r="F12" s="800">
        <v>219229.25</v>
      </c>
    </row>
    <row r="13" spans="1:6">
      <c r="A13" s="802" t="s">
        <v>338</v>
      </c>
      <c r="B13" s="801">
        <v>464039.2</v>
      </c>
      <c r="C13" s="801">
        <v>118046.5</v>
      </c>
      <c r="D13" s="801">
        <v>869.8</v>
      </c>
      <c r="E13" s="801">
        <v>0</v>
      </c>
      <c r="F13" s="800">
        <v>582955.5</v>
      </c>
    </row>
    <row r="14" spans="1:6">
      <c r="A14" s="802" t="s">
        <v>337</v>
      </c>
      <c r="B14" s="801">
        <v>597622.05000000005</v>
      </c>
      <c r="C14" s="801">
        <v>110371.75</v>
      </c>
      <c r="D14" s="801">
        <v>365.9</v>
      </c>
      <c r="E14" s="801">
        <v>0</v>
      </c>
      <c r="F14" s="800">
        <v>708359.70000000007</v>
      </c>
    </row>
    <row r="15" spans="1:6">
      <c r="A15" s="805" t="s">
        <v>336</v>
      </c>
      <c r="B15" s="804">
        <v>2450059.5499999998</v>
      </c>
      <c r="C15" s="804">
        <v>533174.65</v>
      </c>
      <c r="D15" s="804">
        <v>8630.3999999999978</v>
      </c>
      <c r="E15" s="804">
        <v>0</v>
      </c>
      <c r="F15" s="803">
        <v>2991864.6000000006</v>
      </c>
    </row>
    <row r="16" spans="1:6">
      <c r="A16" s="802" t="s">
        <v>335</v>
      </c>
      <c r="B16" s="801">
        <v>76186.799999999988</v>
      </c>
      <c r="C16" s="801">
        <v>21672.600000000002</v>
      </c>
      <c r="D16" s="801">
        <v>0</v>
      </c>
      <c r="E16" s="801">
        <v>0</v>
      </c>
      <c r="F16" s="800">
        <v>97859.39999999998</v>
      </c>
    </row>
    <row r="17" spans="1:6">
      <c r="A17" s="802" t="s">
        <v>334</v>
      </c>
      <c r="B17" s="801">
        <v>40762.400000000001</v>
      </c>
      <c r="C17" s="801">
        <v>13098.15</v>
      </c>
      <c r="D17" s="801">
        <v>0</v>
      </c>
      <c r="E17" s="801">
        <v>39</v>
      </c>
      <c r="F17" s="800">
        <v>53899.55</v>
      </c>
    </row>
    <row r="18" spans="1:6">
      <c r="A18" s="802" t="s">
        <v>333</v>
      </c>
      <c r="B18" s="801">
        <v>347814.3</v>
      </c>
      <c r="C18" s="801">
        <v>64752</v>
      </c>
      <c r="D18" s="801">
        <v>0</v>
      </c>
      <c r="E18" s="801">
        <v>17</v>
      </c>
      <c r="F18" s="800">
        <v>412583.3</v>
      </c>
    </row>
    <row r="19" spans="1:6">
      <c r="A19" s="805" t="s">
        <v>332</v>
      </c>
      <c r="B19" s="804">
        <v>464763.5</v>
      </c>
      <c r="C19" s="804">
        <v>99522.75</v>
      </c>
      <c r="D19" s="804">
        <v>0</v>
      </c>
      <c r="E19" s="804">
        <v>56</v>
      </c>
      <c r="F19" s="803">
        <v>564342.25</v>
      </c>
    </row>
    <row r="20" spans="1:6">
      <c r="A20" s="808" t="s">
        <v>331</v>
      </c>
      <c r="B20" s="807">
        <v>276114.3</v>
      </c>
      <c r="C20" s="807">
        <v>71971.199999999997</v>
      </c>
      <c r="D20" s="807">
        <v>1460.3</v>
      </c>
      <c r="E20" s="807">
        <v>1065.1500000000001</v>
      </c>
      <c r="F20" s="806">
        <v>350610.95</v>
      </c>
    </row>
    <row r="21" spans="1:6">
      <c r="A21" s="808" t="s">
        <v>330</v>
      </c>
      <c r="B21" s="807">
        <v>393867.55</v>
      </c>
      <c r="C21" s="807">
        <v>90924.85</v>
      </c>
      <c r="D21" s="807">
        <v>2347.6</v>
      </c>
      <c r="E21" s="807">
        <v>0</v>
      </c>
      <c r="F21" s="806">
        <v>487140</v>
      </c>
    </row>
    <row r="22" spans="1:6">
      <c r="A22" s="802" t="s">
        <v>329</v>
      </c>
      <c r="B22" s="801">
        <v>333292.05000000005</v>
      </c>
      <c r="C22" s="801">
        <v>63806.35</v>
      </c>
      <c r="D22" s="801">
        <v>3490.1</v>
      </c>
      <c r="E22" s="801">
        <v>0</v>
      </c>
      <c r="F22" s="800">
        <v>400588.50000000006</v>
      </c>
    </row>
    <row r="23" spans="1:6">
      <c r="A23" s="802" t="s">
        <v>328</v>
      </c>
      <c r="B23" s="801">
        <v>292908.15000000002</v>
      </c>
      <c r="C23" s="801">
        <v>62625.85</v>
      </c>
      <c r="D23" s="801">
        <v>2592.5</v>
      </c>
      <c r="E23" s="801">
        <v>0</v>
      </c>
      <c r="F23" s="800">
        <v>358126.5</v>
      </c>
    </row>
    <row r="24" spans="1:6">
      <c r="A24" s="805" t="s">
        <v>327</v>
      </c>
      <c r="B24" s="804">
        <v>626200.20000000007</v>
      </c>
      <c r="C24" s="804">
        <v>126432.2</v>
      </c>
      <c r="D24" s="804">
        <v>6082.5999999999995</v>
      </c>
      <c r="E24" s="804">
        <v>0</v>
      </c>
      <c r="F24" s="803">
        <v>758715</v>
      </c>
    </row>
    <row r="25" spans="1:6">
      <c r="A25" s="808" t="s">
        <v>326</v>
      </c>
      <c r="B25" s="807">
        <v>167415.75</v>
      </c>
      <c r="C25" s="807">
        <v>40720.5</v>
      </c>
      <c r="D25" s="807">
        <v>1413.9</v>
      </c>
      <c r="E25" s="807">
        <v>0</v>
      </c>
      <c r="F25" s="806">
        <v>209550.15</v>
      </c>
    </row>
    <row r="26" spans="1:6">
      <c r="A26" s="802" t="s">
        <v>325</v>
      </c>
      <c r="B26" s="801">
        <v>37375.649999999994</v>
      </c>
      <c r="C26" s="801">
        <v>14087</v>
      </c>
      <c r="D26" s="801">
        <v>0</v>
      </c>
      <c r="E26" s="801">
        <v>0</v>
      </c>
      <c r="F26" s="800">
        <v>51462.649999999994</v>
      </c>
    </row>
    <row r="27" spans="1:6">
      <c r="A27" s="802" t="s">
        <v>324</v>
      </c>
      <c r="B27" s="801">
        <v>114848.1</v>
      </c>
      <c r="C27" s="801">
        <v>27129.399999999998</v>
      </c>
      <c r="D27" s="801">
        <v>0</v>
      </c>
      <c r="E27" s="801">
        <v>0</v>
      </c>
      <c r="F27" s="800">
        <v>141977.5</v>
      </c>
    </row>
    <row r="28" spans="1:6">
      <c r="A28" s="802" t="s">
        <v>323</v>
      </c>
      <c r="B28" s="801">
        <v>116439.55</v>
      </c>
      <c r="C28" s="801">
        <v>36107.050000000003</v>
      </c>
      <c r="D28" s="801">
        <v>0</v>
      </c>
      <c r="E28" s="801">
        <v>80.599999999999994</v>
      </c>
      <c r="F28" s="800">
        <v>152627.20000000001</v>
      </c>
    </row>
    <row r="29" spans="1:6">
      <c r="A29" s="802" t="s">
        <v>322</v>
      </c>
      <c r="B29" s="801">
        <v>48453.45</v>
      </c>
      <c r="C29" s="801">
        <v>13025.099999999999</v>
      </c>
      <c r="D29" s="801">
        <v>0</v>
      </c>
      <c r="E29" s="801">
        <v>0</v>
      </c>
      <c r="F29" s="800">
        <v>61478.55</v>
      </c>
    </row>
    <row r="30" spans="1:6">
      <c r="A30" s="802" t="s">
        <v>321</v>
      </c>
      <c r="B30" s="801">
        <v>89175.9</v>
      </c>
      <c r="C30" s="801">
        <v>26051.55</v>
      </c>
      <c r="D30" s="801">
        <v>0</v>
      </c>
      <c r="E30" s="801">
        <v>0</v>
      </c>
      <c r="F30" s="800">
        <v>115227.45</v>
      </c>
    </row>
    <row r="31" spans="1:6">
      <c r="A31" s="802" t="s">
        <v>320</v>
      </c>
      <c r="B31" s="801">
        <v>45059.250000000007</v>
      </c>
      <c r="C31" s="801">
        <v>14170.9</v>
      </c>
      <c r="D31" s="801">
        <v>0</v>
      </c>
      <c r="E31" s="801">
        <v>0</v>
      </c>
      <c r="F31" s="800">
        <v>59230.150000000009</v>
      </c>
    </row>
    <row r="32" spans="1:6">
      <c r="A32" s="802" t="s">
        <v>319</v>
      </c>
      <c r="B32" s="801">
        <v>30286.9</v>
      </c>
      <c r="C32" s="801">
        <v>7751.05</v>
      </c>
      <c r="D32" s="801">
        <v>0</v>
      </c>
      <c r="E32" s="801">
        <v>0</v>
      </c>
      <c r="F32" s="800">
        <v>38037.950000000004</v>
      </c>
    </row>
    <row r="33" spans="1:6">
      <c r="A33" s="802" t="s">
        <v>318</v>
      </c>
      <c r="B33" s="801">
        <v>174320.3</v>
      </c>
      <c r="C33" s="801">
        <v>35480.9</v>
      </c>
      <c r="D33" s="801">
        <v>0</v>
      </c>
      <c r="E33" s="801">
        <v>0</v>
      </c>
      <c r="F33" s="800">
        <v>209801.19999999998</v>
      </c>
    </row>
    <row r="34" spans="1:6">
      <c r="A34" s="802" t="s">
        <v>317</v>
      </c>
      <c r="B34" s="801">
        <v>38516.700000000004</v>
      </c>
      <c r="C34" s="801">
        <v>16501.849999999999</v>
      </c>
      <c r="D34" s="801">
        <v>0</v>
      </c>
      <c r="E34" s="801">
        <v>0</v>
      </c>
      <c r="F34" s="800">
        <v>55018.55</v>
      </c>
    </row>
    <row r="35" spans="1:6">
      <c r="A35" s="805" t="s">
        <v>316</v>
      </c>
      <c r="B35" s="804">
        <v>694475.8</v>
      </c>
      <c r="C35" s="804">
        <v>190304.8</v>
      </c>
      <c r="D35" s="804">
        <v>0</v>
      </c>
      <c r="E35" s="804">
        <v>80.599999999999994</v>
      </c>
      <c r="F35" s="803">
        <v>884861.2</v>
      </c>
    </row>
    <row r="36" spans="1:6">
      <c r="A36" s="802" t="s">
        <v>315</v>
      </c>
      <c r="B36" s="801">
        <v>108533.7</v>
      </c>
      <c r="C36" s="801">
        <v>29544.45</v>
      </c>
      <c r="D36" s="801">
        <v>0</v>
      </c>
      <c r="E36" s="801">
        <v>0</v>
      </c>
      <c r="F36" s="800">
        <v>138078.15</v>
      </c>
    </row>
    <row r="37" spans="1:6">
      <c r="A37" s="802" t="s">
        <v>314</v>
      </c>
      <c r="B37" s="801">
        <v>124309.65</v>
      </c>
      <c r="C37" s="801">
        <v>35004.450000000004</v>
      </c>
      <c r="D37" s="801">
        <v>0</v>
      </c>
      <c r="E37" s="801">
        <v>2</v>
      </c>
      <c r="F37" s="800">
        <v>159316.09999999998</v>
      </c>
    </row>
    <row r="38" spans="1:6">
      <c r="A38" s="802" t="s">
        <v>313</v>
      </c>
      <c r="B38" s="801">
        <v>56433.299999999996</v>
      </c>
      <c r="C38" s="801">
        <v>18439.8</v>
      </c>
      <c r="D38" s="801">
        <v>0</v>
      </c>
      <c r="E38" s="801">
        <v>0</v>
      </c>
      <c r="F38" s="800">
        <v>74873.099999999991</v>
      </c>
    </row>
    <row r="39" spans="1:6">
      <c r="A39" s="802" t="s">
        <v>312</v>
      </c>
      <c r="B39" s="801">
        <v>74930.450000000012</v>
      </c>
      <c r="C39" s="801">
        <v>14732.05</v>
      </c>
      <c r="D39" s="801">
        <v>0</v>
      </c>
      <c r="E39" s="801">
        <v>0</v>
      </c>
      <c r="F39" s="800">
        <v>89662.5</v>
      </c>
    </row>
    <row r="40" spans="1:6">
      <c r="A40" s="802" t="s">
        <v>311</v>
      </c>
      <c r="B40" s="801">
        <v>173600.40000000002</v>
      </c>
      <c r="C40" s="801">
        <v>48816</v>
      </c>
      <c r="D40" s="801">
        <v>0</v>
      </c>
      <c r="E40" s="801">
        <v>0</v>
      </c>
      <c r="F40" s="800">
        <v>222416.40000000002</v>
      </c>
    </row>
    <row r="41" spans="1:6">
      <c r="A41" s="805" t="s">
        <v>310</v>
      </c>
      <c r="B41" s="804">
        <v>537807.5</v>
      </c>
      <c r="C41" s="804">
        <v>146536.75</v>
      </c>
      <c r="D41" s="804">
        <v>0</v>
      </c>
      <c r="E41" s="804">
        <v>2</v>
      </c>
      <c r="F41" s="803">
        <v>684346.25</v>
      </c>
    </row>
    <row r="42" spans="1:6">
      <c r="A42" s="802" t="s">
        <v>309</v>
      </c>
      <c r="B42" s="801">
        <v>2132111.2999999998</v>
      </c>
      <c r="C42" s="801">
        <v>389932.95</v>
      </c>
      <c r="D42" s="801">
        <v>3277.3</v>
      </c>
      <c r="E42" s="801">
        <v>0</v>
      </c>
      <c r="F42" s="800">
        <v>2525321.5499999993</v>
      </c>
    </row>
    <row r="43" spans="1:6">
      <c r="A43" s="802" t="s">
        <v>308</v>
      </c>
      <c r="B43" s="801">
        <v>246985.35</v>
      </c>
      <c r="C43" s="801">
        <v>58987.899999999994</v>
      </c>
      <c r="D43" s="801">
        <v>1140.3</v>
      </c>
      <c r="E43" s="801">
        <v>0</v>
      </c>
      <c r="F43" s="800">
        <v>307113.55</v>
      </c>
    </row>
    <row r="44" spans="1:6">
      <c r="A44" s="802" t="s">
        <v>307</v>
      </c>
      <c r="B44" s="801">
        <v>149018.69999999998</v>
      </c>
      <c r="C44" s="801">
        <v>38213.1</v>
      </c>
      <c r="D44" s="801">
        <v>0</v>
      </c>
      <c r="E44" s="801">
        <v>1</v>
      </c>
      <c r="F44" s="800">
        <v>187232.8</v>
      </c>
    </row>
    <row r="45" spans="1:6">
      <c r="A45" s="802" t="s">
        <v>306</v>
      </c>
      <c r="B45" s="801">
        <v>239992.24999999997</v>
      </c>
      <c r="C45" s="801">
        <v>53089.35</v>
      </c>
      <c r="D45" s="801">
        <v>1819.15</v>
      </c>
      <c r="E45" s="801">
        <v>0</v>
      </c>
      <c r="F45" s="800">
        <v>294900.75</v>
      </c>
    </row>
    <row r="46" spans="1:6">
      <c r="A46" s="805" t="s">
        <v>305</v>
      </c>
      <c r="B46" s="804">
        <v>2768107.6</v>
      </c>
      <c r="C46" s="804">
        <v>540223.29999999993</v>
      </c>
      <c r="D46" s="804">
        <v>6236.75</v>
      </c>
      <c r="E46" s="804">
        <v>1</v>
      </c>
      <c r="F46" s="803">
        <v>3314568.649999999</v>
      </c>
    </row>
    <row r="47" spans="1:6">
      <c r="A47" s="802" t="s">
        <v>304</v>
      </c>
      <c r="B47" s="801">
        <v>491771.35000000003</v>
      </c>
      <c r="C47" s="801">
        <v>131564.6</v>
      </c>
      <c r="D47" s="801">
        <v>2349.4</v>
      </c>
      <c r="E47" s="801">
        <v>0</v>
      </c>
      <c r="F47" s="800">
        <v>625685.35000000009</v>
      </c>
    </row>
    <row r="48" spans="1:6">
      <c r="A48" s="802" t="s">
        <v>303</v>
      </c>
      <c r="B48" s="801">
        <v>179416.25</v>
      </c>
      <c r="C48" s="801">
        <v>40266.950000000004</v>
      </c>
      <c r="D48" s="801">
        <v>1154.5</v>
      </c>
      <c r="E48" s="801">
        <v>0</v>
      </c>
      <c r="F48" s="800">
        <v>220837.69999999998</v>
      </c>
    </row>
    <row r="49" spans="1:6">
      <c r="A49" s="802" t="s">
        <v>302</v>
      </c>
      <c r="B49" s="801">
        <v>802912.95</v>
      </c>
      <c r="C49" s="801">
        <v>175866.25</v>
      </c>
      <c r="D49" s="801">
        <v>3017.15</v>
      </c>
      <c r="E49" s="801">
        <v>0</v>
      </c>
      <c r="F49" s="800">
        <v>981796.35</v>
      </c>
    </row>
    <row r="50" spans="1:6">
      <c r="A50" s="805" t="s">
        <v>301</v>
      </c>
      <c r="B50" s="804">
        <v>1474100.55</v>
      </c>
      <c r="C50" s="804">
        <v>347697.8</v>
      </c>
      <c r="D50" s="804">
        <v>6521.0500000000011</v>
      </c>
      <c r="E50" s="804">
        <v>0</v>
      </c>
      <c r="F50" s="803">
        <v>1828319.4</v>
      </c>
    </row>
    <row r="51" spans="1:6">
      <c r="A51" s="802" t="s">
        <v>300</v>
      </c>
      <c r="B51" s="801">
        <v>192840.5</v>
      </c>
      <c r="C51" s="801">
        <v>48660.6</v>
      </c>
      <c r="D51" s="801">
        <v>0</v>
      </c>
      <c r="E51" s="801">
        <v>0</v>
      </c>
      <c r="F51" s="800">
        <v>241501.1</v>
      </c>
    </row>
    <row r="52" spans="1:6">
      <c r="A52" s="802" t="s">
        <v>299</v>
      </c>
      <c r="B52" s="801">
        <v>109218.6</v>
      </c>
      <c r="C52" s="801">
        <v>31282.15</v>
      </c>
      <c r="D52" s="801">
        <v>0</v>
      </c>
      <c r="E52" s="801">
        <v>0</v>
      </c>
      <c r="F52" s="800">
        <v>140500.75</v>
      </c>
    </row>
    <row r="53" spans="1:6">
      <c r="A53" s="805" t="s">
        <v>298</v>
      </c>
      <c r="B53" s="804">
        <v>302059.09999999998</v>
      </c>
      <c r="C53" s="804">
        <v>79942.75</v>
      </c>
      <c r="D53" s="804">
        <v>0</v>
      </c>
      <c r="E53" s="804">
        <v>0</v>
      </c>
      <c r="F53" s="803">
        <v>382001.85</v>
      </c>
    </row>
    <row r="54" spans="1:6">
      <c r="A54" s="802" t="s">
        <v>297</v>
      </c>
      <c r="B54" s="801">
        <v>328680.65000000002</v>
      </c>
      <c r="C54" s="801">
        <v>83877.049999999988</v>
      </c>
      <c r="D54" s="801">
        <v>5617.15</v>
      </c>
      <c r="E54" s="801">
        <v>0</v>
      </c>
      <c r="F54" s="800">
        <v>418174.85000000003</v>
      </c>
    </row>
    <row r="55" spans="1:6">
      <c r="A55" s="802" t="s">
        <v>296</v>
      </c>
      <c r="B55" s="801">
        <v>83526.400000000009</v>
      </c>
      <c r="C55" s="801">
        <v>33333.1</v>
      </c>
      <c r="D55" s="801">
        <v>1493.7</v>
      </c>
      <c r="E55" s="801">
        <v>0</v>
      </c>
      <c r="F55" s="800">
        <v>118353.2</v>
      </c>
    </row>
    <row r="56" spans="1:6">
      <c r="A56" s="802" t="s">
        <v>295</v>
      </c>
      <c r="B56" s="801">
        <v>75830.05</v>
      </c>
      <c r="C56" s="801">
        <v>23255.100000000002</v>
      </c>
      <c r="D56" s="801">
        <v>0</v>
      </c>
      <c r="E56" s="801">
        <v>0</v>
      </c>
      <c r="F56" s="800">
        <v>99085.150000000009</v>
      </c>
    </row>
    <row r="57" spans="1:6">
      <c r="A57" s="802" t="s">
        <v>294</v>
      </c>
      <c r="B57" s="801">
        <v>261725.1</v>
      </c>
      <c r="C57" s="801">
        <v>66067.899999999994</v>
      </c>
      <c r="D57" s="801">
        <v>12967.400000000001</v>
      </c>
      <c r="E57" s="801">
        <v>0</v>
      </c>
      <c r="F57" s="800">
        <v>340760.39999999997</v>
      </c>
    </row>
    <row r="58" spans="1:6">
      <c r="A58" s="805" t="s">
        <v>293</v>
      </c>
      <c r="B58" s="804">
        <v>749762.20000000007</v>
      </c>
      <c r="C58" s="804">
        <v>206533.14999999997</v>
      </c>
      <c r="D58" s="804">
        <v>20078.25</v>
      </c>
      <c r="E58" s="804">
        <v>0</v>
      </c>
      <c r="F58" s="803">
        <v>976373.60000000009</v>
      </c>
    </row>
    <row r="59" spans="1:6">
      <c r="A59" s="805" t="s">
        <v>292</v>
      </c>
      <c r="B59" s="804">
        <v>2731203.35</v>
      </c>
      <c r="C59" s="804">
        <v>398686.35</v>
      </c>
      <c r="D59" s="804">
        <v>3594</v>
      </c>
      <c r="E59" s="804">
        <v>0</v>
      </c>
      <c r="F59" s="803">
        <v>3133483.7</v>
      </c>
    </row>
    <row r="60" spans="1:6">
      <c r="A60" s="805" t="s">
        <v>291</v>
      </c>
      <c r="B60" s="804">
        <v>487825.85</v>
      </c>
      <c r="C60" s="804">
        <v>99372.5</v>
      </c>
      <c r="D60" s="804">
        <v>1130.55</v>
      </c>
      <c r="E60" s="804">
        <v>0</v>
      </c>
      <c r="F60" s="803">
        <v>588328.89999999991</v>
      </c>
    </row>
    <row r="61" spans="1:6">
      <c r="A61" s="805" t="s">
        <v>290</v>
      </c>
      <c r="B61" s="804">
        <v>235817.7</v>
      </c>
      <c r="C61" s="804">
        <v>46758.799999999996</v>
      </c>
      <c r="D61" s="804">
        <v>0</v>
      </c>
      <c r="E61" s="804">
        <v>0</v>
      </c>
      <c r="F61" s="803">
        <v>282576.5</v>
      </c>
    </row>
    <row r="62" spans="1:6">
      <c r="A62" s="802" t="s">
        <v>289</v>
      </c>
      <c r="B62" s="801">
        <v>134837.65</v>
      </c>
      <c r="C62" s="801">
        <v>20268.8</v>
      </c>
      <c r="D62" s="801">
        <v>0</v>
      </c>
      <c r="E62" s="801">
        <v>0</v>
      </c>
      <c r="F62" s="800">
        <v>155106.45000000001</v>
      </c>
    </row>
    <row r="63" spans="1:6">
      <c r="A63" s="802" t="s">
        <v>288</v>
      </c>
      <c r="B63" s="801">
        <v>250807.95</v>
      </c>
      <c r="C63" s="801">
        <v>65669.8</v>
      </c>
      <c r="D63" s="801">
        <v>1207.25</v>
      </c>
      <c r="E63" s="801">
        <v>0</v>
      </c>
      <c r="F63" s="800">
        <v>317685</v>
      </c>
    </row>
    <row r="64" spans="1:6">
      <c r="A64" s="802" t="s">
        <v>287</v>
      </c>
      <c r="B64" s="801">
        <v>388235.65</v>
      </c>
      <c r="C64" s="801">
        <v>82895.95</v>
      </c>
      <c r="D64" s="801">
        <v>2963.4</v>
      </c>
      <c r="E64" s="801">
        <v>0</v>
      </c>
      <c r="F64" s="800">
        <v>474095</v>
      </c>
    </row>
    <row r="65" spans="1:6">
      <c r="A65" s="805" t="s">
        <v>286</v>
      </c>
      <c r="B65" s="804">
        <v>773881.25</v>
      </c>
      <c r="C65" s="804">
        <v>168834.55</v>
      </c>
      <c r="D65" s="804">
        <v>4170.6499999999996</v>
      </c>
      <c r="E65" s="804">
        <v>0</v>
      </c>
      <c r="F65" s="803">
        <v>946886.45</v>
      </c>
    </row>
    <row r="66" spans="1:6">
      <c r="A66" s="805" t="s">
        <v>285</v>
      </c>
      <c r="B66" s="804">
        <v>102183.2</v>
      </c>
      <c r="C66" s="804">
        <v>25272.399999999998</v>
      </c>
      <c r="D66" s="804">
        <v>0</v>
      </c>
      <c r="E66" s="804">
        <v>0</v>
      </c>
      <c r="F66" s="803">
        <v>127455.6</v>
      </c>
    </row>
    <row r="67" spans="1:6">
      <c r="A67" s="802" t="s">
        <v>284</v>
      </c>
      <c r="B67" s="801">
        <v>18121.649999999998</v>
      </c>
      <c r="C67" s="801">
        <v>3318.35</v>
      </c>
      <c r="D67" s="801">
        <v>178.1</v>
      </c>
      <c r="E67" s="801">
        <v>0</v>
      </c>
      <c r="F67" s="800">
        <v>21618.099999999995</v>
      </c>
    </row>
    <row r="68" spans="1:6">
      <c r="A68" s="802" t="s">
        <v>283</v>
      </c>
      <c r="B68" s="801">
        <v>18306.7</v>
      </c>
      <c r="C68" s="801">
        <v>4679.1000000000004</v>
      </c>
      <c r="D68" s="801">
        <v>99.9</v>
      </c>
      <c r="E68" s="801">
        <v>0</v>
      </c>
      <c r="F68" s="800">
        <v>23085.700000000004</v>
      </c>
    </row>
    <row r="69" spans="1:6" ht="15.6" customHeight="1">
      <c r="A69" s="799" t="s">
        <v>95</v>
      </c>
      <c r="B69" s="798">
        <v>15272073.300000001</v>
      </c>
      <c r="C69" s="798">
        <v>3220906.75</v>
      </c>
      <c r="D69" s="798">
        <v>61944.05</v>
      </c>
      <c r="E69" s="798">
        <v>1204.75</v>
      </c>
      <c r="F69" s="813">
        <v>18556128.850000001</v>
      </c>
    </row>
    <row r="70" spans="1:6" s="571" customFormat="1">
      <c r="A70" s="801" t="s">
        <v>347</v>
      </c>
      <c r="B70" s="812"/>
      <c r="C70" s="812"/>
      <c r="D70" s="812"/>
      <c r="E70" s="812"/>
      <c r="F70" s="812"/>
    </row>
  </sheetData>
  <mergeCells count="7">
    <mergeCell ref="A3:F3"/>
    <mergeCell ref="A4:F4"/>
    <mergeCell ref="B5:B6"/>
    <mergeCell ref="C5:C6"/>
    <mergeCell ref="F5:F6"/>
    <mergeCell ref="D5:D6"/>
    <mergeCell ref="E5:E6"/>
  </mergeCells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E68"/>
  <sheetViews>
    <sheetView showGridLines="0" topLeftCell="A41" zoomScaleNormal="100" workbookViewId="0">
      <selection activeCell="H37" sqref="H37"/>
    </sheetView>
  </sheetViews>
  <sheetFormatPr baseColWidth="10" defaultRowHeight="12.75"/>
  <cols>
    <col min="1" max="1" width="18.140625" style="149" customWidth="1"/>
    <col min="2" max="2" width="17.5703125" style="797" customWidth="1"/>
    <col min="3" max="3" width="18.85546875" style="797" customWidth="1"/>
    <col min="4" max="4" width="18.42578125" style="797" customWidth="1"/>
    <col min="5" max="5" width="19.85546875" style="797" customWidth="1"/>
  </cols>
  <sheetData>
    <row r="1" spans="1:5" ht="9.6" customHeight="1">
      <c r="A1" s="304"/>
      <c r="B1" s="303"/>
      <c r="C1" s="303"/>
      <c r="D1" s="149"/>
      <c r="E1" s="149"/>
    </row>
    <row r="2" spans="1:5" ht="15.75">
      <c r="A2" s="1111" t="s">
        <v>350</v>
      </c>
      <c r="B2" s="1112"/>
      <c r="C2" s="1112"/>
      <c r="D2" s="1112"/>
      <c r="E2" s="1112"/>
    </row>
    <row r="3" spans="1:5" ht="14.25" customHeight="1">
      <c r="A3" s="818"/>
      <c r="B3" s="817"/>
      <c r="C3" s="816"/>
      <c r="D3" s="815"/>
      <c r="E3" s="814"/>
    </row>
    <row r="4" spans="1:5" ht="14.25">
      <c r="A4" s="811"/>
      <c r="B4" s="1117" t="s">
        <v>227</v>
      </c>
      <c r="C4" s="1117" t="s">
        <v>193</v>
      </c>
      <c r="D4" s="1117" t="s">
        <v>349</v>
      </c>
      <c r="E4" s="1119" t="s">
        <v>191</v>
      </c>
    </row>
    <row r="5" spans="1:5" ht="14.25">
      <c r="A5" s="810"/>
      <c r="B5" s="1118"/>
      <c r="C5" s="1118"/>
      <c r="D5" s="1118"/>
      <c r="E5" s="1120"/>
    </row>
    <row r="6" spans="1:5">
      <c r="A6" s="802" t="s">
        <v>344</v>
      </c>
      <c r="B6" s="801">
        <v>170215.65</v>
      </c>
      <c r="C6" s="801">
        <v>52602.45</v>
      </c>
      <c r="D6" s="801">
        <v>2505.8000000000002</v>
      </c>
      <c r="E6" s="800">
        <v>225323.89999999997</v>
      </c>
    </row>
    <row r="7" spans="1:5">
      <c r="A7" s="802" t="s">
        <v>343</v>
      </c>
      <c r="B7" s="801">
        <v>259086.4</v>
      </c>
      <c r="C7" s="801">
        <v>27318.25</v>
      </c>
      <c r="D7" s="801">
        <v>3881.95</v>
      </c>
      <c r="E7" s="800">
        <v>290286.60000000003</v>
      </c>
    </row>
    <row r="8" spans="1:5">
      <c r="A8" s="802" t="s">
        <v>342</v>
      </c>
      <c r="B8" s="801">
        <v>165950.15</v>
      </c>
      <c r="C8" s="801">
        <v>59600.65</v>
      </c>
      <c r="D8" s="801">
        <v>3436.9</v>
      </c>
      <c r="E8" s="800">
        <v>228987.69999999998</v>
      </c>
    </row>
    <row r="9" spans="1:5">
      <c r="A9" s="802" t="s">
        <v>341</v>
      </c>
      <c r="B9" s="801">
        <v>200414.1</v>
      </c>
      <c r="C9" s="801">
        <v>50212.85</v>
      </c>
      <c r="D9" s="801">
        <v>5020.25</v>
      </c>
      <c r="E9" s="800">
        <v>255647.2</v>
      </c>
    </row>
    <row r="10" spans="1:5">
      <c r="A10" s="802" t="s">
        <v>340</v>
      </c>
      <c r="B10" s="801">
        <v>108884.5</v>
      </c>
      <c r="C10" s="801">
        <v>99842.599999999904</v>
      </c>
      <c r="D10" s="801">
        <v>1295.7</v>
      </c>
      <c r="E10" s="800">
        <v>210022.79999999993</v>
      </c>
    </row>
    <row r="11" spans="1:5">
      <c r="A11" s="802" t="s">
        <v>339</v>
      </c>
      <c r="B11" s="801">
        <v>123422.65</v>
      </c>
      <c r="C11" s="801">
        <v>52784.35</v>
      </c>
      <c r="D11" s="801">
        <v>1923.1</v>
      </c>
      <c r="E11" s="800">
        <v>178130.1</v>
      </c>
    </row>
    <row r="12" spans="1:5">
      <c r="A12" s="802" t="s">
        <v>338</v>
      </c>
      <c r="B12" s="801">
        <v>423111.05</v>
      </c>
      <c r="C12" s="801">
        <v>30218.65</v>
      </c>
      <c r="D12" s="801">
        <v>10709.5</v>
      </c>
      <c r="E12" s="800">
        <v>464039.2</v>
      </c>
    </row>
    <row r="13" spans="1:5">
      <c r="A13" s="802" t="s">
        <v>337</v>
      </c>
      <c r="B13" s="801">
        <v>502267.4</v>
      </c>
      <c r="C13" s="801">
        <v>83424.5</v>
      </c>
      <c r="D13" s="801">
        <v>11930.15</v>
      </c>
      <c r="E13" s="800">
        <v>597622.05000000005</v>
      </c>
    </row>
    <row r="14" spans="1:5">
      <c r="A14" s="805" t="s">
        <v>336</v>
      </c>
      <c r="B14" s="804">
        <v>1953351.9</v>
      </c>
      <c r="C14" s="804">
        <v>456004.29999999993</v>
      </c>
      <c r="D14" s="804">
        <v>40703.35</v>
      </c>
      <c r="E14" s="803">
        <v>2450059.5499999998</v>
      </c>
    </row>
    <row r="15" spans="1:5">
      <c r="A15" s="802" t="s">
        <v>335</v>
      </c>
      <c r="B15" s="801">
        <v>67736.600000000006</v>
      </c>
      <c r="C15" s="801">
        <v>7119.5499999999902</v>
      </c>
      <c r="D15" s="801">
        <v>1330.65</v>
      </c>
      <c r="E15" s="800">
        <v>76186.799999999988</v>
      </c>
    </row>
    <row r="16" spans="1:5">
      <c r="A16" s="802" t="s">
        <v>334</v>
      </c>
      <c r="B16" s="801">
        <v>38679.4</v>
      </c>
      <c r="C16" s="801">
        <v>1369.2</v>
      </c>
      <c r="D16" s="801">
        <v>713.8</v>
      </c>
      <c r="E16" s="800">
        <v>40762.400000000001</v>
      </c>
    </row>
    <row r="17" spans="1:5">
      <c r="A17" s="802" t="s">
        <v>333</v>
      </c>
      <c r="B17" s="801">
        <v>327844.09999999998</v>
      </c>
      <c r="C17" s="801">
        <v>11489.9</v>
      </c>
      <c r="D17" s="801">
        <v>8480.2999999999993</v>
      </c>
      <c r="E17" s="800">
        <v>347814.3</v>
      </c>
    </row>
    <row r="18" spans="1:5">
      <c r="A18" s="805" t="s">
        <v>332</v>
      </c>
      <c r="B18" s="804">
        <v>434260.1</v>
      </c>
      <c r="C18" s="804">
        <v>19978.649999999991</v>
      </c>
      <c r="D18" s="804">
        <v>10524.75</v>
      </c>
      <c r="E18" s="803">
        <v>464763.5</v>
      </c>
    </row>
    <row r="19" spans="1:5">
      <c r="A19" s="808" t="s">
        <v>331</v>
      </c>
      <c r="B19" s="807">
        <v>267126.75</v>
      </c>
      <c r="C19" s="807">
        <v>1056.3499999999999</v>
      </c>
      <c r="D19" s="807">
        <v>7931.2</v>
      </c>
      <c r="E19" s="806">
        <v>276114.3</v>
      </c>
    </row>
    <row r="20" spans="1:5">
      <c r="A20" s="808" t="s">
        <v>330</v>
      </c>
      <c r="B20" s="807">
        <v>381569.75</v>
      </c>
      <c r="C20" s="807">
        <v>2723.85</v>
      </c>
      <c r="D20" s="807">
        <v>9573.9500000000007</v>
      </c>
      <c r="E20" s="806">
        <v>393867.55</v>
      </c>
    </row>
    <row r="21" spans="1:5">
      <c r="A21" s="802" t="s">
        <v>329</v>
      </c>
      <c r="B21" s="801">
        <v>322172.15000000002</v>
      </c>
      <c r="C21" s="801">
        <v>5809.45</v>
      </c>
      <c r="D21" s="801">
        <v>5310.45</v>
      </c>
      <c r="E21" s="800">
        <v>333292.05000000005</v>
      </c>
    </row>
    <row r="22" spans="1:5">
      <c r="A22" s="802" t="s">
        <v>328</v>
      </c>
      <c r="B22" s="801">
        <v>281677.45</v>
      </c>
      <c r="C22" s="801">
        <v>7052.8</v>
      </c>
      <c r="D22" s="801">
        <v>4177.8999999999996</v>
      </c>
      <c r="E22" s="800">
        <v>292908.15000000002</v>
      </c>
    </row>
    <row r="23" spans="1:5">
      <c r="A23" s="805" t="s">
        <v>327</v>
      </c>
      <c r="B23" s="804">
        <v>603849.60000000009</v>
      </c>
      <c r="C23" s="804">
        <v>12862.25</v>
      </c>
      <c r="D23" s="804">
        <v>9488.3499999999985</v>
      </c>
      <c r="E23" s="803">
        <v>626200.20000000007</v>
      </c>
    </row>
    <row r="24" spans="1:5">
      <c r="A24" s="808" t="s">
        <v>326</v>
      </c>
      <c r="B24" s="807">
        <v>161612</v>
      </c>
      <c r="C24" s="807">
        <v>1026.25</v>
      </c>
      <c r="D24" s="807">
        <v>4777.5</v>
      </c>
      <c r="E24" s="806">
        <v>167415.75</v>
      </c>
    </row>
    <row r="25" spans="1:5">
      <c r="A25" s="802" t="s">
        <v>325</v>
      </c>
      <c r="B25" s="801">
        <v>35041.5</v>
      </c>
      <c r="C25" s="801">
        <v>1345.7</v>
      </c>
      <c r="D25" s="801">
        <v>988.45</v>
      </c>
      <c r="E25" s="800">
        <v>37375.649999999994</v>
      </c>
    </row>
    <row r="26" spans="1:5">
      <c r="A26" s="802" t="s">
        <v>324</v>
      </c>
      <c r="B26" s="801">
        <v>111124.05</v>
      </c>
      <c r="C26" s="801">
        <v>1331.45</v>
      </c>
      <c r="D26" s="801">
        <v>2392.6</v>
      </c>
      <c r="E26" s="800">
        <v>114848.1</v>
      </c>
    </row>
    <row r="27" spans="1:5">
      <c r="A27" s="802" t="s">
        <v>323</v>
      </c>
      <c r="B27" s="801">
        <v>112095.1</v>
      </c>
      <c r="C27" s="801">
        <v>1388.7</v>
      </c>
      <c r="D27" s="801">
        <v>2955.75</v>
      </c>
      <c r="E27" s="800">
        <v>116439.55</v>
      </c>
    </row>
    <row r="28" spans="1:5">
      <c r="A28" s="802" t="s">
        <v>322</v>
      </c>
      <c r="B28" s="801">
        <v>46674.7</v>
      </c>
      <c r="C28" s="801">
        <v>937.7</v>
      </c>
      <c r="D28" s="801">
        <v>841.05</v>
      </c>
      <c r="E28" s="800">
        <v>48453.45</v>
      </c>
    </row>
    <row r="29" spans="1:5">
      <c r="A29" s="802" t="s">
        <v>321</v>
      </c>
      <c r="B29" s="801">
        <v>84863.45</v>
      </c>
      <c r="C29" s="801">
        <v>1896.3</v>
      </c>
      <c r="D29" s="801">
        <v>2416.15</v>
      </c>
      <c r="E29" s="800">
        <v>89175.9</v>
      </c>
    </row>
    <row r="30" spans="1:5">
      <c r="A30" s="802" t="s">
        <v>320</v>
      </c>
      <c r="B30" s="801">
        <v>42194.55</v>
      </c>
      <c r="C30" s="801">
        <v>1626.8</v>
      </c>
      <c r="D30" s="801">
        <v>1237.9000000000001</v>
      </c>
      <c r="E30" s="800">
        <v>45059.250000000007</v>
      </c>
    </row>
    <row r="31" spans="1:5">
      <c r="A31" s="802" t="s">
        <v>319</v>
      </c>
      <c r="B31" s="801">
        <v>28893.65</v>
      </c>
      <c r="C31" s="801">
        <v>709.35</v>
      </c>
      <c r="D31" s="801">
        <v>683.9</v>
      </c>
      <c r="E31" s="800">
        <v>30286.9</v>
      </c>
    </row>
    <row r="32" spans="1:5">
      <c r="A32" s="802" t="s">
        <v>318</v>
      </c>
      <c r="B32" s="801">
        <v>167332.15</v>
      </c>
      <c r="C32" s="801">
        <v>3048</v>
      </c>
      <c r="D32" s="801">
        <v>3940.15</v>
      </c>
      <c r="E32" s="800">
        <v>174320.3</v>
      </c>
    </row>
    <row r="33" spans="1:5">
      <c r="A33" s="802" t="s">
        <v>317</v>
      </c>
      <c r="B33" s="801">
        <v>36208.1</v>
      </c>
      <c r="C33" s="801">
        <v>1475.8</v>
      </c>
      <c r="D33" s="801">
        <v>832.8</v>
      </c>
      <c r="E33" s="800">
        <v>38516.700000000004</v>
      </c>
    </row>
    <row r="34" spans="1:5">
      <c r="A34" s="805" t="s">
        <v>316</v>
      </c>
      <c r="B34" s="804">
        <v>664427.25</v>
      </c>
      <c r="C34" s="804">
        <v>13759.8</v>
      </c>
      <c r="D34" s="804">
        <v>16288.749999999998</v>
      </c>
      <c r="E34" s="803">
        <v>694475.8</v>
      </c>
    </row>
    <row r="35" spans="1:5">
      <c r="A35" s="802" t="s">
        <v>315</v>
      </c>
      <c r="B35" s="801">
        <v>94708.65</v>
      </c>
      <c r="C35" s="801">
        <v>11682.75</v>
      </c>
      <c r="D35" s="801">
        <v>2142.3000000000002</v>
      </c>
      <c r="E35" s="800">
        <v>108533.7</v>
      </c>
    </row>
    <row r="36" spans="1:5">
      <c r="A36" s="802" t="s">
        <v>314</v>
      </c>
      <c r="B36" s="801">
        <v>111351</v>
      </c>
      <c r="C36" s="801">
        <v>10148.450000000001</v>
      </c>
      <c r="D36" s="801">
        <v>2810.2</v>
      </c>
      <c r="E36" s="800">
        <v>124309.65</v>
      </c>
    </row>
    <row r="37" spans="1:5">
      <c r="A37" s="802" t="s">
        <v>313</v>
      </c>
      <c r="B37" s="801">
        <v>49278.1</v>
      </c>
      <c r="C37" s="801">
        <v>6044.75</v>
      </c>
      <c r="D37" s="801">
        <v>1110.45</v>
      </c>
      <c r="E37" s="800">
        <v>56433.299999999996</v>
      </c>
    </row>
    <row r="38" spans="1:5">
      <c r="A38" s="802" t="s">
        <v>312</v>
      </c>
      <c r="B38" s="801">
        <v>72114.05</v>
      </c>
      <c r="C38" s="801">
        <v>1419.1</v>
      </c>
      <c r="D38" s="801">
        <v>1397.3</v>
      </c>
      <c r="E38" s="800">
        <v>74930.450000000012</v>
      </c>
    </row>
    <row r="39" spans="1:5">
      <c r="A39" s="802" t="s">
        <v>311</v>
      </c>
      <c r="B39" s="801">
        <v>164452.95000000001</v>
      </c>
      <c r="C39" s="801">
        <v>6162.5</v>
      </c>
      <c r="D39" s="801">
        <v>2984.95</v>
      </c>
      <c r="E39" s="800">
        <v>173600.40000000002</v>
      </c>
    </row>
    <row r="40" spans="1:5">
      <c r="A40" s="805" t="s">
        <v>310</v>
      </c>
      <c r="B40" s="804">
        <v>491904.75</v>
      </c>
      <c r="C40" s="804">
        <v>35457.550000000003</v>
      </c>
      <c r="D40" s="804">
        <v>10445.200000000001</v>
      </c>
      <c r="E40" s="803">
        <v>537807.5</v>
      </c>
    </row>
    <row r="41" spans="1:5">
      <c r="A41" s="802" t="s">
        <v>309</v>
      </c>
      <c r="B41" s="801">
        <v>2080010.15</v>
      </c>
      <c r="C41" s="801">
        <v>5212.3500000000004</v>
      </c>
      <c r="D41" s="801">
        <v>46888.800000000003</v>
      </c>
      <c r="E41" s="800">
        <v>2132111.2999999998</v>
      </c>
    </row>
    <row r="42" spans="1:5">
      <c r="A42" s="802" t="s">
        <v>308</v>
      </c>
      <c r="B42" s="801">
        <v>239388.7</v>
      </c>
      <c r="C42" s="801">
        <v>2961.25</v>
      </c>
      <c r="D42" s="801">
        <v>4635.3999999999996</v>
      </c>
      <c r="E42" s="800">
        <v>246985.35</v>
      </c>
    </row>
    <row r="43" spans="1:5">
      <c r="A43" s="802" t="s">
        <v>307</v>
      </c>
      <c r="B43" s="801">
        <v>135877.9</v>
      </c>
      <c r="C43" s="801">
        <v>11088.25</v>
      </c>
      <c r="D43" s="801">
        <v>2052.5500000000002</v>
      </c>
      <c r="E43" s="800">
        <v>149018.69999999998</v>
      </c>
    </row>
    <row r="44" spans="1:5">
      <c r="A44" s="802" t="s">
        <v>306</v>
      </c>
      <c r="B44" s="801">
        <v>230116.4</v>
      </c>
      <c r="C44" s="801">
        <v>6401.55</v>
      </c>
      <c r="D44" s="801">
        <v>3474.3</v>
      </c>
      <c r="E44" s="800">
        <v>239992.24999999997</v>
      </c>
    </row>
    <row r="45" spans="1:5">
      <c r="A45" s="805" t="s">
        <v>305</v>
      </c>
      <c r="B45" s="804">
        <v>2685393.15</v>
      </c>
      <c r="C45" s="804">
        <v>25663.399999999998</v>
      </c>
      <c r="D45" s="804">
        <v>57051.05000000001</v>
      </c>
      <c r="E45" s="803">
        <v>2768107.6</v>
      </c>
    </row>
    <row r="46" spans="1:5">
      <c r="A46" s="802" t="s">
        <v>304</v>
      </c>
      <c r="B46" s="801">
        <v>466221.35</v>
      </c>
      <c r="C46" s="801">
        <v>16858.650000000001</v>
      </c>
      <c r="D46" s="801">
        <v>8691.3500000000095</v>
      </c>
      <c r="E46" s="800">
        <v>491771.35000000003</v>
      </c>
    </row>
    <row r="47" spans="1:5">
      <c r="A47" s="802" t="s">
        <v>303</v>
      </c>
      <c r="B47" s="801">
        <v>169972.55</v>
      </c>
      <c r="C47" s="801">
        <v>5741.85</v>
      </c>
      <c r="D47" s="801">
        <v>3701.85</v>
      </c>
      <c r="E47" s="800">
        <v>179416.25</v>
      </c>
    </row>
    <row r="48" spans="1:5">
      <c r="A48" s="802" t="s">
        <v>302</v>
      </c>
      <c r="B48" s="801">
        <v>760892.5</v>
      </c>
      <c r="C48" s="801">
        <v>24528.35</v>
      </c>
      <c r="D48" s="801">
        <v>17492.099999999999</v>
      </c>
      <c r="E48" s="800">
        <v>802912.95</v>
      </c>
    </row>
    <row r="49" spans="1:5">
      <c r="A49" s="805" t="s">
        <v>301</v>
      </c>
      <c r="B49" s="804">
        <v>1397086.4</v>
      </c>
      <c r="C49" s="804">
        <v>47128.85</v>
      </c>
      <c r="D49" s="804">
        <v>29885.30000000001</v>
      </c>
      <c r="E49" s="803">
        <v>1474100.55</v>
      </c>
    </row>
    <row r="50" spans="1:5">
      <c r="A50" s="802" t="s">
        <v>300</v>
      </c>
      <c r="B50" s="801">
        <v>150288.65</v>
      </c>
      <c r="C50" s="801">
        <v>40003.300000000003</v>
      </c>
      <c r="D50" s="801">
        <v>2548.5500000000002</v>
      </c>
      <c r="E50" s="800">
        <v>192840.5</v>
      </c>
    </row>
    <row r="51" spans="1:5">
      <c r="A51" s="802" t="s">
        <v>299</v>
      </c>
      <c r="B51" s="801">
        <v>87463.85</v>
      </c>
      <c r="C51" s="801">
        <v>19931.05</v>
      </c>
      <c r="D51" s="801">
        <v>1823.7</v>
      </c>
      <c r="E51" s="800">
        <v>109218.6</v>
      </c>
    </row>
    <row r="52" spans="1:5">
      <c r="A52" s="805" t="s">
        <v>298</v>
      </c>
      <c r="B52" s="804">
        <v>237752.5</v>
      </c>
      <c r="C52" s="804">
        <v>59934.350000000006</v>
      </c>
      <c r="D52" s="804">
        <v>4372.25</v>
      </c>
      <c r="E52" s="803">
        <v>302059.09999999998</v>
      </c>
    </row>
    <row r="53" spans="1:5">
      <c r="A53" s="802" t="s">
        <v>297</v>
      </c>
      <c r="B53" s="801">
        <v>315943.25</v>
      </c>
      <c r="C53" s="801">
        <v>1997.15</v>
      </c>
      <c r="D53" s="801">
        <v>10740.25</v>
      </c>
      <c r="E53" s="800">
        <v>328680.65000000002</v>
      </c>
    </row>
    <row r="54" spans="1:5">
      <c r="A54" s="802" t="s">
        <v>296</v>
      </c>
      <c r="B54" s="801">
        <v>78619.850000000006</v>
      </c>
      <c r="C54" s="801">
        <v>1772.35</v>
      </c>
      <c r="D54" s="801">
        <v>3134.2</v>
      </c>
      <c r="E54" s="800">
        <v>83526.400000000009</v>
      </c>
    </row>
    <row r="55" spans="1:5">
      <c r="A55" s="802" t="s">
        <v>295</v>
      </c>
      <c r="B55" s="801">
        <v>72485.7</v>
      </c>
      <c r="C55" s="801">
        <v>465.25</v>
      </c>
      <c r="D55" s="801">
        <v>2879.1</v>
      </c>
      <c r="E55" s="800">
        <v>75830.05</v>
      </c>
    </row>
    <row r="56" spans="1:5">
      <c r="A56" s="802" t="s">
        <v>294</v>
      </c>
      <c r="B56" s="801">
        <v>252384.7</v>
      </c>
      <c r="C56" s="801">
        <v>1273.9000000000001</v>
      </c>
      <c r="D56" s="801">
        <v>8066.5</v>
      </c>
      <c r="E56" s="800">
        <v>261725.1</v>
      </c>
    </row>
    <row r="57" spans="1:5">
      <c r="A57" s="805" t="s">
        <v>293</v>
      </c>
      <c r="B57" s="804">
        <v>719433.5</v>
      </c>
      <c r="C57" s="804">
        <v>5508.65</v>
      </c>
      <c r="D57" s="804">
        <v>24820.05</v>
      </c>
      <c r="E57" s="803">
        <v>749762.20000000007</v>
      </c>
    </row>
    <row r="58" spans="1:5">
      <c r="A58" s="805" t="s">
        <v>292</v>
      </c>
      <c r="B58" s="804">
        <v>2629703.2999999998</v>
      </c>
      <c r="C58" s="804">
        <v>2037.45</v>
      </c>
      <c r="D58" s="804">
        <v>99462.6</v>
      </c>
      <c r="E58" s="803">
        <v>2731203.35</v>
      </c>
    </row>
    <row r="59" spans="1:5">
      <c r="A59" s="805" t="s">
        <v>291</v>
      </c>
      <c r="B59" s="804">
        <v>384783.55</v>
      </c>
      <c r="C59" s="804">
        <v>92693.4</v>
      </c>
      <c r="D59" s="804">
        <v>10348.9</v>
      </c>
      <c r="E59" s="803">
        <v>487825.85</v>
      </c>
    </row>
    <row r="60" spans="1:5">
      <c r="A60" s="805" t="s">
        <v>290</v>
      </c>
      <c r="B60" s="804">
        <v>222505.45</v>
      </c>
      <c r="C60" s="804">
        <v>6533.35</v>
      </c>
      <c r="D60" s="804">
        <v>6778.9</v>
      </c>
      <c r="E60" s="803">
        <v>235817.7</v>
      </c>
    </row>
    <row r="61" spans="1:5">
      <c r="A61" s="802" t="s">
        <v>289</v>
      </c>
      <c r="B61" s="801">
        <v>130334.5</v>
      </c>
      <c r="C61" s="801">
        <v>1673.85</v>
      </c>
      <c r="D61" s="801">
        <v>2829.3</v>
      </c>
      <c r="E61" s="800">
        <v>134837.65</v>
      </c>
    </row>
    <row r="62" spans="1:5">
      <c r="A62" s="802" t="s">
        <v>288</v>
      </c>
      <c r="B62" s="801">
        <v>240742.45</v>
      </c>
      <c r="C62" s="801">
        <v>510.5</v>
      </c>
      <c r="D62" s="801">
        <v>9555</v>
      </c>
      <c r="E62" s="800">
        <v>250807.95</v>
      </c>
    </row>
    <row r="63" spans="1:5">
      <c r="A63" s="802" t="s">
        <v>287</v>
      </c>
      <c r="B63" s="801">
        <v>372200.25</v>
      </c>
      <c r="C63" s="801">
        <v>922.7</v>
      </c>
      <c r="D63" s="801">
        <v>15112.7</v>
      </c>
      <c r="E63" s="800">
        <v>388235.65</v>
      </c>
    </row>
    <row r="64" spans="1:5">
      <c r="A64" s="805" t="s">
        <v>286</v>
      </c>
      <c r="B64" s="804">
        <v>743277.2</v>
      </c>
      <c r="C64" s="804">
        <v>3107.05</v>
      </c>
      <c r="D64" s="804">
        <v>27497</v>
      </c>
      <c r="E64" s="803">
        <v>773881.25</v>
      </c>
    </row>
    <row r="65" spans="1:5">
      <c r="A65" s="805" t="s">
        <v>285</v>
      </c>
      <c r="B65" s="804">
        <v>93909.55</v>
      </c>
      <c r="C65" s="804">
        <v>5676.65</v>
      </c>
      <c r="D65" s="804">
        <v>2597</v>
      </c>
      <c r="E65" s="803">
        <v>102183.2</v>
      </c>
    </row>
    <row r="66" spans="1:5">
      <c r="A66" s="802" t="s">
        <v>284</v>
      </c>
      <c r="B66" s="801">
        <v>16894.349999999999</v>
      </c>
      <c r="C66" s="801">
        <v>6.1</v>
      </c>
      <c r="D66" s="801">
        <v>1221.2</v>
      </c>
      <c r="E66" s="800">
        <v>18121.649999999998</v>
      </c>
    </row>
    <row r="67" spans="1:5">
      <c r="A67" s="802" t="s">
        <v>283</v>
      </c>
      <c r="B67" s="801">
        <v>17394.3</v>
      </c>
      <c r="C67" s="801">
        <v>4.4000000000000004</v>
      </c>
      <c r="D67" s="801">
        <v>908</v>
      </c>
      <c r="E67" s="800">
        <v>18306.7</v>
      </c>
    </row>
    <row r="68" spans="1:5" ht="15.6" customHeight="1">
      <c r="A68" s="799" t="s">
        <v>95</v>
      </c>
      <c r="B68" s="798">
        <v>14106235.35</v>
      </c>
      <c r="C68" s="798">
        <v>791162.65</v>
      </c>
      <c r="D68" s="798">
        <v>374675.3</v>
      </c>
      <c r="E68" s="813">
        <v>15272073.300000001</v>
      </c>
    </row>
  </sheetData>
  <mergeCells count="5">
    <mergeCell ref="A2:E2"/>
    <mergeCell ref="B4:B5"/>
    <mergeCell ref="C4:C5"/>
    <mergeCell ref="D4:D5"/>
    <mergeCell ref="E4:E5"/>
  </mergeCells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:F67"/>
  <sheetViews>
    <sheetView showGridLines="0" topLeftCell="A28" zoomScale="115" zoomScaleNormal="115" workbookViewId="0">
      <selection activeCell="H37" sqref="H37"/>
    </sheetView>
  </sheetViews>
  <sheetFormatPr baseColWidth="10" defaultColWidth="11.5703125" defaultRowHeight="12.75"/>
  <cols>
    <col min="1" max="1" width="18.140625" style="797" customWidth="1"/>
    <col min="2" max="2" width="12.85546875" style="149" customWidth="1"/>
    <col min="3" max="3" width="16.42578125" style="149" customWidth="1"/>
    <col min="4" max="4" width="13.42578125" style="149" customWidth="1"/>
    <col min="5" max="5" width="19.42578125" style="149" customWidth="1"/>
    <col min="6" max="6" width="14.140625" style="149" customWidth="1"/>
  </cols>
  <sheetData>
    <row r="1" spans="1:6" ht="15" customHeight="1">
      <c r="A1" s="1121" t="s">
        <v>348</v>
      </c>
      <c r="B1" s="1122"/>
      <c r="C1" s="1122"/>
      <c r="D1" s="1122"/>
      <c r="E1" s="1122"/>
      <c r="F1" s="1122"/>
    </row>
    <row r="2" spans="1:6" s="571" customFormat="1" ht="15.75" customHeight="1">
      <c r="A2" s="836" t="s">
        <v>353</v>
      </c>
      <c r="B2" s="835"/>
      <c r="C2" s="835"/>
      <c r="D2" s="835"/>
      <c r="E2" s="835"/>
      <c r="F2" s="835"/>
    </row>
    <row r="3" spans="1:6" ht="21.2" customHeight="1">
      <c r="A3" s="834"/>
      <c r="B3" s="1125" t="s">
        <v>229</v>
      </c>
      <c r="C3" s="1123" t="s">
        <v>352</v>
      </c>
      <c r="D3" s="1124"/>
      <c r="E3" s="1123" t="s">
        <v>197</v>
      </c>
      <c r="F3" s="1124"/>
    </row>
    <row r="4" spans="1:6" ht="17.45" customHeight="1">
      <c r="A4" s="833"/>
      <c r="B4" s="1126"/>
      <c r="C4" s="832" t="s">
        <v>108</v>
      </c>
      <c r="D4" s="831" t="s">
        <v>107</v>
      </c>
      <c r="E4" s="832" t="s">
        <v>108</v>
      </c>
      <c r="F4" s="831" t="s">
        <v>107</v>
      </c>
    </row>
    <row r="5" spans="1:6" ht="12.95" customHeight="1">
      <c r="A5" s="826" t="s">
        <v>344</v>
      </c>
      <c r="B5" s="825">
        <v>285498.7</v>
      </c>
      <c r="C5" s="824">
        <v>-2624.5499999999884</v>
      </c>
      <c r="D5" s="823">
        <v>-9.1091225716771751E-3</v>
      </c>
      <c r="E5" s="824">
        <v>-10282.390909090638</v>
      </c>
      <c r="F5" s="823">
        <v>-3.476351675317535E-2</v>
      </c>
    </row>
    <row r="6" spans="1:6" ht="12.95" customHeight="1">
      <c r="A6" s="826" t="s">
        <v>343</v>
      </c>
      <c r="B6" s="825">
        <v>355291.45000000007</v>
      </c>
      <c r="C6" s="824">
        <v>7846.5500000000466</v>
      </c>
      <c r="D6" s="823">
        <v>2.2583580878579701E-2</v>
      </c>
      <c r="E6" s="824">
        <v>-27783.777272726817</v>
      </c>
      <c r="F6" s="823">
        <v>-7.25282537075842E-2</v>
      </c>
    </row>
    <row r="7" spans="1:6" ht="12.95" customHeight="1">
      <c r="A7" s="826" t="s">
        <v>342</v>
      </c>
      <c r="B7" s="825">
        <v>281176.04999999993</v>
      </c>
      <c r="C7" s="824">
        <v>3454.8499999999185</v>
      </c>
      <c r="D7" s="823">
        <v>1.2439993777932479E-2</v>
      </c>
      <c r="E7" s="824">
        <v>-20191.540909091418</v>
      </c>
      <c r="F7" s="823">
        <v>-6.6999709053593204E-2</v>
      </c>
    </row>
    <row r="8" spans="1:6" ht="12.95" customHeight="1">
      <c r="A8" s="826" t="s">
        <v>341</v>
      </c>
      <c r="B8" s="825">
        <v>319970.5</v>
      </c>
      <c r="C8" s="824">
        <v>2879.2999999999884</v>
      </c>
      <c r="D8" s="823">
        <v>9.0803529079330758E-3</v>
      </c>
      <c r="E8" s="824">
        <v>-16349.272727272648</v>
      </c>
      <c r="F8" s="823">
        <v>-4.8612285250711484E-2</v>
      </c>
    </row>
    <row r="9" spans="1:6" ht="12.95" customHeight="1">
      <c r="A9" s="826" t="s">
        <v>340</v>
      </c>
      <c r="B9" s="825">
        <v>239383.44999999992</v>
      </c>
      <c r="C9" s="824">
        <v>1797.049999999901</v>
      </c>
      <c r="D9" s="823">
        <v>7.5637746941739081E-3</v>
      </c>
      <c r="E9" s="824">
        <v>-14095.959090909164</v>
      </c>
      <c r="F9" s="823">
        <v>-5.5609878299241688E-2</v>
      </c>
    </row>
    <row r="10" spans="1:6" ht="12.95" customHeight="1">
      <c r="A10" s="826" t="s">
        <v>339</v>
      </c>
      <c r="B10" s="825">
        <v>219229.25</v>
      </c>
      <c r="C10" s="824">
        <v>2178.0499999999884</v>
      </c>
      <c r="D10" s="823">
        <v>1.0034729133034048E-2</v>
      </c>
      <c r="E10" s="824">
        <v>-14008.659090908943</v>
      </c>
      <c r="F10" s="823">
        <v>-6.0061673273913652E-2</v>
      </c>
    </row>
    <row r="11" spans="1:6" ht="12.95" customHeight="1">
      <c r="A11" s="826" t="s">
        <v>338</v>
      </c>
      <c r="B11" s="825">
        <v>582955.5</v>
      </c>
      <c r="C11" s="824">
        <v>5702.3499999999767</v>
      </c>
      <c r="D11" s="823">
        <v>9.8784216248970491E-3</v>
      </c>
      <c r="E11" s="824">
        <v>-51772.590909091057</v>
      </c>
      <c r="F11" s="823">
        <v>-8.1566566299184351E-2</v>
      </c>
    </row>
    <row r="12" spans="1:6" ht="12.95" customHeight="1">
      <c r="A12" s="826" t="s">
        <v>337</v>
      </c>
      <c r="B12" s="825">
        <v>708359.70000000007</v>
      </c>
      <c r="C12" s="824">
        <v>9172.8000000000466</v>
      </c>
      <c r="D12" s="823">
        <v>1.3119238933109401E-2</v>
      </c>
      <c r="E12" s="824">
        <v>-39363.527272727457</v>
      </c>
      <c r="F12" s="823">
        <v>-5.2644515827471872E-2</v>
      </c>
    </row>
    <row r="13" spans="1:6" ht="12.95" customHeight="1">
      <c r="A13" s="830" t="s">
        <v>336</v>
      </c>
      <c r="B13" s="829">
        <v>2991864.6000000006</v>
      </c>
      <c r="C13" s="828">
        <v>30406.400000000373</v>
      </c>
      <c r="D13" s="827">
        <v>1.0267374363075676E-2</v>
      </c>
      <c r="E13" s="828">
        <v>-193847.71818181779</v>
      </c>
      <c r="F13" s="827">
        <v>-6.0849097100033389E-2</v>
      </c>
    </row>
    <row r="14" spans="1:6" ht="12.95" customHeight="1">
      <c r="A14" s="826" t="s">
        <v>335</v>
      </c>
      <c r="B14" s="825">
        <v>97859.39999999998</v>
      </c>
      <c r="C14" s="824">
        <v>3484.2499999999854</v>
      </c>
      <c r="D14" s="823">
        <v>3.6919146618574761E-2</v>
      </c>
      <c r="E14" s="824">
        <v>-2807.5090909091814</v>
      </c>
      <c r="F14" s="823">
        <v>-2.7889095992545188E-2</v>
      </c>
    </row>
    <row r="15" spans="1:6" ht="12.95" customHeight="1">
      <c r="A15" s="826" t="s">
        <v>334</v>
      </c>
      <c r="B15" s="825">
        <v>53899.55</v>
      </c>
      <c r="C15" s="824">
        <v>459.44999999999709</v>
      </c>
      <c r="D15" s="823">
        <v>8.5974764268779147E-3</v>
      </c>
      <c r="E15" s="824">
        <v>-1478.0863636363065</v>
      </c>
      <c r="F15" s="823">
        <v>-2.6691033794408958E-2</v>
      </c>
    </row>
    <row r="16" spans="1:6" ht="12.95" customHeight="1">
      <c r="A16" s="826" t="s">
        <v>333</v>
      </c>
      <c r="B16" s="825">
        <v>412583.3</v>
      </c>
      <c r="C16" s="824">
        <v>5922.4999999999418</v>
      </c>
      <c r="D16" s="823">
        <v>1.4563734689942986E-2</v>
      </c>
      <c r="E16" s="824">
        <v>-14217.109090909187</v>
      </c>
      <c r="F16" s="823">
        <v>-3.331090783439461E-2</v>
      </c>
    </row>
    <row r="17" spans="1:6" ht="12.95" customHeight="1">
      <c r="A17" s="830" t="s">
        <v>332</v>
      </c>
      <c r="B17" s="829">
        <v>564342.25</v>
      </c>
      <c r="C17" s="828">
        <v>9866.1999999999534</v>
      </c>
      <c r="D17" s="827">
        <v>1.7793735184774784E-2</v>
      </c>
      <c r="E17" s="828">
        <v>-18502.704545454588</v>
      </c>
      <c r="F17" s="827">
        <v>-3.1745500070227695E-2</v>
      </c>
    </row>
    <row r="18" spans="1:6" ht="12.95" customHeight="1">
      <c r="A18" s="830" t="s">
        <v>331</v>
      </c>
      <c r="B18" s="829">
        <v>350610.95</v>
      </c>
      <c r="C18" s="828">
        <v>-385.90000000002328</v>
      </c>
      <c r="D18" s="827">
        <v>-1.099440066200108E-3</v>
      </c>
      <c r="E18" s="828">
        <v>-16309.595454545051</v>
      </c>
      <c r="F18" s="827">
        <v>-4.4449937885981727E-2</v>
      </c>
    </row>
    <row r="19" spans="1:6" ht="12.95" customHeight="1">
      <c r="A19" s="830" t="s">
        <v>330</v>
      </c>
      <c r="B19" s="829">
        <v>487140</v>
      </c>
      <c r="C19" s="828">
        <v>26290.050000000047</v>
      </c>
      <c r="D19" s="827">
        <v>5.7046876103599597E-2</v>
      </c>
      <c r="E19" s="828">
        <v>-70328.500000000466</v>
      </c>
      <c r="F19" s="827">
        <v>-0.1261569039326893</v>
      </c>
    </row>
    <row r="20" spans="1:6" ht="12.95" customHeight="1">
      <c r="A20" s="826" t="s">
        <v>329</v>
      </c>
      <c r="B20" s="825">
        <v>400588.50000000006</v>
      </c>
      <c r="C20" s="824">
        <v>-940.84999999997672</v>
      </c>
      <c r="D20" s="823">
        <v>-2.3431661969417483E-3</v>
      </c>
      <c r="E20" s="824">
        <v>-26903.090909090883</v>
      </c>
      <c r="F20" s="823">
        <v>-6.2932444710501967E-2</v>
      </c>
    </row>
    <row r="21" spans="1:6" ht="12.95" customHeight="1">
      <c r="A21" s="826" t="s">
        <v>328</v>
      </c>
      <c r="B21" s="825">
        <v>358126.5</v>
      </c>
      <c r="C21" s="824">
        <v>310.30000000004657</v>
      </c>
      <c r="D21" s="823">
        <v>8.6720500636938702E-4</v>
      </c>
      <c r="E21" s="824">
        <v>-24025.863636364054</v>
      </c>
      <c r="F21" s="823">
        <v>-6.2869854860366114E-2</v>
      </c>
    </row>
    <row r="22" spans="1:6" ht="12.95" customHeight="1">
      <c r="A22" s="830" t="s">
        <v>327</v>
      </c>
      <c r="B22" s="829">
        <v>758715</v>
      </c>
      <c r="C22" s="828">
        <v>-630.55000000004657</v>
      </c>
      <c r="D22" s="827">
        <v>-8.3038611341046398E-4</v>
      </c>
      <c r="E22" s="828">
        <v>-50928.954545455053</v>
      </c>
      <c r="F22" s="827">
        <v>-6.2902902268994532E-2</v>
      </c>
    </row>
    <row r="23" spans="1:6" ht="12.95" customHeight="1">
      <c r="A23" s="830" t="s">
        <v>326</v>
      </c>
      <c r="B23" s="829">
        <v>209550.15</v>
      </c>
      <c r="C23" s="828">
        <v>1193.9499999999825</v>
      </c>
      <c r="D23" s="827">
        <v>5.7303310388649997E-3</v>
      </c>
      <c r="E23" s="828">
        <v>-8636.6681818184734</v>
      </c>
      <c r="F23" s="827">
        <v>-3.9583822037412952E-2</v>
      </c>
    </row>
    <row r="24" spans="1:6" ht="12.95" customHeight="1">
      <c r="A24" s="826" t="s">
        <v>325</v>
      </c>
      <c r="B24" s="825">
        <v>51462.649999999994</v>
      </c>
      <c r="C24" s="824">
        <v>222.84999999998399</v>
      </c>
      <c r="D24" s="823">
        <v>4.3491582714996202E-3</v>
      </c>
      <c r="E24" s="824">
        <v>-2061.3954545454326</v>
      </c>
      <c r="F24" s="823">
        <v>-3.8513446377965721E-2</v>
      </c>
    </row>
    <row r="25" spans="1:6" ht="12.95" customHeight="1">
      <c r="A25" s="826" t="s">
        <v>324</v>
      </c>
      <c r="B25" s="825">
        <v>141977.5</v>
      </c>
      <c r="C25" s="824">
        <v>-163.79999999998836</v>
      </c>
      <c r="D25" s="823">
        <v>-1.1523744330464991E-3</v>
      </c>
      <c r="E25" s="824">
        <v>-6867.4090909093211</v>
      </c>
      <c r="F25" s="823">
        <v>-4.6138017973560319E-2</v>
      </c>
    </row>
    <row r="26" spans="1:6" ht="12.95" customHeight="1">
      <c r="A26" s="826" t="s">
        <v>323</v>
      </c>
      <c r="B26" s="825">
        <v>152627.20000000001</v>
      </c>
      <c r="C26" s="824">
        <v>39</v>
      </c>
      <c r="D26" s="823">
        <v>2.5558988178642217E-4</v>
      </c>
      <c r="E26" s="824">
        <v>-6242.6636363640137</v>
      </c>
      <c r="F26" s="823">
        <v>-3.9294196479281895E-2</v>
      </c>
    </row>
    <row r="27" spans="1:6" ht="12.95" customHeight="1">
      <c r="A27" s="826" t="s">
        <v>322</v>
      </c>
      <c r="B27" s="825">
        <v>61478.55</v>
      </c>
      <c r="C27" s="824">
        <v>-25.649999999994179</v>
      </c>
      <c r="D27" s="823">
        <v>-4.1704468963088548E-4</v>
      </c>
      <c r="E27" s="824">
        <v>-3299.040909090887</v>
      </c>
      <c r="F27" s="823">
        <v>-5.092873728077929E-2</v>
      </c>
    </row>
    <row r="28" spans="1:6" ht="12.95" customHeight="1">
      <c r="A28" s="826" t="s">
        <v>321</v>
      </c>
      <c r="B28" s="825">
        <v>115227.45</v>
      </c>
      <c r="C28" s="824">
        <v>8.0000000000145519</v>
      </c>
      <c r="D28" s="823">
        <v>6.9432721645723561E-5</v>
      </c>
      <c r="E28" s="824">
        <v>-5091.3681818181358</v>
      </c>
      <c r="F28" s="823">
        <v>-4.2315643211558007E-2</v>
      </c>
    </row>
    <row r="29" spans="1:6" ht="12.95" customHeight="1">
      <c r="A29" s="826" t="s">
        <v>320</v>
      </c>
      <c r="B29" s="825">
        <v>59230.150000000009</v>
      </c>
      <c r="C29" s="824">
        <v>-273.49999999998545</v>
      </c>
      <c r="D29" s="823">
        <v>-4.5963566940848688E-3</v>
      </c>
      <c r="E29" s="824" t="s">
        <v>351</v>
      </c>
      <c r="F29" s="823">
        <v>-3.2679229595756421E-2</v>
      </c>
    </row>
    <row r="30" spans="1:6" ht="12.95" customHeight="1">
      <c r="A30" s="826" t="s">
        <v>319</v>
      </c>
      <c r="B30" s="825">
        <v>38037.950000000004</v>
      </c>
      <c r="C30" s="824">
        <v>41.500000000007276</v>
      </c>
      <c r="D30" s="823">
        <v>1.0922072983134967E-3</v>
      </c>
      <c r="E30" s="824">
        <v>-1209.2318181817827</v>
      </c>
      <c r="F30" s="823">
        <v>-3.0810666197224612E-2</v>
      </c>
    </row>
    <row r="31" spans="1:6" ht="12.95" customHeight="1">
      <c r="A31" s="826" t="s">
        <v>318</v>
      </c>
      <c r="B31" s="825">
        <v>209801.19999999998</v>
      </c>
      <c r="C31" s="824">
        <v>556.14999999999418</v>
      </c>
      <c r="D31" s="823">
        <v>2.6578884422832072E-3</v>
      </c>
      <c r="E31" s="824">
        <v>-7837.5727272732183</v>
      </c>
      <c r="F31" s="823">
        <v>-3.6011840303357245E-2</v>
      </c>
    </row>
    <row r="32" spans="1:6" ht="12.95" customHeight="1">
      <c r="A32" s="826" t="s">
        <v>317</v>
      </c>
      <c r="B32" s="825">
        <v>55018.55</v>
      </c>
      <c r="C32" s="824">
        <v>41.099999999991269</v>
      </c>
      <c r="D32" s="823">
        <v>7.4757923475887722E-4</v>
      </c>
      <c r="E32" s="824">
        <v>-2178.9045454545121</v>
      </c>
      <c r="F32" s="823">
        <v>-3.8094432047197979E-2</v>
      </c>
    </row>
    <row r="33" spans="1:6" ht="12.95" customHeight="1">
      <c r="A33" s="830" t="s">
        <v>316</v>
      </c>
      <c r="B33" s="829">
        <v>884861.2</v>
      </c>
      <c r="C33" s="828">
        <v>445.64999999990687</v>
      </c>
      <c r="D33" s="827">
        <v>5.0389209009260583E-4</v>
      </c>
      <c r="E33" s="828">
        <v>-36788.572727273684</v>
      </c>
      <c r="F33" s="827">
        <v>-3.9916000433019017E-2</v>
      </c>
    </row>
    <row r="34" spans="1:6" ht="12.95" customHeight="1">
      <c r="A34" s="826" t="s">
        <v>315</v>
      </c>
      <c r="B34" s="825">
        <v>138078.15</v>
      </c>
      <c r="C34" s="824">
        <v>2969.3499999999767</v>
      </c>
      <c r="D34" s="823">
        <v>2.1977472969932244E-2</v>
      </c>
      <c r="E34" s="824">
        <v>-1870.3954545454471</v>
      </c>
      <c r="F34" s="823">
        <v>-1.3364879559630283E-2</v>
      </c>
    </row>
    <row r="35" spans="1:6" ht="12.95" customHeight="1">
      <c r="A35" s="826" t="s">
        <v>314</v>
      </c>
      <c r="B35" s="825">
        <v>159316.09999999998</v>
      </c>
      <c r="C35" s="824">
        <v>2081.2999999999884</v>
      </c>
      <c r="D35" s="823">
        <v>1.3236891578708887E-2</v>
      </c>
      <c r="E35" s="824">
        <v>-7557.1272727270261</v>
      </c>
      <c r="F35" s="823">
        <v>-4.5286637025219956E-2</v>
      </c>
    </row>
    <row r="36" spans="1:6" ht="12.95" customHeight="1">
      <c r="A36" s="826" t="s">
        <v>313</v>
      </c>
      <c r="B36" s="825">
        <v>74873.099999999991</v>
      </c>
      <c r="C36" s="824">
        <v>667.09999999999127</v>
      </c>
      <c r="D36" s="823">
        <v>8.989839096568808E-3</v>
      </c>
      <c r="E36" s="824">
        <v>-1222.2636363636411</v>
      </c>
      <c r="F36" s="823">
        <v>-1.6062261588031368E-2</v>
      </c>
    </row>
    <row r="37" spans="1:6" ht="12.95" customHeight="1">
      <c r="A37" s="826" t="s">
        <v>312</v>
      </c>
      <c r="B37" s="825">
        <v>89662.5</v>
      </c>
      <c r="C37" s="824">
        <v>2326.3499999999913</v>
      </c>
      <c r="D37" s="823">
        <v>2.6636736334266997E-2</v>
      </c>
      <c r="E37" s="824">
        <v>-3106.6818181818962</v>
      </c>
      <c r="F37" s="823">
        <v>-3.3488295976035198E-2</v>
      </c>
    </row>
    <row r="38" spans="1:6" ht="12.95" customHeight="1">
      <c r="A38" s="826" t="s">
        <v>311</v>
      </c>
      <c r="B38" s="825">
        <v>222416.40000000002</v>
      </c>
      <c r="C38" s="824">
        <v>2065.0000000000291</v>
      </c>
      <c r="D38" s="823">
        <v>9.3713949627731719E-3</v>
      </c>
      <c r="E38" s="824">
        <v>-6082.0999999998021</v>
      </c>
      <c r="F38" s="823">
        <v>-2.6617680203589122E-2</v>
      </c>
    </row>
    <row r="39" spans="1:6" ht="12.95" customHeight="1">
      <c r="A39" s="830" t="s">
        <v>310</v>
      </c>
      <c r="B39" s="829">
        <v>684346.25</v>
      </c>
      <c r="C39" s="828">
        <v>10109.099999999977</v>
      </c>
      <c r="D39" s="827">
        <v>1.4993389195478102E-2</v>
      </c>
      <c r="E39" s="828">
        <v>-19838.568181817885</v>
      </c>
      <c r="F39" s="827">
        <v>-2.8172388369633428E-2</v>
      </c>
    </row>
    <row r="40" spans="1:6" ht="12.95" customHeight="1">
      <c r="A40" s="826" t="s">
        <v>309</v>
      </c>
      <c r="B40" s="825">
        <v>2525321.5499999993</v>
      </c>
      <c r="C40" s="824">
        <v>-4943.1500000008382</v>
      </c>
      <c r="D40" s="823">
        <v>-1.9536098337856744E-3</v>
      </c>
      <c r="E40" s="824">
        <v>-109641.45000000158</v>
      </c>
      <c r="F40" s="823">
        <v>-4.1610242724471447E-2</v>
      </c>
    </row>
    <row r="41" spans="1:6" ht="12.95" customHeight="1">
      <c r="A41" s="826" t="s">
        <v>308</v>
      </c>
      <c r="B41" s="825">
        <v>307113.55</v>
      </c>
      <c r="C41" s="824">
        <v>1444.2999999999302</v>
      </c>
      <c r="D41" s="823">
        <v>4.7250418548805406E-3</v>
      </c>
      <c r="E41" s="824">
        <v>-27807.04090909136</v>
      </c>
      <c r="F41" s="823">
        <v>-8.3025772866378134E-2</v>
      </c>
    </row>
    <row r="42" spans="1:6" ht="12.95" customHeight="1">
      <c r="A42" s="826" t="s">
        <v>307</v>
      </c>
      <c r="B42" s="825">
        <v>187232.8</v>
      </c>
      <c r="C42" s="824">
        <v>5294.0499999999884</v>
      </c>
      <c r="D42" s="823">
        <v>2.9097979402408658E-2</v>
      </c>
      <c r="E42" s="824">
        <v>-4453.1090909091872</v>
      </c>
      <c r="F42" s="823">
        <v>-2.3231280337863813E-2</v>
      </c>
    </row>
    <row r="43" spans="1:6" ht="12.95" customHeight="1">
      <c r="A43" s="826" t="s">
        <v>306</v>
      </c>
      <c r="B43" s="825">
        <v>294900.75</v>
      </c>
      <c r="C43" s="824">
        <v>2827.0499999999884</v>
      </c>
      <c r="D43" s="823">
        <v>9.6792350697785245E-3</v>
      </c>
      <c r="E43" s="824">
        <v>-23376.886363636877</v>
      </c>
      <c r="F43" s="823">
        <v>-7.3448095916259892E-2</v>
      </c>
    </row>
    <row r="44" spans="1:6" ht="12.95" customHeight="1">
      <c r="A44" s="830" t="s">
        <v>305</v>
      </c>
      <c r="B44" s="829">
        <v>3314568.649999999</v>
      </c>
      <c r="C44" s="828">
        <v>4622.249999998603</v>
      </c>
      <c r="D44" s="827">
        <v>1.3964727646340602E-3</v>
      </c>
      <c r="E44" s="828">
        <v>-165278.48636363912</v>
      </c>
      <c r="F44" s="827">
        <v>-4.7495904241457998E-2</v>
      </c>
    </row>
    <row r="45" spans="1:6" ht="12.95" customHeight="1">
      <c r="A45" s="826" t="s">
        <v>304</v>
      </c>
      <c r="B45" s="825">
        <v>625685.35000000009</v>
      </c>
      <c r="C45" s="824">
        <v>7114.6000000000931</v>
      </c>
      <c r="D45" s="823">
        <v>1.1501675434863579E-2</v>
      </c>
      <c r="E45" s="824">
        <v>-43399.422727272497</v>
      </c>
      <c r="F45" s="823">
        <v>-6.4863862542217321E-2</v>
      </c>
    </row>
    <row r="46" spans="1:6" ht="12.95" customHeight="1">
      <c r="A46" s="826" t="s">
        <v>303</v>
      </c>
      <c r="B46" s="825">
        <v>220837.69999999998</v>
      </c>
      <c r="C46" s="824">
        <v>-2835.1000000000349</v>
      </c>
      <c r="D46" s="823">
        <v>-1.2675211290778421E-2</v>
      </c>
      <c r="E46" s="824">
        <v>-12439.436363636138</v>
      </c>
      <c r="F46" s="823">
        <v>-5.3324713075375452E-2</v>
      </c>
    </row>
    <row r="47" spans="1:6" ht="12.95" customHeight="1">
      <c r="A47" s="826" t="s">
        <v>302</v>
      </c>
      <c r="B47" s="825">
        <v>981796.35</v>
      </c>
      <c r="C47" s="824">
        <v>-595.44999999995343</v>
      </c>
      <c r="D47" s="823">
        <v>-6.0612273025895114E-4</v>
      </c>
      <c r="E47" s="824">
        <v>-35262.377272728365</v>
      </c>
      <c r="F47" s="823">
        <v>-3.4670935244108692E-2</v>
      </c>
    </row>
    <row r="48" spans="1:6" ht="12.95" customHeight="1">
      <c r="A48" s="830" t="s">
        <v>301</v>
      </c>
      <c r="B48" s="829">
        <v>1828319.4</v>
      </c>
      <c r="C48" s="828">
        <v>3684.0499999998137</v>
      </c>
      <c r="D48" s="827">
        <v>2.0190609592212194E-3</v>
      </c>
      <c r="E48" s="828">
        <v>-91101.236363637261</v>
      </c>
      <c r="F48" s="827">
        <v>-4.7462882620783686E-2</v>
      </c>
    </row>
    <row r="49" spans="1:6" ht="12.95" customHeight="1">
      <c r="A49" s="826" t="s">
        <v>300</v>
      </c>
      <c r="B49" s="825">
        <v>241501.1</v>
      </c>
      <c r="C49" s="824">
        <v>3839.5499999999884</v>
      </c>
      <c r="D49" s="823">
        <v>1.6155537149362242E-2</v>
      </c>
      <c r="E49" s="824">
        <v>-12194.627272727346</v>
      </c>
      <c r="F49" s="823">
        <v>-4.8067925320704807E-2</v>
      </c>
    </row>
    <row r="50" spans="1:6" ht="12.95" customHeight="1">
      <c r="A50" s="826" t="s">
        <v>299</v>
      </c>
      <c r="B50" s="825">
        <v>140500.75</v>
      </c>
      <c r="C50" s="824">
        <v>3015.7999999999884</v>
      </c>
      <c r="D50" s="823">
        <v>2.1935491848380506E-2</v>
      </c>
      <c r="E50" s="824">
        <v>-6524.4318181818817</v>
      </c>
      <c r="F50" s="823">
        <v>-4.4376288044658208E-2</v>
      </c>
    </row>
    <row r="51" spans="1:6" ht="12.95" customHeight="1">
      <c r="A51" s="830" t="s">
        <v>298</v>
      </c>
      <c r="B51" s="829">
        <v>382001.85</v>
      </c>
      <c r="C51" s="828">
        <v>6855.3499999999767</v>
      </c>
      <c r="D51" s="827">
        <v>1.8273794370998964E-2</v>
      </c>
      <c r="E51" s="828">
        <v>-18719.059090909257</v>
      </c>
      <c r="F51" s="827">
        <v>-4.6713457337117847E-2</v>
      </c>
    </row>
    <row r="52" spans="1:6" ht="12.95" customHeight="1">
      <c r="A52" s="826" t="s">
        <v>297</v>
      </c>
      <c r="B52" s="825">
        <v>418174.85000000003</v>
      </c>
      <c r="C52" s="824">
        <v>-461.74999999994179</v>
      </c>
      <c r="D52" s="823">
        <v>-1.1029852621580183E-3</v>
      </c>
      <c r="E52" s="824">
        <v>-19108.786363636027</v>
      </c>
      <c r="F52" s="823">
        <v>-4.3698837035249904E-2</v>
      </c>
    </row>
    <row r="53" spans="1:6" ht="12.95" customHeight="1">
      <c r="A53" s="826" t="s">
        <v>296</v>
      </c>
      <c r="B53" s="825">
        <v>118353.2</v>
      </c>
      <c r="C53" s="824">
        <v>-113.79999999998836</v>
      </c>
      <c r="D53" s="823">
        <v>-9.6060506301320903E-4</v>
      </c>
      <c r="E53" s="824">
        <v>-4888.709090909033</v>
      </c>
      <c r="F53" s="823">
        <v>-3.9667586513147057E-2</v>
      </c>
    </row>
    <row r="54" spans="1:6" ht="12.95" customHeight="1">
      <c r="A54" s="826" t="s">
        <v>295</v>
      </c>
      <c r="B54" s="825">
        <v>99085.150000000009</v>
      </c>
      <c r="C54" s="824">
        <v>96.05000000000291</v>
      </c>
      <c r="D54" s="823">
        <v>9.7030885218685192E-4</v>
      </c>
      <c r="E54" s="824">
        <v>-3496.3045454545208</v>
      </c>
      <c r="F54" s="823">
        <v>-3.408320305991841E-2</v>
      </c>
    </row>
    <row r="55" spans="1:6" ht="12.95" customHeight="1">
      <c r="A55" s="826" t="s">
        <v>294</v>
      </c>
      <c r="B55" s="825">
        <v>340760.39999999997</v>
      </c>
      <c r="C55" s="824">
        <v>2082.7499999999418</v>
      </c>
      <c r="D55" s="823">
        <v>6.1496529221811702E-3</v>
      </c>
      <c r="E55" s="824">
        <v>-14538.145454545971</v>
      </c>
      <c r="F55" s="823">
        <v>-4.0918111375735644E-2</v>
      </c>
    </row>
    <row r="56" spans="1:6" ht="12.95" customHeight="1">
      <c r="A56" s="830" t="s">
        <v>293</v>
      </c>
      <c r="B56" s="829">
        <v>976373.60000000009</v>
      </c>
      <c r="C56" s="828">
        <v>1603.2500000001164</v>
      </c>
      <c r="D56" s="827">
        <v>1.6447463753899161E-3</v>
      </c>
      <c r="E56" s="828">
        <v>-42031.945454545319</v>
      </c>
      <c r="F56" s="827">
        <v>-4.1272306147729365E-2</v>
      </c>
    </row>
    <row r="57" spans="1:6" ht="12.95" customHeight="1">
      <c r="A57" s="830" t="s">
        <v>292</v>
      </c>
      <c r="B57" s="829">
        <v>3133483.7</v>
      </c>
      <c r="C57" s="828">
        <v>-7059.8499999996275</v>
      </c>
      <c r="D57" s="827">
        <v>-2.2479707374221114E-3</v>
      </c>
      <c r="E57" s="828">
        <v>-101343.66363635613</v>
      </c>
      <c r="F57" s="827">
        <v>-3.1328924929840185E-2</v>
      </c>
    </row>
    <row r="58" spans="1:6" ht="12.95" customHeight="1">
      <c r="A58" s="830" t="s">
        <v>291</v>
      </c>
      <c r="B58" s="829">
        <v>588328.89999999991</v>
      </c>
      <c r="C58" s="828">
        <v>10926.5</v>
      </c>
      <c r="D58" s="827">
        <v>1.892354448128386E-2</v>
      </c>
      <c r="E58" s="828">
        <v>-16425.145454545622</v>
      </c>
      <c r="F58" s="827">
        <v>-2.7160042298187803E-2</v>
      </c>
    </row>
    <row r="59" spans="1:6" ht="12.95" customHeight="1">
      <c r="A59" s="830" t="s">
        <v>290</v>
      </c>
      <c r="B59" s="829">
        <v>282576.5</v>
      </c>
      <c r="C59" s="828">
        <v>395.15000000002328</v>
      </c>
      <c r="D59" s="827">
        <v>1.4003405965703486E-3</v>
      </c>
      <c r="E59" s="828">
        <v>-6550.6818181819399</v>
      </c>
      <c r="F59" s="827">
        <v>-2.2656748414271677E-2</v>
      </c>
    </row>
    <row r="60" spans="1:6" ht="12.95" customHeight="1">
      <c r="A60" s="826" t="s">
        <v>289</v>
      </c>
      <c r="B60" s="825">
        <v>155106.45000000001</v>
      </c>
      <c r="C60" s="824">
        <v>589.5000000000291</v>
      </c>
      <c r="D60" s="823">
        <v>3.8151154290841927E-3</v>
      </c>
      <c r="E60" s="824">
        <v>-5026.9590909093677</v>
      </c>
      <c r="F60" s="823">
        <v>-3.1392319188405682E-2</v>
      </c>
    </row>
    <row r="61" spans="1:6" ht="12.95" customHeight="1">
      <c r="A61" s="826" t="s">
        <v>288</v>
      </c>
      <c r="B61" s="825">
        <v>317685</v>
      </c>
      <c r="C61" s="824">
        <v>-1267.9000000000233</v>
      </c>
      <c r="D61" s="823">
        <v>-3.9751950836628414E-3</v>
      </c>
      <c r="E61" s="824">
        <v>-6422.3181818177691</v>
      </c>
      <c r="F61" s="823">
        <v>-1.9815406260635493E-2</v>
      </c>
    </row>
    <row r="62" spans="1:6" ht="12.95" customHeight="1">
      <c r="A62" s="826" t="s">
        <v>287</v>
      </c>
      <c r="B62" s="825">
        <v>474095</v>
      </c>
      <c r="C62" s="824">
        <v>-1405.4500000000116</v>
      </c>
      <c r="D62" s="823">
        <v>-2.9557280124551388E-3</v>
      </c>
      <c r="E62" s="824">
        <v>-10951.454545454995</v>
      </c>
      <c r="F62" s="823">
        <v>-2.2578156056656029E-2</v>
      </c>
    </row>
    <row r="63" spans="1:6" ht="12.95" customHeight="1">
      <c r="A63" s="830" t="s">
        <v>286</v>
      </c>
      <c r="B63" s="829">
        <v>946886.45</v>
      </c>
      <c r="C63" s="828">
        <v>-2083.8500000000931</v>
      </c>
      <c r="D63" s="827">
        <v>-2.1959064472303336E-3</v>
      </c>
      <c r="E63" s="828">
        <v>-22400.731818182161</v>
      </c>
      <c r="F63" s="827">
        <v>-2.3110521049255039E-2</v>
      </c>
    </row>
    <row r="64" spans="1:6" ht="12.95" customHeight="1">
      <c r="A64" s="830" t="s">
        <v>285</v>
      </c>
      <c r="B64" s="829">
        <v>127455.6</v>
      </c>
      <c r="C64" s="828">
        <v>2234.6000000000204</v>
      </c>
      <c r="D64" s="827">
        <v>1.7845249598709589E-2</v>
      </c>
      <c r="E64" s="828">
        <v>-3896.1727272726712</v>
      </c>
      <c r="F64" s="827">
        <v>-2.9662125195389244E-2</v>
      </c>
    </row>
    <row r="65" spans="1:6" ht="12.95" customHeight="1">
      <c r="A65" s="826" t="s">
        <v>284</v>
      </c>
      <c r="B65" s="825">
        <v>21618.099999999995</v>
      </c>
      <c r="C65" s="824">
        <v>-414.45000000000437</v>
      </c>
      <c r="D65" s="823">
        <v>-1.8810804922716806E-2</v>
      </c>
      <c r="E65" s="824">
        <v>-1459.7181818181489</v>
      </c>
      <c r="F65" s="823">
        <v>-6.3252001134500135E-2</v>
      </c>
    </row>
    <row r="66" spans="1:6" ht="12.95" customHeight="1">
      <c r="A66" s="826" t="s">
        <v>283</v>
      </c>
      <c r="B66" s="825">
        <v>23085.700000000004</v>
      </c>
      <c r="C66" s="824">
        <v>-595.84999999999854</v>
      </c>
      <c r="D66" s="823">
        <v>-2.5160937523092786E-2</v>
      </c>
      <c r="E66" s="824">
        <v>-1596.4818181818337</v>
      </c>
      <c r="F66" s="823">
        <v>-6.4681551653014924E-2</v>
      </c>
    </row>
    <row r="67" spans="1:6">
      <c r="A67" s="822" t="s">
        <v>95</v>
      </c>
      <c r="B67" s="821">
        <v>18556128.850000001</v>
      </c>
      <c r="C67" s="820">
        <v>97462.050000000745</v>
      </c>
      <c r="D67" s="819">
        <v>5.2800156726378056E-3</v>
      </c>
      <c r="E67" s="820">
        <v>-885984.60454542562</v>
      </c>
      <c r="F67" s="819">
        <v>-4.5570385473616692E-2</v>
      </c>
    </row>
  </sheetData>
  <mergeCells count="4">
    <mergeCell ref="A1:F1"/>
    <mergeCell ref="C3:D3"/>
    <mergeCell ref="E3:F3"/>
    <mergeCell ref="B3:B4"/>
  </mergeCells>
  <printOptions horizontalCentered="1" verticalCentered="1"/>
  <pageMargins left="0" right="0" top="0.19685039370078741" bottom="0.59055118110236227" header="0" footer="0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6"/>
  <sheetViews>
    <sheetView showGridLines="0" zoomScaleNormal="100" workbookViewId="0">
      <selection activeCell="S5" sqref="S5:T5"/>
    </sheetView>
  </sheetViews>
  <sheetFormatPr baseColWidth="10" defaultRowHeight="15"/>
  <cols>
    <col min="1" max="1" width="5.42578125" style="948" customWidth="1"/>
    <col min="2" max="2" width="24.140625" style="948" customWidth="1"/>
    <col min="3" max="8" width="14.42578125" style="948" customWidth="1"/>
    <col min="9" max="9" width="2.28515625" style="946" customWidth="1"/>
    <col min="10" max="15" width="14.42578125" style="948" customWidth="1"/>
    <col min="16" max="16" width="2.28515625" style="946" customWidth="1"/>
    <col min="17" max="22" width="14.42578125" style="948" customWidth="1"/>
    <col min="23" max="28" width="11.42578125" style="923"/>
    <col min="29" max="16384" width="11.42578125" style="948"/>
  </cols>
  <sheetData>
    <row r="1" spans="1:22" s="923" customFormat="1" ht="26.25">
      <c r="A1" s="1128" t="s">
        <v>354</v>
      </c>
      <c r="B1" s="1128"/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8"/>
      <c r="P1" s="1128"/>
      <c r="Q1" s="1128"/>
      <c r="R1" s="1128"/>
      <c r="S1" s="1128"/>
      <c r="T1" s="1128"/>
      <c r="U1" s="1128"/>
      <c r="V1" s="1128"/>
    </row>
    <row r="2" spans="1:22" s="923" customFormat="1" ht="31.5" customHeight="1">
      <c r="A2" s="1129" t="s">
        <v>580</v>
      </c>
      <c r="B2" s="1129"/>
      <c r="C2" s="1129"/>
      <c r="D2" s="1129"/>
      <c r="E2" s="1129"/>
      <c r="F2" s="1129"/>
      <c r="G2" s="1129"/>
      <c r="H2" s="1129"/>
      <c r="I2" s="1130"/>
      <c r="J2" s="1129"/>
      <c r="K2" s="1129"/>
      <c r="L2" s="1129"/>
      <c r="M2" s="1129"/>
      <c r="N2" s="1129"/>
      <c r="O2" s="1129"/>
      <c r="P2" s="1130"/>
      <c r="Q2" s="1129"/>
      <c r="R2" s="1129"/>
      <c r="S2" s="1129"/>
      <c r="T2" s="1129"/>
      <c r="U2" s="1129"/>
      <c r="V2" s="1129"/>
    </row>
    <row r="3" spans="1:22" s="923" customFormat="1" ht="38.25" customHeight="1">
      <c r="A3" s="1131" t="s">
        <v>355</v>
      </c>
      <c r="B3" s="1131"/>
      <c r="C3" s="1132" t="s">
        <v>356</v>
      </c>
      <c r="D3" s="1132"/>
      <c r="E3" s="1132"/>
      <c r="F3" s="1132"/>
      <c r="G3" s="1132"/>
      <c r="H3" s="1132"/>
      <c r="I3" s="924"/>
      <c r="J3" s="1133" t="s">
        <v>357</v>
      </c>
      <c r="K3" s="1133"/>
      <c r="L3" s="1133"/>
      <c r="M3" s="1133"/>
      <c r="N3" s="1133"/>
      <c r="O3" s="1133"/>
      <c r="P3" s="924"/>
      <c r="Q3" s="1134" t="s">
        <v>358</v>
      </c>
      <c r="R3" s="1133"/>
      <c r="S3" s="1133"/>
      <c r="T3" s="1133"/>
      <c r="U3" s="1133"/>
      <c r="V3" s="1135"/>
    </row>
    <row r="4" spans="1:22" s="923" customFormat="1" ht="38.25" customHeight="1">
      <c r="A4" s="1131"/>
      <c r="B4" s="1131"/>
      <c r="C4" s="1136" t="s">
        <v>359</v>
      </c>
      <c r="D4" s="1137"/>
      <c r="E4" s="1137" t="s">
        <v>360</v>
      </c>
      <c r="F4" s="1137"/>
      <c r="G4" s="1137" t="s">
        <v>361</v>
      </c>
      <c r="H4" s="1138"/>
      <c r="I4" s="925"/>
      <c r="J4" s="1136" t="s">
        <v>359</v>
      </c>
      <c r="K4" s="1137"/>
      <c r="L4" s="1137" t="s">
        <v>360</v>
      </c>
      <c r="M4" s="1137"/>
      <c r="N4" s="1137" t="s">
        <v>361</v>
      </c>
      <c r="O4" s="1138"/>
      <c r="P4" s="925"/>
      <c r="Q4" s="1136" t="s">
        <v>359</v>
      </c>
      <c r="R4" s="1137"/>
      <c r="S4" s="1137" t="s">
        <v>360</v>
      </c>
      <c r="T4" s="1137"/>
      <c r="U4" s="1137" t="s">
        <v>361</v>
      </c>
      <c r="V4" s="1137"/>
    </row>
    <row r="5" spans="1:22" s="923" customFormat="1" ht="38.25" customHeight="1">
      <c r="A5" s="1131"/>
      <c r="B5" s="1131"/>
      <c r="C5" s="994" t="s">
        <v>581</v>
      </c>
      <c r="D5" s="957" t="s">
        <v>582</v>
      </c>
      <c r="E5" s="994" t="s">
        <v>581</v>
      </c>
      <c r="F5" s="957" t="s">
        <v>582</v>
      </c>
      <c r="G5" s="926" t="s">
        <v>132</v>
      </c>
      <c r="H5" s="927" t="s">
        <v>131</v>
      </c>
      <c r="I5" s="928"/>
      <c r="J5" s="994" t="s">
        <v>581</v>
      </c>
      <c r="K5" s="957" t="s">
        <v>582</v>
      </c>
      <c r="L5" s="994" t="s">
        <v>581</v>
      </c>
      <c r="M5" s="957" t="s">
        <v>582</v>
      </c>
      <c r="N5" s="926" t="s">
        <v>132</v>
      </c>
      <c r="O5" s="927" t="s">
        <v>131</v>
      </c>
      <c r="P5" s="928"/>
      <c r="Q5" s="994" t="s">
        <v>581</v>
      </c>
      <c r="R5" s="957" t="s">
        <v>582</v>
      </c>
      <c r="S5" s="994" t="s">
        <v>581</v>
      </c>
      <c r="T5" s="957" t="s">
        <v>582</v>
      </c>
      <c r="U5" s="926" t="s">
        <v>132</v>
      </c>
      <c r="V5" s="926" t="s">
        <v>131</v>
      </c>
    </row>
    <row r="6" spans="1:22" s="923" customFormat="1" ht="15.75">
      <c r="A6" s="929" t="s">
        <v>362</v>
      </c>
      <c r="B6" s="929"/>
      <c r="C6" s="929">
        <v>4295</v>
      </c>
      <c r="D6" s="930">
        <v>4106.5</v>
      </c>
      <c r="E6" s="930">
        <v>35357</v>
      </c>
      <c r="F6" s="930">
        <v>34309.736842105267</v>
      </c>
      <c r="G6" s="930">
        <v>23184</v>
      </c>
      <c r="H6" s="930">
        <v>12173</v>
      </c>
      <c r="I6" s="931"/>
      <c r="J6" s="930">
        <v>77734</v>
      </c>
      <c r="K6" s="930">
        <v>82310.736842105267</v>
      </c>
      <c r="L6" s="930">
        <v>364643</v>
      </c>
      <c r="M6" s="930">
        <v>400552.26315789472</v>
      </c>
      <c r="N6" s="930">
        <v>176845</v>
      </c>
      <c r="O6" s="930">
        <v>187798</v>
      </c>
      <c r="P6" s="931"/>
      <c r="Q6" s="930">
        <f t="shared" ref="Q6:V6" si="0">C6+J6</f>
        <v>82029</v>
      </c>
      <c r="R6" s="930">
        <f t="shared" si="0"/>
        <v>86417.236842105267</v>
      </c>
      <c r="S6" s="930">
        <f t="shared" si="0"/>
        <v>400000</v>
      </c>
      <c r="T6" s="930">
        <f t="shared" si="0"/>
        <v>434862</v>
      </c>
      <c r="U6" s="930">
        <f t="shared" si="0"/>
        <v>200029</v>
      </c>
      <c r="V6" s="930">
        <f t="shared" si="0"/>
        <v>199971</v>
      </c>
    </row>
    <row r="7" spans="1:22" s="923" customFormat="1" ht="15.75">
      <c r="A7" s="932">
        <v>4</v>
      </c>
      <c r="B7" s="933" t="s">
        <v>344</v>
      </c>
      <c r="C7" s="934">
        <v>200</v>
      </c>
      <c r="D7" s="934">
        <v>197.83333333333334</v>
      </c>
      <c r="E7" s="934">
        <v>1866</v>
      </c>
      <c r="F7" s="934">
        <v>1871.6315789473683</v>
      </c>
      <c r="G7" s="934">
        <v>1367</v>
      </c>
      <c r="H7" s="934">
        <v>499</v>
      </c>
      <c r="I7" s="931"/>
      <c r="J7" s="934">
        <v>5831</v>
      </c>
      <c r="K7" s="934">
        <v>6334.105263157895</v>
      </c>
      <c r="L7" s="934">
        <v>23600</v>
      </c>
      <c r="M7" s="934">
        <v>26743.263157894737</v>
      </c>
      <c r="N7" s="934">
        <v>10921</v>
      </c>
      <c r="O7" s="934">
        <v>12679</v>
      </c>
      <c r="P7" s="931"/>
      <c r="Q7" s="935">
        <f t="shared" ref="Q7:V49" si="1">C7+J7</f>
        <v>6031</v>
      </c>
      <c r="R7" s="935">
        <f t="shared" si="1"/>
        <v>6531.9385964912281</v>
      </c>
      <c r="S7" s="935">
        <f t="shared" si="1"/>
        <v>25466</v>
      </c>
      <c r="T7" s="935">
        <f t="shared" si="1"/>
        <v>28614.894736842107</v>
      </c>
      <c r="U7" s="935">
        <f t="shared" si="1"/>
        <v>12288</v>
      </c>
      <c r="V7" s="935">
        <f t="shared" si="1"/>
        <v>13178</v>
      </c>
    </row>
    <row r="8" spans="1:22" s="923" customFormat="1" ht="15.75">
      <c r="A8" s="932">
        <v>11</v>
      </c>
      <c r="B8" s="933" t="s">
        <v>343</v>
      </c>
      <c r="C8" s="936">
        <v>537</v>
      </c>
      <c r="D8" s="936">
        <v>500.83333333333331</v>
      </c>
      <c r="E8" s="936">
        <v>4724</v>
      </c>
      <c r="F8" s="936">
        <v>4485.4210526315792</v>
      </c>
      <c r="G8" s="936">
        <v>3232</v>
      </c>
      <c r="H8" s="936">
        <v>1492</v>
      </c>
      <c r="I8" s="931"/>
      <c r="J8" s="936">
        <v>11246</v>
      </c>
      <c r="K8" s="936">
        <v>11999.578947368422</v>
      </c>
      <c r="L8" s="936">
        <v>49833</v>
      </c>
      <c r="M8" s="936">
        <v>56592.15789473684</v>
      </c>
      <c r="N8" s="936">
        <v>23853</v>
      </c>
      <c r="O8" s="936">
        <v>25980</v>
      </c>
      <c r="P8" s="931"/>
      <c r="Q8" s="935">
        <f t="shared" si="1"/>
        <v>11783</v>
      </c>
      <c r="R8" s="935">
        <f t="shared" si="1"/>
        <v>12500.412280701756</v>
      </c>
      <c r="S8" s="935">
        <f t="shared" si="1"/>
        <v>54557</v>
      </c>
      <c r="T8" s="935">
        <f t="shared" si="1"/>
        <v>61077.57894736842</v>
      </c>
      <c r="U8" s="935">
        <f t="shared" si="1"/>
        <v>27085</v>
      </c>
      <c r="V8" s="935">
        <f t="shared" si="1"/>
        <v>27472</v>
      </c>
    </row>
    <row r="9" spans="1:22" s="923" customFormat="1" ht="15.75">
      <c r="A9" s="932">
        <v>14</v>
      </c>
      <c r="B9" s="933" t="s">
        <v>342</v>
      </c>
      <c r="C9" s="936">
        <v>529</v>
      </c>
      <c r="D9" s="936">
        <v>502.44444444444446</v>
      </c>
      <c r="E9" s="936">
        <v>3470</v>
      </c>
      <c r="F9" s="936">
        <v>3379.7894736842104</v>
      </c>
      <c r="G9" s="936">
        <v>2277</v>
      </c>
      <c r="H9" s="936">
        <v>1193</v>
      </c>
      <c r="I9" s="931"/>
      <c r="J9" s="936">
        <v>6144</v>
      </c>
      <c r="K9" s="936">
        <v>6493.4736842105267</v>
      </c>
      <c r="L9" s="936">
        <v>26721</v>
      </c>
      <c r="M9" s="936">
        <v>29361.526315789473</v>
      </c>
      <c r="N9" s="936">
        <v>13795</v>
      </c>
      <c r="O9" s="936">
        <v>12926</v>
      </c>
      <c r="P9" s="931"/>
      <c r="Q9" s="935">
        <f t="shared" si="1"/>
        <v>6673</v>
      </c>
      <c r="R9" s="935">
        <f t="shared" si="1"/>
        <v>6995.918128654971</v>
      </c>
      <c r="S9" s="935">
        <f t="shared" si="1"/>
        <v>30191</v>
      </c>
      <c r="T9" s="935">
        <f t="shared" si="1"/>
        <v>32741.315789473683</v>
      </c>
      <c r="U9" s="935">
        <f t="shared" si="1"/>
        <v>16072</v>
      </c>
      <c r="V9" s="935">
        <f t="shared" si="1"/>
        <v>14119</v>
      </c>
    </row>
    <row r="10" spans="1:22" s="923" customFormat="1" ht="15.75">
      <c r="A10" s="932">
        <v>18</v>
      </c>
      <c r="B10" s="933" t="s">
        <v>341</v>
      </c>
      <c r="C10" s="936">
        <v>325</v>
      </c>
      <c r="D10" s="936">
        <v>302.55555555555554</v>
      </c>
      <c r="E10" s="936">
        <v>2342</v>
      </c>
      <c r="F10" s="936">
        <v>2195.9473684210525</v>
      </c>
      <c r="G10" s="936">
        <v>1481</v>
      </c>
      <c r="H10" s="936">
        <v>861</v>
      </c>
      <c r="I10" s="931"/>
      <c r="J10" s="936">
        <v>9209</v>
      </c>
      <c r="K10" s="936">
        <v>9706.21052631579</v>
      </c>
      <c r="L10" s="936">
        <v>40446</v>
      </c>
      <c r="M10" s="936">
        <v>43518.68421052632</v>
      </c>
      <c r="N10" s="936">
        <v>19757</v>
      </c>
      <c r="O10" s="936">
        <v>20689</v>
      </c>
      <c r="P10" s="931"/>
      <c r="Q10" s="935">
        <f t="shared" si="1"/>
        <v>9534</v>
      </c>
      <c r="R10" s="935">
        <f t="shared" si="1"/>
        <v>10008.766081871345</v>
      </c>
      <c r="S10" s="935">
        <f t="shared" si="1"/>
        <v>42788</v>
      </c>
      <c r="T10" s="935">
        <f t="shared" si="1"/>
        <v>45714.631578947374</v>
      </c>
      <c r="U10" s="935">
        <f t="shared" si="1"/>
        <v>21238</v>
      </c>
      <c r="V10" s="935">
        <f t="shared" si="1"/>
        <v>21550</v>
      </c>
    </row>
    <row r="11" spans="1:22" s="923" customFormat="1" ht="15.75">
      <c r="A11" s="932">
        <v>21</v>
      </c>
      <c r="B11" s="933" t="s">
        <v>340</v>
      </c>
      <c r="C11" s="936">
        <v>175</v>
      </c>
      <c r="D11" s="936">
        <v>167.11111111111111</v>
      </c>
      <c r="E11" s="936">
        <v>1258</v>
      </c>
      <c r="F11" s="936">
        <v>1219.7368421052631</v>
      </c>
      <c r="G11" s="936">
        <v>894</v>
      </c>
      <c r="H11" s="936">
        <v>364</v>
      </c>
      <c r="I11" s="931"/>
      <c r="J11" s="936">
        <v>3688</v>
      </c>
      <c r="K11" s="936">
        <v>3979.1052631578946</v>
      </c>
      <c r="L11" s="936">
        <v>15423</v>
      </c>
      <c r="M11" s="936">
        <v>17373.15789473684</v>
      </c>
      <c r="N11" s="936">
        <v>7280</v>
      </c>
      <c r="O11" s="936">
        <v>8143</v>
      </c>
      <c r="P11" s="931"/>
      <c r="Q11" s="935">
        <f t="shared" si="1"/>
        <v>3863</v>
      </c>
      <c r="R11" s="935">
        <f t="shared" si="1"/>
        <v>4146.2163742690054</v>
      </c>
      <c r="S11" s="935">
        <f t="shared" si="1"/>
        <v>16681</v>
      </c>
      <c r="T11" s="935">
        <f t="shared" si="1"/>
        <v>18592.894736842103</v>
      </c>
      <c r="U11" s="935">
        <f t="shared" si="1"/>
        <v>8174</v>
      </c>
      <c r="V11" s="935">
        <f t="shared" si="1"/>
        <v>8507</v>
      </c>
    </row>
    <row r="12" spans="1:22" s="923" customFormat="1" ht="15" customHeight="1">
      <c r="A12" s="932">
        <v>23</v>
      </c>
      <c r="B12" s="933" t="s">
        <v>339</v>
      </c>
      <c r="C12" s="936">
        <v>332</v>
      </c>
      <c r="D12" s="936">
        <v>322.66666666666669</v>
      </c>
      <c r="E12" s="936">
        <v>2822</v>
      </c>
      <c r="F12" s="936">
        <v>2827.0526315789471</v>
      </c>
      <c r="G12" s="936">
        <v>2057</v>
      </c>
      <c r="H12" s="936">
        <v>765</v>
      </c>
      <c r="I12" s="931"/>
      <c r="J12" s="936">
        <v>4615</v>
      </c>
      <c r="K12" s="936">
        <v>4965.7894736842109</v>
      </c>
      <c r="L12" s="936">
        <v>18062</v>
      </c>
      <c r="M12" s="936">
        <v>20095.368421052633</v>
      </c>
      <c r="N12" s="936">
        <v>9798</v>
      </c>
      <c r="O12" s="936">
        <v>8264</v>
      </c>
      <c r="P12" s="931"/>
      <c r="Q12" s="935">
        <f t="shared" si="1"/>
        <v>4947</v>
      </c>
      <c r="R12" s="935">
        <f t="shared" si="1"/>
        <v>5288.4561403508778</v>
      </c>
      <c r="S12" s="935">
        <f t="shared" si="1"/>
        <v>20884</v>
      </c>
      <c r="T12" s="935">
        <f t="shared" si="1"/>
        <v>22922.42105263158</v>
      </c>
      <c r="U12" s="935">
        <f t="shared" si="1"/>
        <v>11855</v>
      </c>
      <c r="V12" s="935">
        <f t="shared" si="1"/>
        <v>9029</v>
      </c>
    </row>
    <row r="13" spans="1:22" s="923" customFormat="1" ht="15" customHeight="1">
      <c r="A13" s="932">
        <v>29</v>
      </c>
      <c r="B13" s="933" t="s">
        <v>338</v>
      </c>
      <c r="C13" s="936">
        <v>1087</v>
      </c>
      <c r="D13" s="936">
        <v>1063.9444444444443</v>
      </c>
      <c r="E13" s="936">
        <v>8737</v>
      </c>
      <c r="F13" s="936">
        <v>8630.105263157895</v>
      </c>
      <c r="G13" s="936">
        <v>5064</v>
      </c>
      <c r="H13" s="936">
        <v>3673</v>
      </c>
      <c r="I13" s="931"/>
      <c r="J13" s="936">
        <v>19775</v>
      </c>
      <c r="K13" s="936">
        <v>20569.736842105263</v>
      </c>
      <c r="L13" s="936">
        <v>107048</v>
      </c>
      <c r="M13" s="936">
        <v>114167.68421052632</v>
      </c>
      <c r="N13" s="936">
        <v>50559</v>
      </c>
      <c r="O13" s="936">
        <v>56489</v>
      </c>
      <c r="P13" s="931"/>
      <c r="Q13" s="935">
        <f t="shared" si="1"/>
        <v>20862</v>
      </c>
      <c r="R13" s="935">
        <f t="shared" si="1"/>
        <v>21633.681286549709</v>
      </c>
      <c r="S13" s="935">
        <f t="shared" si="1"/>
        <v>115785</v>
      </c>
      <c r="T13" s="935">
        <f t="shared" si="1"/>
        <v>122797.78947368421</v>
      </c>
      <c r="U13" s="935">
        <f t="shared" si="1"/>
        <v>55623</v>
      </c>
      <c r="V13" s="935">
        <f t="shared" si="1"/>
        <v>60162</v>
      </c>
    </row>
    <row r="14" spans="1:22" s="923" customFormat="1" ht="15" customHeight="1">
      <c r="A14" s="937">
        <v>41</v>
      </c>
      <c r="B14" s="938" t="s">
        <v>337</v>
      </c>
      <c r="C14" s="939">
        <v>1110</v>
      </c>
      <c r="D14" s="939">
        <v>1049.1111111111111</v>
      </c>
      <c r="E14" s="939">
        <v>10138</v>
      </c>
      <c r="F14" s="939">
        <v>9700.0526315789484</v>
      </c>
      <c r="G14" s="939">
        <v>6812</v>
      </c>
      <c r="H14" s="939">
        <v>3326</v>
      </c>
      <c r="I14" s="931"/>
      <c r="J14" s="939">
        <v>17226</v>
      </c>
      <c r="K14" s="939">
        <v>18262.736842105263</v>
      </c>
      <c r="L14" s="939">
        <v>83510</v>
      </c>
      <c r="M14" s="939">
        <v>92700.421052631573</v>
      </c>
      <c r="N14" s="939">
        <v>40882</v>
      </c>
      <c r="O14" s="939">
        <v>42628</v>
      </c>
      <c r="P14" s="931"/>
      <c r="Q14" s="935">
        <f t="shared" si="1"/>
        <v>18336</v>
      </c>
      <c r="R14" s="935">
        <f t="shared" si="1"/>
        <v>19311.847953216373</v>
      </c>
      <c r="S14" s="935">
        <f t="shared" si="1"/>
        <v>93648</v>
      </c>
      <c r="T14" s="935">
        <f t="shared" si="1"/>
        <v>102400.47368421052</v>
      </c>
      <c r="U14" s="935">
        <f t="shared" si="1"/>
        <v>47694</v>
      </c>
      <c r="V14" s="935">
        <f t="shared" si="1"/>
        <v>45954</v>
      </c>
    </row>
    <row r="15" spans="1:22" s="923" customFormat="1" ht="15" customHeight="1">
      <c r="A15" s="929" t="s">
        <v>332</v>
      </c>
      <c r="B15" s="929"/>
      <c r="C15" s="929">
        <v>1602</v>
      </c>
      <c r="D15" s="930">
        <v>1558</v>
      </c>
      <c r="E15" s="930">
        <v>11438</v>
      </c>
      <c r="F15" s="930">
        <v>11489.947368421052</v>
      </c>
      <c r="G15" s="930">
        <v>7385</v>
      </c>
      <c r="H15" s="930">
        <v>4053</v>
      </c>
      <c r="I15" s="931"/>
      <c r="J15" s="930">
        <v>11982</v>
      </c>
      <c r="K15" s="930">
        <v>12683</v>
      </c>
      <c r="L15" s="930">
        <v>62124</v>
      </c>
      <c r="M15" s="930">
        <v>68297.68421052632</v>
      </c>
      <c r="N15" s="930">
        <v>27871</v>
      </c>
      <c r="O15" s="930">
        <v>34253</v>
      </c>
      <c r="P15" s="931"/>
      <c r="Q15" s="930">
        <f t="shared" si="1"/>
        <v>13584</v>
      </c>
      <c r="R15" s="930">
        <f t="shared" si="1"/>
        <v>14241</v>
      </c>
      <c r="S15" s="930">
        <f t="shared" si="1"/>
        <v>73562</v>
      </c>
      <c r="T15" s="930">
        <f t="shared" si="1"/>
        <v>79787.631578947374</v>
      </c>
      <c r="U15" s="930">
        <f t="shared" si="1"/>
        <v>35256</v>
      </c>
      <c r="V15" s="930">
        <f t="shared" si="1"/>
        <v>38306</v>
      </c>
    </row>
    <row r="16" spans="1:22" s="923" customFormat="1" ht="15" customHeight="1">
      <c r="A16" s="940">
        <v>22</v>
      </c>
      <c r="B16" s="941" t="s">
        <v>335</v>
      </c>
      <c r="C16" s="936">
        <v>168</v>
      </c>
      <c r="D16" s="936">
        <v>167.77777777777777</v>
      </c>
      <c r="E16" s="936">
        <v>978</v>
      </c>
      <c r="F16" s="936">
        <v>1015.4736842105264</v>
      </c>
      <c r="G16" s="936">
        <v>590</v>
      </c>
      <c r="H16" s="936">
        <v>388</v>
      </c>
      <c r="I16" s="931"/>
      <c r="J16" s="936">
        <v>2401</v>
      </c>
      <c r="K16" s="936">
        <v>2550.8421052631579</v>
      </c>
      <c r="L16" s="936">
        <v>8949</v>
      </c>
      <c r="M16" s="936">
        <v>9812.1052631578932</v>
      </c>
      <c r="N16" s="936">
        <v>3724</v>
      </c>
      <c r="O16" s="936">
        <v>5225</v>
      </c>
      <c r="P16" s="931"/>
      <c r="Q16" s="935">
        <f t="shared" si="1"/>
        <v>2569</v>
      </c>
      <c r="R16" s="935">
        <f t="shared" si="1"/>
        <v>2718.6198830409357</v>
      </c>
      <c r="S16" s="935">
        <f t="shared" si="1"/>
        <v>9927</v>
      </c>
      <c r="T16" s="935">
        <f t="shared" si="1"/>
        <v>10827.57894736842</v>
      </c>
      <c r="U16" s="935">
        <f t="shared" si="1"/>
        <v>4314</v>
      </c>
      <c r="V16" s="935">
        <f t="shared" si="1"/>
        <v>5613</v>
      </c>
    </row>
    <row r="17" spans="1:25" s="923" customFormat="1" ht="15.75">
      <c r="A17" s="932">
        <v>44</v>
      </c>
      <c r="B17" s="933" t="s">
        <v>334</v>
      </c>
      <c r="C17" s="936">
        <v>148</v>
      </c>
      <c r="D17" s="936">
        <v>140.66666666666666</v>
      </c>
      <c r="E17" s="936">
        <v>773</v>
      </c>
      <c r="F17" s="936">
        <v>740.21052631578948</v>
      </c>
      <c r="G17" s="936">
        <v>507</v>
      </c>
      <c r="H17" s="936">
        <v>266</v>
      </c>
      <c r="I17" s="931"/>
      <c r="J17" s="936">
        <v>1324</v>
      </c>
      <c r="K17" s="936">
        <v>1337.0526315789473</v>
      </c>
      <c r="L17" s="936">
        <v>5321</v>
      </c>
      <c r="M17" s="936">
        <v>5360.21052631579</v>
      </c>
      <c r="N17" s="936">
        <v>2440</v>
      </c>
      <c r="O17" s="936">
        <v>2881</v>
      </c>
      <c r="P17" s="931"/>
      <c r="Q17" s="935">
        <f t="shared" si="1"/>
        <v>1472</v>
      </c>
      <c r="R17" s="935">
        <f t="shared" si="1"/>
        <v>1477.719298245614</v>
      </c>
      <c r="S17" s="935">
        <f t="shared" si="1"/>
        <v>6094</v>
      </c>
      <c r="T17" s="935">
        <f t="shared" si="1"/>
        <v>6100.4210526315792</v>
      </c>
      <c r="U17" s="935">
        <f t="shared" si="1"/>
        <v>2947</v>
      </c>
      <c r="V17" s="935">
        <f t="shared" si="1"/>
        <v>3147</v>
      </c>
    </row>
    <row r="18" spans="1:25" s="923" customFormat="1" ht="15.75">
      <c r="A18" s="937">
        <v>50</v>
      </c>
      <c r="B18" s="938" t="s">
        <v>333</v>
      </c>
      <c r="C18" s="936">
        <v>1286</v>
      </c>
      <c r="D18" s="936">
        <v>1249.5555555555557</v>
      </c>
      <c r="E18" s="936">
        <v>9687</v>
      </c>
      <c r="F18" s="936">
        <v>9734.2631578947367</v>
      </c>
      <c r="G18" s="936">
        <v>6288</v>
      </c>
      <c r="H18" s="936">
        <v>3399</v>
      </c>
      <c r="I18" s="931"/>
      <c r="J18" s="936">
        <v>8257</v>
      </c>
      <c r="K18" s="936">
        <v>8795.105263157895</v>
      </c>
      <c r="L18" s="936">
        <v>47854</v>
      </c>
      <c r="M18" s="936">
        <v>53125.368421052633</v>
      </c>
      <c r="N18" s="936">
        <v>21707</v>
      </c>
      <c r="O18" s="936">
        <v>26147</v>
      </c>
      <c r="P18" s="931"/>
      <c r="Q18" s="935">
        <f t="shared" si="1"/>
        <v>9543</v>
      </c>
      <c r="R18" s="935">
        <f t="shared" si="1"/>
        <v>10044.660818713452</v>
      </c>
      <c r="S18" s="935">
        <f t="shared" si="1"/>
        <v>57541</v>
      </c>
      <c r="T18" s="935">
        <f t="shared" si="1"/>
        <v>62859.631578947374</v>
      </c>
      <c r="U18" s="935">
        <f t="shared" si="1"/>
        <v>27995</v>
      </c>
      <c r="V18" s="935">
        <f t="shared" si="1"/>
        <v>29546</v>
      </c>
    </row>
    <row r="19" spans="1:25" s="923" customFormat="1" ht="15.75">
      <c r="A19" s="929" t="s">
        <v>331</v>
      </c>
      <c r="B19" s="929"/>
      <c r="C19" s="929">
        <v>932</v>
      </c>
      <c r="D19" s="930">
        <v>918.27777777777783</v>
      </c>
      <c r="E19" s="930">
        <v>6450</v>
      </c>
      <c r="F19" s="930">
        <v>6342.3157894736851</v>
      </c>
      <c r="G19" s="930">
        <v>4440</v>
      </c>
      <c r="H19" s="930">
        <v>2010</v>
      </c>
      <c r="I19" s="931"/>
      <c r="J19" s="930">
        <v>10896</v>
      </c>
      <c r="K19" s="930">
        <v>11572.736842105263</v>
      </c>
      <c r="L19" s="930">
        <v>42080</v>
      </c>
      <c r="M19" s="930">
        <v>47072.052631578947</v>
      </c>
      <c r="N19" s="930">
        <v>17883</v>
      </c>
      <c r="O19" s="930">
        <v>24197</v>
      </c>
      <c r="P19" s="931"/>
      <c r="Q19" s="930">
        <f t="shared" si="1"/>
        <v>11828</v>
      </c>
      <c r="R19" s="930">
        <f t="shared" si="1"/>
        <v>12491.014619883041</v>
      </c>
      <c r="S19" s="930">
        <f t="shared" si="1"/>
        <v>48530</v>
      </c>
      <c r="T19" s="930">
        <f t="shared" si="1"/>
        <v>53414.368421052633</v>
      </c>
      <c r="U19" s="930">
        <f t="shared" si="1"/>
        <v>22323</v>
      </c>
      <c r="V19" s="930">
        <f t="shared" si="1"/>
        <v>26207</v>
      </c>
      <c r="W19" s="942"/>
      <c r="X19" s="942"/>
      <c r="Y19" s="942"/>
    </row>
    <row r="20" spans="1:25" s="923" customFormat="1" ht="15.75">
      <c r="A20" s="932">
        <v>33</v>
      </c>
      <c r="B20" s="933" t="s">
        <v>363</v>
      </c>
      <c r="C20" s="936">
        <v>932</v>
      </c>
      <c r="D20" s="936">
        <v>918.27777777777783</v>
      </c>
      <c r="E20" s="936">
        <v>6450</v>
      </c>
      <c r="F20" s="936">
        <v>6342.3157894736851</v>
      </c>
      <c r="G20" s="936">
        <v>4440</v>
      </c>
      <c r="H20" s="936">
        <v>2010</v>
      </c>
      <c r="I20" s="931"/>
      <c r="J20" s="936">
        <v>10896</v>
      </c>
      <c r="K20" s="936">
        <v>11572.736842105263</v>
      </c>
      <c r="L20" s="936">
        <v>42080</v>
      </c>
      <c r="M20" s="936">
        <v>47072.052631578947</v>
      </c>
      <c r="N20" s="936">
        <v>17883</v>
      </c>
      <c r="O20" s="936">
        <v>24197</v>
      </c>
      <c r="P20" s="931"/>
      <c r="Q20" s="935">
        <f t="shared" si="1"/>
        <v>11828</v>
      </c>
      <c r="R20" s="935">
        <f t="shared" si="1"/>
        <v>12491.014619883041</v>
      </c>
      <c r="S20" s="935">
        <f t="shared" si="1"/>
        <v>48530</v>
      </c>
      <c r="T20" s="935">
        <f t="shared" si="1"/>
        <v>53414.368421052633</v>
      </c>
      <c r="U20" s="935">
        <f t="shared" si="1"/>
        <v>22323</v>
      </c>
      <c r="V20" s="935">
        <f t="shared" si="1"/>
        <v>26207</v>
      </c>
    </row>
    <row r="21" spans="1:25" s="923" customFormat="1" ht="15.75">
      <c r="A21" s="929" t="s">
        <v>364</v>
      </c>
      <c r="B21" s="929"/>
      <c r="C21" s="929">
        <v>1053</v>
      </c>
      <c r="D21" s="930">
        <v>1013.1111111111111</v>
      </c>
      <c r="E21" s="930">
        <v>7514</v>
      </c>
      <c r="F21" s="930">
        <v>6980.2631578947367</v>
      </c>
      <c r="G21" s="930">
        <v>4160</v>
      </c>
      <c r="H21" s="930">
        <v>3354</v>
      </c>
      <c r="I21" s="931"/>
      <c r="J21" s="930">
        <v>18241</v>
      </c>
      <c r="K21" s="930">
        <v>18471.736842105263</v>
      </c>
      <c r="L21" s="930">
        <v>144144</v>
      </c>
      <c r="M21" s="930">
        <v>145305.68421052629</v>
      </c>
      <c r="N21" s="930">
        <v>70082</v>
      </c>
      <c r="O21" s="930">
        <v>74062</v>
      </c>
      <c r="P21" s="931"/>
      <c r="Q21" s="930">
        <f t="shared" si="1"/>
        <v>19294</v>
      </c>
      <c r="R21" s="930">
        <f t="shared" si="1"/>
        <v>19484.847953216373</v>
      </c>
      <c r="S21" s="930">
        <f t="shared" si="1"/>
        <v>151658</v>
      </c>
      <c r="T21" s="930">
        <f t="shared" si="1"/>
        <v>152285.94736842104</v>
      </c>
      <c r="U21" s="930">
        <f t="shared" si="1"/>
        <v>74242</v>
      </c>
      <c r="V21" s="930">
        <f t="shared" si="1"/>
        <v>77416</v>
      </c>
      <c r="W21" s="942"/>
      <c r="X21" s="942"/>
      <c r="Y21" s="942"/>
    </row>
    <row r="22" spans="1:25" s="923" customFormat="1" ht="15.75">
      <c r="A22" s="943">
        <v>7</v>
      </c>
      <c r="B22" s="944" t="s">
        <v>365</v>
      </c>
      <c r="C22" s="934">
        <v>1053</v>
      </c>
      <c r="D22" s="934">
        <v>1013.1111111111111</v>
      </c>
      <c r="E22" s="934">
        <v>7514</v>
      </c>
      <c r="F22" s="934">
        <v>6980.2631578947367</v>
      </c>
      <c r="G22" s="934">
        <v>4160</v>
      </c>
      <c r="H22" s="934">
        <v>3354</v>
      </c>
      <c r="I22" s="931"/>
      <c r="J22" s="934">
        <v>18241</v>
      </c>
      <c r="K22" s="934">
        <v>18471.736842105263</v>
      </c>
      <c r="L22" s="934">
        <v>144144</v>
      </c>
      <c r="M22" s="934">
        <v>145305.68421052629</v>
      </c>
      <c r="N22" s="934">
        <v>70082</v>
      </c>
      <c r="O22" s="934">
        <v>74062</v>
      </c>
      <c r="P22" s="931"/>
      <c r="Q22" s="935">
        <f t="shared" si="1"/>
        <v>19294</v>
      </c>
      <c r="R22" s="935">
        <f t="shared" si="1"/>
        <v>19484.847953216373</v>
      </c>
      <c r="S22" s="935">
        <f t="shared" si="1"/>
        <v>151658</v>
      </c>
      <c r="T22" s="935">
        <f t="shared" si="1"/>
        <v>152285.94736842104</v>
      </c>
      <c r="U22" s="935">
        <f t="shared" si="1"/>
        <v>74242</v>
      </c>
      <c r="V22" s="935">
        <f t="shared" si="1"/>
        <v>77416</v>
      </c>
      <c r="W22" s="942"/>
      <c r="X22" s="942"/>
      <c r="Y22" s="942"/>
    </row>
    <row r="23" spans="1:25" s="923" customFormat="1" ht="15.75">
      <c r="A23" s="929" t="s">
        <v>327</v>
      </c>
      <c r="B23" s="929"/>
      <c r="C23" s="929">
        <v>1356</v>
      </c>
      <c r="D23" s="930">
        <v>1337.1666666666667</v>
      </c>
      <c r="E23" s="930">
        <v>11597</v>
      </c>
      <c r="F23" s="930">
        <v>11621.894736842107</v>
      </c>
      <c r="G23" s="930">
        <v>6996</v>
      </c>
      <c r="H23" s="930">
        <v>4601</v>
      </c>
      <c r="I23" s="931"/>
      <c r="J23" s="930">
        <v>28159</v>
      </c>
      <c r="K23" s="930">
        <v>29162.473684210527</v>
      </c>
      <c r="L23" s="930">
        <v>196032</v>
      </c>
      <c r="M23" s="930">
        <v>208406.26315789472</v>
      </c>
      <c r="N23" s="930">
        <v>97392</v>
      </c>
      <c r="O23" s="930">
        <v>98640</v>
      </c>
      <c r="P23" s="931"/>
      <c r="Q23" s="930">
        <f t="shared" si="1"/>
        <v>29515</v>
      </c>
      <c r="R23" s="930">
        <f t="shared" si="1"/>
        <v>30499.640350877195</v>
      </c>
      <c r="S23" s="930">
        <f t="shared" si="1"/>
        <v>207629</v>
      </c>
      <c r="T23" s="930">
        <f t="shared" si="1"/>
        <v>220028.15789473683</v>
      </c>
      <c r="U23" s="930">
        <f t="shared" si="1"/>
        <v>104388</v>
      </c>
      <c r="V23" s="930">
        <f t="shared" si="1"/>
        <v>103241</v>
      </c>
    </row>
    <row r="24" spans="1:25" s="923" customFormat="1" ht="15.75">
      <c r="A24" s="932">
        <v>35</v>
      </c>
      <c r="B24" s="933" t="s">
        <v>329</v>
      </c>
      <c r="C24" s="936">
        <v>789</v>
      </c>
      <c r="D24" s="936">
        <v>775.44444444444446</v>
      </c>
      <c r="E24" s="936">
        <v>6924</v>
      </c>
      <c r="F24" s="936">
        <v>6987.105263157895</v>
      </c>
      <c r="G24" s="936">
        <v>4209</v>
      </c>
      <c r="H24" s="936">
        <v>2715</v>
      </c>
      <c r="I24" s="931"/>
      <c r="J24" s="936">
        <v>14745</v>
      </c>
      <c r="K24" s="936">
        <v>15174.578947368422</v>
      </c>
      <c r="L24" s="936">
        <v>109247</v>
      </c>
      <c r="M24" s="936">
        <v>114951.52631578947</v>
      </c>
      <c r="N24" s="936">
        <v>55032</v>
      </c>
      <c r="O24" s="936">
        <v>54215</v>
      </c>
      <c r="P24" s="931"/>
      <c r="Q24" s="935">
        <f t="shared" si="1"/>
        <v>15534</v>
      </c>
      <c r="R24" s="935">
        <f t="shared" si="1"/>
        <v>15950.023391812867</v>
      </c>
      <c r="S24" s="935">
        <f t="shared" si="1"/>
        <v>116171</v>
      </c>
      <c r="T24" s="935">
        <f t="shared" si="1"/>
        <v>121938.63157894736</v>
      </c>
      <c r="U24" s="935">
        <f t="shared" si="1"/>
        <v>59241</v>
      </c>
      <c r="V24" s="935">
        <f t="shared" si="1"/>
        <v>56930</v>
      </c>
      <c r="W24" s="942"/>
      <c r="X24" s="942"/>
      <c r="Y24" s="942"/>
    </row>
    <row r="25" spans="1:25" s="923" customFormat="1" ht="15.75">
      <c r="A25" s="932">
        <v>38</v>
      </c>
      <c r="B25" s="933" t="s">
        <v>366</v>
      </c>
      <c r="C25" s="936">
        <v>567</v>
      </c>
      <c r="D25" s="936">
        <v>561.72222222222217</v>
      </c>
      <c r="E25" s="936">
        <v>4673</v>
      </c>
      <c r="F25" s="936">
        <v>4634.7894736842109</v>
      </c>
      <c r="G25" s="936">
        <v>2787</v>
      </c>
      <c r="H25" s="936">
        <v>1886</v>
      </c>
      <c r="I25" s="931"/>
      <c r="J25" s="936">
        <v>13414</v>
      </c>
      <c r="K25" s="936">
        <v>13987.894736842105</v>
      </c>
      <c r="L25" s="936">
        <v>86785</v>
      </c>
      <c r="M25" s="936">
        <v>93454.736842105252</v>
      </c>
      <c r="N25" s="936">
        <v>42360</v>
      </c>
      <c r="O25" s="936">
        <v>44425</v>
      </c>
      <c r="P25" s="931"/>
      <c r="Q25" s="935">
        <f t="shared" si="1"/>
        <v>13981</v>
      </c>
      <c r="R25" s="935">
        <f t="shared" si="1"/>
        <v>14549.616959064328</v>
      </c>
      <c r="S25" s="935">
        <f t="shared" si="1"/>
        <v>91458</v>
      </c>
      <c r="T25" s="935">
        <f t="shared" si="1"/>
        <v>98089.526315789466</v>
      </c>
      <c r="U25" s="935">
        <f t="shared" si="1"/>
        <v>45147</v>
      </c>
      <c r="V25" s="935">
        <f t="shared" si="1"/>
        <v>46311</v>
      </c>
      <c r="W25" s="942"/>
      <c r="X25" s="942"/>
      <c r="Y25" s="942"/>
    </row>
    <row r="26" spans="1:25" s="923" customFormat="1" ht="15.75">
      <c r="A26" s="929" t="s">
        <v>326</v>
      </c>
      <c r="B26" s="929"/>
      <c r="C26" s="929">
        <v>607</v>
      </c>
      <c r="D26" s="930">
        <v>594.33333333333337</v>
      </c>
      <c r="E26" s="930">
        <v>3995</v>
      </c>
      <c r="F26" s="930">
        <v>4132.1578947368416</v>
      </c>
      <c r="G26" s="930">
        <v>2757</v>
      </c>
      <c r="H26" s="930">
        <v>1238</v>
      </c>
      <c r="I26" s="931"/>
      <c r="J26" s="930">
        <v>6140</v>
      </c>
      <c r="K26" s="930">
        <v>6496.894736842105</v>
      </c>
      <c r="L26" s="930">
        <v>25345</v>
      </c>
      <c r="M26" s="930">
        <v>27909.684210526317</v>
      </c>
      <c r="N26" s="930">
        <v>11299</v>
      </c>
      <c r="O26" s="930">
        <v>14046</v>
      </c>
      <c r="P26" s="931"/>
      <c r="Q26" s="930">
        <f t="shared" si="1"/>
        <v>6747</v>
      </c>
      <c r="R26" s="930">
        <f t="shared" si="1"/>
        <v>7091.228070175438</v>
      </c>
      <c r="S26" s="930">
        <f t="shared" si="1"/>
        <v>29340</v>
      </c>
      <c r="T26" s="930">
        <f t="shared" si="1"/>
        <v>32041.84210526316</v>
      </c>
      <c r="U26" s="930">
        <f t="shared" si="1"/>
        <v>14056</v>
      </c>
      <c r="V26" s="930">
        <f t="shared" si="1"/>
        <v>15284</v>
      </c>
    </row>
    <row r="27" spans="1:25" s="923" customFormat="1" ht="15.75">
      <c r="A27" s="932">
        <v>39</v>
      </c>
      <c r="B27" s="933" t="s">
        <v>367</v>
      </c>
      <c r="C27" s="936">
        <v>607</v>
      </c>
      <c r="D27" s="936">
        <v>594.33333333333337</v>
      </c>
      <c r="E27" s="936">
        <v>3995</v>
      </c>
      <c r="F27" s="936">
        <v>4132.1578947368416</v>
      </c>
      <c r="G27" s="936">
        <v>2757</v>
      </c>
      <c r="H27" s="936">
        <v>1238</v>
      </c>
      <c r="I27" s="945"/>
      <c r="J27" s="936">
        <v>6140</v>
      </c>
      <c r="K27" s="936">
        <v>6496.894736842105</v>
      </c>
      <c r="L27" s="936">
        <v>25345</v>
      </c>
      <c r="M27" s="936">
        <v>27909.684210526317</v>
      </c>
      <c r="N27" s="936">
        <v>11299</v>
      </c>
      <c r="O27" s="936">
        <v>14046</v>
      </c>
      <c r="P27" s="945"/>
      <c r="Q27" s="935">
        <f t="shared" si="1"/>
        <v>6747</v>
      </c>
      <c r="R27" s="935">
        <f t="shared" si="1"/>
        <v>7091.228070175438</v>
      </c>
      <c r="S27" s="935">
        <f t="shared" si="1"/>
        <v>29340</v>
      </c>
      <c r="T27" s="935">
        <f t="shared" si="1"/>
        <v>32041.84210526316</v>
      </c>
      <c r="U27" s="935">
        <f t="shared" si="1"/>
        <v>14056</v>
      </c>
      <c r="V27" s="935">
        <f t="shared" si="1"/>
        <v>15284</v>
      </c>
      <c r="W27" s="942"/>
      <c r="X27" s="942"/>
      <c r="Y27" s="942"/>
    </row>
    <row r="28" spans="1:25" s="923" customFormat="1" ht="15.75">
      <c r="A28" s="929" t="s">
        <v>368</v>
      </c>
      <c r="B28" s="929"/>
      <c r="C28" s="929">
        <v>770</v>
      </c>
      <c r="D28" s="930">
        <v>739.05555555555554</v>
      </c>
      <c r="E28" s="930">
        <v>7591</v>
      </c>
      <c r="F28" s="930">
        <v>7375.6842105263149</v>
      </c>
      <c r="G28" s="930">
        <v>5090</v>
      </c>
      <c r="H28" s="930">
        <v>2501</v>
      </c>
      <c r="I28" s="931"/>
      <c r="J28" s="930">
        <v>18568</v>
      </c>
      <c r="K28" s="930">
        <v>19676.894736842107</v>
      </c>
      <c r="L28" s="930">
        <v>73692</v>
      </c>
      <c r="M28" s="930">
        <v>81344.473684210534</v>
      </c>
      <c r="N28" s="930">
        <v>36448</v>
      </c>
      <c r="O28" s="930">
        <v>37244</v>
      </c>
      <c r="P28" s="931"/>
      <c r="Q28" s="930">
        <f t="shared" si="1"/>
        <v>19338</v>
      </c>
      <c r="R28" s="930">
        <f t="shared" si="1"/>
        <v>20415.950292397662</v>
      </c>
      <c r="S28" s="930">
        <f t="shared" si="1"/>
        <v>81283</v>
      </c>
      <c r="T28" s="930">
        <f t="shared" si="1"/>
        <v>88720.157894736854</v>
      </c>
      <c r="U28" s="930">
        <f t="shared" si="1"/>
        <v>41538</v>
      </c>
      <c r="V28" s="930">
        <f t="shared" si="1"/>
        <v>39745</v>
      </c>
    </row>
    <row r="29" spans="1:25" s="923" customFormat="1" ht="15.75">
      <c r="A29" s="932">
        <v>2</v>
      </c>
      <c r="B29" s="933" t="s">
        <v>315</v>
      </c>
      <c r="C29" s="936">
        <v>167</v>
      </c>
      <c r="D29" s="936">
        <v>161</v>
      </c>
      <c r="E29" s="936">
        <v>1439</v>
      </c>
      <c r="F29" s="936">
        <v>1466.421052631579</v>
      </c>
      <c r="G29" s="936">
        <v>1002</v>
      </c>
      <c r="H29" s="936">
        <v>437</v>
      </c>
      <c r="I29" s="931"/>
      <c r="J29" s="936">
        <v>4197</v>
      </c>
      <c r="K29" s="936">
        <v>4461.6842105263158</v>
      </c>
      <c r="L29" s="936">
        <v>15924</v>
      </c>
      <c r="M29" s="936">
        <v>17670.26315789474</v>
      </c>
      <c r="N29" s="936">
        <v>7616</v>
      </c>
      <c r="O29" s="936">
        <v>8308</v>
      </c>
      <c r="P29" s="931"/>
      <c r="Q29" s="935">
        <f t="shared" si="1"/>
        <v>4364</v>
      </c>
      <c r="R29" s="935">
        <f t="shared" si="1"/>
        <v>4622.6842105263158</v>
      </c>
      <c r="S29" s="935">
        <f t="shared" si="1"/>
        <v>17363</v>
      </c>
      <c r="T29" s="935">
        <f t="shared" si="1"/>
        <v>19136.68421052632</v>
      </c>
      <c r="U29" s="935">
        <f t="shared" si="1"/>
        <v>8618</v>
      </c>
      <c r="V29" s="935">
        <f t="shared" si="1"/>
        <v>8745</v>
      </c>
    </row>
    <row r="30" spans="1:25" s="923" customFormat="1" ht="15.75">
      <c r="A30" s="932">
        <v>13</v>
      </c>
      <c r="B30" s="933" t="s">
        <v>314</v>
      </c>
      <c r="C30" s="936">
        <v>119</v>
      </c>
      <c r="D30" s="936">
        <v>114.38888888888889</v>
      </c>
      <c r="E30" s="936">
        <v>968</v>
      </c>
      <c r="F30" s="936">
        <v>961.57894736842104</v>
      </c>
      <c r="G30" s="936">
        <v>661</v>
      </c>
      <c r="H30" s="936">
        <v>307</v>
      </c>
      <c r="I30" s="945"/>
      <c r="J30" s="936">
        <v>4464</v>
      </c>
      <c r="K30" s="936">
        <v>4757.5789473684208</v>
      </c>
      <c r="L30" s="936">
        <v>15912</v>
      </c>
      <c r="M30" s="936">
        <v>17552.736842105263</v>
      </c>
      <c r="N30" s="936">
        <v>7930</v>
      </c>
      <c r="O30" s="936">
        <v>7982</v>
      </c>
      <c r="P30" s="945"/>
      <c r="Q30" s="935">
        <f t="shared" si="1"/>
        <v>4583</v>
      </c>
      <c r="R30" s="935">
        <f t="shared" si="1"/>
        <v>4871.9678362573095</v>
      </c>
      <c r="S30" s="935">
        <f t="shared" si="1"/>
        <v>16880</v>
      </c>
      <c r="T30" s="935">
        <f t="shared" si="1"/>
        <v>18514.315789473683</v>
      </c>
      <c r="U30" s="935">
        <f t="shared" si="1"/>
        <v>8591</v>
      </c>
      <c r="V30" s="935">
        <f t="shared" si="1"/>
        <v>8289</v>
      </c>
    </row>
    <row r="31" spans="1:25" s="923" customFormat="1">
      <c r="A31" s="932">
        <v>16</v>
      </c>
      <c r="B31" s="933" t="s">
        <v>313</v>
      </c>
      <c r="C31" s="936">
        <v>74</v>
      </c>
      <c r="D31" s="936">
        <v>75.944444444444443</v>
      </c>
      <c r="E31" s="936">
        <v>437</v>
      </c>
      <c r="F31" s="936">
        <v>456.42105263157896</v>
      </c>
      <c r="G31" s="936">
        <v>282</v>
      </c>
      <c r="H31" s="936">
        <v>155</v>
      </c>
      <c r="I31" s="946"/>
      <c r="J31" s="936">
        <v>1919</v>
      </c>
      <c r="K31" s="936">
        <v>2035.2105263157894</v>
      </c>
      <c r="L31" s="936">
        <v>6751</v>
      </c>
      <c r="M31" s="936">
        <v>7590.1578947368416</v>
      </c>
      <c r="N31" s="936">
        <v>3239</v>
      </c>
      <c r="O31" s="936">
        <v>3512</v>
      </c>
      <c r="P31" s="946"/>
      <c r="Q31" s="935">
        <f t="shared" si="1"/>
        <v>1993</v>
      </c>
      <c r="R31" s="935">
        <f t="shared" si="1"/>
        <v>2111.1549707602339</v>
      </c>
      <c r="S31" s="935">
        <f t="shared" si="1"/>
        <v>7188</v>
      </c>
      <c r="T31" s="935">
        <f t="shared" si="1"/>
        <v>8046.5789473684208</v>
      </c>
      <c r="U31" s="935">
        <f t="shared" si="1"/>
        <v>3521</v>
      </c>
      <c r="V31" s="935">
        <f t="shared" si="1"/>
        <v>3667</v>
      </c>
    </row>
    <row r="32" spans="1:25" s="923" customFormat="1">
      <c r="A32" s="932">
        <v>19</v>
      </c>
      <c r="B32" s="933" t="s">
        <v>312</v>
      </c>
      <c r="C32" s="936">
        <v>150</v>
      </c>
      <c r="D32" s="936">
        <v>138.55555555555554</v>
      </c>
      <c r="E32" s="936">
        <v>2172</v>
      </c>
      <c r="F32" s="936">
        <v>2153.6842105263158</v>
      </c>
      <c r="G32" s="936">
        <v>1338</v>
      </c>
      <c r="H32" s="936">
        <v>834</v>
      </c>
      <c r="I32" s="946"/>
      <c r="J32" s="936">
        <v>2028</v>
      </c>
      <c r="K32" s="936">
        <v>2147.8421052631579</v>
      </c>
      <c r="L32" s="936">
        <v>9350</v>
      </c>
      <c r="M32" s="936">
        <v>10660.842105263158</v>
      </c>
      <c r="N32" s="936">
        <v>4385</v>
      </c>
      <c r="O32" s="936">
        <v>4965</v>
      </c>
      <c r="P32" s="946"/>
      <c r="Q32" s="935">
        <f t="shared" si="1"/>
        <v>2178</v>
      </c>
      <c r="R32" s="935">
        <f t="shared" si="1"/>
        <v>2286.3976608187136</v>
      </c>
      <c r="S32" s="935">
        <f t="shared" si="1"/>
        <v>11522</v>
      </c>
      <c r="T32" s="935">
        <f t="shared" si="1"/>
        <v>12814.526315789473</v>
      </c>
      <c r="U32" s="935">
        <f t="shared" si="1"/>
        <v>5723</v>
      </c>
      <c r="V32" s="935">
        <f t="shared" si="1"/>
        <v>5799</v>
      </c>
    </row>
    <row r="33" spans="1:22" s="923" customFormat="1">
      <c r="A33" s="932">
        <v>45</v>
      </c>
      <c r="B33" s="933" t="s">
        <v>311</v>
      </c>
      <c r="C33" s="936">
        <v>260</v>
      </c>
      <c r="D33" s="936">
        <v>249.16666666666666</v>
      </c>
      <c r="E33" s="936">
        <v>2575</v>
      </c>
      <c r="F33" s="936">
        <v>2337.5789473684213</v>
      </c>
      <c r="G33" s="936">
        <v>1807</v>
      </c>
      <c r="H33" s="936">
        <v>768</v>
      </c>
      <c r="I33" s="946"/>
      <c r="J33" s="936">
        <v>5960</v>
      </c>
      <c r="K33" s="936">
        <v>6274.5789473684208</v>
      </c>
      <c r="L33" s="936">
        <v>25755</v>
      </c>
      <c r="M33" s="936">
        <v>27870.473684210527</v>
      </c>
      <c r="N33" s="936">
        <v>13278</v>
      </c>
      <c r="O33" s="936">
        <v>12477</v>
      </c>
      <c r="P33" s="946"/>
      <c r="Q33" s="935">
        <f t="shared" si="1"/>
        <v>6220</v>
      </c>
      <c r="R33" s="935">
        <f t="shared" si="1"/>
        <v>6523.7456140350878</v>
      </c>
      <c r="S33" s="935">
        <f t="shared" si="1"/>
        <v>28330</v>
      </c>
      <c r="T33" s="935">
        <f t="shared" si="1"/>
        <v>30208.052631578947</v>
      </c>
      <c r="U33" s="935">
        <f t="shared" si="1"/>
        <v>15085</v>
      </c>
      <c r="V33" s="935">
        <f t="shared" si="1"/>
        <v>13245</v>
      </c>
    </row>
    <row r="34" spans="1:22" s="923" customFormat="1">
      <c r="A34" s="929" t="s">
        <v>369</v>
      </c>
      <c r="B34" s="929"/>
      <c r="C34" s="929">
        <v>2178</v>
      </c>
      <c r="D34" s="930">
        <v>2053.1111111111113</v>
      </c>
      <c r="E34" s="930">
        <v>14767</v>
      </c>
      <c r="F34" s="930">
        <v>14956.263157894737</v>
      </c>
      <c r="G34" s="930">
        <v>9980</v>
      </c>
      <c r="H34" s="930">
        <v>4787</v>
      </c>
      <c r="I34" s="946"/>
      <c r="J34" s="930">
        <v>24579</v>
      </c>
      <c r="K34" s="930">
        <v>25440.263157894737</v>
      </c>
      <c r="L34" s="930">
        <v>108006</v>
      </c>
      <c r="M34" s="930">
        <v>116123.47368421053</v>
      </c>
      <c r="N34" s="930">
        <v>48472</v>
      </c>
      <c r="O34" s="930">
        <v>59534</v>
      </c>
      <c r="P34" s="946"/>
      <c r="Q34" s="930">
        <f t="shared" si="1"/>
        <v>26757</v>
      </c>
      <c r="R34" s="930">
        <f t="shared" si="1"/>
        <v>27493.37426900585</v>
      </c>
      <c r="S34" s="930">
        <f t="shared" si="1"/>
        <v>122773</v>
      </c>
      <c r="T34" s="930">
        <f t="shared" si="1"/>
        <v>131079.73684210528</v>
      </c>
      <c r="U34" s="930">
        <f t="shared" si="1"/>
        <v>58452</v>
      </c>
      <c r="V34" s="930">
        <f t="shared" si="1"/>
        <v>64321</v>
      </c>
    </row>
    <row r="35" spans="1:22" s="923" customFormat="1">
      <c r="A35" s="932">
        <v>5</v>
      </c>
      <c r="B35" s="933" t="s">
        <v>325</v>
      </c>
      <c r="C35" s="936">
        <v>84</v>
      </c>
      <c r="D35" s="936">
        <v>83.555555555555557</v>
      </c>
      <c r="E35" s="936">
        <v>951</v>
      </c>
      <c r="F35" s="936">
        <v>1009.1578947368421</v>
      </c>
      <c r="G35" s="936">
        <v>749</v>
      </c>
      <c r="H35" s="936">
        <v>202</v>
      </c>
      <c r="I35" s="946"/>
      <c r="J35" s="936">
        <v>1525</v>
      </c>
      <c r="K35" s="936">
        <v>1570.1578947368421</v>
      </c>
      <c r="L35" s="936">
        <v>5445</v>
      </c>
      <c r="M35" s="936">
        <v>5714.0526315789475</v>
      </c>
      <c r="N35" s="936">
        <v>2389</v>
      </c>
      <c r="O35" s="936">
        <v>3056</v>
      </c>
      <c r="P35" s="946"/>
      <c r="Q35" s="935">
        <f t="shared" si="1"/>
        <v>1609</v>
      </c>
      <c r="R35" s="935">
        <f t="shared" si="1"/>
        <v>1653.7134502923977</v>
      </c>
      <c r="S35" s="935">
        <f t="shared" si="1"/>
        <v>6396</v>
      </c>
      <c r="T35" s="935">
        <f t="shared" si="1"/>
        <v>6723.21052631579</v>
      </c>
      <c r="U35" s="935">
        <f t="shared" si="1"/>
        <v>3138</v>
      </c>
      <c r="V35" s="935">
        <f t="shared" si="1"/>
        <v>3258</v>
      </c>
    </row>
    <row r="36" spans="1:22" s="923" customFormat="1">
      <c r="A36" s="932">
        <v>9</v>
      </c>
      <c r="B36" s="933" t="s">
        <v>324</v>
      </c>
      <c r="C36" s="936">
        <v>411</v>
      </c>
      <c r="D36" s="936">
        <v>385.66666666666669</v>
      </c>
      <c r="E36" s="936">
        <v>4392</v>
      </c>
      <c r="F36" s="936">
        <v>4409.8421052631575</v>
      </c>
      <c r="G36" s="936">
        <v>3324</v>
      </c>
      <c r="H36" s="936">
        <v>1068</v>
      </c>
      <c r="I36" s="946"/>
      <c r="J36" s="936">
        <v>3776</v>
      </c>
      <c r="K36" s="936">
        <v>3915.6315789473683</v>
      </c>
      <c r="L36" s="936">
        <v>15263</v>
      </c>
      <c r="M36" s="936">
        <v>16624.21052631579</v>
      </c>
      <c r="N36" s="936">
        <v>6116</v>
      </c>
      <c r="O36" s="936">
        <v>9147</v>
      </c>
      <c r="P36" s="946"/>
      <c r="Q36" s="935">
        <f t="shared" si="1"/>
        <v>4187</v>
      </c>
      <c r="R36" s="935">
        <f t="shared" si="1"/>
        <v>4301.2982456140353</v>
      </c>
      <c r="S36" s="935">
        <f t="shared" si="1"/>
        <v>19655</v>
      </c>
      <c r="T36" s="935">
        <f t="shared" si="1"/>
        <v>21034.052631578947</v>
      </c>
      <c r="U36" s="935">
        <f t="shared" si="1"/>
        <v>9440</v>
      </c>
      <c r="V36" s="935">
        <f t="shared" si="1"/>
        <v>10215</v>
      </c>
    </row>
    <row r="37" spans="1:22" s="923" customFormat="1">
      <c r="A37" s="932">
        <v>24</v>
      </c>
      <c r="B37" s="933" t="s">
        <v>323</v>
      </c>
      <c r="C37" s="936">
        <v>241</v>
      </c>
      <c r="D37" s="936">
        <v>225.66666666666666</v>
      </c>
      <c r="E37" s="936">
        <v>1258</v>
      </c>
      <c r="F37" s="936">
        <v>1255.8947368421052</v>
      </c>
      <c r="G37" s="936">
        <v>816</v>
      </c>
      <c r="H37" s="936">
        <v>442</v>
      </c>
      <c r="I37" s="946"/>
      <c r="J37" s="936">
        <v>4868</v>
      </c>
      <c r="K37" s="936">
        <v>5059.0526315789475</v>
      </c>
      <c r="L37" s="936">
        <v>18150</v>
      </c>
      <c r="M37" s="936">
        <v>19329.631578947367</v>
      </c>
      <c r="N37" s="936">
        <v>7543</v>
      </c>
      <c r="O37" s="936">
        <v>10607</v>
      </c>
      <c r="P37" s="946"/>
      <c r="Q37" s="935">
        <f t="shared" si="1"/>
        <v>5109</v>
      </c>
      <c r="R37" s="935">
        <f t="shared" si="1"/>
        <v>5284.7192982456145</v>
      </c>
      <c r="S37" s="935">
        <f t="shared" si="1"/>
        <v>19408</v>
      </c>
      <c r="T37" s="935">
        <f t="shared" si="1"/>
        <v>20585.526315789473</v>
      </c>
      <c r="U37" s="935">
        <f t="shared" si="1"/>
        <v>8359</v>
      </c>
      <c r="V37" s="935">
        <f t="shared" si="1"/>
        <v>11049</v>
      </c>
    </row>
    <row r="38" spans="1:22" s="923" customFormat="1">
      <c r="A38" s="932">
        <v>34</v>
      </c>
      <c r="B38" s="933" t="s">
        <v>322</v>
      </c>
      <c r="C38" s="936">
        <v>124</v>
      </c>
      <c r="D38" s="936">
        <v>115.16666666666667</v>
      </c>
      <c r="E38" s="936">
        <v>571</v>
      </c>
      <c r="F38" s="936">
        <v>604.21052631578948</v>
      </c>
      <c r="G38" s="936">
        <v>357</v>
      </c>
      <c r="H38" s="936">
        <v>214</v>
      </c>
      <c r="I38" s="946"/>
      <c r="J38" s="936">
        <v>1602</v>
      </c>
      <c r="K38" s="936">
        <v>1669.3157894736842</v>
      </c>
      <c r="L38" s="936">
        <v>7667</v>
      </c>
      <c r="M38" s="936">
        <v>8487.21052631579</v>
      </c>
      <c r="N38" s="936">
        <v>3949</v>
      </c>
      <c r="O38" s="936">
        <v>3718</v>
      </c>
      <c r="P38" s="946"/>
      <c r="Q38" s="935">
        <f t="shared" si="1"/>
        <v>1726</v>
      </c>
      <c r="R38" s="935">
        <f t="shared" si="1"/>
        <v>1784.4824561403509</v>
      </c>
      <c r="S38" s="935">
        <f t="shared" si="1"/>
        <v>8238</v>
      </c>
      <c r="T38" s="935">
        <f t="shared" si="1"/>
        <v>9091.4210526315801</v>
      </c>
      <c r="U38" s="935">
        <f t="shared" si="1"/>
        <v>4306</v>
      </c>
      <c r="V38" s="935">
        <f t="shared" si="1"/>
        <v>3932</v>
      </c>
    </row>
    <row r="39" spans="1:22" s="923" customFormat="1">
      <c r="A39" s="932">
        <v>37</v>
      </c>
      <c r="B39" s="933" t="s">
        <v>321</v>
      </c>
      <c r="C39" s="936">
        <v>390</v>
      </c>
      <c r="D39" s="936">
        <v>376.61111111111109</v>
      </c>
      <c r="E39" s="936">
        <v>1733</v>
      </c>
      <c r="F39" s="936">
        <v>1693.3684210526317</v>
      </c>
      <c r="G39" s="936">
        <v>1138</v>
      </c>
      <c r="H39" s="936">
        <v>595</v>
      </c>
      <c r="I39" s="946"/>
      <c r="J39" s="936">
        <v>3267</v>
      </c>
      <c r="K39" s="936">
        <v>3367.1578947368421</v>
      </c>
      <c r="L39" s="936">
        <v>14460</v>
      </c>
      <c r="M39" s="936">
        <v>15309.157894736843</v>
      </c>
      <c r="N39" s="936">
        <v>6521</v>
      </c>
      <c r="O39" s="936">
        <v>7939</v>
      </c>
      <c r="P39" s="946"/>
      <c r="Q39" s="935">
        <f t="shared" si="1"/>
        <v>3657</v>
      </c>
      <c r="R39" s="935">
        <f t="shared" si="1"/>
        <v>3743.7690058479529</v>
      </c>
      <c r="S39" s="935">
        <f t="shared" si="1"/>
        <v>16193</v>
      </c>
      <c r="T39" s="935">
        <f t="shared" si="1"/>
        <v>17002.526315789473</v>
      </c>
      <c r="U39" s="935">
        <f t="shared" si="1"/>
        <v>7659</v>
      </c>
      <c r="V39" s="935">
        <f t="shared" si="1"/>
        <v>8534</v>
      </c>
    </row>
    <row r="40" spans="1:22" s="923" customFormat="1">
      <c r="A40" s="932">
        <v>40</v>
      </c>
      <c r="B40" s="933" t="s">
        <v>320</v>
      </c>
      <c r="C40" s="936">
        <v>149</v>
      </c>
      <c r="D40" s="936">
        <v>132.66666666666666</v>
      </c>
      <c r="E40" s="936">
        <v>736</v>
      </c>
      <c r="F40" s="936">
        <v>729.42105263157896</v>
      </c>
      <c r="G40" s="936">
        <v>498</v>
      </c>
      <c r="H40" s="936">
        <v>238</v>
      </c>
      <c r="I40" s="946"/>
      <c r="J40" s="936">
        <v>1697</v>
      </c>
      <c r="K40" s="936">
        <v>1747.2105263157894</v>
      </c>
      <c r="L40" s="936">
        <v>6929</v>
      </c>
      <c r="M40" s="936">
        <v>7255.2631578947367</v>
      </c>
      <c r="N40" s="936">
        <v>2963</v>
      </c>
      <c r="O40" s="936">
        <v>3966</v>
      </c>
      <c r="P40" s="946"/>
      <c r="Q40" s="935">
        <f t="shared" si="1"/>
        <v>1846</v>
      </c>
      <c r="R40" s="935">
        <f t="shared" si="1"/>
        <v>1879.8771929824561</v>
      </c>
      <c r="S40" s="935">
        <f t="shared" si="1"/>
        <v>7665</v>
      </c>
      <c r="T40" s="935">
        <f t="shared" si="1"/>
        <v>7984.6842105263158</v>
      </c>
      <c r="U40" s="935">
        <f t="shared" si="1"/>
        <v>3461</v>
      </c>
      <c r="V40" s="935">
        <f t="shared" si="1"/>
        <v>4204</v>
      </c>
    </row>
    <row r="41" spans="1:22" s="923" customFormat="1">
      <c r="A41" s="932">
        <v>42</v>
      </c>
      <c r="B41" s="933" t="s">
        <v>319</v>
      </c>
      <c r="C41" s="936">
        <v>103</v>
      </c>
      <c r="D41" s="936">
        <v>88.5</v>
      </c>
      <c r="E41" s="936">
        <v>780</v>
      </c>
      <c r="F41" s="936">
        <v>802.84210526315792</v>
      </c>
      <c r="G41" s="936">
        <v>479</v>
      </c>
      <c r="H41" s="936">
        <v>301</v>
      </c>
      <c r="I41" s="946"/>
      <c r="J41" s="936">
        <v>985</v>
      </c>
      <c r="K41" s="936">
        <v>1030.421052631579</v>
      </c>
      <c r="L41" s="936">
        <v>4697</v>
      </c>
      <c r="M41" s="936">
        <v>4907.2631578947367</v>
      </c>
      <c r="N41" s="936">
        <v>2296</v>
      </c>
      <c r="O41" s="936">
        <v>2401</v>
      </c>
      <c r="P41" s="946"/>
      <c r="Q41" s="935">
        <f t="shared" si="1"/>
        <v>1088</v>
      </c>
      <c r="R41" s="935">
        <f t="shared" si="1"/>
        <v>1118.921052631579</v>
      </c>
      <c r="S41" s="935">
        <f t="shared" si="1"/>
        <v>5477</v>
      </c>
      <c r="T41" s="935">
        <f t="shared" si="1"/>
        <v>5710.105263157895</v>
      </c>
      <c r="U41" s="935">
        <f t="shared" si="1"/>
        <v>2775</v>
      </c>
      <c r="V41" s="935">
        <f t="shared" si="1"/>
        <v>2702</v>
      </c>
    </row>
    <row r="42" spans="1:22" s="923" customFormat="1">
      <c r="A42" s="932">
        <v>47</v>
      </c>
      <c r="B42" s="933" t="s">
        <v>318</v>
      </c>
      <c r="C42" s="936">
        <v>538</v>
      </c>
      <c r="D42" s="936">
        <v>515.94444444444446</v>
      </c>
      <c r="E42" s="936">
        <v>3737</v>
      </c>
      <c r="F42" s="936">
        <v>3868.6315789473683</v>
      </c>
      <c r="G42" s="936">
        <v>2235</v>
      </c>
      <c r="H42" s="936">
        <v>1502</v>
      </c>
      <c r="I42" s="946"/>
      <c r="J42" s="936">
        <v>5370</v>
      </c>
      <c r="K42" s="936">
        <v>5543.2631578947367</v>
      </c>
      <c r="L42" s="936">
        <v>30429</v>
      </c>
      <c r="M42" s="936">
        <v>33232.684210526313</v>
      </c>
      <c r="N42" s="936">
        <v>14626</v>
      </c>
      <c r="O42" s="936">
        <v>15803</v>
      </c>
      <c r="P42" s="946"/>
      <c r="Q42" s="935">
        <f t="shared" si="1"/>
        <v>5908</v>
      </c>
      <c r="R42" s="935">
        <f t="shared" si="1"/>
        <v>6059.207602339181</v>
      </c>
      <c r="S42" s="935">
        <f t="shared" si="1"/>
        <v>34166</v>
      </c>
      <c r="T42" s="935">
        <f t="shared" si="1"/>
        <v>37101.31578947368</v>
      </c>
      <c r="U42" s="935">
        <f t="shared" si="1"/>
        <v>16861</v>
      </c>
      <c r="V42" s="935">
        <f t="shared" si="1"/>
        <v>17305</v>
      </c>
    </row>
    <row r="43" spans="1:22" s="923" customFormat="1">
      <c r="A43" s="932">
        <v>49</v>
      </c>
      <c r="B43" s="933" t="s">
        <v>317</v>
      </c>
      <c r="C43" s="936">
        <v>138</v>
      </c>
      <c r="D43" s="936">
        <v>129.33333333333334</v>
      </c>
      <c r="E43" s="936">
        <v>609</v>
      </c>
      <c r="F43" s="936">
        <v>582.89473684210532</v>
      </c>
      <c r="G43" s="936">
        <v>384</v>
      </c>
      <c r="H43" s="936">
        <v>225</v>
      </c>
      <c r="I43" s="946"/>
      <c r="J43" s="936">
        <v>1489</v>
      </c>
      <c r="K43" s="936">
        <v>1538.0526315789473</v>
      </c>
      <c r="L43" s="936">
        <v>4966</v>
      </c>
      <c r="M43" s="936">
        <v>5264</v>
      </c>
      <c r="N43" s="936">
        <v>2069</v>
      </c>
      <c r="O43" s="936">
        <v>2897</v>
      </c>
      <c r="P43" s="946"/>
      <c r="Q43" s="935">
        <f t="shared" si="1"/>
        <v>1627</v>
      </c>
      <c r="R43" s="935">
        <f t="shared" si="1"/>
        <v>1667.3859649122805</v>
      </c>
      <c r="S43" s="935">
        <f t="shared" si="1"/>
        <v>5575</v>
      </c>
      <c r="T43" s="935">
        <f t="shared" si="1"/>
        <v>5846.894736842105</v>
      </c>
      <c r="U43" s="935">
        <f t="shared" si="1"/>
        <v>2453</v>
      </c>
      <c r="V43" s="935">
        <f t="shared" si="1"/>
        <v>3122</v>
      </c>
    </row>
    <row r="44" spans="1:22" s="923" customFormat="1">
      <c r="A44" s="929" t="s">
        <v>305</v>
      </c>
      <c r="B44" s="929"/>
      <c r="C44" s="929">
        <v>7582</v>
      </c>
      <c r="D44" s="930">
        <v>7227.0555555555557</v>
      </c>
      <c r="E44" s="930">
        <v>98004</v>
      </c>
      <c r="F44" s="930">
        <v>93577.789473684214</v>
      </c>
      <c r="G44" s="930">
        <v>58252</v>
      </c>
      <c r="H44" s="930">
        <v>39752</v>
      </c>
      <c r="I44" s="946"/>
      <c r="J44" s="930">
        <v>82734</v>
      </c>
      <c r="K44" s="930">
        <v>86018.368421052626</v>
      </c>
      <c r="L44" s="930">
        <v>520776</v>
      </c>
      <c r="M44" s="930">
        <v>553326.94736842101</v>
      </c>
      <c r="N44" s="930">
        <v>249296</v>
      </c>
      <c r="O44" s="930">
        <v>271480</v>
      </c>
      <c r="P44" s="946"/>
      <c r="Q44" s="930">
        <f t="shared" si="1"/>
        <v>90316</v>
      </c>
      <c r="R44" s="930">
        <f t="shared" si="1"/>
        <v>93245.423976608188</v>
      </c>
      <c r="S44" s="930">
        <f t="shared" si="1"/>
        <v>618780</v>
      </c>
      <c r="T44" s="930">
        <f t="shared" si="1"/>
        <v>646904.73684210517</v>
      </c>
      <c r="U44" s="930">
        <f t="shared" si="1"/>
        <v>307548</v>
      </c>
      <c r="V44" s="930">
        <f t="shared" si="1"/>
        <v>311232</v>
      </c>
    </row>
    <row r="45" spans="1:22" s="923" customFormat="1">
      <c r="A45" s="932">
        <v>8</v>
      </c>
      <c r="B45" s="933" t="s">
        <v>309</v>
      </c>
      <c r="C45" s="936">
        <v>5881</v>
      </c>
      <c r="D45" s="936">
        <v>5562.0555555555557</v>
      </c>
      <c r="E45" s="936">
        <v>82164</v>
      </c>
      <c r="F45" s="936">
        <v>77828.631578947374</v>
      </c>
      <c r="G45" s="936">
        <v>48429</v>
      </c>
      <c r="H45" s="936">
        <v>33735</v>
      </c>
      <c r="I45" s="946"/>
      <c r="J45" s="936">
        <v>60188</v>
      </c>
      <c r="K45" s="936">
        <v>62349.210526315786</v>
      </c>
      <c r="L45" s="936">
        <v>408849</v>
      </c>
      <c r="M45" s="936">
        <v>433145.36842105258</v>
      </c>
      <c r="N45" s="936">
        <v>198918</v>
      </c>
      <c r="O45" s="936">
        <v>209931</v>
      </c>
      <c r="P45" s="946"/>
      <c r="Q45" s="935">
        <f t="shared" si="1"/>
        <v>66069</v>
      </c>
      <c r="R45" s="935">
        <f t="shared" si="1"/>
        <v>67911.266081871348</v>
      </c>
      <c r="S45" s="935">
        <f t="shared" si="1"/>
        <v>491013</v>
      </c>
      <c r="T45" s="935">
        <f t="shared" si="1"/>
        <v>510973.99999999994</v>
      </c>
      <c r="U45" s="935">
        <f t="shared" si="1"/>
        <v>247347</v>
      </c>
      <c r="V45" s="935">
        <f t="shared" si="1"/>
        <v>243666</v>
      </c>
    </row>
    <row r="46" spans="1:22" s="923" customFormat="1">
      <c r="A46" s="932">
        <v>17</v>
      </c>
      <c r="B46" s="933" t="s">
        <v>308</v>
      </c>
      <c r="C46" s="936">
        <v>710</v>
      </c>
      <c r="D46" s="936">
        <v>697.72222222222217</v>
      </c>
      <c r="E46" s="936">
        <v>7598</v>
      </c>
      <c r="F46" s="936">
        <v>7372.7894736842109</v>
      </c>
      <c r="G46" s="936">
        <v>4604</v>
      </c>
      <c r="H46" s="936">
        <v>2994</v>
      </c>
      <c r="I46" s="946"/>
      <c r="J46" s="936">
        <v>9602</v>
      </c>
      <c r="K46" s="936">
        <v>10012.421052631578</v>
      </c>
      <c r="L46" s="936">
        <v>51852</v>
      </c>
      <c r="M46" s="936">
        <v>55257.052631578947</v>
      </c>
      <c r="N46" s="936">
        <v>23937</v>
      </c>
      <c r="O46" s="936">
        <v>27915</v>
      </c>
      <c r="P46" s="946"/>
      <c r="Q46" s="935">
        <f t="shared" si="1"/>
        <v>10312</v>
      </c>
      <c r="R46" s="935">
        <f t="shared" si="1"/>
        <v>10710.143274853801</v>
      </c>
      <c r="S46" s="935">
        <f t="shared" si="1"/>
        <v>59450</v>
      </c>
      <c r="T46" s="935">
        <f t="shared" si="1"/>
        <v>62629.84210526316</v>
      </c>
      <c r="U46" s="935">
        <f t="shared" si="1"/>
        <v>28541</v>
      </c>
      <c r="V46" s="935">
        <f t="shared" si="1"/>
        <v>30909</v>
      </c>
    </row>
    <row r="47" spans="1:22" s="923" customFormat="1">
      <c r="A47" s="932">
        <v>25</v>
      </c>
      <c r="B47" s="933" t="s">
        <v>307</v>
      </c>
      <c r="C47" s="936">
        <v>345</v>
      </c>
      <c r="D47" s="936">
        <v>332.44444444444446</v>
      </c>
      <c r="E47" s="936">
        <v>2561</v>
      </c>
      <c r="F47" s="936">
        <v>2622.4736842105267</v>
      </c>
      <c r="G47" s="936">
        <v>1545</v>
      </c>
      <c r="H47" s="936">
        <v>1016</v>
      </c>
      <c r="I47" s="946"/>
      <c r="J47" s="936">
        <v>4657</v>
      </c>
      <c r="K47" s="936">
        <v>4860.894736842105</v>
      </c>
      <c r="L47" s="936">
        <v>21085</v>
      </c>
      <c r="M47" s="936">
        <v>22637.315789473683</v>
      </c>
      <c r="N47" s="936">
        <v>9009</v>
      </c>
      <c r="O47" s="936">
        <v>12076</v>
      </c>
      <c r="P47" s="946"/>
      <c r="Q47" s="935">
        <f t="shared" si="1"/>
        <v>5002</v>
      </c>
      <c r="R47" s="935">
        <f t="shared" si="1"/>
        <v>5193.3391812865493</v>
      </c>
      <c r="S47" s="935">
        <f t="shared" si="1"/>
        <v>23646</v>
      </c>
      <c r="T47" s="935">
        <f t="shared" si="1"/>
        <v>25259.78947368421</v>
      </c>
      <c r="U47" s="935">
        <f t="shared" si="1"/>
        <v>10554</v>
      </c>
      <c r="V47" s="935">
        <f t="shared" si="1"/>
        <v>13092</v>
      </c>
    </row>
    <row r="48" spans="1:22" s="923" customFormat="1">
      <c r="A48" s="932">
        <v>43</v>
      </c>
      <c r="B48" s="933" t="s">
        <v>306</v>
      </c>
      <c r="C48" s="936">
        <v>646</v>
      </c>
      <c r="D48" s="936">
        <v>634.83333333333337</v>
      </c>
      <c r="E48" s="936">
        <v>5681</v>
      </c>
      <c r="F48" s="936">
        <v>5753.894736842105</v>
      </c>
      <c r="G48" s="936">
        <v>3674</v>
      </c>
      <c r="H48" s="936">
        <v>2007</v>
      </c>
      <c r="I48" s="946"/>
      <c r="J48" s="936">
        <v>8287</v>
      </c>
      <c r="K48" s="936">
        <v>8795.8421052631584</v>
      </c>
      <c r="L48" s="936">
        <v>38990</v>
      </c>
      <c r="M48" s="936">
        <v>42287.210526315786</v>
      </c>
      <c r="N48" s="936">
        <v>17432</v>
      </c>
      <c r="O48" s="936">
        <v>21558</v>
      </c>
      <c r="P48" s="946"/>
      <c r="Q48" s="935">
        <f t="shared" si="1"/>
        <v>8933</v>
      </c>
      <c r="R48" s="935">
        <f t="shared" si="1"/>
        <v>9430.6754385964923</v>
      </c>
      <c r="S48" s="935">
        <f t="shared" si="1"/>
        <v>44671</v>
      </c>
      <c r="T48" s="935">
        <f t="shared" si="1"/>
        <v>48041.105263157893</v>
      </c>
      <c r="U48" s="935">
        <f t="shared" si="1"/>
        <v>21106</v>
      </c>
      <c r="V48" s="935">
        <f t="shared" si="1"/>
        <v>23565</v>
      </c>
    </row>
    <row r="49" spans="1:23" s="923" customFormat="1">
      <c r="A49" s="929" t="s">
        <v>370</v>
      </c>
      <c r="B49" s="929"/>
      <c r="C49" s="929">
        <v>5785</v>
      </c>
      <c r="D49" s="930">
        <v>5589</v>
      </c>
      <c r="E49" s="930">
        <v>50384</v>
      </c>
      <c r="F49" s="930">
        <v>51365.052631578947</v>
      </c>
      <c r="G49" s="930">
        <v>31908</v>
      </c>
      <c r="H49" s="930">
        <v>18476</v>
      </c>
      <c r="I49" s="946"/>
      <c r="J49" s="930">
        <v>51173</v>
      </c>
      <c r="K49" s="930">
        <v>53576.368421052633</v>
      </c>
      <c r="L49" s="930">
        <v>256611</v>
      </c>
      <c r="M49" s="930">
        <v>274227</v>
      </c>
      <c r="N49" s="930">
        <v>116958</v>
      </c>
      <c r="O49" s="930">
        <v>139653</v>
      </c>
      <c r="P49" s="946"/>
      <c r="Q49" s="930">
        <f t="shared" si="1"/>
        <v>56958</v>
      </c>
      <c r="R49" s="930">
        <f t="shared" si="1"/>
        <v>59165.368421052633</v>
      </c>
      <c r="S49" s="930">
        <f t="shared" si="1"/>
        <v>306995</v>
      </c>
      <c r="T49" s="930">
        <f t="shared" ref="T49:V74" si="2">F49+M49</f>
        <v>325592.05263157893</v>
      </c>
      <c r="U49" s="930">
        <f t="shared" si="2"/>
        <v>148866</v>
      </c>
      <c r="V49" s="930">
        <f t="shared" si="2"/>
        <v>158129</v>
      </c>
    </row>
    <row r="50" spans="1:23" s="923" customFormat="1">
      <c r="A50" s="932">
        <v>3</v>
      </c>
      <c r="B50" s="933" t="s">
        <v>304</v>
      </c>
      <c r="C50" s="936">
        <v>1848</v>
      </c>
      <c r="D50" s="936">
        <v>1798.2222222222222</v>
      </c>
      <c r="E50" s="936">
        <v>14607</v>
      </c>
      <c r="F50" s="936">
        <v>14588.684210526317</v>
      </c>
      <c r="G50" s="936">
        <v>9302</v>
      </c>
      <c r="H50" s="936">
        <v>5305</v>
      </c>
      <c r="I50" s="946"/>
      <c r="J50" s="936">
        <v>21071</v>
      </c>
      <c r="K50" s="936">
        <v>21886.052631578947</v>
      </c>
      <c r="L50" s="936">
        <v>103413</v>
      </c>
      <c r="M50" s="936">
        <v>109387.47368421053</v>
      </c>
      <c r="N50" s="936">
        <v>48570</v>
      </c>
      <c r="O50" s="936">
        <v>54843</v>
      </c>
      <c r="P50" s="946"/>
      <c r="Q50" s="935">
        <f t="shared" ref="Q50:S74" si="3">C50+J50</f>
        <v>22919</v>
      </c>
      <c r="R50" s="935">
        <f t="shared" si="3"/>
        <v>23684.274853801169</v>
      </c>
      <c r="S50" s="935">
        <f t="shared" si="3"/>
        <v>118020</v>
      </c>
      <c r="T50" s="935">
        <f t="shared" si="2"/>
        <v>123976.15789473685</v>
      </c>
      <c r="U50" s="935">
        <f t="shared" si="2"/>
        <v>57872</v>
      </c>
      <c r="V50" s="935">
        <f t="shared" si="2"/>
        <v>60148</v>
      </c>
    </row>
    <row r="51" spans="1:23" s="923" customFormat="1">
      <c r="A51" s="932">
        <v>12</v>
      </c>
      <c r="B51" s="933" t="s">
        <v>303</v>
      </c>
      <c r="C51" s="936">
        <v>765</v>
      </c>
      <c r="D51" s="936">
        <v>739.94444444444446</v>
      </c>
      <c r="E51" s="936">
        <v>6791</v>
      </c>
      <c r="F51" s="936">
        <v>6967.8421052631584</v>
      </c>
      <c r="G51" s="936">
        <v>4538</v>
      </c>
      <c r="H51" s="936">
        <v>2253</v>
      </c>
      <c r="I51" s="946"/>
      <c r="J51" s="936">
        <v>6084</v>
      </c>
      <c r="K51" s="936">
        <v>6399.105263157895</v>
      </c>
      <c r="L51" s="936">
        <v>25234</v>
      </c>
      <c r="M51" s="936">
        <v>27121.15789473684</v>
      </c>
      <c r="N51" s="936">
        <v>10190</v>
      </c>
      <c r="O51" s="936">
        <v>15044</v>
      </c>
      <c r="P51" s="946"/>
      <c r="Q51" s="935">
        <f t="shared" si="3"/>
        <v>6849</v>
      </c>
      <c r="R51" s="935">
        <f t="shared" si="3"/>
        <v>7139.0497076023394</v>
      </c>
      <c r="S51" s="935">
        <f t="shared" si="3"/>
        <v>32025</v>
      </c>
      <c r="T51" s="935">
        <f t="shared" si="2"/>
        <v>34089</v>
      </c>
      <c r="U51" s="935">
        <f t="shared" si="2"/>
        <v>14728</v>
      </c>
      <c r="V51" s="935">
        <f t="shared" si="2"/>
        <v>17297</v>
      </c>
    </row>
    <row r="52" spans="1:23" s="923" customFormat="1">
      <c r="A52" s="932">
        <v>46</v>
      </c>
      <c r="B52" s="933" t="s">
        <v>302</v>
      </c>
      <c r="C52" s="936">
        <v>3172</v>
      </c>
      <c r="D52" s="936">
        <v>3050.8333333333335</v>
      </c>
      <c r="E52" s="936">
        <v>28986</v>
      </c>
      <c r="F52" s="936">
        <v>29808.526315789473</v>
      </c>
      <c r="G52" s="936">
        <v>18068</v>
      </c>
      <c r="H52" s="936">
        <v>10918</v>
      </c>
      <c r="I52" s="946"/>
      <c r="J52" s="936">
        <v>24018</v>
      </c>
      <c r="K52" s="936">
        <v>25291.21052631579</v>
      </c>
      <c r="L52" s="936">
        <v>127964</v>
      </c>
      <c r="M52" s="936">
        <v>137718.36842105264</v>
      </c>
      <c r="N52" s="936">
        <v>58198</v>
      </c>
      <c r="O52" s="936">
        <v>69766</v>
      </c>
      <c r="P52" s="946"/>
      <c r="Q52" s="935">
        <f t="shared" si="3"/>
        <v>27190</v>
      </c>
      <c r="R52" s="935">
        <f t="shared" si="3"/>
        <v>28342.043859649122</v>
      </c>
      <c r="S52" s="935">
        <f t="shared" si="3"/>
        <v>156950</v>
      </c>
      <c r="T52" s="935">
        <f t="shared" si="2"/>
        <v>167526.89473684211</v>
      </c>
      <c r="U52" s="935">
        <f t="shared" si="2"/>
        <v>76266</v>
      </c>
      <c r="V52" s="935">
        <f t="shared" si="2"/>
        <v>80684</v>
      </c>
    </row>
    <row r="53" spans="1:23" s="923" customFormat="1">
      <c r="A53" s="929" t="s">
        <v>298</v>
      </c>
      <c r="B53" s="929"/>
      <c r="C53" s="929">
        <v>735</v>
      </c>
      <c r="D53" s="930">
        <v>716.55555555555554</v>
      </c>
      <c r="E53" s="930">
        <v>3481</v>
      </c>
      <c r="F53" s="930">
        <v>3360.7894736842104</v>
      </c>
      <c r="G53" s="930">
        <v>2424</v>
      </c>
      <c r="H53" s="930">
        <v>1057</v>
      </c>
      <c r="I53" s="946"/>
      <c r="J53" s="930">
        <v>8080</v>
      </c>
      <c r="K53" s="930">
        <v>8647.8421052631584</v>
      </c>
      <c r="L53" s="930">
        <v>28429</v>
      </c>
      <c r="M53" s="930">
        <v>32136.36842105263</v>
      </c>
      <c r="N53" s="930">
        <v>13970</v>
      </c>
      <c r="O53" s="930">
        <v>14459</v>
      </c>
      <c r="P53" s="946"/>
      <c r="Q53" s="930">
        <f t="shared" si="3"/>
        <v>8815</v>
      </c>
      <c r="R53" s="930">
        <f t="shared" si="3"/>
        <v>9364.3976608187131</v>
      </c>
      <c r="S53" s="930">
        <f t="shared" si="3"/>
        <v>31910</v>
      </c>
      <c r="T53" s="930">
        <f t="shared" si="2"/>
        <v>35497.15789473684</v>
      </c>
      <c r="U53" s="930">
        <f t="shared" si="2"/>
        <v>16394</v>
      </c>
      <c r="V53" s="930">
        <f t="shared" si="2"/>
        <v>15516</v>
      </c>
      <c r="W53" s="947"/>
    </row>
    <row r="54" spans="1:23" s="923" customFormat="1">
      <c r="A54" s="940">
        <v>10</v>
      </c>
      <c r="B54" s="941" t="s">
        <v>299</v>
      </c>
      <c r="C54" s="934">
        <v>299</v>
      </c>
      <c r="D54" s="934">
        <v>276.27777777777777</v>
      </c>
      <c r="E54" s="934">
        <v>1344</v>
      </c>
      <c r="F54" s="934">
        <v>1217.7894736842104</v>
      </c>
      <c r="G54" s="934">
        <v>967</v>
      </c>
      <c r="H54" s="934">
        <v>377</v>
      </c>
      <c r="I54" s="946"/>
      <c r="J54" s="934">
        <v>3233</v>
      </c>
      <c r="K54" s="934">
        <v>3448.1052631578946</v>
      </c>
      <c r="L54" s="934">
        <v>10831</v>
      </c>
      <c r="M54" s="934">
        <v>11962.894736842105</v>
      </c>
      <c r="N54" s="934">
        <v>5435</v>
      </c>
      <c r="O54" s="934">
        <v>5396</v>
      </c>
      <c r="P54" s="946"/>
      <c r="Q54" s="935">
        <f t="shared" si="3"/>
        <v>3532</v>
      </c>
      <c r="R54" s="935">
        <f t="shared" si="3"/>
        <v>3724.3830409356724</v>
      </c>
      <c r="S54" s="935">
        <f t="shared" si="3"/>
        <v>12175</v>
      </c>
      <c r="T54" s="935">
        <f t="shared" si="2"/>
        <v>13180.684210526315</v>
      </c>
      <c r="U54" s="935">
        <f t="shared" si="2"/>
        <v>6402</v>
      </c>
      <c r="V54" s="935">
        <f t="shared" si="2"/>
        <v>5773</v>
      </c>
    </row>
    <row r="55" spans="1:23" s="923" customFormat="1">
      <c r="A55" s="937">
        <v>6</v>
      </c>
      <c r="B55" s="938" t="s">
        <v>300</v>
      </c>
      <c r="C55" s="936">
        <v>436</v>
      </c>
      <c r="D55" s="936">
        <v>440.27777777777777</v>
      </c>
      <c r="E55" s="936">
        <v>2137</v>
      </c>
      <c r="F55" s="936">
        <v>2143</v>
      </c>
      <c r="G55" s="936">
        <v>1457</v>
      </c>
      <c r="H55" s="936">
        <v>680</v>
      </c>
      <c r="I55" s="946"/>
      <c r="J55" s="936">
        <v>4847</v>
      </c>
      <c r="K55" s="936">
        <v>5199.7368421052633</v>
      </c>
      <c r="L55" s="936">
        <v>17598</v>
      </c>
      <c r="M55" s="936">
        <v>20173.473684210527</v>
      </c>
      <c r="N55" s="936">
        <v>8535</v>
      </c>
      <c r="O55" s="936">
        <v>9063</v>
      </c>
      <c r="P55" s="946"/>
      <c r="Q55" s="935">
        <f t="shared" si="3"/>
        <v>5283</v>
      </c>
      <c r="R55" s="935">
        <f t="shared" si="3"/>
        <v>5640.0146198830407</v>
      </c>
      <c r="S55" s="935">
        <f t="shared" si="3"/>
        <v>19735</v>
      </c>
      <c r="T55" s="935">
        <f t="shared" si="2"/>
        <v>22316.473684210527</v>
      </c>
      <c r="U55" s="935">
        <f t="shared" si="2"/>
        <v>9992</v>
      </c>
      <c r="V55" s="935">
        <f t="shared" si="2"/>
        <v>9743</v>
      </c>
    </row>
    <row r="56" spans="1:23" s="923" customFormat="1">
      <c r="A56" s="929" t="s">
        <v>293</v>
      </c>
      <c r="B56" s="929"/>
      <c r="C56" s="929">
        <v>2046</v>
      </c>
      <c r="D56" s="930">
        <v>1975.3333333333333</v>
      </c>
      <c r="E56" s="930">
        <v>17372</v>
      </c>
      <c r="F56" s="930">
        <v>17355</v>
      </c>
      <c r="G56" s="930">
        <v>10928</v>
      </c>
      <c r="H56" s="930">
        <v>6444</v>
      </c>
      <c r="I56" s="946"/>
      <c r="J56" s="930">
        <v>29523</v>
      </c>
      <c r="K56" s="930">
        <v>31246.473684210527</v>
      </c>
      <c r="L56" s="930">
        <v>118258</v>
      </c>
      <c r="M56" s="930">
        <v>132039.63157894736</v>
      </c>
      <c r="N56" s="930">
        <v>53725</v>
      </c>
      <c r="O56" s="930">
        <v>64533</v>
      </c>
      <c r="P56" s="946"/>
      <c r="Q56" s="930">
        <f t="shared" si="3"/>
        <v>31569</v>
      </c>
      <c r="R56" s="930">
        <f t="shared" si="3"/>
        <v>33221.807017543862</v>
      </c>
      <c r="S56" s="930">
        <f t="shared" si="3"/>
        <v>135630</v>
      </c>
      <c r="T56" s="930">
        <f t="shared" si="2"/>
        <v>149394.63157894736</v>
      </c>
      <c r="U56" s="930">
        <f t="shared" si="2"/>
        <v>64653</v>
      </c>
      <c r="V56" s="930">
        <f t="shared" si="2"/>
        <v>70977</v>
      </c>
    </row>
    <row r="57" spans="1:23" s="923" customFormat="1">
      <c r="A57" s="932">
        <v>15</v>
      </c>
      <c r="B57" s="933" t="s">
        <v>297</v>
      </c>
      <c r="C57" s="936">
        <v>858</v>
      </c>
      <c r="D57" s="936">
        <v>825.72222222222217</v>
      </c>
      <c r="E57" s="936">
        <v>6844</v>
      </c>
      <c r="F57" s="936">
        <v>6963.0526315789475</v>
      </c>
      <c r="G57" s="936">
        <v>4507</v>
      </c>
      <c r="H57" s="936">
        <v>2337</v>
      </c>
      <c r="I57" s="946"/>
      <c r="J57" s="936">
        <v>11967</v>
      </c>
      <c r="K57" s="936">
        <v>12587.894736842105</v>
      </c>
      <c r="L57" s="936">
        <v>51147</v>
      </c>
      <c r="M57" s="936">
        <v>56432.736842105267</v>
      </c>
      <c r="N57" s="936">
        <v>23006</v>
      </c>
      <c r="O57" s="936">
        <v>28141</v>
      </c>
      <c r="P57" s="946"/>
      <c r="Q57" s="935">
        <f t="shared" si="3"/>
        <v>12825</v>
      </c>
      <c r="R57" s="935">
        <f t="shared" si="3"/>
        <v>13413.616959064328</v>
      </c>
      <c r="S57" s="935">
        <f t="shared" si="3"/>
        <v>57991</v>
      </c>
      <c r="T57" s="935">
        <f t="shared" si="2"/>
        <v>63395.789473684214</v>
      </c>
      <c r="U57" s="935">
        <f t="shared" si="2"/>
        <v>27513</v>
      </c>
      <c r="V57" s="935">
        <f t="shared" si="2"/>
        <v>30478</v>
      </c>
    </row>
    <row r="58" spans="1:23" s="923" customFormat="1">
      <c r="A58" s="932">
        <v>27</v>
      </c>
      <c r="B58" s="933" t="s">
        <v>296</v>
      </c>
      <c r="C58" s="936">
        <v>212</v>
      </c>
      <c r="D58" s="936">
        <v>211.72222222222223</v>
      </c>
      <c r="E58" s="936">
        <v>1471</v>
      </c>
      <c r="F58" s="936">
        <v>1478.8421052631579</v>
      </c>
      <c r="G58" s="936">
        <v>960</v>
      </c>
      <c r="H58" s="936">
        <v>511</v>
      </c>
      <c r="I58" s="946"/>
      <c r="J58" s="936">
        <v>3468</v>
      </c>
      <c r="K58" s="936">
        <v>3678.3684210526317</v>
      </c>
      <c r="L58" s="936">
        <v>11360</v>
      </c>
      <c r="M58" s="936">
        <v>12689.157894736843</v>
      </c>
      <c r="N58" s="936">
        <v>4665</v>
      </c>
      <c r="O58" s="936">
        <v>6695</v>
      </c>
      <c r="P58" s="946"/>
      <c r="Q58" s="935">
        <f t="shared" si="3"/>
        <v>3680</v>
      </c>
      <c r="R58" s="935">
        <f t="shared" si="3"/>
        <v>3890.0906432748538</v>
      </c>
      <c r="S58" s="935">
        <f t="shared" si="3"/>
        <v>12831</v>
      </c>
      <c r="T58" s="935">
        <f t="shared" si="2"/>
        <v>14168.000000000002</v>
      </c>
      <c r="U58" s="935">
        <f t="shared" si="2"/>
        <v>5625</v>
      </c>
      <c r="V58" s="935">
        <f t="shared" si="2"/>
        <v>7206</v>
      </c>
    </row>
    <row r="59" spans="1:23" s="923" customFormat="1">
      <c r="A59" s="932">
        <v>32</v>
      </c>
      <c r="B59" s="933" t="s">
        <v>371</v>
      </c>
      <c r="C59" s="936">
        <v>191</v>
      </c>
      <c r="D59" s="936">
        <v>181.66666666666666</v>
      </c>
      <c r="E59" s="936">
        <v>1813</v>
      </c>
      <c r="F59" s="936">
        <v>1726.3684210526317</v>
      </c>
      <c r="G59" s="936">
        <v>1117</v>
      </c>
      <c r="H59" s="936">
        <v>696</v>
      </c>
      <c r="I59" s="946"/>
      <c r="J59" s="936">
        <v>3676</v>
      </c>
      <c r="K59" s="936">
        <v>3897.8947368421054</v>
      </c>
      <c r="L59" s="936">
        <v>12060</v>
      </c>
      <c r="M59" s="936">
        <v>13310.105263157895</v>
      </c>
      <c r="N59" s="936">
        <v>5771</v>
      </c>
      <c r="O59" s="936">
        <v>6289</v>
      </c>
      <c r="P59" s="946"/>
      <c r="Q59" s="935">
        <f t="shared" si="3"/>
        <v>3867</v>
      </c>
      <c r="R59" s="935">
        <f t="shared" si="3"/>
        <v>4079.5614035087719</v>
      </c>
      <c r="S59" s="935">
        <f t="shared" si="3"/>
        <v>13873</v>
      </c>
      <c r="T59" s="935">
        <f t="shared" si="2"/>
        <v>15036.473684210527</v>
      </c>
      <c r="U59" s="935">
        <f t="shared" si="2"/>
        <v>6888</v>
      </c>
      <c r="V59" s="935">
        <f t="shared" si="2"/>
        <v>6985</v>
      </c>
    </row>
    <row r="60" spans="1:23" s="923" customFormat="1">
      <c r="A60" s="932">
        <v>36</v>
      </c>
      <c r="B60" s="933" t="s">
        <v>294</v>
      </c>
      <c r="C60" s="936">
        <v>785</v>
      </c>
      <c r="D60" s="936">
        <v>756.22222222222217</v>
      </c>
      <c r="E60" s="936">
        <v>7244</v>
      </c>
      <c r="F60" s="936">
        <v>7186.7368421052633</v>
      </c>
      <c r="G60" s="936">
        <v>4344</v>
      </c>
      <c r="H60" s="936">
        <v>2900</v>
      </c>
      <c r="I60" s="946"/>
      <c r="J60" s="936">
        <v>10412</v>
      </c>
      <c r="K60" s="936">
        <v>11082.315789473685</v>
      </c>
      <c r="L60" s="936">
        <v>43691</v>
      </c>
      <c r="M60" s="936">
        <v>49607.631578947374</v>
      </c>
      <c r="N60" s="936">
        <v>20283</v>
      </c>
      <c r="O60" s="936">
        <v>23408</v>
      </c>
      <c r="P60" s="946"/>
      <c r="Q60" s="935">
        <f t="shared" si="3"/>
        <v>11197</v>
      </c>
      <c r="R60" s="935">
        <f t="shared" si="3"/>
        <v>11838.538011695908</v>
      </c>
      <c r="S60" s="935">
        <f t="shared" si="3"/>
        <v>50935</v>
      </c>
      <c r="T60" s="935">
        <f t="shared" si="2"/>
        <v>56794.368421052641</v>
      </c>
      <c r="U60" s="935">
        <f t="shared" si="2"/>
        <v>24627</v>
      </c>
      <c r="V60" s="935">
        <f t="shared" si="2"/>
        <v>26308</v>
      </c>
    </row>
    <row r="61" spans="1:23" s="923" customFormat="1">
      <c r="A61" s="929" t="s">
        <v>372</v>
      </c>
      <c r="B61" s="929"/>
      <c r="C61" s="929">
        <v>5488</v>
      </c>
      <c r="D61" s="930">
        <v>5177.2777777777774</v>
      </c>
      <c r="E61" s="930">
        <v>81777</v>
      </c>
      <c r="F61" s="930">
        <v>75732.157894736854</v>
      </c>
      <c r="G61" s="930">
        <v>45296</v>
      </c>
      <c r="H61" s="930">
        <v>36481</v>
      </c>
      <c r="I61" s="946"/>
      <c r="J61" s="930">
        <v>62532</v>
      </c>
      <c r="K61" s="930">
        <v>64459.789473684214</v>
      </c>
      <c r="L61" s="930">
        <v>455454</v>
      </c>
      <c r="M61" s="930">
        <v>479296.63157894736</v>
      </c>
      <c r="N61" s="930">
        <v>213569</v>
      </c>
      <c r="O61" s="930">
        <v>241885</v>
      </c>
      <c r="P61" s="946"/>
      <c r="Q61" s="930">
        <f t="shared" si="3"/>
        <v>68020</v>
      </c>
      <c r="R61" s="930">
        <f t="shared" si="3"/>
        <v>69637.067251461995</v>
      </c>
      <c r="S61" s="930">
        <f t="shared" si="3"/>
        <v>537231</v>
      </c>
      <c r="T61" s="930">
        <f t="shared" si="2"/>
        <v>555028.78947368427</v>
      </c>
      <c r="U61" s="930">
        <f t="shared" si="2"/>
        <v>258865</v>
      </c>
      <c r="V61" s="930">
        <f t="shared" si="2"/>
        <v>278366</v>
      </c>
    </row>
    <row r="62" spans="1:23" s="923" customFormat="1">
      <c r="A62" s="943">
        <v>28</v>
      </c>
      <c r="B62" s="944" t="s">
        <v>373</v>
      </c>
      <c r="C62" s="934">
        <v>5488</v>
      </c>
      <c r="D62" s="934">
        <v>5177.2777777777774</v>
      </c>
      <c r="E62" s="934">
        <v>81777</v>
      </c>
      <c r="F62" s="934">
        <v>75732.157894736854</v>
      </c>
      <c r="G62" s="934">
        <v>45296</v>
      </c>
      <c r="H62" s="934">
        <v>36481</v>
      </c>
      <c r="I62" s="946"/>
      <c r="J62" s="934">
        <v>62532</v>
      </c>
      <c r="K62" s="934">
        <v>64459.789473684214</v>
      </c>
      <c r="L62" s="934">
        <v>455454</v>
      </c>
      <c r="M62" s="934">
        <v>479296.63157894736</v>
      </c>
      <c r="N62" s="934">
        <v>213569</v>
      </c>
      <c r="O62" s="934">
        <v>241885</v>
      </c>
      <c r="P62" s="946"/>
      <c r="Q62" s="935">
        <f t="shared" si="3"/>
        <v>68020</v>
      </c>
      <c r="R62" s="935">
        <f t="shared" si="3"/>
        <v>69637.067251461995</v>
      </c>
      <c r="S62" s="935">
        <f t="shared" si="3"/>
        <v>537231</v>
      </c>
      <c r="T62" s="935">
        <f t="shared" si="2"/>
        <v>555028.78947368427</v>
      </c>
      <c r="U62" s="935">
        <f t="shared" si="2"/>
        <v>258865</v>
      </c>
      <c r="V62" s="935">
        <f t="shared" si="2"/>
        <v>278366</v>
      </c>
    </row>
    <row r="63" spans="1:23" s="923" customFormat="1">
      <c r="A63" s="929" t="s">
        <v>374</v>
      </c>
      <c r="B63" s="929"/>
      <c r="C63" s="929">
        <v>740</v>
      </c>
      <c r="D63" s="930">
        <v>700.05555555555554</v>
      </c>
      <c r="E63" s="930">
        <v>5595</v>
      </c>
      <c r="F63" s="930">
        <v>5398.105263157895</v>
      </c>
      <c r="G63" s="930">
        <v>3787</v>
      </c>
      <c r="H63" s="930">
        <v>1808</v>
      </c>
      <c r="I63" s="946"/>
      <c r="J63" s="930">
        <v>11538</v>
      </c>
      <c r="K63" s="930">
        <v>12511.684210526315</v>
      </c>
      <c r="L63" s="930">
        <v>54390</v>
      </c>
      <c r="M63" s="930">
        <v>62886.526315789481</v>
      </c>
      <c r="N63" s="930">
        <v>24611</v>
      </c>
      <c r="O63" s="930">
        <v>29779</v>
      </c>
      <c r="P63" s="946"/>
      <c r="Q63" s="930">
        <f t="shared" si="3"/>
        <v>12278</v>
      </c>
      <c r="R63" s="930">
        <f t="shared" si="3"/>
        <v>13211.73976608187</v>
      </c>
      <c r="S63" s="930">
        <f t="shared" si="3"/>
        <v>59985</v>
      </c>
      <c r="T63" s="930">
        <f t="shared" si="2"/>
        <v>68284.631578947374</v>
      </c>
      <c r="U63" s="930">
        <f t="shared" si="2"/>
        <v>28398</v>
      </c>
      <c r="V63" s="930">
        <f t="shared" si="2"/>
        <v>31587</v>
      </c>
    </row>
    <row r="64" spans="1:23" s="923" customFormat="1">
      <c r="A64" s="940">
        <v>30</v>
      </c>
      <c r="B64" s="941" t="s">
        <v>375</v>
      </c>
      <c r="C64" s="934">
        <v>740</v>
      </c>
      <c r="D64" s="934">
        <v>700.05555555555554</v>
      </c>
      <c r="E64" s="934">
        <v>5595</v>
      </c>
      <c r="F64" s="934">
        <v>5398.105263157895</v>
      </c>
      <c r="G64" s="934">
        <v>3787</v>
      </c>
      <c r="H64" s="934">
        <v>1808</v>
      </c>
      <c r="I64" s="946"/>
      <c r="J64" s="934">
        <v>11538</v>
      </c>
      <c r="K64" s="934">
        <v>12511.684210526315</v>
      </c>
      <c r="L64" s="934">
        <v>54390</v>
      </c>
      <c r="M64" s="934">
        <v>62886.526315789481</v>
      </c>
      <c r="N64" s="934">
        <v>24611</v>
      </c>
      <c r="O64" s="934">
        <v>29779</v>
      </c>
      <c r="P64" s="946"/>
      <c r="Q64" s="935">
        <f t="shared" si="3"/>
        <v>12278</v>
      </c>
      <c r="R64" s="935">
        <f t="shared" si="3"/>
        <v>13211.73976608187</v>
      </c>
      <c r="S64" s="935">
        <f t="shared" si="3"/>
        <v>59985</v>
      </c>
      <c r="T64" s="935">
        <f t="shared" si="2"/>
        <v>68284.631578947374</v>
      </c>
      <c r="U64" s="935">
        <f t="shared" si="2"/>
        <v>28398</v>
      </c>
      <c r="V64" s="935">
        <f t="shared" si="2"/>
        <v>31587</v>
      </c>
    </row>
    <row r="65" spans="1:28" s="923" customFormat="1">
      <c r="A65" s="929" t="s">
        <v>290</v>
      </c>
      <c r="B65" s="929"/>
      <c r="C65" s="929">
        <v>507</v>
      </c>
      <c r="D65" s="930">
        <v>497.77777777777777</v>
      </c>
      <c r="E65" s="930">
        <v>4755</v>
      </c>
      <c r="F65" s="930">
        <v>4533.2631578947367</v>
      </c>
      <c r="G65" s="930">
        <v>3005</v>
      </c>
      <c r="H65" s="930">
        <v>1750</v>
      </c>
      <c r="I65" s="946"/>
      <c r="J65" s="930">
        <v>5363</v>
      </c>
      <c r="K65" s="930">
        <v>5737.0526315789475</v>
      </c>
      <c r="L65" s="930">
        <v>34077</v>
      </c>
      <c r="M65" s="930">
        <v>39066.57894736842</v>
      </c>
      <c r="N65" s="930">
        <v>15989</v>
      </c>
      <c r="O65" s="930">
        <v>18088</v>
      </c>
      <c r="P65" s="946"/>
      <c r="Q65" s="930">
        <f t="shared" si="3"/>
        <v>5870</v>
      </c>
      <c r="R65" s="930">
        <f t="shared" si="3"/>
        <v>6234.8304093567249</v>
      </c>
      <c r="S65" s="930">
        <f t="shared" si="3"/>
        <v>38832</v>
      </c>
      <c r="T65" s="930">
        <f t="shared" si="2"/>
        <v>43599.84210526316</v>
      </c>
      <c r="U65" s="930">
        <f t="shared" si="2"/>
        <v>18994</v>
      </c>
      <c r="V65" s="930">
        <f t="shared" si="2"/>
        <v>19838</v>
      </c>
    </row>
    <row r="66" spans="1:28" s="923" customFormat="1">
      <c r="A66" s="940">
        <v>31</v>
      </c>
      <c r="B66" s="941" t="s">
        <v>376</v>
      </c>
      <c r="C66" s="934">
        <v>507</v>
      </c>
      <c r="D66" s="934">
        <v>497.77777777777777</v>
      </c>
      <c r="E66" s="934">
        <v>4755</v>
      </c>
      <c r="F66" s="934">
        <v>4533.2631578947367</v>
      </c>
      <c r="G66" s="934">
        <v>3005</v>
      </c>
      <c r="H66" s="934">
        <v>1750</v>
      </c>
      <c r="I66" s="946"/>
      <c r="J66" s="934">
        <v>5363</v>
      </c>
      <c r="K66" s="934">
        <v>5737.0526315789475</v>
      </c>
      <c r="L66" s="934">
        <v>34077</v>
      </c>
      <c r="M66" s="934">
        <v>39066.57894736842</v>
      </c>
      <c r="N66" s="934">
        <v>15989</v>
      </c>
      <c r="O66" s="934">
        <v>18088</v>
      </c>
      <c r="P66" s="946"/>
      <c r="Q66" s="935">
        <f t="shared" si="3"/>
        <v>5870</v>
      </c>
      <c r="R66" s="935">
        <f t="shared" si="3"/>
        <v>6234.8304093567249</v>
      </c>
      <c r="S66" s="935">
        <f t="shared" si="3"/>
        <v>38832</v>
      </c>
      <c r="T66" s="935">
        <f t="shared" si="2"/>
        <v>43599.84210526316</v>
      </c>
      <c r="U66" s="935">
        <f t="shared" si="2"/>
        <v>18994</v>
      </c>
      <c r="V66" s="935">
        <f t="shared" si="2"/>
        <v>19838</v>
      </c>
    </row>
    <row r="67" spans="1:28" s="923" customFormat="1">
      <c r="A67" s="929" t="s">
        <v>286</v>
      </c>
      <c r="B67" s="929"/>
      <c r="C67" s="929">
        <v>2243</v>
      </c>
      <c r="D67" s="930">
        <v>2069.5</v>
      </c>
      <c r="E67" s="930">
        <v>19557</v>
      </c>
      <c r="F67" s="930">
        <v>17942.42105263158</v>
      </c>
      <c r="G67" s="930">
        <v>13017</v>
      </c>
      <c r="H67" s="930">
        <v>6540</v>
      </c>
      <c r="I67" s="946"/>
      <c r="J67" s="930">
        <v>21773</v>
      </c>
      <c r="K67" s="930">
        <v>22953.21052631579</v>
      </c>
      <c r="L67" s="930">
        <v>110865</v>
      </c>
      <c r="M67" s="930">
        <v>121168.52631578947</v>
      </c>
      <c r="N67" s="930">
        <v>51650</v>
      </c>
      <c r="O67" s="930">
        <v>59215</v>
      </c>
      <c r="P67" s="946"/>
      <c r="Q67" s="930">
        <f t="shared" si="3"/>
        <v>24016</v>
      </c>
      <c r="R67" s="930">
        <f t="shared" si="3"/>
        <v>25022.71052631579</v>
      </c>
      <c r="S67" s="930">
        <f t="shared" si="3"/>
        <v>130422</v>
      </c>
      <c r="T67" s="930">
        <f t="shared" si="2"/>
        <v>139110.94736842104</v>
      </c>
      <c r="U67" s="930">
        <f t="shared" si="2"/>
        <v>64667</v>
      </c>
      <c r="V67" s="930">
        <f t="shared" si="2"/>
        <v>65755</v>
      </c>
    </row>
    <row r="68" spans="1:28" s="923" customFormat="1">
      <c r="A68" s="932">
        <v>1</v>
      </c>
      <c r="B68" s="933" t="s">
        <v>377</v>
      </c>
      <c r="C68" s="936">
        <v>408</v>
      </c>
      <c r="D68" s="936">
        <v>391.16666666666669</v>
      </c>
      <c r="E68" s="936">
        <v>3070</v>
      </c>
      <c r="F68" s="936">
        <v>2957.1052631578946</v>
      </c>
      <c r="G68" s="936">
        <v>2081</v>
      </c>
      <c r="H68" s="936">
        <v>989</v>
      </c>
      <c r="I68" s="946"/>
      <c r="J68" s="936">
        <v>3079</v>
      </c>
      <c r="K68" s="936">
        <v>3272.3157894736842</v>
      </c>
      <c r="L68" s="936">
        <v>17824</v>
      </c>
      <c r="M68" s="936">
        <v>20129.842105263157</v>
      </c>
      <c r="N68" s="936">
        <v>9262</v>
      </c>
      <c r="O68" s="936">
        <v>8562</v>
      </c>
      <c r="P68" s="946"/>
      <c r="Q68" s="935">
        <f t="shared" si="3"/>
        <v>3487</v>
      </c>
      <c r="R68" s="935">
        <f t="shared" si="3"/>
        <v>3663.4824561403507</v>
      </c>
      <c r="S68" s="935">
        <f t="shared" si="3"/>
        <v>20894</v>
      </c>
      <c r="T68" s="935">
        <f t="shared" si="2"/>
        <v>23086.94736842105</v>
      </c>
      <c r="U68" s="935">
        <f t="shared" si="2"/>
        <v>11343</v>
      </c>
      <c r="V68" s="935">
        <f t="shared" si="2"/>
        <v>9551</v>
      </c>
    </row>
    <row r="69" spans="1:28" s="923" customFormat="1">
      <c r="A69" s="932">
        <v>20</v>
      </c>
      <c r="B69" s="933" t="s">
        <v>378</v>
      </c>
      <c r="C69" s="936">
        <v>755</v>
      </c>
      <c r="D69" s="936">
        <v>710.38888888888891</v>
      </c>
      <c r="E69" s="936">
        <v>6664</v>
      </c>
      <c r="F69" s="936">
        <v>6384.5263157894733</v>
      </c>
      <c r="G69" s="936">
        <v>4375</v>
      </c>
      <c r="H69" s="936">
        <v>2289</v>
      </c>
      <c r="I69" s="946"/>
      <c r="J69" s="936">
        <v>7365</v>
      </c>
      <c r="K69" s="936">
        <v>7773.6315789473683</v>
      </c>
      <c r="L69" s="936">
        <v>37547</v>
      </c>
      <c r="M69" s="936">
        <v>40897.052631578947</v>
      </c>
      <c r="N69" s="936">
        <v>17192</v>
      </c>
      <c r="O69" s="936">
        <v>20355</v>
      </c>
      <c r="P69" s="946"/>
      <c r="Q69" s="935">
        <f t="shared" si="3"/>
        <v>8120</v>
      </c>
      <c r="R69" s="935">
        <f t="shared" si="3"/>
        <v>8484.020467836257</v>
      </c>
      <c r="S69" s="935">
        <f t="shared" si="3"/>
        <v>44211</v>
      </c>
      <c r="T69" s="935">
        <f t="shared" si="2"/>
        <v>47281.57894736842</v>
      </c>
      <c r="U69" s="935">
        <f t="shared" si="2"/>
        <v>21567</v>
      </c>
      <c r="V69" s="935">
        <f t="shared" si="2"/>
        <v>22644</v>
      </c>
    </row>
    <row r="70" spans="1:28" s="923" customFormat="1">
      <c r="A70" s="932">
        <v>48</v>
      </c>
      <c r="B70" s="933" t="s">
        <v>287</v>
      </c>
      <c r="C70" s="936">
        <v>1080</v>
      </c>
      <c r="D70" s="936">
        <v>967.94444444444446</v>
      </c>
      <c r="E70" s="936">
        <v>9823</v>
      </c>
      <c r="F70" s="936">
        <v>8600.78947368421</v>
      </c>
      <c r="G70" s="936">
        <v>6561</v>
      </c>
      <c r="H70" s="936">
        <v>3262</v>
      </c>
      <c r="I70" s="946"/>
      <c r="J70" s="936">
        <v>11329</v>
      </c>
      <c r="K70" s="936">
        <v>11907.263157894737</v>
      </c>
      <c r="L70" s="936">
        <v>55494</v>
      </c>
      <c r="M70" s="936">
        <v>60141.631578947367</v>
      </c>
      <c r="N70" s="936">
        <v>25196</v>
      </c>
      <c r="O70" s="936">
        <v>30298</v>
      </c>
      <c r="P70" s="946"/>
      <c r="Q70" s="935">
        <f t="shared" si="3"/>
        <v>12409</v>
      </c>
      <c r="R70" s="935">
        <f t="shared" si="3"/>
        <v>12875.207602339182</v>
      </c>
      <c r="S70" s="935">
        <f t="shared" si="3"/>
        <v>65317</v>
      </c>
      <c r="T70" s="935">
        <f t="shared" si="2"/>
        <v>68742.421052631573</v>
      </c>
      <c r="U70" s="935">
        <f t="shared" si="2"/>
        <v>31757</v>
      </c>
      <c r="V70" s="935">
        <f t="shared" si="2"/>
        <v>33560</v>
      </c>
    </row>
    <row r="71" spans="1:28" s="923" customFormat="1">
      <c r="A71" s="929" t="s">
        <v>285</v>
      </c>
      <c r="B71" s="929"/>
      <c r="C71" s="929">
        <v>256</v>
      </c>
      <c r="D71" s="930">
        <v>237.44444444444446</v>
      </c>
      <c r="E71" s="930">
        <v>2056</v>
      </c>
      <c r="F71" s="930">
        <v>1816.7368421052631</v>
      </c>
      <c r="G71" s="930">
        <v>1315</v>
      </c>
      <c r="H71" s="930">
        <v>741</v>
      </c>
      <c r="I71" s="946"/>
      <c r="J71" s="930">
        <v>3503</v>
      </c>
      <c r="K71" s="930">
        <v>3729.7368421052633</v>
      </c>
      <c r="L71" s="930">
        <v>16765</v>
      </c>
      <c r="M71" s="930">
        <v>18246.26315789474</v>
      </c>
      <c r="N71" s="930">
        <v>7481</v>
      </c>
      <c r="O71" s="930">
        <v>9284</v>
      </c>
      <c r="P71" s="946"/>
      <c r="Q71" s="930">
        <f t="shared" si="3"/>
        <v>3759</v>
      </c>
      <c r="R71" s="930">
        <f t="shared" si="3"/>
        <v>3967.1812865497077</v>
      </c>
      <c r="S71" s="930">
        <f t="shared" si="3"/>
        <v>18821</v>
      </c>
      <c r="T71" s="930">
        <f t="shared" si="2"/>
        <v>20063.000000000004</v>
      </c>
      <c r="U71" s="930">
        <f t="shared" si="2"/>
        <v>8796</v>
      </c>
      <c r="V71" s="930">
        <f t="shared" si="2"/>
        <v>10025</v>
      </c>
    </row>
    <row r="72" spans="1:28" s="923" customFormat="1">
      <c r="A72" s="940">
        <v>26</v>
      </c>
      <c r="B72" s="941" t="s">
        <v>379</v>
      </c>
      <c r="C72" s="934">
        <v>256</v>
      </c>
      <c r="D72" s="934">
        <v>237.44444444444446</v>
      </c>
      <c r="E72" s="934">
        <v>2056</v>
      </c>
      <c r="F72" s="934">
        <v>1816.7368421052631</v>
      </c>
      <c r="G72" s="934">
        <v>1315</v>
      </c>
      <c r="H72" s="934">
        <v>741</v>
      </c>
      <c r="I72" s="946"/>
      <c r="J72" s="934">
        <v>3503</v>
      </c>
      <c r="K72" s="934">
        <v>3729.7368421052633</v>
      </c>
      <c r="L72" s="934">
        <v>16765</v>
      </c>
      <c r="M72" s="934">
        <v>18246.26315789474</v>
      </c>
      <c r="N72" s="934">
        <v>7481</v>
      </c>
      <c r="O72" s="934">
        <v>9284</v>
      </c>
      <c r="P72" s="946"/>
      <c r="Q72" s="935">
        <f t="shared" si="3"/>
        <v>3759</v>
      </c>
      <c r="R72" s="935">
        <f t="shared" si="3"/>
        <v>3967.1812865497077</v>
      </c>
      <c r="S72" s="935">
        <f t="shared" si="3"/>
        <v>18821</v>
      </c>
      <c r="T72" s="935">
        <f t="shared" si="2"/>
        <v>20063.000000000004</v>
      </c>
      <c r="U72" s="935">
        <f t="shared" si="2"/>
        <v>8796</v>
      </c>
      <c r="V72" s="935">
        <f t="shared" si="2"/>
        <v>10025</v>
      </c>
    </row>
    <row r="73" spans="1:28">
      <c r="A73" s="943">
        <v>51</v>
      </c>
      <c r="B73" s="929" t="s">
        <v>380</v>
      </c>
      <c r="C73" s="929">
        <v>223</v>
      </c>
      <c r="D73" s="930">
        <v>215.22222222222223</v>
      </c>
      <c r="E73" s="930">
        <v>575</v>
      </c>
      <c r="F73" s="930">
        <v>558.10526315789468</v>
      </c>
      <c r="G73" s="930">
        <v>392</v>
      </c>
      <c r="H73" s="930">
        <v>183</v>
      </c>
      <c r="J73" s="930">
        <v>697</v>
      </c>
      <c r="K73" s="930">
        <v>725.36842105263156</v>
      </c>
      <c r="L73" s="930">
        <v>2327</v>
      </c>
      <c r="M73" s="930">
        <v>2573.5263157894738</v>
      </c>
      <c r="N73" s="930">
        <v>1169</v>
      </c>
      <c r="O73" s="930">
        <v>1158</v>
      </c>
      <c r="Q73" s="930">
        <f t="shared" si="3"/>
        <v>920</v>
      </c>
      <c r="R73" s="930">
        <f t="shared" si="3"/>
        <v>940.59064327485385</v>
      </c>
      <c r="S73" s="930">
        <f t="shared" si="3"/>
        <v>2902</v>
      </c>
      <c r="T73" s="930">
        <f t="shared" si="2"/>
        <v>3131.6315789473683</v>
      </c>
      <c r="U73" s="930">
        <f t="shared" si="2"/>
        <v>1561</v>
      </c>
      <c r="V73" s="930">
        <f t="shared" si="2"/>
        <v>1341</v>
      </c>
    </row>
    <row r="74" spans="1:28" ht="15.75" thickBot="1">
      <c r="A74" s="932">
        <v>52</v>
      </c>
      <c r="B74" s="949" t="s">
        <v>381</v>
      </c>
      <c r="C74" s="949">
        <v>26</v>
      </c>
      <c r="D74" s="950">
        <v>23.388888888888889</v>
      </c>
      <c r="E74" s="950">
        <v>152</v>
      </c>
      <c r="F74" s="950">
        <v>140.94736842105263</v>
      </c>
      <c r="G74" s="950">
        <v>86</v>
      </c>
      <c r="H74" s="950">
        <v>66</v>
      </c>
      <c r="J74" s="950">
        <v>716</v>
      </c>
      <c r="K74" s="950">
        <v>768.57894736842104</v>
      </c>
      <c r="L74" s="950">
        <v>2535</v>
      </c>
      <c r="M74" s="950">
        <v>2869.0526315789475</v>
      </c>
      <c r="N74" s="950">
        <v>1450</v>
      </c>
      <c r="O74" s="950">
        <v>1085</v>
      </c>
      <c r="Q74" s="950">
        <f t="shared" si="3"/>
        <v>742</v>
      </c>
      <c r="R74" s="950">
        <f t="shared" si="3"/>
        <v>791.96783625730995</v>
      </c>
      <c r="S74" s="950">
        <f t="shared" si="3"/>
        <v>2687</v>
      </c>
      <c r="T74" s="950">
        <f t="shared" si="2"/>
        <v>3010</v>
      </c>
      <c r="U74" s="950">
        <f t="shared" si="2"/>
        <v>1536</v>
      </c>
      <c r="V74" s="950">
        <f t="shared" si="2"/>
        <v>1151</v>
      </c>
    </row>
    <row r="75" spans="1:28" s="954" customFormat="1" ht="31.5" customHeight="1" thickBot="1">
      <c r="A75" s="1127" t="s">
        <v>358</v>
      </c>
      <c r="B75" s="1127"/>
      <c r="C75" s="951">
        <f>C74+C73+C71+C67+C65+C63+C61+C56+C53+C49+C44+C34+C28+C26+C23+C21+C19+C15+C6</f>
        <v>38424</v>
      </c>
      <c r="D75" s="951">
        <f t="shared" ref="D75:V75" si="4">D74+D73+D71+D67+D65+D63+D61+D56+D53+D49+D44+D34+D28+D26+D23+D21+D19+D15+D6</f>
        <v>36748.166666666657</v>
      </c>
      <c r="E75" s="951">
        <f t="shared" si="4"/>
        <v>382417</v>
      </c>
      <c r="F75" s="951">
        <f t="shared" si="4"/>
        <v>368988.63157894736</v>
      </c>
      <c r="G75" s="951">
        <f t="shared" si="4"/>
        <v>234402</v>
      </c>
      <c r="H75" s="951">
        <f t="shared" si="4"/>
        <v>148015</v>
      </c>
      <c r="I75" s="952">
        <f t="shared" si="4"/>
        <v>0</v>
      </c>
      <c r="J75" s="951">
        <f t="shared" si="4"/>
        <v>473931</v>
      </c>
      <c r="K75" s="951">
        <f t="shared" si="4"/>
        <v>496189.21052631573</v>
      </c>
      <c r="L75" s="951">
        <f t="shared" si="4"/>
        <v>2616553</v>
      </c>
      <c r="M75" s="951">
        <f t="shared" si="4"/>
        <v>2812848.6315789474</v>
      </c>
      <c r="N75" s="951">
        <f t="shared" si="4"/>
        <v>1236160</v>
      </c>
      <c r="O75" s="951">
        <f t="shared" si="4"/>
        <v>1380393</v>
      </c>
      <c r="P75" s="952">
        <f t="shared" si="4"/>
        <v>0</v>
      </c>
      <c r="Q75" s="951">
        <f t="shared" si="4"/>
        <v>512355</v>
      </c>
      <c r="R75" s="951">
        <f t="shared" si="4"/>
        <v>532937.37719298247</v>
      </c>
      <c r="S75" s="951">
        <f t="shared" si="4"/>
        <v>2998970</v>
      </c>
      <c r="T75" s="951">
        <f t="shared" si="4"/>
        <v>3181837.2631578944</v>
      </c>
      <c r="U75" s="951">
        <f t="shared" si="4"/>
        <v>1470562</v>
      </c>
      <c r="V75" s="951">
        <f t="shared" si="4"/>
        <v>1528408</v>
      </c>
      <c r="W75" s="953"/>
      <c r="X75" s="953"/>
      <c r="Y75" s="953"/>
      <c r="Z75" s="953"/>
      <c r="AA75" s="953"/>
      <c r="AB75" s="953"/>
    </row>
    <row r="76" spans="1:28">
      <c r="C76" s="955"/>
      <c r="D76" s="955"/>
      <c r="E76" s="955"/>
      <c r="F76" s="955"/>
      <c r="G76" s="955"/>
      <c r="H76" s="955"/>
      <c r="I76" s="955"/>
      <c r="J76" s="955"/>
      <c r="K76" s="955"/>
      <c r="L76" s="955"/>
      <c r="M76" s="955"/>
      <c r="N76" s="955"/>
      <c r="O76" s="955"/>
      <c r="P76" s="955"/>
      <c r="Q76" s="955"/>
      <c r="R76" s="955"/>
      <c r="S76" s="955"/>
      <c r="T76" s="955"/>
      <c r="U76" s="955"/>
      <c r="V76" s="955"/>
    </row>
  </sheetData>
  <mergeCells count="16">
    <mergeCell ref="A75:B75"/>
    <mergeCell ref="A1:V1"/>
    <mergeCell ref="A2:V2"/>
    <mergeCell ref="A3:B5"/>
    <mergeCell ref="C3:H3"/>
    <mergeCell ref="J3:O3"/>
    <mergeCell ref="Q3:V3"/>
    <mergeCell ref="C4:D4"/>
    <mergeCell ref="E4:F4"/>
    <mergeCell ref="G4:H4"/>
    <mergeCell ref="J4:K4"/>
    <mergeCell ref="L4:M4"/>
    <mergeCell ref="N4:O4"/>
    <mergeCell ref="Q4:R4"/>
    <mergeCell ref="S4:T4"/>
    <mergeCell ref="U4:V4"/>
  </mergeCells>
  <printOptions horizontalCentered="1" verticalCentered="1"/>
  <pageMargins left="0.39370078740157483" right="0.39370078740157483" top="0.39370078740157483" bottom="0.78740157480314965" header="0" footer="0"/>
  <pageSetup paperSize="9" scale="4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showGridLines="0" topLeftCell="C1" zoomScaleNormal="100" workbookViewId="0">
      <selection activeCell="S14" sqref="S14"/>
    </sheetView>
  </sheetViews>
  <sheetFormatPr baseColWidth="10" defaultRowHeight="15"/>
  <cols>
    <col min="1" max="1" width="4.7109375" style="969" customWidth="1"/>
    <col min="2" max="2" width="70.85546875" style="948" customWidth="1"/>
    <col min="3" max="8" width="14.42578125" style="948" customWidth="1"/>
    <col min="9" max="9" width="2.28515625" style="946" customWidth="1"/>
    <col min="10" max="15" width="14.42578125" style="948" customWidth="1"/>
    <col min="16" max="16" width="2.28515625" style="946" customWidth="1"/>
    <col min="17" max="22" width="14.42578125" style="948" customWidth="1"/>
    <col min="23" max="28" width="11.42578125" style="923"/>
    <col min="29" max="16384" width="11.42578125" style="948"/>
  </cols>
  <sheetData>
    <row r="1" spans="1:29" s="923" customFormat="1" ht="26.25">
      <c r="A1" s="956"/>
      <c r="B1" s="1128" t="s">
        <v>354</v>
      </c>
      <c r="C1" s="1128"/>
      <c r="D1" s="1128"/>
      <c r="E1" s="1128"/>
      <c r="F1" s="1128"/>
      <c r="G1" s="1128"/>
      <c r="H1" s="1128"/>
      <c r="I1" s="1128"/>
      <c r="J1" s="1128"/>
      <c r="K1" s="1128"/>
      <c r="L1" s="1128"/>
      <c r="M1" s="1128"/>
      <c r="N1" s="1128"/>
      <c r="O1" s="1128"/>
      <c r="P1" s="1128"/>
      <c r="Q1" s="1128"/>
      <c r="R1" s="1128"/>
      <c r="S1" s="1128"/>
      <c r="T1" s="1128"/>
      <c r="U1" s="1128"/>
      <c r="V1" s="1128"/>
      <c r="AC1" s="948"/>
    </row>
    <row r="2" spans="1:29" s="923" customFormat="1" ht="31.5" customHeight="1">
      <c r="A2" s="956"/>
      <c r="B2" s="1130" t="s">
        <v>580</v>
      </c>
      <c r="C2" s="1130"/>
      <c r="D2" s="1130"/>
      <c r="E2" s="1130"/>
      <c r="F2" s="1130"/>
      <c r="G2" s="1130"/>
      <c r="H2" s="1130"/>
      <c r="I2" s="1130"/>
      <c r="J2" s="1130"/>
      <c r="K2" s="1130"/>
      <c r="L2" s="1130"/>
      <c r="M2" s="1130"/>
      <c r="N2" s="1130"/>
      <c r="O2" s="1130"/>
      <c r="P2" s="1130"/>
      <c r="Q2" s="1130"/>
      <c r="R2" s="1130"/>
      <c r="S2" s="1130"/>
      <c r="T2" s="1130"/>
      <c r="U2" s="1130"/>
      <c r="V2" s="1130"/>
      <c r="AC2" s="948"/>
    </row>
    <row r="3" spans="1:29" s="923" customFormat="1" ht="38.25" customHeight="1">
      <c r="A3" s="1139" t="s">
        <v>382</v>
      </c>
      <c r="B3" s="1139"/>
      <c r="C3" s="1140" t="s">
        <v>356</v>
      </c>
      <c r="D3" s="1140"/>
      <c r="E3" s="1140"/>
      <c r="F3" s="1140"/>
      <c r="G3" s="1140"/>
      <c r="H3" s="1140"/>
      <c r="I3" s="924"/>
      <c r="J3" s="1140" t="s">
        <v>357</v>
      </c>
      <c r="K3" s="1140"/>
      <c r="L3" s="1140"/>
      <c r="M3" s="1140"/>
      <c r="N3" s="1140"/>
      <c r="O3" s="1141"/>
      <c r="P3" s="924"/>
      <c r="Q3" s="1140" t="s">
        <v>358</v>
      </c>
      <c r="R3" s="1140"/>
      <c r="S3" s="1140"/>
      <c r="T3" s="1140"/>
      <c r="U3" s="1140"/>
      <c r="V3" s="1141"/>
    </row>
    <row r="4" spans="1:29" s="923" customFormat="1" ht="38.25" customHeight="1">
      <c r="A4" s="1139"/>
      <c r="B4" s="1139"/>
      <c r="C4" s="1136" t="s">
        <v>359</v>
      </c>
      <c r="D4" s="1137"/>
      <c r="E4" s="1137" t="s">
        <v>360</v>
      </c>
      <c r="F4" s="1137"/>
      <c r="G4" s="1137" t="s">
        <v>361</v>
      </c>
      <c r="H4" s="1138"/>
      <c r="I4" s="925"/>
      <c r="J4" s="1136" t="s">
        <v>359</v>
      </c>
      <c r="K4" s="1137"/>
      <c r="L4" s="1137" t="s">
        <v>360</v>
      </c>
      <c r="M4" s="1137"/>
      <c r="N4" s="1137" t="s">
        <v>361</v>
      </c>
      <c r="O4" s="1137"/>
      <c r="P4" s="928"/>
      <c r="Q4" s="1137" t="s">
        <v>359</v>
      </c>
      <c r="R4" s="1137"/>
      <c r="S4" s="1137" t="s">
        <v>360</v>
      </c>
      <c r="T4" s="1137"/>
      <c r="U4" s="1137" t="s">
        <v>361</v>
      </c>
      <c r="V4" s="1137"/>
    </row>
    <row r="5" spans="1:29" s="923" customFormat="1" ht="38.25" customHeight="1">
      <c r="A5" s="1139"/>
      <c r="B5" s="1139"/>
      <c r="C5" s="994" t="s">
        <v>581</v>
      </c>
      <c r="D5" s="957" t="s">
        <v>582</v>
      </c>
      <c r="E5" s="994" t="s">
        <v>581</v>
      </c>
      <c r="F5" s="957" t="s">
        <v>582</v>
      </c>
      <c r="G5" s="957" t="s">
        <v>132</v>
      </c>
      <c r="H5" s="958" t="s">
        <v>131</v>
      </c>
      <c r="I5" s="928"/>
      <c r="J5" s="994" t="s">
        <v>581</v>
      </c>
      <c r="K5" s="957" t="s">
        <v>582</v>
      </c>
      <c r="L5" s="994" t="s">
        <v>581</v>
      </c>
      <c r="M5" s="957" t="s">
        <v>582</v>
      </c>
      <c r="N5" s="926" t="s">
        <v>132</v>
      </c>
      <c r="O5" s="926" t="s">
        <v>131</v>
      </c>
      <c r="P5" s="928"/>
      <c r="Q5" s="994" t="s">
        <v>581</v>
      </c>
      <c r="R5" s="957" t="s">
        <v>582</v>
      </c>
      <c r="S5" s="994" t="s">
        <v>581</v>
      </c>
      <c r="T5" s="957" t="s">
        <v>582</v>
      </c>
      <c r="U5" s="926" t="s">
        <v>132</v>
      </c>
      <c r="V5" s="926" t="s">
        <v>131</v>
      </c>
    </row>
    <row r="6" spans="1:29" s="964" customFormat="1" ht="18" customHeight="1">
      <c r="A6" s="959" t="s">
        <v>273</v>
      </c>
      <c r="B6" s="960" t="s">
        <v>383</v>
      </c>
      <c r="C6" s="961">
        <v>84</v>
      </c>
      <c r="D6" s="961">
        <v>87.421052631578945</v>
      </c>
      <c r="E6" s="961">
        <v>286</v>
      </c>
      <c r="F6" s="961">
        <v>316.73684210526318</v>
      </c>
      <c r="G6" s="961">
        <v>176</v>
      </c>
      <c r="H6" s="961">
        <v>110</v>
      </c>
      <c r="I6" s="962"/>
      <c r="J6" s="961">
        <v>687</v>
      </c>
      <c r="K6" s="961">
        <v>728.31578947368416</v>
      </c>
      <c r="L6" s="961">
        <v>1980</v>
      </c>
      <c r="M6" s="961">
        <v>2221</v>
      </c>
      <c r="N6" s="961">
        <v>1314</v>
      </c>
      <c r="O6" s="961">
        <v>666</v>
      </c>
      <c r="P6" s="963"/>
      <c r="Q6" s="961">
        <f t="shared" ref="Q6:V6" si="0">C6+J6</f>
        <v>771</v>
      </c>
      <c r="R6" s="961">
        <f t="shared" si="0"/>
        <v>815.73684210526312</v>
      </c>
      <c r="S6" s="961">
        <f t="shared" si="0"/>
        <v>2266</v>
      </c>
      <c r="T6" s="961">
        <f t="shared" si="0"/>
        <v>2537.7368421052633</v>
      </c>
      <c r="U6" s="961">
        <f t="shared" si="0"/>
        <v>1490</v>
      </c>
      <c r="V6" s="961">
        <f t="shared" si="0"/>
        <v>776</v>
      </c>
    </row>
    <row r="7" spans="1:29" ht="15.75">
      <c r="A7" s="965" t="s">
        <v>272</v>
      </c>
      <c r="B7" s="966" t="s">
        <v>384</v>
      </c>
      <c r="C7" s="967">
        <v>17</v>
      </c>
      <c r="D7" s="967">
        <v>18.526315789473685</v>
      </c>
      <c r="E7" s="967">
        <v>53</v>
      </c>
      <c r="F7" s="967">
        <v>66.15789473684211</v>
      </c>
      <c r="G7" s="967">
        <v>36</v>
      </c>
      <c r="H7" s="967">
        <v>17</v>
      </c>
      <c r="I7" s="968"/>
      <c r="J7" s="967">
        <v>100</v>
      </c>
      <c r="K7" s="967">
        <v>107.84210526315789</v>
      </c>
      <c r="L7" s="967">
        <v>245</v>
      </c>
      <c r="M7" s="967">
        <v>307.0526315789474</v>
      </c>
      <c r="N7" s="967">
        <v>204</v>
      </c>
      <c r="O7" s="967">
        <v>41</v>
      </c>
      <c r="P7" s="968"/>
      <c r="Q7" s="961">
        <f t="shared" ref="Q7:V49" si="1">C7+J7</f>
        <v>117</v>
      </c>
      <c r="R7" s="961">
        <f t="shared" si="1"/>
        <v>126.36842105263158</v>
      </c>
      <c r="S7" s="961">
        <f t="shared" si="1"/>
        <v>298</v>
      </c>
      <c r="T7" s="961">
        <f t="shared" si="1"/>
        <v>373.21052631578948</v>
      </c>
      <c r="U7" s="961">
        <f t="shared" si="1"/>
        <v>240</v>
      </c>
      <c r="V7" s="961">
        <f t="shared" si="1"/>
        <v>58</v>
      </c>
    </row>
    <row r="8" spans="1:29" ht="15.75">
      <c r="A8" s="965" t="s">
        <v>271</v>
      </c>
      <c r="B8" s="966" t="s">
        <v>385</v>
      </c>
      <c r="C8" s="967">
        <v>28</v>
      </c>
      <c r="D8" s="967">
        <v>28.526315789473685</v>
      </c>
      <c r="E8" s="967">
        <v>138</v>
      </c>
      <c r="F8" s="967">
        <v>120.52631578947368</v>
      </c>
      <c r="G8" s="967">
        <v>93</v>
      </c>
      <c r="H8" s="967">
        <v>45</v>
      </c>
      <c r="I8" s="968"/>
      <c r="J8" s="967">
        <v>287</v>
      </c>
      <c r="K8" s="967">
        <v>330.36842105263156</v>
      </c>
      <c r="L8" s="967">
        <v>842</v>
      </c>
      <c r="M8" s="967">
        <v>1071.6315789473686</v>
      </c>
      <c r="N8" s="967">
        <v>766</v>
      </c>
      <c r="O8" s="967">
        <v>76</v>
      </c>
      <c r="P8" s="968"/>
      <c r="Q8" s="961">
        <f t="shared" si="1"/>
        <v>315</v>
      </c>
      <c r="R8" s="961">
        <f t="shared" si="1"/>
        <v>358.89473684210526</v>
      </c>
      <c r="S8" s="961">
        <f t="shared" si="1"/>
        <v>980</v>
      </c>
      <c r="T8" s="961">
        <f t="shared" si="1"/>
        <v>1192.1578947368423</v>
      </c>
      <c r="U8" s="961">
        <f t="shared" si="1"/>
        <v>859</v>
      </c>
      <c r="V8" s="961">
        <f t="shared" si="1"/>
        <v>121</v>
      </c>
    </row>
    <row r="9" spans="1:29" ht="15.75">
      <c r="A9" s="965" t="s">
        <v>269</v>
      </c>
      <c r="B9" s="966" t="s">
        <v>386</v>
      </c>
      <c r="C9" s="967">
        <v>2</v>
      </c>
      <c r="D9" s="967">
        <v>2</v>
      </c>
      <c r="E9" s="967">
        <v>3</v>
      </c>
      <c r="F9" s="967">
        <v>3</v>
      </c>
      <c r="G9" s="967">
        <v>3</v>
      </c>
      <c r="H9" s="967">
        <v>0</v>
      </c>
      <c r="I9" s="968"/>
      <c r="J9" s="967">
        <v>1</v>
      </c>
      <c r="K9" s="967">
        <v>1</v>
      </c>
      <c r="L9" s="967">
        <v>6</v>
      </c>
      <c r="M9" s="967">
        <v>6</v>
      </c>
      <c r="N9" s="967">
        <v>5</v>
      </c>
      <c r="O9" s="967">
        <v>1</v>
      </c>
      <c r="P9" s="968"/>
      <c r="Q9" s="961">
        <f t="shared" si="1"/>
        <v>3</v>
      </c>
      <c r="R9" s="961">
        <f t="shared" si="1"/>
        <v>3</v>
      </c>
      <c r="S9" s="961">
        <f t="shared" si="1"/>
        <v>9</v>
      </c>
      <c r="T9" s="961">
        <f t="shared" si="1"/>
        <v>9</v>
      </c>
      <c r="U9" s="961">
        <f t="shared" si="1"/>
        <v>8</v>
      </c>
      <c r="V9" s="961">
        <f t="shared" si="1"/>
        <v>1</v>
      </c>
    </row>
    <row r="10" spans="1:29" ht="15.75">
      <c r="A10" s="965" t="s">
        <v>268</v>
      </c>
      <c r="B10" s="966" t="s">
        <v>387</v>
      </c>
      <c r="C10" s="967">
        <v>2</v>
      </c>
      <c r="D10" s="967">
        <v>2.4736842105263159</v>
      </c>
      <c r="E10" s="967">
        <v>2</v>
      </c>
      <c r="F10" s="967">
        <v>2.4736842105263159</v>
      </c>
      <c r="G10" s="967">
        <v>1</v>
      </c>
      <c r="H10" s="967">
        <v>1</v>
      </c>
      <c r="I10" s="968"/>
      <c r="J10" s="967">
        <v>0</v>
      </c>
      <c r="K10" s="967">
        <v>0</v>
      </c>
      <c r="L10" s="967">
        <v>0</v>
      </c>
      <c r="M10" s="967">
        <v>0</v>
      </c>
      <c r="N10" s="967">
        <v>0</v>
      </c>
      <c r="O10" s="967">
        <v>0</v>
      </c>
      <c r="P10" s="968"/>
      <c r="Q10" s="961">
        <f t="shared" si="1"/>
        <v>2</v>
      </c>
      <c r="R10" s="961">
        <f t="shared" si="1"/>
        <v>2.4736842105263159</v>
      </c>
      <c r="S10" s="961">
        <f t="shared" si="1"/>
        <v>2</v>
      </c>
      <c r="T10" s="961">
        <f t="shared" si="1"/>
        <v>2.4736842105263159</v>
      </c>
      <c r="U10" s="961">
        <f t="shared" si="1"/>
        <v>1</v>
      </c>
      <c r="V10" s="961">
        <f t="shared" si="1"/>
        <v>1</v>
      </c>
    </row>
    <row r="11" spans="1:29" ht="15.75">
      <c r="A11" s="965" t="s">
        <v>267</v>
      </c>
      <c r="B11" s="966" t="s">
        <v>388</v>
      </c>
      <c r="C11" s="967">
        <v>3</v>
      </c>
      <c r="D11" s="967">
        <v>2.2105263157894739</v>
      </c>
      <c r="E11" s="967">
        <v>33</v>
      </c>
      <c r="F11" s="967">
        <v>27.789473684210527</v>
      </c>
      <c r="G11" s="967">
        <v>27</v>
      </c>
      <c r="H11" s="967">
        <v>6</v>
      </c>
      <c r="I11" s="968"/>
      <c r="J11" s="967">
        <v>2</v>
      </c>
      <c r="K11" s="967">
        <v>2.2105263157894739</v>
      </c>
      <c r="L11" s="967">
        <v>38</v>
      </c>
      <c r="M11" s="967">
        <v>39.210526315789473</v>
      </c>
      <c r="N11" s="967">
        <v>37</v>
      </c>
      <c r="O11" s="967">
        <v>1</v>
      </c>
      <c r="P11" s="968"/>
      <c r="Q11" s="961">
        <f t="shared" si="1"/>
        <v>5</v>
      </c>
      <c r="R11" s="961">
        <f t="shared" si="1"/>
        <v>4.4210526315789478</v>
      </c>
      <c r="S11" s="961">
        <f t="shared" si="1"/>
        <v>71</v>
      </c>
      <c r="T11" s="961">
        <f t="shared" si="1"/>
        <v>67</v>
      </c>
      <c r="U11" s="961">
        <f t="shared" si="1"/>
        <v>64</v>
      </c>
      <c r="V11" s="961">
        <f t="shared" si="1"/>
        <v>7</v>
      </c>
    </row>
    <row r="12" spans="1:29" ht="15.75">
      <c r="A12" s="965" t="s">
        <v>266</v>
      </c>
      <c r="B12" s="966" t="s">
        <v>389</v>
      </c>
      <c r="C12" s="967">
        <v>61</v>
      </c>
      <c r="D12" s="967">
        <v>49.631578947368418</v>
      </c>
      <c r="E12" s="967">
        <v>309</v>
      </c>
      <c r="F12" s="967">
        <v>276.5263157894737</v>
      </c>
      <c r="G12" s="967">
        <v>283</v>
      </c>
      <c r="H12" s="967">
        <v>26</v>
      </c>
      <c r="I12" s="968"/>
      <c r="J12" s="967">
        <v>88</v>
      </c>
      <c r="K12" s="967">
        <v>93.84210526315789</v>
      </c>
      <c r="L12" s="967">
        <v>473</v>
      </c>
      <c r="M12" s="967">
        <v>707.57894736842104</v>
      </c>
      <c r="N12" s="967">
        <v>400</v>
      </c>
      <c r="O12" s="967">
        <v>73</v>
      </c>
      <c r="P12" s="968"/>
      <c r="Q12" s="961">
        <f t="shared" si="1"/>
        <v>149</v>
      </c>
      <c r="R12" s="961">
        <f t="shared" si="1"/>
        <v>143.4736842105263</v>
      </c>
      <c r="S12" s="961">
        <f t="shared" si="1"/>
        <v>782</v>
      </c>
      <c r="T12" s="961">
        <f t="shared" si="1"/>
        <v>984.1052631578948</v>
      </c>
      <c r="U12" s="961">
        <f t="shared" si="1"/>
        <v>683</v>
      </c>
      <c r="V12" s="961">
        <f t="shared" si="1"/>
        <v>99</v>
      </c>
    </row>
    <row r="13" spans="1:29" ht="15.75">
      <c r="A13" s="965" t="s">
        <v>265</v>
      </c>
      <c r="B13" s="966" t="s">
        <v>390</v>
      </c>
      <c r="C13" s="967">
        <v>0</v>
      </c>
      <c r="D13" s="967">
        <v>0</v>
      </c>
      <c r="E13" s="967">
        <v>0</v>
      </c>
      <c r="F13" s="967">
        <v>0</v>
      </c>
      <c r="G13" s="967">
        <v>0</v>
      </c>
      <c r="H13" s="967">
        <v>0</v>
      </c>
      <c r="I13" s="968"/>
      <c r="J13" s="967">
        <v>6</v>
      </c>
      <c r="K13" s="967">
        <v>5.6315789473684212</v>
      </c>
      <c r="L13" s="967">
        <v>24</v>
      </c>
      <c r="M13" s="967">
        <v>20.684210526315791</v>
      </c>
      <c r="N13" s="967">
        <v>17</v>
      </c>
      <c r="O13" s="967">
        <v>7</v>
      </c>
      <c r="P13" s="968"/>
      <c r="Q13" s="961">
        <f t="shared" si="1"/>
        <v>6</v>
      </c>
      <c r="R13" s="961">
        <f t="shared" si="1"/>
        <v>5.6315789473684212</v>
      </c>
      <c r="S13" s="961">
        <f t="shared" si="1"/>
        <v>24</v>
      </c>
      <c r="T13" s="961">
        <f t="shared" si="1"/>
        <v>20.684210526315791</v>
      </c>
      <c r="U13" s="961">
        <f t="shared" si="1"/>
        <v>17</v>
      </c>
      <c r="V13" s="961">
        <f t="shared" si="1"/>
        <v>7</v>
      </c>
    </row>
    <row r="14" spans="1:29" ht="15.75">
      <c r="A14" s="965" t="s">
        <v>264</v>
      </c>
      <c r="B14" s="966" t="s">
        <v>391</v>
      </c>
      <c r="C14" s="967">
        <v>903</v>
      </c>
      <c r="D14" s="967">
        <v>858.68421052631584</v>
      </c>
      <c r="E14" s="967">
        <v>9390</v>
      </c>
      <c r="F14" s="967">
        <v>9449.78947368421</v>
      </c>
      <c r="G14" s="967">
        <v>5370</v>
      </c>
      <c r="H14" s="967">
        <v>4020</v>
      </c>
      <c r="I14" s="968"/>
      <c r="J14" s="967">
        <v>4053</v>
      </c>
      <c r="K14" s="967">
        <v>4134.6842105263158</v>
      </c>
      <c r="L14" s="967">
        <v>26858</v>
      </c>
      <c r="M14" s="967">
        <v>28225.105263157893</v>
      </c>
      <c r="N14" s="967">
        <v>14313</v>
      </c>
      <c r="O14" s="967">
        <v>12545</v>
      </c>
      <c r="P14" s="968"/>
      <c r="Q14" s="961">
        <f t="shared" si="1"/>
        <v>4956</v>
      </c>
      <c r="R14" s="961">
        <f t="shared" si="1"/>
        <v>4993.3684210526317</v>
      </c>
      <c r="S14" s="961">
        <f t="shared" si="1"/>
        <v>36248</v>
      </c>
      <c r="T14" s="961">
        <f t="shared" si="1"/>
        <v>37674.894736842107</v>
      </c>
      <c r="U14" s="961">
        <f t="shared" si="1"/>
        <v>19683</v>
      </c>
      <c r="V14" s="961">
        <f t="shared" si="1"/>
        <v>16565</v>
      </c>
    </row>
    <row r="15" spans="1:29" ht="15.75">
      <c r="A15" s="965" t="s">
        <v>263</v>
      </c>
      <c r="B15" s="966" t="s">
        <v>392</v>
      </c>
      <c r="C15" s="967">
        <v>296</v>
      </c>
      <c r="D15" s="967">
        <v>271</v>
      </c>
      <c r="E15" s="967">
        <v>2361</v>
      </c>
      <c r="F15" s="967">
        <v>2281.894736842105</v>
      </c>
      <c r="G15" s="967">
        <v>1593</v>
      </c>
      <c r="H15" s="967">
        <v>768</v>
      </c>
      <c r="I15" s="968"/>
      <c r="J15" s="967">
        <v>1130</v>
      </c>
      <c r="K15" s="967">
        <v>1136.8947368421052</v>
      </c>
      <c r="L15" s="967">
        <v>6106</v>
      </c>
      <c r="M15" s="967">
        <v>6265.4210526315783</v>
      </c>
      <c r="N15" s="967">
        <v>4187</v>
      </c>
      <c r="O15" s="967">
        <v>1919</v>
      </c>
      <c r="P15" s="968"/>
      <c r="Q15" s="961">
        <f t="shared" si="1"/>
        <v>1426</v>
      </c>
      <c r="R15" s="961">
        <f t="shared" si="1"/>
        <v>1407.8947368421052</v>
      </c>
      <c r="S15" s="961">
        <f t="shared" si="1"/>
        <v>8467</v>
      </c>
      <c r="T15" s="961">
        <f t="shared" si="1"/>
        <v>8547.3157894736833</v>
      </c>
      <c r="U15" s="961">
        <f t="shared" si="1"/>
        <v>5780</v>
      </c>
      <c r="V15" s="961">
        <f t="shared" si="1"/>
        <v>2687</v>
      </c>
    </row>
    <row r="16" spans="1:29" ht="15.75">
      <c r="A16" s="965" t="s">
        <v>118</v>
      </c>
      <c r="B16" s="966" t="s">
        <v>393</v>
      </c>
      <c r="C16" s="967">
        <v>0</v>
      </c>
      <c r="D16" s="967">
        <v>0</v>
      </c>
      <c r="E16" s="967">
        <v>0</v>
      </c>
      <c r="F16" s="967">
        <v>0</v>
      </c>
      <c r="G16" s="967">
        <v>0</v>
      </c>
      <c r="H16" s="967">
        <v>0</v>
      </c>
      <c r="I16" s="968"/>
      <c r="J16" s="967">
        <v>5</v>
      </c>
      <c r="K16" s="967">
        <v>4.2631578947368425</v>
      </c>
      <c r="L16" s="967">
        <v>28</v>
      </c>
      <c r="M16" s="967">
        <v>27.263157894736842</v>
      </c>
      <c r="N16" s="967">
        <v>22</v>
      </c>
      <c r="O16" s="967">
        <v>6</v>
      </c>
      <c r="P16" s="968"/>
      <c r="Q16" s="961">
        <f t="shared" si="1"/>
        <v>5</v>
      </c>
      <c r="R16" s="961">
        <f t="shared" si="1"/>
        <v>4.2631578947368425</v>
      </c>
      <c r="S16" s="961">
        <f t="shared" si="1"/>
        <v>28</v>
      </c>
      <c r="T16" s="961">
        <f t="shared" si="1"/>
        <v>27.263157894736842</v>
      </c>
      <c r="U16" s="961">
        <f t="shared" si="1"/>
        <v>22</v>
      </c>
      <c r="V16" s="961">
        <f t="shared" si="1"/>
        <v>6</v>
      </c>
    </row>
    <row r="17" spans="1:22" ht="15.75">
      <c r="A17" s="965" t="s">
        <v>117</v>
      </c>
      <c r="B17" s="966" t="s">
        <v>394</v>
      </c>
      <c r="C17" s="967">
        <v>368</v>
      </c>
      <c r="D17" s="967">
        <v>354.05263157894734</v>
      </c>
      <c r="E17" s="967">
        <v>5198</v>
      </c>
      <c r="F17" s="967">
        <v>5314.6315789473683</v>
      </c>
      <c r="G17" s="967">
        <v>3299</v>
      </c>
      <c r="H17" s="967">
        <v>1899</v>
      </c>
      <c r="I17" s="968"/>
      <c r="J17" s="967">
        <v>1104</v>
      </c>
      <c r="K17" s="967">
        <v>1157.578947368421</v>
      </c>
      <c r="L17" s="967">
        <v>8002</v>
      </c>
      <c r="M17" s="967">
        <v>8716</v>
      </c>
      <c r="N17" s="967">
        <v>4152</v>
      </c>
      <c r="O17" s="967">
        <v>3850</v>
      </c>
      <c r="P17" s="968"/>
      <c r="Q17" s="961">
        <f t="shared" si="1"/>
        <v>1472</v>
      </c>
      <c r="R17" s="961">
        <f t="shared" si="1"/>
        <v>1511.6315789473683</v>
      </c>
      <c r="S17" s="961">
        <f t="shared" si="1"/>
        <v>13200</v>
      </c>
      <c r="T17" s="961">
        <f t="shared" si="1"/>
        <v>14030.631578947368</v>
      </c>
      <c r="U17" s="961">
        <f t="shared" si="1"/>
        <v>7451</v>
      </c>
      <c r="V17" s="961">
        <f t="shared" si="1"/>
        <v>5749</v>
      </c>
    </row>
    <row r="18" spans="1:22" ht="15.75">
      <c r="A18" s="965" t="s">
        <v>260</v>
      </c>
      <c r="B18" s="966" t="s">
        <v>395</v>
      </c>
      <c r="C18" s="967">
        <v>180</v>
      </c>
      <c r="D18" s="967">
        <v>181.57894736842104</v>
      </c>
      <c r="E18" s="967">
        <v>2283</v>
      </c>
      <c r="F18" s="967">
        <v>2359.6315789473683</v>
      </c>
      <c r="G18" s="967">
        <v>599</v>
      </c>
      <c r="H18" s="967">
        <v>1684</v>
      </c>
      <c r="I18" s="968"/>
      <c r="J18" s="967">
        <v>1817</v>
      </c>
      <c r="K18" s="967">
        <v>1866.1578947368421</v>
      </c>
      <c r="L18" s="967">
        <v>9578</v>
      </c>
      <c r="M18" s="967">
        <v>10359.631578947368</v>
      </c>
      <c r="N18" s="967">
        <v>2287</v>
      </c>
      <c r="O18" s="967">
        <v>7291</v>
      </c>
      <c r="P18" s="968"/>
      <c r="Q18" s="961">
        <f t="shared" si="1"/>
        <v>1997</v>
      </c>
      <c r="R18" s="961">
        <f t="shared" si="1"/>
        <v>2047.7368421052631</v>
      </c>
      <c r="S18" s="961">
        <f t="shared" si="1"/>
        <v>11861</v>
      </c>
      <c r="T18" s="961">
        <f t="shared" si="1"/>
        <v>12719.263157894737</v>
      </c>
      <c r="U18" s="961">
        <f t="shared" si="1"/>
        <v>2886</v>
      </c>
      <c r="V18" s="961">
        <f t="shared" si="1"/>
        <v>8975</v>
      </c>
    </row>
    <row r="19" spans="1:22" ht="15.75">
      <c r="A19" s="965" t="s">
        <v>116</v>
      </c>
      <c r="B19" s="966" t="s">
        <v>396</v>
      </c>
      <c r="C19" s="967">
        <v>127</v>
      </c>
      <c r="D19" s="967">
        <v>123.47368421052632</v>
      </c>
      <c r="E19" s="967">
        <v>2940</v>
      </c>
      <c r="F19" s="967">
        <v>3103.105263157895</v>
      </c>
      <c r="G19" s="967">
        <v>1032</v>
      </c>
      <c r="H19" s="967">
        <v>1908</v>
      </c>
      <c r="I19" s="968"/>
      <c r="J19" s="967">
        <v>625</v>
      </c>
      <c r="K19" s="967">
        <v>642.26315789473688</v>
      </c>
      <c r="L19" s="967">
        <v>4384</v>
      </c>
      <c r="M19" s="967">
        <v>5005.1578947368416</v>
      </c>
      <c r="N19" s="967">
        <v>2337</v>
      </c>
      <c r="O19" s="967">
        <v>2047</v>
      </c>
      <c r="P19" s="968"/>
      <c r="Q19" s="961">
        <f t="shared" si="1"/>
        <v>752</v>
      </c>
      <c r="R19" s="961">
        <f t="shared" si="1"/>
        <v>765.73684210526324</v>
      </c>
      <c r="S19" s="961">
        <f t="shared" si="1"/>
        <v>7324</v>
      </c>
      <c r="T19" s="961">
        <f t="shared" si="1"/>
        <v>8108.2631578947367</v>
      </c>
      <c r="U19" s="961">
        <f t="shared" si="1"/>
        <v>3369</v>
      </c>
      <c r="V19" s="961">
        <f t="shared" si="1"/>
        <v>3955</v>
      </c>
    </row>
    <row r="20" spans="1:22" ht="15.75">
      <c r="A20" s="965" t="s">
        <v>115</v>
      </c>
      <c r="B20" s="966" t="s">
        <v>397</v>
      </c>
      <c r="C20" s="967">
        <v>262</v>
      </c>
      <c r="D20" s="967">
        <v>257</v>
      </c>
      <c r="E20" s="967">
        <v>2660</v>
      </c>
      <c r="F20" s="967">
        <v>2675.3157894736842</v>
      </c>
      <c r="G20" s="967">
        <v>2199</v>
      </c>
      <c r="H20" s="967">
        <v>461</v>
      </c>
      <c r="I20" s="968"/>
      <c r="J20" s="967">
        <v>1072</v>
      </c>
      <c r="K20" s="967">
        <v>1126.7368421052631</v>
      </c>
      <c r="L20" s="967">
        <v>5167</v>
      </c>
      <c r="M20" s="967">
        <v>5568.6842105263149</v>
      </c>
      <c r="N20" s="967">
        <v>4102</v>
      </c>
      <c r="O20" s="967">
        <v>1065</v>
      </c>
      <c r="P20" s="968"/>
      <c r="Q20" s="961">
        <f t="shared" si="1"/>
        <v>1334</v>
      </c>
      <c r="R20" s="961">
        <f t="shared" si="1"/>
        <v>1383.7368421052631</v>
      </c>
      <c r="S20" s="961">
        <f t="shared" si="1"/>
        <v>7827</v>
      </c>
      <c r="T20" s="961">
        <f t="shared" si="1"/>
        <v>8244</v>
      </c>
      <c r="U20" s="961">
        <f t="shared" si="1"/>
        <v>6301</v>
      </c>
      <c r="V20" s="961">
        <f t="shared" si="1"/>
        <v>1526</v>
      </c>
    </row>
    <row r="21" spans="1:22" ht="15.75">
      <c r="A21" s="965" t="s">
        <v>236</v>
      </c>
      <c r="B21" s="966" t="s">
        <v>398</v>
      </c>
      <c r="C21" s="967">
        <v>142</v>
      </c>
      <c r="D21" s="967">
        <v>124.94736842105263</v>
      </c>
      <c r="E21" s="967">
        <v>1571</v>
      </c>
      <c r="F21" s="967">
        <v>1311.578947368421</v>
      </c>
      <c r="G21" s="967">
        <v>1119</v>
      </c>
      <c r="H21" s="967">
        <v>452</v>
      </c>
      <c r="I21" s="968"/>
      <c r="J21" s="967">
        <v>187</v>
      </c>
      <c r="K21" s="967">
        <v>182.26315789473685</v>
      </c>
      <c r="L21" s="967">
        <v>1357</v>
      </c>
      <c r="M21" s="967">
        <v>1366.2105263157896</v>
      </c>
      <c r="N21" s="967">
        <v>843</v>
      </c>
      <c r="O21" s="967">
        <v>514</v>
      </c>
      <c r="P21" s="968"/>
      <c r="Q21" s="961">
        <f t="shared" si="1"/>
        <v>329</v>
      </c>
      <c r="R21" s="961">
        <f t="shared" si="1"/>
        <v>307.21052631578948</v>
      </c>
      <c r="S21" s="961">
        <f t="shared" si="1"/>
        <v>2928</v>
      </c>
      <c r="T21" s="961">
        <f t="shared" si="1"/>
        <v>2677.7894736842109</v>
      </c>
      <c r="U21" s="961">
        <f t="shared" si="1"/>
        <v>1962</v>
      </c>
      <c r="V21" s="961">
        <f t="shared" si="1"/>
        <v>966</v>
      </c>
    </row>
    <row r="22" spans="1:22" ht="15.75">
      <c r="A22" s="965" t="s">
        <v>262</v>
      </c>
      <c r="B22" s="966" t="s">
        <v>399</v>
      </c>
      <c r="C22" s="967">
        <v>810</v>
      </c>
      <c r="D22" s="967">
        <v>762.73684210526312</v>
      </c>
      <c r="E22" s="967">
        <v>6934</v>
      </c>
      <c r="F22" s="967">
        <v>6677.0526315789466</v>
      </c>
      <c r="G22" s="967">
        <v>4901</v>
      </c>
      <c r="H22" s="967">
        <v>2033</v>
      </c>
      <c r="I22" s="968"/>
      <c r="J22" s="967">
        <v>2876</v>
      </c>
      <c r="K22" s="967">
        <v>2902.5263157894738</v>
      </c>
      <c r="L22" s="967">
        <v>12141</v>
      </c>
      <c r="M22" s="967">
        <v>12436.42105263158</v>
      </c>
      <c r="N22" s="967">
        <v>7762</v>
      </c>
      <c r="O22" s="967">
        <v>4379</v>
      </c>
      <c r="P22" s="968"/>
      <c r="Q22" s="961">
        <f t="shared" si="1"/>
        <v>3686</v>
      </c>
      <c r="R22" s="961">
        <f t="shared" si="1"/>
        <v>3665.2631578947367</v>
      </c>
      <c r="S22" s="961">
        <f t="shared" si="1"/>
        <v>19075</v>
      </c>
      <c r="T22" s="961">
        <f t="shared" si="1"/>
        <v>19113.473684210527</v>
      </c>
      <c r="U22" s="961">
        <f t="shared" si="1"/>
        <v>12663</v>
      </c>
      <c r="V22" s="961">
        <f t="shared" si="1"/>
        <v>6412</v>
      </c>
    </row>
    <row r="23" spans="1:22" ht="15.75">
      <c r="A23" s="965" t="s">
        <v>235</v>
      </c>
      <c r="B23" s="966" t="s">
        <v>400</v>
      </c>
      <c r="C23" s="967">
        <v>1</v>
      </c>
      <c r="D23" s="967">
        <v>1</v>
      </c>
      <c r="E23" s="967">
        <v>1</v>
      </c>
      <c r="F23" s="967">
        <v>1</v>
      </c>
      <c r="G23" s="967">
        <v>1</v>
      </c>
      <c r="H23" s="967">
        <v>0</v>
      </c>
      <c r="I23" s="968"/>
      <c r="J23" s="967">
        <v>1</v>
      </c>
      <c r="K23" s="967">
        <v>1</v>
      </c>
      <c r="L23" s="967">
        <v>26</v>
      </c>
      <c r="M23" s="967">
        <v>26</v>
      </c>
      <c r="N23" s="967">
        <v>22</v>
      </c>
      <c r="O23" s="967">
        <v>4</v>
      </c>
      <c r="P23" s="968"/>
      <c r="Q23" s="961">
        <f t="shared" si="1"/>
        <v>2</v>
      </c>
      <c r="R23" s="961">
        <f t="shared" si="1"/>
        <v>2</v>
      </c>
      <c r="S23" s="961">
        <f t="shared" si="1"/>
        <v>27</v>
      </c>
      <c r="T23" s="961">
        <f t="shared" si="1"/>
        <v>27</v>
      </c>
      <c r="U23" s="961">
        <f t="shared" si="1"/>
        <v>23</v>
      </c>
      <c r="V23" s="961">
        <f t="shared" si="1"/>
        <v>4</v>
      </c>
    </row>
    <row r="24" spans="1:22" ht="15.75">
      <c r="A24" s="965" t="s">
        <v>234</v>
      </c>
      <c r="B24" s="966" t="s">
        <v>401</v>
      </c>
      <c r="C24" s="967">
        <v>265</v>
      </c>
      <c r="D24" s="967">
        <v>243.05263157894737</v>
      </c>
      <c r="E24" s="967">
        <v>4756</v>
      </c>
      <c r="F24" s="967">
        <v>4372.1578947368416</v>
      </c>
      <c r="G24" s="967">
        <v>3279</v>
      </c>
      <c r="H24" s="967">
        <v>1477</v>
      </c>
      <c r="I24" s="968"/>
      <c r="J24" s="967">
        <v>552</v>
      </c>
      <c r="K24" s="967">
        <v>573.47368421052636</v>
      </c>
      <c r="L24" s="967">
        <v>4225</v>
      </c>
      <c r="M24" s="967">
        <v>4883.3157894736842</v>
      </c>
      <c r="N24" s="967">
        <v>2434</v>
      </c>
      <c r="O24" s="967">
        <v>1791</v>
      </c>
      <c r="P24" s="968"/>
      <c r="Q24" s="961">
        <f t="shared" si="1"/>
        <v>817</v>
      </c>
      <c r="R24" s="961">
        <f t="shared" si="1"/>
        <v>816.52631578947376</v>
      </c>
      <c r="S24" s="961">
        <f t="shared" si="1"/>
        <v>8981</v>
      </c>
      <c r="T24" s="961">
        <f t="shared" si="1"/>
        <v>9255.4736842105267</v>
      </c>
      <c r="U24" s="961">
        <f t="shared" si="1"/>
        <v>5713</v>
      </c>
      <c r="V24" s="961">
        <f t="shared" si="1"/>
        <v>3268</v>
      </c>
    </row>
    <row r="25" spans="1:22" ht="15.75">
      <c r="A25" s="965" t="s">
        <v>114</v>
      </c>
      <c r="B25" s="966" t="s">
        <v>402</v>
      </c>
      <c r="C25" s="967">
        <v>11</v>
      </c>
      <c r="D25" s="967">
        <v>9.6842105263157894</v>
      </c>
      <c r="E25" s="967">
        <v>144</v>
      </c>
      <c r="F25" s="967">
        <v>171.4736842105263</v>
      </c>
      <c r="G25" s="967">
        <v>85</v>
      </c>
      <c r="H25" s="967">
        <v>59</v>
      </c>
      <c r="I25" s="968"/>
      <c r="J25" s="967">
        <v>37</v>
      </c>
      <c r="K25" s="967">
        <v>29.157894736842106</v>
      </c>
      <c r="L25" s="967">
        <v>701</v>
      </c>
      <c r="M25" s="967">
        <v>674.21052631578948</v>
      </c>
      <c r="N25" s="967">
        <v>182</v>
      </c>
      <c r="O25" s="967">
        <v>519</v>
      </c>
      <c r="P25" s="968"/>
      <c r="Q25" s="961">
        <f t="shared" si="1"/>
        <v>48</v>
      </c>
      <c r="R25" s="961">
        <f t="shared" si="1"/>
        <v>38.842105263157897</v>
      </c>
      <c r="S25" s="961">
        <f t="shared" si="1"/>
        <v>845</v>
      </c>
      <c r="T25" s="961">
        <f t="shared" si="1"/>
        <v>845.68421052631584</v>
      </c>
      <c r="U25" s="961">
        <f t="shared" si="1"/>
        <v>267</v>
      </c>
      <c r="V25" s="961">
        <f t="shared" si="1"/>
        <v>578</v>
      </c>
    </row>
    <row r="26" spans="1:22" ht="15.75">
      <c r="A26" s="965" t="s">
        <v>233</v>
      </c>
      <c r="B26" s="966" t="s">
        <v>403</v>
      </c>
      <c r="C26" s="967">
        <v>357</v>
      </c>
      <c r="D26" s="967">
        <v>334.89473684210526</v>
      </c>
      <c r="E26" s="967">
        <v>5884</v>
      </c>
      <c r="F26" s="967">
        <v>5965.894736842105</v>
      </c>
      <c r="G26" s="967">
        <v>4083</v>
      </c>
      <c r="H26" s="967">
        <v>1801</v>
      </c>
      <c r="I26" s="968"/>
      <c r="J26" s="967">
        <v>648</v>
      </c>
      <c r="K26" s="967">
        <v>656.31578947368416</v>
      </c>
      <c r="L26" s="967">
        <v>9256</v>
      </c>
      <c r="M26" s="967">
        <v>11307.052631578947</v>
      </c>
      <c r="N26" s="967">
        <v>6204</v>
      </c>
      <c r="O26" s="967">
        <v>3052</v>
      </c>
      <c r="P26" s="968"/>
      <c r="Q26" s="961">
        <f t="shared" si="1"/>
        <v>1005</v>
      </c>
      <c r="R26" s="961">
        <f t="shared" si="1"/>
        <v>991.21052631578937</v>
      </c>
      <c r="S26" s="961">
        <f t="shared" si="1"/>
        <v>15140</v>
      </c>
      <c r="T26" s="961">
        <f t="shared" si="1"/>
        <v>17272.947368421053</v>
      </c>
      <c r="U26" s="961">
        <f t="shared" si="1"/>
        <v>10287</v>
      </c>
      <c r="V26" s="961">
        <f t="shared" si="1"/>
        <v>4853</v>
      </c>
    </row>
    <row r="27" spans="1:22" ht="15.75">
      <c r="A27" s="965" t="s">
        <v>232</v>
      </c>
      <c r="B27" s="966" t="s">
        <v>404</v>
      </c>
      <c r="C27" s="967">
        <v>411</v>
      </c>
      <c r="D27" s="967">
        <v>358</v>
      </c>
      <c r="E27" s="967">
        <v>6400</v>
      </c>
      <c r="F27" s="967">
        <v>6162.6842105263158</v>
      </c>
      <c r="G27" s="967">
        <v>4993</v>
      </c>
      <c r="H27" s="967">
        <v>1407</v>
      </c>
      <c r="I27" s="968"/>
      <c r="J27" s="967">
        <v>969</v>
      </c>
      <c r="K27" s="967">
        <v>1045.421052631579</v>
      </c>
      <c r="L27" s="967">
        <v>5991</v>
      </c>
      <c r="M27" s="967">
        <v>6748.2105263157891</v>
      </c>
      <c r="N27" s="967">
        <v>4637</v>
      </c>
      <c r="O27" s="967">
        <v>1354</v>
      </c>
      <c r="P27" s="968"/>
      <c r="Q27" s="961">
        <f t="shared" si="1"/>
        <v>1380</v>
      </c>
      <c r="R27" s="961">
        <f t="shared" si="1"/>
        <v>1403.421052631579</v>
      </c>
      <c r="S27" s="961">
        <f t="shared" si="1"/>
        <v>12391</v>
      </c>
      <c r="T27" s="961">
        <f t="shared" si="1"/>
        <v>12910.894736842105</v>
      </c>
      <c r="U27" s="961">
        <f t="shared" si="1"/>
        <v>9630</v>
      </c>
      <c r="V27" s="961">
        <f t="shared" si="1"/>
        <v>2761</v>
      </c>
    </row>
    <row r="28" spans="1:22" ht="15.75">
      <c r="A28" s="965" t="s">
        <v>261</v>
      </c>
      <c r="B28" s="966" t="s">
        <v>405</v>
      </c>
      <c r="C28" s="967">
        <v>196</v>
      </c>
      <c r="D28" s="967">
        <v>170.31578947368422</v>
      </c>
      <c r="E28" s="967">
        <v>4561</v>
      </c>
      <c r="F28" s="967">
        <v>4179.105263157895</v>
      </c>
      <c r="G28" s="967">
        <v>3904</v>
      </c>
      <c r="H28" s="967">
        <v>657</v>
      </c>
      <c r="I28" s="968"/>
      <c r="J28" s="967">
        <v>266</v>
      </c>
      <c r="K28" s="967">
        <v>278</v>
      </c>
      <c r="L28" s="967">
        <v>4482</v>
      </c>
      <c r="M28" s="967">
        <v>4998.7368421052633</v>
      </c>
      <c r="N28" s="967">
        <v>3791</v>
      </c>
      <c r="O28" s="967">
        <v>691</v>
      </c>
      <c r="P28" s="968"/>
      <c r="Q28" s="961">
        <f t="shared" si="1"/>
        <v>462</v>
      </c>
      <c r="R28" s="961">
        <f t="shared" si="1"/>
        <v>448.31578947368422</v>
      </c>
      <c r="S28" s="961">
        <f t="shared" si="1"/>
        <v>9043</v>
      </c>
      <c r="T28" s="961">
        <f t="shared" si="1"/>
        <v>9177.8421052631584</v>
      </c>
      <c r="U28" s="961">
        <f t="shared" si="1"/>
        <v>7695</v>
      </c>
      <c r="V28" s="961">
        <f t="shared" si="1"/>
        <v>1348</v>
      </c>
    </row>
    <row r="29" spans="1:22" ht="15.75">
      <c r="A29" s="965" t="s">
        <v>406</v>
      </c>
      <c r="B29" s="966" t="s">
        <v>407</v>
      </c>
      <c r="C29" s="967">
        <v>1241</v>
      </c>
      <c r="D29" s="967">
        <v>1136.421052631579</v>
      </c>
      <c r="E29" s="967">
        <v>12679</v>
      </c>
      <c r="F29" s="967">
        <v>12038.684210526317</v>
      </c>
      <c r="G29" s="967">
        <v>10373</v>
      </c>
      <c r="H29" s="967">
        <v>2306</v>
      </c>
      <c r="I29" s="968"/>
      <c r="J29" s="967">
        <v>3678</v>
      </c>
      <c r="K29" s="967">
        <v>3896.7894736842104</v>
      </c>
      <c r="L29" s="967">
        <v>21832</v>
      </c>
      <c r="M29" s="967">
        <v>24474.947368421053</v>
      </c>
      <c r="N29" s="967">
        <v>17663</v>
      </c>
      <c r="O29" s="967">
        <v>4169</v>
      </c>
      <c r="P29" s="968"/>
      <c r="Q29" s="961">
        <f t="shared" si="1"/>
        <v>4919</v>
      </c>
      <c r="R29" s="961">
        <f t="shared" si="1"/>
        <v>5033.2105263157891</v>
      </c>
      <c r="S29" s="961">
        <f t="shared" si="1"/>
        <v>34511</v>
      </c>
      <c r="T29" s="961">
        <f t="shared" si="1"/>
        <v>36513.631578947374</v>
      </c>
      <c r="U29" s="961">
        <f t="shared" si="1"/>
        <v>28036</v>
      </c>
      <c r="V29" s="961">
        <f t="shared" si="1"/>
        <v>6475</v>
      </c>
    </row>
    <row r="30" spans="1:22" ht="15.75">
      <c r="A30" s="965" t="s">
        <v>259</v>
      </c>
      <c r="B30" s="966" t="s">
        <v>408</v>
      </c>
      <c r="C30" s="967">
        <v>115</v>
      </c>
      <c r="D30" s="967">
        <v>99.684210526315795</v>
      </c>
      <c r="E30" s="967">
        <v>1841</v>
      </c>
      <c r="F30" s="967">
        <v>1911.7894736842104</v>
      </c>
      <c r="G30" s="967">
        <v>1270</v>
      </c>
      <c r="H30" s="967">
        <v>571</v>
      </c>
      <c r="I30" s="968"/>
      <c r="J30" s="967">
        <v>241</v>
      </c>
      <c r="K30" s="967">
        <v>246.47368421052633</v>
      </c>
      <c r="L30" s="967">
        <v>2119</v>
      </c>
      <c r="M30" s="967">
        <v>2200.6315789473683</v>
      </c>
      <c r="N30" s="967">
        <v>1460</v>
      </c>
      <c r="O30" s="967">
        <v>659</v>
      </c>
      <c r="P30" s="968"/>
      <c r="Q30" s="961">
        <f t="shared" si="1"/>
        <v>356</v>
      </c>
      <c r="R30" s="961">
        <f t="shared" si="1"/>
        <v>346.15789473684214</v>
      </c>
      <c r="S30" s="961">
        <f t="shared" si="1"/>
        <v>3960</v>
      </c>
      <c r="T30" s="961">
        <f t="shared" si="1"/>
        <v>4112.4210526315783</v>
      </c>
      <c r="U30" s="961">
        <f t="shared" si="1"/>
        <v>2730</v>
      </c>
      <c r="V30" s="961">
        <f t="shared" si="1"/>
        <v>1230</v>
      </c>
    </row>
    <row r="31" spans="1:22" ht="15.75">
      <c r="A31" s="965" t="s">
        <v>258</v>
      </c>
      <c r="B31" s="966" t="s">
        <v>409</v>
      </c>
      <c r="C31" s="967">
        <v>180</v>
      </c>
      <c r="D31" s="967">
        <v>156.26315789473685</v>
      </c>
      <c r="E31" s="967">
        <v>3778</v>
      </c>
      <c r="F31" s="967">
        <v>2949.3684210526312</v>
      </c>
      <c r="G31" s="967">
        <v>2725</v>
      </c>
      <c r="H31" s="967">
        <v>1053</v>
      </c>
      <c r="I31" s="968"/>
      <c r="J31" s="967">
        <v>281</v>
      </c>
      <c r="K31" s="967">
        <v>288.42105263157896</v>
      </c>
      <c r="L31" s="967">
        <v>2124</v>
      </c>
      <c r="M31" s="967">
        <v>2483.0526315789475</v>
      </c>
      <c r="N31" s="967">
        <v>1484</v>
      </c>
      <c r="O31" s="967">
        <v>640</v>
      </c>
      <c r="P31" s="968"/>
      <c r="Q31" s="961">
        <f t="shared" si="1"/>
        <v>461</v>
      </c>
      <c r="R31" s="961">
        <f t="shared" si="1"/>
        <v>444.68421052631584</v>
      </c>
      <c r="S31" s="961">
        <f t="shared" si="1"/>
        <v>5902</v>
      </c>
      <c r="T31" s="961">
        <f t="shared" si="1"/>
        <v>5432.4210526315783</v>
      </c>
      <c r="U31" s="961">
        <f t="shared" si="1"/>
        <v>4209</v>
      </c>
      <c r="V31" s="961">
        <f t="shared" si="1"/>
        <v>1693</v>
      </c>
    </row>
    <row r="32" spans="1:22" ht="15.75">
      <c r="A32" s="965" t="s">
        <v>257</v>
      </c>
      <c r="B32" s="966" t="s">
        <v>410</v>
      </c>
      <c r="C32" s="967">
        <v>458</v>
      </c>
      <c r="D32" s="967">
        <v>419.94736842105266</v>
      </c>
      <c r="E32" s="967">
        <v>7075</v>
      </c>
      <c r="F32" s="967">
        <v>6313.2105263157891</v>
      </c>
      <c r="G32" s="967">
        <v>5734</v>
      </c>
      <c r="H32" s="967">
        <v>1341</v>
      </c>
      <c r="I32" s="968"/>
      <c r="J32" s="967">
        <v>954</v>
      </c>
      <c r="K32" s="967">
        <v>991.21052631578948</v>
      </c>
      <c r="L32" s="967">
        <v>8051</v>
      </c>
      <c r="M32" s="967">
        <v>8754.5789473684199</v>
      </c>
      <c r="N32" s="967">
        <v>6425</v>
      </c>
      <c r="O32" s="967">
        <v>1626</v>
      </c>
      <c r="P32" s="968"/>
      <c r="Q32" s="961">
        <f t="shared" si="1"/>
        <v>1412</v>
      </c>
      <c r="R32" s="961">
        <f t="shared" si="1"/>
        <v>1411.1578947368421</v>
      </c>
      <c r="S32" s="961">
        <f t="shared" si="1"/>
        <v>15126</v>
      </c>
      <c r="T32" s="961">
        <f t="shared" si="1"/>
        <v>15067.78947368421</v>
      </c>
      <c r="U32" s="961">
        <f t="shared" si="1"/>
        <v>12159</v>
      </c>
      <c r="V32" s="961">
        <f t="shared" si="1"/>
        <v>2967</v>
      </c>
    </row>
    <row r="33" spans="1:22" ht="15.75">
      <c r="A33" s="965" t="s">
        <v>256</v>
      </c>
      <c r="B33" s="966" t="s">
        <v>411</v>
      </c>
      <c r="C33" s="967">
        <v>213</v>
      </c>
      <c r="D33" s="967">
        <v>193.47368421052633</v>
      </c>
      <c r="E33" s="967">
        <v>16559</v>
      </c>
      <c r="F33" s="967">
        <v>15810.947368421052</v>
      </c>
      <c r="G33" s="967">
        <v>12764</v>
      </c>
      <c r="H33" s="967">
        <v>3795</v>
      </c>
      <c r="I33" s="968"/>
      <c r="J33" s="967">
        <v>437</v>
      </c>
      <c r="K33" s="967">
        <v>448.94736842105266</v>
      </c>
      <c r="L33" s="967">
        <v>32190</v>
      </c>
      <c r="M33" s="967">
        <v>39469.15789473684</v>
      </c>
      <c r="N33" s="967">
        <v>24633</v>
      </c>
      <c r="O33" s="967">
        <v>7557</v>
      </c>
      <c r="P33" s="968"/>
      <c r="Q33" s="961">
        <f t="shared" si="1"/>
        <v>650</v>
      </c>
      <c r="R33" s="961">
        <f t="shared" si="1"/>
        <v>642.42105263157896</v>
      </c>
      <c r="S33" s="961">
        <f t="shared" si="1"/>
        <v>48749</v>
      </c>
      <c r="T33" s="961">
        <f t="shared" si="1"/>
        <v>55280.105263157893</v>
      </c>
      <c r="U33" s="961">
        <f t="shared" si="1"/>
        <v>37397</v>
      </c>
      <c r="V33" s="961">
        <f t="shared" si="1"/>
        <v>11352</v>
      </c>
    </row>
    <row r="34" spans="1:22" ht="15.75">
      <c r="A34" s="965" t="s">
        <v>255</v>
      </c>
      <c r="B34" s="966" t="s">
        <v>412</v>
      </c>
      <c r="C34" s="967">
        <v>47</v>
      </c>
      <c r="D34" s="967">
        <v>44.473684210526315</v>
      </c>
      <c r="E34" s="967">
        <v>638</v>
      </c>
      <c r="F34" s="967">
        <v>682.68421052631572</v>
      </c>
      <c r="G34" s="967">
        <v>490</v>
      </c>
      <c r="H34" s="967">
        <v>148</v>
      </c>
      <c r="I34" s="968"/>
      <c r="J34" s="967">
        <v>202</v>
      </c>
      <c r="K34" s="967">
        <v>222.73684210526315</v>
      </c>
      <c r="L34" s="967">
        <v>1966</v>
      </c>
      <c r="M34" s="967">
        <v>2361.6842105263158</v>
      </c>
      <c r="N34" s="967">
        <v>1591</v>
      </c>
      <c r="O34" s="967">
        <v>375</v>
      </c>
      <c r="P34" s="968"/>
      <c r="Q34" s="961">
        <f t="shared" si="1"/>
        <v>249</v>
      </c>
      <c r="R34" s="961">
        <f t="shared" si="1"/>
        <v>267.21052631578948</v>
      </c>
      <c r="S34" s="961">
        <f t="shared" si="1"/>
        <v>2604</v>
      </c>
      <c r="T34" s="961">
        <f t="shared" si="1"/>
        <v>3044.3684210526317</v>
      </c>
      <c r="U34" s="961">
        <f t="shared" si="1"/>
        <v>2081</v>
      </c>
      <c r="V34" s="961">
        <f t="shared" si="1"/>
        <v>523</v>
      </c>
    </row>
    <row r="35" spans="1:22" ht="15.75">
      <c r="A35" s="965" t="s">
        <v>254</v>
      </c>
      <c r="B35" s="966" t="s">
        <v>413</v>
      </c>
      <c r="C35" s="967">
        <v>307</v>
      </c>
      <c r="D35" s="967">
        <v>303.57894736842104</v>
      </c>
      <c r="E35" s="967">
        <v>3338</v>
      </c>
      <c r="F35" s="967">
        <v>3512.7894736842104</v>
      </c>
      <c r="G35" s="967">
        <v>2548</v>
      </c>
      <c r="H35" s="967">
        <v>790</v>
      </c>
      <c r="I35" s="968"/>
      <c r="J35" s="967">
        <v>2083</v>
      </c>
      <c r="K35" s="967">
        <v>2206.8421052631579</v>
      </c>
      <c r="L35" s="967">
        <v>14561</v>
      </c>
      <c r="M35" s="967">
        <v>16573.894736842107</v>
      </c>
      <c r="N35" s="967">
        <v>11123</v>
      </c>
      <c r="O35" s="967">
        <v>3438</v>
      </c>
      <c r="P35" s="968"/>
      <c r="Q35" s="961">
        <f t="shared" si="1"/>
        <v>2390</v>
      </c>
      <c r="R35" s="961">
        <f t="shared" si="1"/>
        <v>2510.4210526315792</v>
      </c>
      <c r="S35" s="961">
        <f t="shared" si="1"/>
        <v>17899</v>
      </c>
      <c r="T35" s="961">
        <f t="shared" si="1"/>
        <v>20086.684210526317</v>
      </c>
      <c r="U35" s="961">
        <f t="shared" si="1"/>
        <v>13671</v>
      </c>
      <c r="V35" s="961">
        <f t="shared" si="1"/>
        <v>4228</v>
      </c>
    </row>
    <row r="36" spans="1:22" ht="15.75">
      <c r="A36" s="965" t="s">
        <v>253</v>
      </c>
      <c r="B36" s="966" t="s">
        <v>414</v>
      </c>
      <c r="C36" s="967">
        <v>272</v>
      </c>
      <c r="D36" s="967">
        <v>264.78947368421052</v>
      </c>
      <c r="E36" s="967">
        <v>2604</v>
      </c>
      <c r="F36" s="967">
        <v>2818.4210526315792</v>
      </c>
      <c r="G36" s="967">
        <v>1502</v>
      </c>
      <c r="H36" s="967">
        <v>1102</v>
      </c>
      <c r="I36" s="968"/>
      <c r="J36" s="967">
        <v>1726</v>
      </c>
      <c r="K36" s="967">
        <v>1761.7894736842106</v>
      </c>
      <c r="L36" s="967">
        <v>9128</v>
      </c>
      <c r="M36" s="967">
        <v>9703.3157894736833</v>
      </c>
      <c r="N36" s="967">
        <v>4693</v>
      </c>
      <c r="O36" s="967">
        <v>4435</v>
      </c>
      <c r="P36" s="968"/>
      <c r="Q36" s="961">
        <f t="shared" si="1"/>
        <v>1998</v>
      </c>
      <c r="R36" s="961">
        <f t="shared" si="1"/>
        <v>2026.5789473684213</v>
      </c>
      <c r="S36" s="961">
        <f t="shared" si="1"/>
        <v>11732</v>
      </c>
      <c r="T36" s="961">
        <f t="shared" si="1"/>
        <v>12521.736842105263</v>
      </c>
      <c r="U36" s="961">
        <f t="shared" si="1"/>
        <v>6195</v>
      </c>
      <c r="V36" s="961">
        <f t="shared" si="1"/>
        <v>5537</v>
      </c>
    </row>
    <row r="37" spans="1:22" ht="15.75">
      <c r="A37" s="965" t="s">
        <v>252</v>
      </c>
      <c r="B37" s="966" t="s">
        <v>415</v>
      </c>
      <c r="C37" s="967">
        <v>450</v>
      </c>
      <c r="D37" s="967">
        <v>435.42105263157896</v>
      </c>
      <c r="E37" s="967">
        <v>2552</v>
      </c>
      <c r="F37" s="967">
        <v>2647.0526315789475</v>
      </c>
      <c r="G37" s="967">
        <v>2067</v>
      </c>
      <c r="H37" s="967">
        <v>485</v>
      </c>
      <c r="I37" s="968"/>
      <c r="J37" s="967">
        <v>2046</v>
      </c>
      <c r="K37" s="967">
        <v>2168.2631578947367</v>
      </c>
      <c r="L37" s="967">
        <v>10108</v>
      </c>
      <c r="M37" s="967">
        <v>11227.789473684212</v>
      </c>
      <c r="N37" s="967">
        <v>8207</v>
      </c>
      <c r="O37" s="967">
        <v>1901</v>
      </c>
      <c r="P37" s="968"/>
      <c r="Q37" s="961">
        <f t="shared" si="1"/>
        <v>2496</v>
      </c>
      <c r="R37" s="961">
        <f t="shared" si="1"/>
        <v>2603.6842105263158</v>
      </c>
      <c r="S37" s="961">
        <f t="shared" si="1"/>
        <v>12660</v>
      </c>
      <c r="T37" s="961">
        <f t="shared" si="1"/>
        <v>13874.84210526316</v>
      </c>
      <c r="U37" s="961">
        <f t="shared" si="1"/>
        <v>10274</v>
      </c>
      <c r="V37" s="961">
        <f t="shared" si="1"/>
        <v>2386</v>
      </c>
    </row>
    <row r="38" spans="1:22" ht="15.75">
      <c r="A38" s="965" t="s">
        <v>250</v>
      </c>
      <c r="B38" s="966" t="s">
        <v>416</v>
      </c>
      <c r="C38" s="967">
        <v>21</v>
      </c>
      <c r="D38" s="967">
        <v>20.210526315789473</v>
      </c>
      <c r="E38" s="967">
        <v>114</v>
      </c>
      <c r="F38" s="967">
        <v>111.63157894736841</v>
      </c>
      <c r="G38" s="967">
        <v>76</v>
      </c>
      <c r="H38" s="967">
        <v>38</v>
      </c>
      <c r="I38" s="968"/>
      <c r="J38" s="967">
        <v>165</v>
      </c>
      <c r="K38" s="967">
        <v>169.10526315789474</v>
      </c>
      <c r="L38" s="967">
        <v>606</v>
      </c>
      <c r="M38" s="967">
        <v>648.57894736842104</v>
      </c>
      <c r="N38" s="967">
        <v>416</v>
      </c>
      <c r="O38" s="967">
        <v>190</v>
      </c>
      <c r="P38" s="968"/>
      <c r="Q38" s="961">
        <f t="shared" si="1"/>
        <v>186</v>
      </c>
      <c r="R38" s="961">
        <f t="shared" si="1"/>
        <v>189.31578947368422</v>
      </c>
      <c r="S38" s="961">
        <f t="shared" si="1"/>
        <v>720</v>
      </c>
      <c r="T38" s="961">
        <f t="shared" si="1"/>
        <v>760.21052631578948</v>
      </c>
      <c r="U38" s="961">
        <f t="shared" si="1"/>
        <v>492</v>
      </c>
      <c r="V38" s="961">
        <f t="shared" si="1"/>
        <v>228</v>
      </c>
    </row>
    <row r="39" spans="1:22" ht="15.75">
      <c r="A39" s="965" t="s">
        <v>249</v>
      </c>
      <c r="B39" s="966" t="s">
        <v>417</v>
      </c>
      <c r="C39" s="967">
        <v>16</v>
      </c>
      <c r="D39" s="967">
        <v>14.842105263157896</v>
      </c>
      <c r="E39" s="967">
        <v>162</v>
      </c>
      <c r="F39" s="967">
        <v>144.63157894736844</v>
      </c>
      <c r="G39" s="967">
        <v>118</v>
      </c>
      <c r="H39" s="967">
        <v>44</v>
      </c>
      <c r="I39" s="968"/>
      <c r="J39" s="967">
        <v>46</v>
      </c>
      <c r="K39" s="967">
        <v>47.631578947368418</v>
      </c>
      <c r="L39" s="967">
        <v>256</v>
      </c>
      <c r="M39" s="967">
        <v>270.5263157894737</v>
      </c>
      <c r="N39" s="967">
        <v>190</v>
      </c>
      <c r="O39" s="967">
        <v>66</v>
      </c>
      <c r="P39" s="968"/>
      <c r="Q39" s="961">
        <f t="shared" si="1"/>
        <v>62</v>
      </c>
      <c r="R39" s="961">
        <f t="shared" si="1"/>
        <v>62.473684210526315</v>
      </c>
      <c r="S39" s="961">
        <f t="shared" si="1"/>
        <v>418</v>
      </c>
      <c r="T39" s="961">
        <f t="shared" si="1"/>
        <v>415.15789473684214</v>
      </c>
      <c r="U39" s="961">
        <f t="shared" si="1"/>
        <v>308</v>
      </c>
      <c r="V39" s="961">
        <f t="shared" si="1"/>
        <v>110</v>
      </c>
    </row>
    <row r="40" spans="1:22" ht="15.75">
      <c r="A40" s="965" t="s">
        <v>418</v>
      </c>
      <c r="B40" s="966" t="s">
        <v>419</v>
      </c>
      <c r="C40" s="967">
        <v>10</v>
      </c>
      <c r="D40" s="967">
        <v>10.315789473684211</v>
      </c>
      <c r="E40" s="967">
        <v>32</v>
      </c>
      <c r="F40" s="967">
        <v>37.473684210526315</v>
      </c>
      <c r="G40" s="967">
        <v>24</v>
      </c>
      <c r="H40" s="967">
        <v>8</v>
      </c>
      <c r="I40" s="968"/>
      <c r="J40" s="967">
        <v>38</v>
      </c>
      <c r="K40" s="967">
        <v>39.736842105263158</v>
      </c>
      <c r="L40" s="967">
        <v>161</v>
      </c>
      <c r="M40" s="967">
        <v>176.10526315789474</v>
      </c>
      <c r="N40" s="967">
        <v>128</v>
      </c>
      <c r="O40" s="967">
        <v>33</v>
      </c>
      <c r="P40" s="968"/>
      <c r="Q40" s="961">
        <f t="shared" si="1"/>
        <v>48</v>
      </c>
      <c r="R40" s="961">
        <f t="shared" si="1"/>
        <v>50.05263157894737</v>
      </c>
      <c r="S40" s="961">
        <f t="shared" si="1"/>
        <v>193</v>
      </c>
      <c r="T40" s="961">
        <f t="shared" si="1"/>
        <v>213.57894736842104</v>
      </c>
      <c r="U40" s="961">
        <f t="shared" si="1"/>
        <v>152</v>
      </c>
      <c r="V40" s="961">
        <f t="shared" si="1"/>
        <v>41</v>
      </c>
    </row>
    <row r="41" spans="1:22" ht="15.75">
      <c r="A41" s="965" t="s">
        <v>247</v>
      </c>
      <c r="B41" s="966" t="s">
        <v>420</v>
      </c>
      <c r="C41" s="967">
        <v>102</v>
      </c>
      <c r="D41" s="967">
        <v>95.89473684210526</v>
      </c>
      <c r="E41" s="967">
        <v>756</v>
      </c>
      <c r="F41" s="967">
        <v>763.26315789473688</v>
      </c>
      <c r="G41" s="967">
        <v>502</v>
      </c>
      <c r="H41" s="967">
        <v>254</v>
      </c>
      <c r="I41" s="968"/>
      <c r="J41" s="967">
        <v>345</v>
      </c>
      <c r="K41" s="967">
        <v>358.94736842105266</v>
      </c>
      <c r="L41" s="967">
        <v>2346</v>
      </c>
      <c r="M41" s="967">
        <v>2599</v>
      </c>
      <c r="N41" s="967">
        <v>1627</v>
      </c>
      <c r="O41" s="967">
        <v>719</v>
      </c>
      <c r="P41" s="968"/>
      <c r="Q41" s="961">
        <f t="shared" si="1"/>
        <v>447</v>
      </c>
      <c r="R41" s="961">
        <f t="shared" si="1"/>
        <v>454.84210526315792</v>
      </c>
      <c r="S41" s="961">
        <f t="shared" si="1"/>
        <v>3102</v>
      </c>
      <c r="T41" s="961">
        <f t="shared" si="1"/>
        <v>3362.2631578947367</v>
      </c>
      <c r="U41" s="961">
        <f t="shared" si="1"/>
        <v>2129</v>
      </c>
      <c r="V41" s="961">
        <f t="shared" si="1"/>
        <v>973</v>
      </c>
    </row>
    <row r="42" spans="1:22" ht="15.75">
      <c r="A42" s="965" t="s">
        <v>246</v>
      </c>
      <c r="B42" s="966" t="s">
        <v>421</v>
      </c>
      <c r="C42" s="967">
        <v>7</v>
      </c>
      <c r="D42" s="967">
        <v>5.5263157894736841</v>
      </c>
      <c r="E42" s="967">
        <v>33</v>
      </c>
      <c r="F42" s="967">
        <v>29.10526315789474</v>
      </c>
      <c r="G42" s="967">
        <v>17</v>
      </c>
      <c r="H42" s="967">
        <v>16</v>
      </c>
      <c r="I42" s="968"/>
      <c r="J42" s="967">
        <v>30</v>
      </c>
      <c r="K42" s="967">
        <v>29.578947368421051</v>
      </c>
      <c r="L42" s="967">
        <v>225</v>
      </c>
      <c r="M42" s="967">
        <v>251.10526315789474</v>
      </c>
      <c r="N42" s="967">
        <v>154</v>
      </c>
      <c r="O42" s="967">
        <v>71</v>
      </c>
      <c r="P42" s="968"/>
      <c r="Q42" s="961">
        <f t="shared" si="1"/>
        <v>37</v>
      </c>
      <c r="R42" s="961">
        <f t="shared" si="1"/>
        <v>35.105263157894733</v>
      </c>
      <c r="S42" s="961">
        <f t="shared" si="1"/>
        <v>258</v>
      </c>
      <c r="T42" s="961">
        <f t="shared" si="1"/>
        <v>280.21052631578948</v>
      </c>
      <c r="U42" s="961">
        <f t="shared" si="1"/>
        <v>171</v>
      </c>
      <c r="V42" s="961">
        <f t="shared" si="1"/>
        <v>87</v>
      </c>
    </row>
    <row r="43" spans="1:22" ht="15.75">
      <c r="A43" s="965" t="s">
        <v>244</v>
      </c>
      <c r="B43" s="966" t="s">
        <v>422</v>
      </c>
      <c r="C43" s="967">
        <v>844</v>
      </c>
      <c r="D43" s="967">
        <v>848.42105263157896</v>
      </c>
      <c r="E43" s="967">
        <v>4358</v>
      </c>
      <c r="F43" s="967">
        <v>4512.894736842105</v>
      </c>
      <c r="G43" s="967">
        <v>2992</v>
      </c>
      <c r="H43" s="967">
        <v>1366</v>
      </c>
      <c r="I43" s="968"/>
      <c r="J43" s="967">
        <v>7379</v>
      </c>
      <c r="K43" s="967">
        <v>8059.2105263157891</v>
      </c>
      <c r="L43" s="967">
        <v>22636</v>
      </c>
      <c r="M43" s="967">
        <v>26580.894736842107</v>
      </c>
      <c r="N43" s="967">
        <v>16163</v>
      </c>
      <c r="O43" s="967">
        <v>6473</v>
      </c>
      <c r="P43" s="968"/>
      <c r="Q43" s="961">
        <f t="shared" si="1"/>
        <v>8223</v>
      </c>
      <c r="R43" s="961">
        <f t="shared" si="1"/>
        <v>8907.6315789473683</v>
      </c>
      <c r="S43" s="961">
        <f t="shared" si="1"/>
        <v>26994</v>
      </c>
      <c r="T43" s="961">
        <f t="shared" si="1"/>
        <v>31093.789473684214</v>
      </c>
      <c r="U43" s="961">
        <f t="shared" si="1"/>
        <v>19155</v>
      </c>
      <c r="V43" s="961">
        <f t="shared" si="1"/>
        <v>7839</v>
      </c>
    </row>
    <row r="44" spans="1:22" ht="15.75">
      <c r="A44" s="965" t="s">
        <v>243</v>
      </c>
      <c r="B44" s="966" t="s">
        <v>423</v>
      </c>
      <c r="C44" s="967">
        <v>142</v>
      </c>
      <c r="D44" s="967">
        <v>141.15789473684211</v>
      </c>
      <c r="E44" s="967">
        <v>995</v>
      </c>
      <c r="F44" s="967">
        <v>1217.5263157894738</v>
      </c>
      <c r="G44" s="967">
        <v>744</v>
      </c>
      <c r="H44" s="967">
        <v>251</v>
      </c>
      <c r="I44" s="968"/>
      <c r="J44" s="967">
        <v>495</v>
      </c>
      <c r="K44" s="967">
        <v>551.52631578947364</v>
      </c>
      <c r="L44" s="967">
        <v>2153</v>
      </c>
      <c r="M44" s="967">
        <v>2825.8421052631575</v>
      </c>
      <c r="N44" s="967">
        <v>1812</v>
      </c>
      <c r="O44" s="967">
        <v>341</v>
      </c>
      <c r="P44" s="968"/>
      <c r="Q44" s="961">
        <f t="shared" si="1"/>
        <v>637</v>
      </c>
      <c r="R44" s="961">
        <f t="shared" si="1"/>
        <v>692.68421052631572</v>
      </c>
      <c r="S44" s="961">
        <f t="shared" si="1"/>
        <v>3148</v>
      </c>
      <c r="T44" s="961">
        <f t="shared" si="1"/>
        <v>4043.3684210526312</v>
      </c>
      <c r="U44" s="961">
        <f t="shared" si="1"/>
        <v>2556</v>
      </c>
      <c r="V44" s="961">
        <f t="shared" si="1"/>
        <v>592</v>
      </c>
    </row>
    <row r="45" spans="1:22" ht="15.75">
      <c r="A45" s="965" t="s">
        <v>242</v>
      </c>
      <c r="B45" s="966" t="s">
        <v>424</v>
      </c>
      <c r="C45" s="967">
        <v>2186</v>
      </c>
      <c r="D45" s="967">
        <v>2241</v>
      </c>
      <c r="E45" s="967">
        <v>14763</v>
      </c>
      <c r="F45" s="967">
        <v>15064.736842105263</v>
      </c>
      <c r="G45" s="967">
        <v>11390</v>
      </c>
      <c r="H45" s="967">
        <v>3373</v>
      </c>
      <c r="I45" s="968"/>
      <c r="J45" s="967">
        <v>14460</v>
      </c>
      <c r="K45" s="967">
        <v>15794</v>
      </c>
      <c r="L45" s="967">
        <v>48495</v>
      </c>
      <c r="M45" s="967">
        <v>56604.052631578947</v>
      </c>
      <c r="N45" s="967">
        <v>40128</v>
      </c>
      <c r="O45" s="967">
        <v>8367</v>
      </c>
      <c r="P45" s="968"/>
      <c r="Q45" s="961">
        <f t="shared" si="1"/>
        <v>16646</v>
      </c>
      <c r="R45" s="961">
        <f t="shared" si="1"/>
        <v>18035</v>
      </c>
      <c r="S45" s="961">
        <f t="shared" si="1"/>
        <v>63258</v>
      </c>
      <c r="T45" s="961">
        <f t="shared" si="1"/>
        <v>71668.789473684214</v>
      </c>
      <c r="U45" s="961">
        <f t="shared" si="1"/>
        <v>51518</v>
      </c>
      <c r="V45" s="961">
        <f t="shared" si="1"/>
        <v>11740</v>
      </c>
    </row>
    <row r="46" spans="1:22" ht="15.75">
      <c r="A46" s="965" t="s">
        <v>240</v>
      </c>
      <c r="B46" s="966" t="s">
        <v>425</v>
      </c>
      <c r="C46" s="967">
        <v>1662</v>
      </c>
      <c r="D46" s="967">
        <v>1657.1578947368421</v>
      </c>
      <c r="E46" s="967">
        <v>10478</v>
      </c>
      <c r="F46" s="967">
        <v>10252.42105263158</v>
      </c>
      <c r="G46" s="967">
        <v>8425</v>
      </c>
      <c r="H46" s="967">
        <v>2053</v>
      </c>
      <c r="I46" s="968"/>
      <c r="J46" s="967">
        <v>23071</v>
      </c>
      <c r="K46" s="967">
        <v>24281</v>
      </c>
      <c r="L46" s="967">
        <v>107426</v>
      </c>
      <c r="M46" s="967">
        <v>119839.89473684211</v>
      </c>
      <c r="N46" s="967">
        <v>88201</v>
      </c>
      <c r="O46" s="967">
        <v>19225</v>
      </c>
      <c r="P46" s="968"/>
      <c r="Q46" s="961">
        <f t="shared" si="1"/>
        <v>24733</v>
      </c>
      <c r="R46" s="961">
        <f t="shared" si="1"/>
        <v>25938.157894736843</v>
      </c>
      <c r="S46" s="961">
        <f t="shared" si="1"/>
        <v>117904</v>
      </c>
      <c r="T46" s="961">
        <f t="shared" si="1"/>
        <v>130092.31578947368</v>
      </c>
      <c r="U46" s="961">
        <f t="shared" si="1"/>
        <v>96626</v>
      </c>
      <c r="V46" s="961">
        <f t="shared" si="1"/>
        <v>21278</v>
      </c>
    </row>
    <row r="47" spans="1:22" ht="15.75">
      <c r="A47" s="965" t="s">
        <v>239</v>
      </c>
      <c r="B47" s="966" t="s">
        <v>426</v>
      </c>
      <c r="C47" s="967">
        <v>5695</v>
      </c>
      <c r="D47" s="967">
        <v>5322.5263157894733</v>
      </c>
      <c r="E47" s="967">
        <v>50526</v>
      </c>
      <c r="F47" s="967">
        <v>47547.473684210527</v>
      </c>
      <c r="G47" s="967">
        <v>33697</v>
      </c>
      <c r="H47" s="967">
        <v>16829</v>
      </c>
      <c r="I47" s="968"/>
      <c r="J47" s="967">
        <v>27017</v>
      </c>
      <c r="K47" s="967">
        <v>27882.684210526317</v>
      </c>
      <c r="L47" s="967">
        <v>151473</v>
      </c>
      <c r="M47" s="967">
        <v>161764.42105263157</v>
      </c>
      <c r="N47" s="967">
        <v>94946</v>
      </c>
      <c r="O47" s="967">
        <v>56527</v>
      </c>
      <c r="P47" s="968"/>
      <c r="Q47" s="961">
        <f t="shared" si="1"/>
        <v>32712</v>
      </c>
      <c r="R47" s="961">
        <f t="shared" si="1"/>
        <v>33205.210526315786</v>
      </c>
      <c r="S47" s="961">
        <f t="shared" si="1"/>
        <v>201999</v>
      </c>
      <c r="T47" s="961">
        <f t="shared" si="1"/>
        <v>209311.89473684211</v>
      </c>
      <c r="U47" s="961">
        <f t="shared" si="1"/>
        <v>128643</v>
      </c>
      <c r="V47" s="961">
        <f t="shared" si="1"/>
        <v>73356</v>
      </c>
    </row>
    <row r="48" spans="1:22" ht="15.75">
      <c r="A48" s="965" t="s">
        <v>238</v>
      </c>
      <c r="B48" s="966" t="s">
        <v>427</v>
      </c>
      <c r="C48" s="967">
        <v>3317</v>
      </c>
      <c r="D48" s="967">
        <v>3265.7894736842104</v>
      </c>
      <c r="E48" s="967">
        <v>20437</v>
      </c>
      <c r="F48" s="967">
        <v>20493.947368421053</v>
      </c>
      <c r="G48" s="967">
        <v>9864</v>
      </c>
      <c r="H48" s="967">
        <v>10573</v>
      </c>
      <c r="I48" s="968"/>
      <c r="J48" s="967">
        <v>74154</v>
      </c>
      <c r="K48" s="967">
        <v>79232.578947368427</v>
      </c>
      <c r="L48" s="967">
        <v>327158</v>
      </c>
      <c r="M48" s="967">
        <v>380433.42105263157</v>
      </c>
      <c r="N48" s="967">
        <v>100837</v>
      </c>
      <c r="O48" s="967">
        <v>226321</v>
      </c>
      <c r="P48" s="968"/>
      <c r="Q48" s="961">
        <f t="shared" si="1"/>
        <v>77471</v>
      </c>
      <c r="R48" s="961">
        <f t="shared" si="1"/>
        <v>82498.368421052641</v>
      </c>
      <c r="S48" s="961">
        <f t="shared" si="1"/>
        <v>347595</v>
      </c>
      <c r="T48" s="961">
        <f t="shared" si="1"/>
        <v>400927.36842105264</v>
      </c>
      <c r="U48" s="961">
        <f t="shared" si="1"/>
        <v>110701</v>
      </c>
      <c r="V48" s="961">
        <f t="shared" si="1"/>
        <v>236894</v>
      </c>
    </row>
    <row r="49" spans="1:22" ht="15.75">
      <c r="A49" s="965" t="s">
        <v>428</v>
      </c>
      <c r="B49" s="966" t="s">
        <v>429</v>
      </c>
      <c r="C49" s="967">
        <v>1300</v>
      </c>
      <c r="D49" s="967">
        <v>1254.7368421052631</v>
      </c>
      <c r="E49" s="967">
        <v>7088</v>
      </c>
      <c r="F49" s="967">
        <v>7031.5789473684208</v>
      </c>
      <c r="G49" s="967">
        <v>5619</v>
      </c>
      <c r="H49" s="967">
        <v>1469</v>
      </c>
      <c r="I49" s="968"/>
      <c r="J49" s="967">
        <v>15923</v>
      </c>
      <c r="K49" s="967">
        <v>15906.368421052632</v>
      </c>
      <c r="L49" s="967">
        <v>63965</v>
      </c>
      <c r="M49" s="967">
        <v>65609.473684210534</v>
      </c>
      <c r="N49" s="967">
        <v>53820</v>
      </c>
      <c r="O49" s="967">
        <v>10145</v>
      </c>
      <c r="P49" s="968"/>
      <c r="Q49" s="961">
        <f t="shared" si="1"/>
        <v>17223</v>
      </c>
      <c r="R49" s="961">
        <f t="shared" si="1"/>
        <v>17161.105263157893</v>
      </c>
      <c r="S49" s="961">
        <f t="shared" si="1"/>
        <v>71053</v>
      </c>
      <c r="T49" s="961">
        <f t="shared" ref="T49:V93" si="2">F49+M49</f>
        <v>72641.052631578961</v>
      </c>
      <c r="U49" s="961">
        <f t="shared" si="2"/>
        <v>59439</v>
      </c>
      <c r="V49" s="961">
        <f t="shared" si="2"/>
        <v>11614</v>
      </c>
    </row>
    <row r="50" spans="1:22" ht="15.75">
      <c r="A50" s="965" t="s">
        <v>430</v>
      </c>
      <c r="B50" s="966" t="s">
        <v>431</v>
      </c>
      <c r="C50" s="967">
        <v>56</v>
      </c>
      <c r="D50" s="967">
        <v>55.263157894736842</v>
      </c>
      <c r="E50" s="967">
        <v>680</v>
      </c>
      <c r="F50" s="967">
        <v>666.52631578947364</v>
      </c>
      <c r="G50" s="967">
        <v>532</v>
      </c>
      <c r="H50" s="967">
        <v>148</v>
      </c>
      <c r="I50" s="968"/>
      <c r="J50" s="967">
        <v>647</v>
      </c>
      <c r="K50" s="967">
        <v>629.9473684210526</v>
      </c>
      <c r="L50" s="967">
        <v>3066</v>
      </c>
      <c r="M50" s="967">
        <v>2949.3157894736842</v>
      </c>
      <c r="N50" s="967">
        <v>2087</v>
      </c>
      <c r="O50" s="967">
        <v>979</v>
      </c>
      <c r="P50" s="968"/>
      <c r="Q50" s="961">
        <f t="shared" ref="Q50:S93" si="3">C50+J50</f>
        <v>703</v>
      </c>
      <c r="R50" s="961">
        <f t="shared" si="3"/>
        <v>685.21052631578948</v>
      </c>
      <c r="S50" s="961">
        <f t="shared" si="3"/>
        <v>3746</v>
      </c>
      <c r="T50" s="961">
        <f t="shared" si="2"/>
        <v>3615.8421052631579</v>
      </c>
      <c r="U50" s="961">
        <f t="shared" si="2"/>
        <v>2619</v>
      </c>
      <c r="V50" s="961">
        <f t="shared" si="2"/>
        <v>1127</v>
      </c>
    </row>
    <row r="51" spans="1:22" ht="15.75">
      <c r="A51" s="965" t="s">
        <v>432</v>
      </c>
      <c r="B51" s="966" t="s">
        <v>433</v>
      </c>
      <c r="C51" s="967">
        <v>26</v>
      </c>
      <c r="D51" s="967">
        <v>26.526315789473685</v>
      </c>
      <c r="E51" s="967">
        <v>266</v>
      </c>
      <c r="F51" s="967">
        <v>265.73684210526318</v>
      </c>
      <c r="G51" s="967">
        <v>103</v>
      </c>
      <c r="H51" s="967">
        <v>163</v>
      </c>
      <c r="I51" s="968"/>
      <c r="J51" s="967">
        <v>203</v>
      </c>
      <c r="K51" s="967">
        <v>194.36842105263159</v>
      </c>
      <c r="L51" s="967">
        <v>25099</v>
      </c>
      <c r="M51" s="967">
        <v>23301.684210526317</v>
      </c>
      <c r="N51" s="967">
        <v>13647</v>
      </c>
      <c r="O51" s="967">
        <v>11452</v>
      </c>
      <c r="P51" s="968"/>
      <c r="Q51" s="961">
        <f t="shared" si="3"/>
        <v>229</v>
      </c>
      <c r="R51" s="961">
        <f t="shared" si="3"/>
        <v>220.89473684210526</v>
      </c>
      <c r="S51" s="961">
        <f t="shared" si="3"/>
        <v>25365</v>
      </c>
      <c r="T51" s="961">
        <f t="shared" si="2"/>
        <v>23567.42105263158</v>
      </c>
      <c r="U51" s="961">
        <f t="shared" si="2"/>
        <v>13750</v>
      </c>
      <c r="V51" s="961">
        <f t="shared" si="2"/>
        <v>11615</v>
      </c>
    </row>
    <row r="52" spans="1:22" ht="15.75">
      <c r="A52" s="965" t="s">
        <v>434</v>
      </c>
      <c r="B52" s="966" t="s">
        <v>435</v>
      </c>
      <c r="C52" s="967">
        <v>870</v>
      </c>
      <c r="D52" s="967">
        <v>817.68421052631584</v>
      </c>
      <c r="E52" s="967">
        <v>10548</v>
      </c>
      <c r="F52" s="967">
        <v>9847.3684210526317</v>
      </c>
      <c r="G52" s="967">
        <v>6755</v>
      </c>
      <c r="H52" s="967">
        <v>3793</v>
      </c>
      <c r="I52" s="968"/>
      <c r="J52" s="967">
        <v>2035</v>
      </c>
      <c r="K52" s="967">
        <v>2074.6842105263158</v>
      </c>
      <c r="L52" s="967">
        <v>27182</v>
      </c>
      <c r="M52" s="967">
        <v>27886.526315789473</v>
      </c>
      <c r="N52" s="967">
        <v>18019</v>
      </c>
      <c r="O52" s="967">
        <v>9163</v>
      </c>
      <c r="P52" s="968"/>
      <c r="Q52" s="961">
        <f t="shared" si="3"/>
        <v>2905</v>
      </c>
      <c r="R52" s="961">
        <f t="shared" si="3"/>
        <v>2892.3684210526317</v>
      </c>
      <c r="S52" s="961">
        <f t="shared" si="3"/>
        <v>37730</v>
      </c>
      <c r="T52" s="961">
        <f t="shared" si="2"/>
        <v>37733.894736842107</v>
      </c>
      <c r="U52" s="961">
        <f t="shared" si="2"/>
        <v>24774</v>
      </c>
      <c r="V52" s="961">
        <f t="shared" si="2"/>
        <v>12956</v>
      </c>
    </row>
    <row r="53" spans="1:22" ht="15.75">
      <c r="A53" s="965" t="s">
        <v>436</v>
      </c>
      <c r="B53" s="966" t="s">
        <v>437</v>
      </c>
      <c r="C53" s="967">
        <v>152</v>
      </c>
      <c r="D53" s="967">
        <v>152.89473684210526</v>
      </c>
      <c r="E53" s="967">
        <v>1041</v>
      </c>
      <c r="F53" s="967">
        <v>1142.2631578947369</v>
      </c>
      <c r="G53" s="967">
        <v>615</v>
      </c>
      <c r="H53" s="967">
        <v>426</v>
      </c>
      <c r="I53" s="968"/>
      <c r="J53" s="967">
        <v>523</v>
      </c>
      <c r="K53" s="967">
        <v>552.52631578947364</v>
      </c>
      <c r="L53" s="967">
        <v>2978</v>
      </c>
      <c r="M53" s="967">
        <v>3267.7894736842109</v>
      </c>
      <c r="N53" s="967">
        <v>2002</v>
      </c>
      <c r="O53" s="967">
        <v>976</v>
      </c>
      <c r="P53" s="968"/>
      <c r="Q53" s="961">
        <f t="shared" si="3"/>
        <v>675</v>
      </c>
      <c r="R53" s="961">
        <f t="shared" si="3"/>
        <v>705.42105263157896</v>
      </c>
      <c r="S53" s="961">
        <f t="shared" si="3"/>
        <v>4019</v>
      </c>
      <c r="T53" s="961">
        <f t="shared" si="2"/>
        <v>4410.0526315789475</v>
      </c>
      <c r="U53" s="961">
        <f t="shared" si="2"/>
        <v>2617</v>
      </c>
      <c r="V53" s="961">
        <f t="shared" si="2"/>
        <v>1402</v>
      </c>
    </row>
    <row r="54" spans="1:22" ht="15.75">
      <c r="A54" s="965" t="s">
        <v>438</v>
      </c>
      <c r="B54" s="966" t="s">
        <v>439</v>
      </c>
      <c r="C54" s="967">
        <v>216</v>
      </c>
      <c r="D54" s="967">
        <v>226.57894736842104</v>
      </c>
      <c r="E54" s="967">
        <v>3582</v>
      </c>
      <c r="F54" s="967">
        <v>3811.6315789473683</v>
      </c>
      <c r="G54" s="967">
        <v>1587</v>
      </c>
      <c r="H54" s="967">
        <v>1995</v>
      </c>
      <c r="I54" s="968"/>
      <c r="J54" s="967">
        <v>13479</v>
      </c>
      <c r="K54" s="967">
        <v>13461.368421052632</v>
      </c>
      <c r="L54" s="967">
        <v>216115</v>
      </c>
      <c r="M54" s="967">
        <v>213624.68421052632</v>
      </c>
      <c r="N54" s="967">
        <v>94967</v>
      </c>
      <c r="O54" s="967">
        <v>121148</v>
      </c>
      <c r="P54" s="968"/>
      <c r="Q54" s="961">
        <f t="shared" si="3"/>
        <v>13695</v>
      </c>
      <c r="R54" s="961">
        <f t="shared" si="3"/>
        <v>13687.947368421053</v>
      </c>
      <c r="S54" s="961">
        <f t="shared" si="3"/>
        <v>219697</v>
      </c>
      <c r="T54" s="961">
        <f t="shared" si="2"/>
        <v>217436.31578947368</v>
      </c>
      <c r="U54" s="961">
        <f t="shared" si="2"/>
        <v>96554</v>
      </c>
      <c r="V54" s="961">
        <f t="shared" si="2"/>
        <v>123143</v>
      </c>
    </row>
    <row r="55" spans="1:22" ht="15.75">
      <c r="A55" s="965" t="s">
        <v>440</v>
      </c>
      <c r="B55" s="966" t="s">
        <v>441</v>
      </c>
      <c r="C55" s="967">
        <v>761</v>
      </c>
      <c r="D55" s="967">
        <v>847.15789473684208</v>
      </c>
      <c r="E55" s="967">
        <v>4407</v>
      </c>
      <c r="F55" s="967">
        <v>4818.5789473684217</v>
      </c>
      <c r="G55" s="967">
        <v>2184</v>
      </c>
      <c r="H55" s="967">
        <v>2223</v>
      </c>
      <c r="I55" s="968"/>
      <c r="J55" s="967">
        <v>123557</v>
      </c>
      <c r="K55" s="967">
        <v>128532.73684210527</v>
      </c>
      <c r="L55" s="967">
        <v>651442</v>
      </c>
      <c r="M55" s="967">
        <v>693234.10526315786</v>
      </c>
      <c r="N55" s="967">
        <v>291313</v>
      </c>
      <c r="O55" s="967">
        <v>360129</v>
      </c>
      <c r="P55" s="968"/>
      <c r="Q55" s="961">
        <f t="shared" si="3"/>
        <v>124318</v>
      </c>
      <c r="R55" s="961">
        <f t="shared" si="3"/>
        <v>129379.89473684211</v>
      </c>
      <c r="S55" s="961">
        <f t="shared" si="3"/>
        <v>655849</v>
      </c>
      <c r="T55" s="961">
        <f t="shared" si="2"/>
        <v>698052.68421052629</v>
      </c>
      <c r="U55" s="961">
        <f t="shared" si="2"/>
        <v>293497</v>
      </c>
      <c r="V55" s="961">
        <f t="shared" si="2"/>
        <v>362352</v>
      </c>
    </row>
    <row r="56" spans="1:22" ht="15.75">
      <c r="A56" s="965" t="s">
        <v>442</v>
      </c>
      <c r="B56" s="966" t="s">
        <v>443</v>
      </c>
      <c r="C56" s="967">
        <v>332</v>
      </c>
      <c r="D56" s="967">
        <v>284.5263157894737</v>
      </c>
      <c r="E56" s="967">
        <v>5874</v>
      </c>
      <c r="F56" s="967">
        <v>4820.1578947368416</v>
      </c>
      <c r="G56" s="967">
        <v>3108</v>
      </c>
      <c r="H56" s="967">
        <v>2766</v>
      </c>
      <c r="I56" s="968"/>
      <c r="J56" s="967">
        <v>654</v>
      </c>
      <c r="K56" s="967">
        <v>659.89473684210532</v>
      </c>
      <c r="L56" s="967">
        <v>3928</v>
      </c>
      <c r="M56" s="967">
        <v>3956.4210526315792</v>
      </c>
      <c r="N56" s="967">
        <v>1904</v>
      </c>
      <c r="O56" s="967">
        <v>2024</v>
      </c>
      <c r="P56" s="968"/>
      <c r="Q56" s="961">
        <f t="shared" si="3"/>
        <v>986</v>
      </c>
      <c r="R56" s="961">
        <f t="shared" si="3"/>
        <v>944.42105263157896</v>
      </c>
      <c r="S56" s="961">
        <f t="shared" si="3"/>
        <v>9802</v>
      </c>
      <c r="T56" s="961">
        <f t="shared" si="2"/>
        <v>8776.5789473684199</v>
      </c>
      <c r="U56" s="961">
        <f t="shared" si="2"/>
        <v>5012</v>
      </c>
      <c r="V56" s="961">
        <f t="shared" si="2"/>
        <v>4790</v>
      </c>
    </row>
    <row r="57" spans="1:22" ht="15.75">
      <c r="A57" s="965" t="s">
        <v>444</v>
      </c>
      <c r="B57" s="966" t="s">
        <v>445</v>
      </c>
      <c r="C57" s="967">
        <v>128</v>
      </c>
      <c r="D57" s="967">
        <v>125.63157894736842</v>
      </c>
      <c r="E57" s="967">
        <v>1149</v>
      </c>
      <c r="F57" s="967">
        <v>1242.0526315789473</v>
      </c>
      <c r="G57" s="967">
        <v>654</v>
      </c>
      <c r="H57" s="967">
        <v>495</v>
      </c>
      <c r="I57" s="968"/>
      <c r="J57" s="967">
        <v>973</v>
      </c>
      <c r="K57" s="967">
        <v>975.9473684210526</v>
      </c>
      <c r="L57" s="967">
        <v>8385</v>
      </c>
      <c r="M57" s="967">
        <v>8607.5789473684199</v>
      </c>
      <c r="N57" s="967">
        <v>4261</v>
      </c>
      <c r="O57" s="967">
        <v>4124</v>
      </c>
      <c r="P57" s="968"/>
      <c r="Q57" s="961">
        <f t="shared" si="3"/>
        <v>1101</v>
      </c>
      <c r="R57" s="961">
        <f t="shared" si="3"/>
        <v>1101.578947368421</v>
      </c>
      <c r="S57" s="961">
        <f t="shared" si="3"/>
        <v>9534</v>
      </c>
      <c r="T57" s="961">
        <f t="shared" si="2"/>
        <v>9849.6315789473665</v>
      </c>
      <c r="U57" s="961">
        <f t="shared" si="2"/>
        <v>4915</v>
      </c>
      <c r="V57" s="961">
        <f t="shared" si="2"/>
        <v>4619</v>
      </c>
    </row>
    <row r="58" spans="1:22" ht="15.75">
      <c r="A58" s="965" t="s">
        <v>446</v>
      </c>
      <c r="B58" s="966" t="s">
        <v>447</v>
      </c>
      <c r="C58" s="967">
        <v>121</v>
      </c>
      <c r="D58" s="967">
        <v>75.05263157894737</v>
      </c>
      <c r="E58" s="967">
        <v>1701</v>
      </c>
      <c r="F58" s="967">
        <v>669.68421052631584</v>
      </c>
      <c r="G58" s="967">
        <v>967</v>
      </c>
      <c r="H58" s="967">
        <v>734</v>
      </c>
      <c r="I58" s="968"/>
      <c r="J58" s="967">
        <v>158</v>
      </c>
      <c r="K58" s="967">
        <v>156.84210526315789</v>
      </c>
      <c r="L58" s="967">
        <v>772</v>
      </c>
      <c r="M58" s="967">
        <v>831.26315789473688</v>
      </c>
      <c r="N58" s="967">
        <v>457</v>
      </c>
      <c r="O58" s="967">
        <v>315</v>
      </c>
      <c r="P58" s="968"/>
      <c r="Q58" s="961">
        <f t="shared" si="3"/>
        <v>279</v>
      </c>
      <c r="R58" s="961">
        <f t="shared" si="3"/>
        <v>231.89473684210526</v>
      </c>
      <c r="S58" s="961">
        <f t="shared" si="3"/>
        <v>2473</v>
      </c>
      <c r="T58" s="961">
        <f t="shared" si="2"/>
        <v>1500.9473684210527</v>
      </c>
      <c r="U58" s="961">
        <f t="shared" si="2"/>
        <v>1424</v>
      </c>
      <c r="V58" s="961">
        <f t="shared" si="2"/>
        <v>1049</v>
      </c>
    </row>
    <row r="59" spans="1:22" ht="15.75">
      <c r="A59" s="965" t="s">
        <v>448</v>
      </c>
      <c r="B59" s="966" t="s">
        <v>449</v>
      </c>
      <c r="C59" s="967">
        <v>117</v>
      </c>
      <c r="D59" s="967">
        <v>111.57894736842105</v>
      </c>
      <c r="E59" s="967">
        <v>1181</v>
      </c>
      <c r="F59" s="967">
        <v>1193.0526315789475</v>
      </c>
      <c r="G59" s="967">
        <v>844</v>
      </c>
      <c r="H59" s="967">
        <v>337</v>
      </c>
      <c r="I59" s="968"/>
      <c r="J59" s="967">
        <v>654</v>
      </c>
      <c r="K59" s="967">
        <v>669.10526315789468</v>
      </c>
      <c r="L59" s="967">
        <v>3029</v>
      </c>
      <c r="M59" s="967">
        <v>3054.3157894736842</v>
      </c>
      <c r="N59" s="967">
        <v>1964</v>
      </c>
      <c r="O59" s="967">
        <v>1065</v>
      </c>
      <c r="P59" s="968"/>
      <c r="Q59" s="961">
        <f t="shared" si="3"/>
        <v>771</v>
      </c>
      <c r="R59" s="961">
        <f t="shared" si="3"/>
        <v>780.68421052631572</v>
      </c>
      <c r="S59" s="961">
        <f t="shared" si="3"/>
        <v>4210</v>
      </c>
      <c r="T59" s="961">
        <f t="shared" si="2"/>
        <v>4247.3684210526317</v>
      </c>
      <c r="U59" s="961">
        <f t="shared" si="2"/>
        <v>2808</v>
      </c>
      <c r="V59" s="961">
        <f t="shared" si="2"/>
        <v>1402</v>
      </c>
    </row>
    <row r="60" spans="1:22" ht="15.75">
      <c r="A60" s="965" t="s">
        <v>450</v>
      </c>
      <c r="B60" s="966" t="s">
        <v>451</v>
      </c>
      <c r="C60" s="967">
        <v>736</v>
      </c>
      <c r="D60" s="967">
        <v>682.47368421052636</v>
      </c>
      <c r="E60" s="967">
        <v>9169</v>
      </c>
      <c r="F60" s="967">
        <v>8730.4736842105267</v>
      </c>
      <c r="G60" s="967">
        <v>5681</v>
      </c>
      <c r="H60" s="967">
        <v>3488</v>
      </c>
      <c r="I60" s="968"/>
      <c r="J60" s="967">
        <v>1492</v>
      </c>
      <c r="K60" s="967">
        <v>1515.6315789473683</v>
      </c>
      <c r="L60" s="967">
        <v>10798</v>
      </c>
      <c r="M60" s="967">
        <v>11145.631578947368</v>
      </c>
      <c r="N60" s="967">
        <v>7139</v>
      </c>
      <c r="O60" s="967">
        <v>3659</v>
      </c>
      <c r="P60" s="968"/>
      <c r="Q60" s="961">
        <f t="shared" si="3"/>
        <v>2228</v>
      </c>
      <c r="R60" s="961">
        <f t="shared" si="3"/>
        <v>2198.1052631578946</v>
      </c>
      <c r="S60" s="961">
        <f t="shared" si="3"/>
        <v>19967</v>
      </c>
      <c r="T60" s="961">
        <f t="shared" si="2"/>
        <v>19876.105263157893</v>
      </c>
      <c r="U60" s="961">
        <f t="shared" si="2"/>
        <v>12820</v>
      </c>
      <c r="V60" s="961">
        <f t="shared" si="2"/>
        <v>7147</v>
      </c>
    </row>
    <row r="61" spans="1:22" ht="15.75">
      <c r="A61" s="965" t="s">
        <v>452</v>
      </c>
      <c r="B61" s="966" t="s">
        <v>453</v>
      </c>
      <c r="C61" s="967">
        <v>128</v>
      </c>
      <c r="D61" s="967">
        <v>120.52631578947368</v>
      </c>
      <c r="E61" s="967">
        <v>1784</v>
      </c>
      <c r="F61" s="967">
        <v>1673</v>
      </c>
      <c r="G61" s="967">
        <v>982</v>
      </c>
      <c r="H61" s="967">
        <v>802</v>
      </c>
      <c r="I61" s="968"/>
      <c r="J61" s="967">
        <v>542</v>
      </c>
      <c r="K61" s="967">
        <v>553.63157894736844</v>
      </c>
      <c r="L61" s="967">
        <v>4723</v>
      </c>
      <c r="M61" s="967">
        <v>4901.4210526315783</v>
      </c>
      <c r="N61" s="967">
        <v>2167</v>
      </c>
      <c r="O61" s="967">
        <v>2556</v>
      </c>
      <c r="P61" s="968"/>
      <c r="Q61" s="961">
        <f t="shared" si="3"/>
        <v>670</v>
      </c>
      <c r="R61" s="961">
        <f t="shared" si="3"/>
        <v>674.15789473684208</v>
      </c>
      <c r="S61" s="961">
        <f t="shared" si="3"/>
        <v>6507</v>
      </c>
      <c r="T61" s="961">
        <f t="shared" si="2"/>
        <v>6574.4210526315783</v>
      </c>
      <c r="U61" s="961">
        <f t="shared" si="2"/>
        <v>3149</v>
      </c>
      <c r="V61" s="961">
        <f t="shared" si="2"/>
        <v>3358</v>
      </c>
    </row>
    <row r="62" spans="1:22" ht="15.75">
      <c r="A62" s="965" t="s">
        <v>454</v>
      </c>
      <c r="B62" s="966" t="s">
        <v>455</v>
      </c>
      <c r="C62" s="967">
        <v>88</v>
      </c>
      <c r="D62" s="967">
        <v>89.684210526315795</v>
      </c>
      <c r="E62" s="967">
        <v>556</v>
      </c>
      <c r="F62" s="967">
        <v>600.63157894736844</v>
      </c>
      <c r="G62" s="967">
        <v>259</v>
      </c>
      <c r="H62" s="967">
        <v>297</v>
      </c>
      <c r="I62" s="968"/>
      <c r="J62" s="967">
        <v>329</v>
      </c>
      <c r="K62" s="967">
        <v>339.36842105263156</v>
      </c>
      <c r="L62" s="967">
        <v>2454</v>
      </c>
      <c r="M62" s="967">
        <v>2548.5263157894733</v>
      </c>
      <c r="N62" s="967">
        <v>1259</v>
      </c>
      <c r="O62" s="967">
        <v>1195</v>
      </c>
      <c r="P62" s="968"/>
      <c r="Q62" s="961">
        <f t="shared" si="3"/>
        <v>417</v>
      </c>
      <c r="R62" s="961">
        <f t="shared" si="3"/>
        <v>429.05263157894734</v>
      </c>
      <c r="S62" s="961">
        <f t="shared" si="3"/>
        <v>3010</v>
      </c>
      <c r="T62" s="961">
        <f t="shared" si="2"/>
        <v>3149.1578947368416</v>
      </c>
      <c r="U62" s="961">
        <f t="shared" si="2"/>
        <v>1518</v>
      </c>
      <c r="V62" s="961">
        <f t="shared" si="2"/>
        <v>1492</v>
      </c>
    </row>
    <row r="63" spans="1:22" ht="15.75">
      <c r="A63" s="965" t="s">
        <v>456</v>
      </c>
      <c r="B63" s="966" t="s">
        <v>457</v>
      </c>
      <c r="C63" s="967">
        <v>42</v>
      </c>
      <c r="D63" s="967">
        <v>40.94736842105263</v>
      </c>
      <c r="E63" s="967">
        <v>181</v>
      </c>
      <c r="F63" s="967">
        <v>200.94736842105263</v>
      </c>
      <c r="G63" s="967">
        <v>90</v>
      </c>
      <c r="H63" s="967">
        <v>91</v>
      </c>
      <c r="I63" s="968"/>
      <c r="J63" s="967">
        <v>120</v>
      </c>
      <c r="K63" s="967">
        <v>125.15789473684211</v>
      </c>
      <c r="L63" s="967">
        <v>467</v>
      </c>
      <c r="M63" s="967">
        <v>451.68421052631578</v>
      </c>
      <c r="N63" s="967">
        <v>141</v>
      </c>
      <c r="O63" s="967">
        <v>326</v>
      </c>
      <c r="P63" s="968"/>
      <c r="Q63" s="961">
        <f t="shared" si="3"/>
        <v>162</v>
      </c>
      <c r="R63" s="961">
        <f t="shared" si="3"/>
        <v>166.10526315789474</v>
      </c>
      <c r="S63" s="961">
        <f t="shared" si="3"/>
        <v>648</v>
      </c>
      <c r="T63" s="961">
        <f t="shared" si="2"/>
        <v>652.63157894736844</v>
      </c>
      <c r="U63" s="961">
        <f t="shared" si="2"/>
        <v>231</v>
      </c>
      <c r="V63" s="961">
        <f t="shared" si="2"/>
        <v>417</v>
      </c>
    </row>
    <row r="64" spans="1:22" ht="15.75">
      <c r="A64" s="965" t="s">
        <v>458</v>
      </c>
      <c r="B64" s="966" t="s">
        <v>459</v>
      </c>
      <c r="C64" s="967">
        <v>373</v>
      </c>
      <c r="D64" s="967">
        <v>347</v>
      </c>
      <c r="E64" s="967">
        <v>2616</v>
      </c>
      <c r="F64" s="967">
        <v>2590.1578947368421</v>
      </c>
      <c r="G64" s="967">
        <v>986</v>
      </c>
      <c r="H64" s="967">
        <v>1630</v>
      </c>
      <c r="I64" s="968"/>
      <c r="J64" s="967">
        <v>1108</v>
      </c>
      <c r="K64" s="967">
        <v>1148.6315789473683</v>
      </c>
      <c r="L64" s="967">
        <v>3446</v>
      </c>
      <c r="M64" s="967">
        <v>3624.4210526315792</v>
      </c>
      <c r="N64" s="967">
        <v>1214</v>
      </c>
      <c r="O64" s="967">
        <v>2232</v>
      </c>
      <c r="P64" s="968"/>
      <c r="Q64" s="961">
        <f t="shared" si="3"/>
        <v>1481</v>
      </c>
      <c r="R64" s="961">
        <f t="shared" si="3"/>
        <v>1495.6315789473683</v>
      </c>
      <c r="S64" s="961">
        <f t="shared" si="3"/>
        <v>6062</v>
      </c>
      <c r="T64" s="961">
        <f t="shared" si="2"/>
        <v>6214.5789473684217</v>
      </c>
      <c r="U64" s="961">
        <f t="shared" si="2"/>
        <v>2200</v>
      </c>
      <c r="V64" s="961">
        <f t="shared" si="2"/>
        <v>3862</v>
      </c>
    </row>
    <row r="65" spans="1:22" ht="15.75">
      <c r="A65" s="965" t="s">
        <v>460</v>
      </c>
      <c r="B65" s="966" t="s">
        <v>461</v>
      </c>
      <c r="C65" s="967">
        <v>534</v>
      </c>
      <c r="D65" s="967">
        <v>528.9473684210526</v>
      </c>
      <c r="E65" s="967">
        <v>3420</v>
      </c>
      <c r="F65" s="967">
        <v>3303.7894736842104</v>
      </c>
      <c r="G65" s="967">
        <v>1519</v>
      </c>
      <c r="H65" s="967">
        <v>1901</v>
      </c>
      <c r="I65" s="968"/>
      <c r="J65" s="967">
        <v>7421</v>
      </c>
      <c r="K65" s="967">
        <v>7635.6315789473683</v>
      </c>
      <c r="L65" s="967">
        <v>21304</v>
      </c>
      <c r="M65" s="967">
        <v>22332.736842105263</v>
      </c>
      <c r="N65" s="967">
        <v>8133</v>
      </c>
      <c r="O65" s="967">
        <v>13171</v>
      </c>
      <c r="P65" s="968"/>
      <c r="Q65" s="961">
        <f t="shared" si="3"/>
        <v>7955</v>
      </c>
      <c r="R65" s="961">
        <f t="shared" si="3"/>
        <v>8164.5789473684208</v>
      </c>
      <c r="S65" s="961">
        <f t="shared" si="3"/>
        <v>24724</v>
      </c>
      <c r="T65" s="961">
        <f t="shared" si="2"/>
        <v>25636.526315789473</v>
      </c>
      <c r="U65" s="961">
        <f t="shared" si="2"/>
        <v>9652</v>
      </c>
      <c r="V65" s="961">
        <f t="shared" si="2"/>
        <v>15072</v>
      </c>
    </row>
    <row r="66" spans="1:22" ht="15.75">
      <c r="A66" s="965" t="s">
        <v>462</v>
      </c>
      <c r="B66" s="966" t="s">
        <v>463</v>
      </c>
      <c r="C66" s="967">
        <v>1366</v>
      </c>
      <c r="D66" s="967">
        <v>1263.5263157894738</v>
      </c>
      <c r="E66" s="967">
        <v>8674</v>
      </c>
      <c r="F66" s="967">
        <v>8227.8421052631584</v>
      </c>
      <c r="G66" s="967">
        <v>3076</v>
      </c>
      <c r="H66" s="967">
        <v>5598</v>
      </c>
      <c r="I66" s="968"/>
      <c r="J66" s="967">
        <v>5459</v>
      </c>
      <c r="K66" s="967">
        <v>5501.7894736842109</v>
      </c>
      <c r="L66" s="967">
        <v>19808</v>
      </c>
      <c r="M66" s="967">
        <v>20195.21052631579</v>
      </c>
      <c r="N66" s="967">
        <v>6075</v>
      </c>
      <c r="O66" s="967">
        <v>13733</v>
      </c>
      <c r="P66" s="968"/>
      <c r="Q66" s="961">
        <f t="shared" si="3"/>
        <v>6825</v>
      </c>
      <c r="R66" s="961">
        <f t="shared" si="3"/>
        <v>6765.3157894736851</v>
      </c>
      <c r="S66" s="961">
        <f t="shared" si="3"/>
        <v>28482</v>
      </c>
      <c r="T66" s="961">
        <f t="shared" si="2"/>
        <v>28423.052631578947</v>
      </c>
      <c r="U66" s="961">
        <f t="shared" si="2"/>
        <v>9151</v>
      </c>
      <c r="V66" s="961">
        <f t="shared" si="2"/>
        <v>19331</v>
      </c>
    </row>
    <row r="67" spans="1:22" ht="15.75">
      <c r="A67" s="965" t="s">
        <v>464</v>
      </c>
      <c r="B67" s="966" t="s">
        <v>465</v>
      </c>
      <c r="C67" s="967">
        <v>444</v>
      </c>
      <c r="D67" s="967">
        <v>414.26315789473682</v>
      </c>
      <c r="E67" s="967">
        <v>4757</v>
      </c>
      <c r="F67" s="967">
        <v>4423.3157894736842</v>
      </c>
      <c r="G67" s="967">
        <v>2270</v>
      </c>
      <c r="H67" s="967">
        <v>2487</v>
      </c>
      <c r="I67" s="968"/>
      <c r="J67" s="967">
        <v>1450</v>
      </c>
      <c r="K67" s="967">
        <v>1479.2105263157894</v>
      </c>
      <c r="L67" s="967">
        <v>8205</v>
      </c>
      <c r="M67" s="967">
        <v>8583.21052631579</v>
      </c>
      <c r="N67" s="967">
        <v>3333</v>
      </c>
      <c r="O67" s="967">
        <v>4872</v>
      </c>
      <c r="P67" s="968"/>
      <c r="Q67" s="961">
        <f t="shared" si="3"/>
        <v>1894</v>
      </c>
      <c r="R67" s="961">
        <f t="shared" si="3"/>
        <v>1893.4736842105262</v>
      </c>
      <c r="S67" s="961">
        <f t="shared" si="3"/>
        <v>12962</v>
      </c>
      <c r="T67" s="961">
        <f t="shared" si="2"/>
        <v>13006.526315789473</v>
      </c>
      <c r="U67" s="961">
        <f t="shared" si="2"/>
        <v>5603</v>
      </c>
      <c r="V67" s="961">
        <f t="shared" si="2"/>
        <v>7359</v>
      </c>
    </row>
    <row r="68" spans="1:22" ht="15.75">
      <c r="A68" s="965" t="s">
        <v>466</v>
      </c>
      <c r="B68" s="966" t="s">
        <v>467</v>
      </c>
      <c r="C68" s="967">
        <v>1258</v>
      </c>
      <c r="D68" s="967">
        <v>1174.7368421052631</v>
      </c>
      <c r="E68" s="967">
        <v>11766</v>
      </c>
      <c r="F68" s="967">
        <v>11224.684210526317</v>
      </c>
      <c r="G68" s="967">
        <v>7554</v>
      </c>
      <c r="H68" s="967">
        <v>4212</v>
      </c>
      <c r="I68" s="968"/>
      <c r="J68" s="967">
        <v>2719</v>
      </c>
      <c r="K68" s="967">
        <v>2848.3157894736842</v>
      </c>
      <c r="L68" s="967">
        <v>16002</v>
      </c>
      <c r="M68" s="967">
        <v>19495.368421052633</v>
      </c>
      <c r="N68" s="967">
        <v>10094</v>
      </c>
      <c r="O68" s="967">
        <v>5908</v>
      </c>
      <c r="P68" s="968"/>
      <c r="Q68" s="961">
        <f t="shared" si="3"/>
        <v>3977</v>
      </c>
      <c r="R68" s="961">
        <f t="shared" si="3"/>
        <v>4023.0526315789475</v>
      </c>
      <c r="S68" s="961">
        <f t="shared" si="3"/>
        <v>27768</v>
      </c>
      <c r="T68" s="961">
        <f t="shared" si="2"/>
        <v>30720.05263157895</v>
      </c>
      <c r="U68" s="961">
        <f t="shared" si="2"/>
        <v>17648</v>
      </c>
      <c r="V68" s="961">
        <f t="shared" si="2"/>
        <v>10120</v>
      </c>
    </row>
    <row r="69" spans="1:22" ht="15.75">
      <c r="A69" s="965" t="s">
        <v>468</v>
      </c>
      <c r="B69" s="966" t="s">
        <v>469</v>
      </c>
      <c r="C69" s="967">
        <v>121</v>
      </c>
      <c r="D69" s="967">
        <v>108.47368421052632</v>
      </c>
      <c r="E69" s="967">
        <v>1853</v>
      </c>
      <c r="F69" s="967">
        <v>1768.2631578947369</v>
      </c>
      <c r="G69" s="967">
        <v>1145</v>
      </c>
      <c r="H69" s="967">
        <v>708</v>
      </c>
      <c r="I69" s="968"/>
      <c r="J69" s="967">
        <v>352</v>
      </c>
      <c r="K69" s="967">
        <v>356.63157894736844</v>
      </c>
      <c r="L69" s="967">
        <v>1599</v>
      </c>
      <c r="M69" s="967">
        <v>1661.4210526315787</v>
      </c>
      <c r="N69" s="967">
        <v>649</v>
      </c>
      <c r="O69" s="967">
        <v>950</v>
      </c>
      <c r="P69" s="968"/>
      <c r="Q69" s="961">
        <f t="shared" si="3"/>
        <v>473</v>
      </c>
      <c r="R69" s="961">
        <f t="shared" si="3"/>
        <v>465.10526315789474</v>
      </c>
      <c r="S69" s="961">
        <f t="shared" si="3"/>
        <v>3452</v>
      </c>
      <c r="T69" s="961">
        <f t="shared" si="2"/>
        <v>3429.6842105263158</v>
      </c>
      <c r="U69" s="961">
        <f t="shared" si="2"/>
        <v>1794</v>
      </c>
      <c r="V69" s="961">
        <f t="shared" si="2"/>
        <v>1658</v>
      </c>
    </row>
    <row r="70" spans="1:22" ht="15.75">
      <c r="A70" s="965" t="s">
        <v>470</v>
      </c>
      <c r="B70" s="966" t="s">
        <v>471</v>
      </c>
      <c r="C70" s="967">
        <v>845</v>
      </c>
      <c r="D70" s="967">
        <v>772.0526315789474</v>
      </c>
      <c r="E70" s="967">
        <v>9285</v>
      </c>
      <c r="F70" s="967">
        <v>7216.9473684210525</v>
      </c>
      <c r="G70" s="967">
        <v>4115</v>
      </c>
      <c r="H70" s="967">
        <v>5170</v>
      </c>
      <c r="I70" s="968"/>
      <c r="J70" s="967">
        <v>2445</v>
      </c>
      <c r="K70" s="967">
        <v>2469.7368421052633</v>
      </c>
      <c r="L70" s="967">
        <v>13886</v>
      </c>
      <c r="M70" s="967">
        <v>14632.263157894737</v>
      </c>
      <c r="N70" s="967">
        <v>6054</v>
      </c>
      <c r="O70" s="967">
        <v>7832</v>
      </c>
      <c r="P70" s="968"/>
      <c r="Q70" s="961">
        <f t="shared" si="3"/>
        <v>3290</v>
      </c>
      <c r="R70" s="961">
        <f t="shared" si="3"/>
        <v>3241.7894736842109</v>
      </c>
      <c r="S70" s="961">
        <f t="shared" si="3"/>
        <v>23171</v>
      </c>
      <c r="T70" s="961">
        <f t="shared" si="2"/>
        <v>21849.21052631579</v>
      </c>
      <c r="U70" s="961">
        <f t="shared" si="2"/>
        <v>10169</v>
      </c>
      <c r="V70" s="961">
        <f t="shared" si="2"/>
        <v>13002</v>
      </c>
    </row>
    <row r="71" spans="1:22" ht="15.75">
      <c r="A71" s="965" t="s">
        <v>472</v>
      </c>
      <c r="B71" s="966" t="s">
        <v>473</v>
      </c>
      <c r="C71" s="967">
        <v>540</v>
      </c>
      <c r="D71" s="967">
        <v>491.89473684210526</v>
      </c>
      <c r="E71" s="967">
        <v>5374</v>
      </c>
      <c r="F71" s="967">
        <v>5188.9473684210525</v>
      </c>
      <c r="G71" s="967">
        <v>2277</v>
      </c>
      <c r="H71" s="967">
        <v>3097</v>
      </c>
      <c r="I71" s="968"/>
      <c r="J71" s="967">
        <v>2281</v>
      </c>
      <c r="K71" s="967">
        <v>2376.9473684210525</v>
      </c>
      <c r="L71" s="967">
        <v>11495</v>
      </c>
      <c r="M71" s="967">
        <v>12932.263157894737</v>
      </c>
      <c r="N71" s="967">
        <v>4317</v>
      </c>
      <c r="O71" s="967">
        <v>7178</v>
      </c>
      <c r="P71" s="968"/>
      <c r="Q71" s="961">
        <f t="shared" si="3"/>
        <v>2821</v>
      </c>
      <c r="R71" s="961">
        <f t="shared" si="3"/>
        <v>2868.8421052631579</v>
      </c>
      <c r="S71" s="961">
        <f t="shared" si="3"/>
        <v>16869</v>
      </c>
      <c r="T71" s="961">
        <f t="shared" si="2"/>
        <v>18121.21052631579</v>
      </c>
      <c r="U71" s="961">
        <f t="shared" si="2"/>
        <v>6594</v>
      </c>
      <c r="V71" s="961">
        <f t="shared" si="2"/>
        <v>10275</v>
      </c>
    </row>
    <row r="72" spans="1:22" ht="15.75">
      <c r="A72" s="965" t="s">
        <v>474</v>
      </c>
      <c r="B72" s="966" t="s">
        <v>475</v>
      </c>
      <c r="C72" s="967">
        <v>123</v>
      </c>
      <c r="D72" s="967">
        <v>138.42105263157896</v>
      </c>
      <c r="E72" s="967">
        <v>451</v>
      </c>
      <c r="F72" s="967">
        <v>492.52631578947364</v>
      </c>
      <c r="G72" s="967">
        <v>70</v>
      </c>
      <c r="H72" s="967">
        <v>381</v>
      </c>
      <c r="I72" s="968"/>
      <c r="J72" s="967">
        <v>678</v>
      </c>
      <c r="K72" s="967">
        <v>771.63157894736844</v>
      </c>
      <c r="L72" s="967">
        <v>1639</v>
      </c>
      <c r="M72" s="967">
        <v>1977.3684210526317</v>
      </c>
      <c r="N72" s="967">
        <v>312</v>
      </c>
      <c r="O72" s="967">
        <v>1327</v>
      </c>
      <c r="P72" s="968"/>
      <c r="Q72" s="961">
        <f t="shared" si="3"/>
        <v>801</v>
      </c>
      <c r="R72" s="961">
        <f t="shared" si="3"/>
        <v>910.0526315789474</v>
      </c>
      <c r="S72" s="961">
        <f t="shared" si="3"/>
        <v>2090</v>
      </c>
      <c r="T72" s="961">
        <f t="shared" si="2"/>
        <v>2469.8947368421054</v>
      </c>
      <c r="U72" s="961">
        <f t="shared" si="2"/>
        <v>382</v>
      </c>
      <c r="V72" s="961">
        <f t="shared" si="2"/>
        <v>1708</v>
      </c>
    </row>
    <row r="73" spans="1:22" ht="15.75">
      <c r="A73" s="965" t="s">
        <v>476</v>
      </c>
      <c r="B73" s="966" t="s">
        <v>477</v>
      </c>
      <c r="C73" s="967">
        <v>438</v>
      </c>
      <c r="D73" s="967">
        <v>410.05263157894734</v>
      </c>
      <c r="E73" s="967">
        <v>4357</v>
      </c>
      <c r="F73" s="967">
        <v>4220.4736842105267</v>
      </c>
      <c r="G73" s="967">
        <v>2549</v>
      </c>
      <c r="H73" s="967">
        <v>1808</v>
      </c>
      <c r="I73" s="968"/>
      <c r="J73" s="967">
        <v>3347</v>
      </c>
      <c r="K73" s="967">
        <v>3377</v>
      </c>
      <c r="L73" s="967">
        <v>19571</v>
      </c>
      <c r="M73" s="967">
        <v>19980.78947368421</v>
      </c>
      <c r="N73" s="967">
        <v>12033</v>
      </c>
      <c r="O73" s="967">
        <v>7538</v>
      </c>
      <c r="P73" s="968"/>
      <c r="Q73" s="961">
        <f t="shared" si="3"/>
        <v>3785</v>
      </c>
      <c r="R73" s="961">
        <f t="shared" si="3"/>
        <v>3787.0526315789475</v>
      </c>
      <c r="S73" s="961">
        <f t="shared" si="3"/>
        <v>23928</v>
      </c>
      <c r="T73" s="961">
        <f t="shared" si="2"/>
        <v>24201.263157894737</v>
      </c>
      <c r="U73" s="961">
        <f t="shared" si="2"/>
        <v>14582</v>
      </c>
      <c r="V73" s="961">
        <f t="shared" si="2"/>
        <v>9346</v>
      </c>
    </row>
    <row r="74" spans="1:22" ht="15.75">
      <c r="A74" s="965" t="s">
        <v>478</v>
      </c>
      <c r="B74" s="966" t="s">
        <v>479</v>
      </c>
      <c r="C74" s="967">
        <v>502</v>
      </c>
      <c r="D74" s="967">
        <v>437.57894736842104</v>
      </c>
      <c r="E74" s="967">
        <v>3637</v>
      </c>
      <c r="F74" s="967">
        <v>3210.105263157895</v>
      </c>
      <c r="G74" s="967">
        <v>1180</v>
      </c>
      <c r="H74" s="967">
        <v>2457</v>
      </c>
      <c r="I74" s="968"/>
      <c r="J74" s="967">
        <v>711</v>
      </c>
      <c r="K74" s="967">
        <v>729.78947368421052</v>
      </c>
      <c r="L74" s="967">
        <v>8699</v>
      </c>
      <c r="M74" s="967">
        <v>9507.9473684210534</v>
      </c>
      <c r="N74" s="967">
        <v>4220</v>
      </c>
      <c r="O74" s="967">
        <v>4479</v>
      </c>
      <c r="P74" s="968"/>
      <c r="Q74" s="961">
        <f t="shared" si="3"/>
        <v>1213</v>
      </c>
      <c r="R74" s="961">
        <f t="shared" si="3"/>
        <v>1167.3684210526317</v>
      </c>
      <c r="S74" s="961">
        <f t="shared" si="3"/>
        <v>12336</v>
      </c>
      <c r="T74" s="961">
        <f t="shared" si="2"/>
        <v>12718.052631578948</v>
      </c>
      <c r="U74" s="961">
        <f t="shared" si="2"/>
        <v>5400</v>
      </c>
      <c r="V74" s="961">
        <f t="shared" si="2"/>
        <v>6936</v>
      </c>
    </row>
    <row r="75" spans="1:22" ht="15.75">
      <c r="A75" s="965" t="s">
        <v>480</v>
      </c>
      <c r="B75" s="966" t="s">
        <v>481</v>
      </c>
      <c r="C75" s="967">
        <v>216</v>
      </c>
      <c r="D75" s="967">
        <v>194.63157894736841</v>
      </c>
      <c r="E75" s="967">
        <v>2875</v>
      </c>
      <c r="F75" s="967">
        <v>2677.5789473684213</v>
      </c>
      <c r="G75" s="967">
        <v>860</v>
      </c>
      <c r="H75" s="967">
        <v>2015</v>
      </c>
      <c r="I75" s="968"/>
      <c r="J75" s="967">
        <v>4189</v>
      </c>
      <c r="K75" s="967">
        <v>4151.4736842105267</v>
      </c>
      <c r="L75" s="967">
        <v>29631</v>
      </c>
      <c r="M75" s="967">
        <v>29597.15789473684</v>
      </c>
      <c r="N75" s="967">
        <v>8629</v>
      </c>
      <c r="O75" s="967">
        <v>21002</v>
      </c>
      <c r="P75" s="968"/>
      <c r="Q75" s="961">
        <f t="shared" si="3"/>
        <v>4405</v>
      </c>
      <c r="R75" s="961">
        <f t="shared" si="3"/>
        <v>4346.105263157895</v>
      </c>
      <c r="S75" s="961">
        <f t="shared" si="3"/>
        <v>32506</v>
      </c>
      <c r="T75" s="961">
        <f t="shared" si="2"/>
        <v>32274.73684210526</v>
      </c>
      <c r="U75" s="961">
        <f t="shared" si="2"/>
        <v>9489</v>
      </c>
      <c r="V75" s="961">
        <f t="shared" si="2"/>
        <v>23017</v>
      </c>
    </row>
    <row r="76" spans="1:22" ht="15.75">
      <c r="A76" s="965" t="s">
        <v>482</v>
      </c>
      <c r="B76" s="966" t="s">
        <v>483</v>
      </c>
      <c r="C76" s="967">
        <v>301</v>
      </c>
      <c r="D76" s="967">
        <v>279.15789473684208</v>
      </c>
      <c r="E76" s="967">
        <v>4723</v>
      </c>
      <c r="F76" s="967">
        <v>4618.3684210526317</v>
      </c>
      <c r="G76" s="967">
        <v>3286</v>
      </c>
      <c r="H76" s="967">
        <v>1437</v>
      </c>
      <c r="I76" s="968"/>
      <c r="J76" s="967">
        <v>540</v>
      </c>
      <c r="K76" s="967">
        <v>566.36842105263156</v>
      </c>
      <c r="L76" s="967">
        <v>7600</v>
      </c>
      <c r="M76" s="967">
        <v>7993.3157894736851</v>
      </c>
      <c r="N76" s="967">
        <v>5390</v>
      </c>
      <c r="O76" s="967">
        <v>2210</v>
      </c>
      <c r="P76" s="968"/>
      <c r="Q76" s="961">
        <f t="shared" si="3"/>
        <v>841</v>
      </c>
      <c r="R76" s="961">
        <f t="shared" si="3"/>
        <v>845.52631578947364</v>
      </c>
      <c r="S76" s="961">
        <f t="shared" si="3"/>
        <v>12323</v>
      </c>
      <c r="T76" s="961">
        <f t="shared" si="2"/>
        <v>12611.684210526317</v>
      </c>
      <c r="U76" s="961">
        <f t="shared" si="2"/>
        <v>8676</v>
      </c>
      <c r="V76" s="961">
        <f t="shared" si="2"/>
        <v>3647</v>
      </c>
    </row>
    <row r="77" spans="1:22" ht="15.75">
      <c r="A77" s="965" t="s">
        <v>484</v>
      </c>
      <c r="B77" s="966" t="s">
        <v>485</v>
      </c>
      <c r="C77" s="967">
        <v>896</v>
      </c>
      <c r="D77" s="967">
        <v>926.47368421052636</v>
      </c>
      <c r="E77" s="967">
        <v>9376</v>
      </c>
      <c r="F77" s="967">
        <v>10400.947368421053</v>
      </c>
      <c r="G77" s="967">
        <v>3024</v>
      </c>
      <c r="H77" s="967">
        <v>6352</v>
      </c>
      <c r="I77" s="968"/>
      <c r="J77" s="967">
        <v>5779</v>
      </c>
      <c r="K77" s="967">
        <v>6011.0526315789475</v>
      </c>
      <c r="L77" s="967">
        <v>52958</v>
      </c>
      <c r="M77" s="967">
        <v>57527.052631578947</v>
      </c>
      <c r="N77" s="967">
        <v>13445</v>
      </c>
      <c r="O77" s="967">
        <v>39513</v>
      </c>
      <c r="P77" s="968"/>
      <c r="Q77" s="961">
        <f t="shared" si="3"/>
        <v>6675</v>
      </c>
      <c r="R77" s="961">
        <f t="shared" si="3"/>
        <v>6937.5263157894742</v>
      </c>
      <c r="S77" s="961">
        <f t="shared" si="3"/>
        <v>62334</v>
      </c>
      <c r="T77" s="961">
        <f t="shared" si="2"/>
        <v>67928</v>
      </c>
      <c r="U77" s="961">
        <f t="shared" si="2"/>
        <v>16469</v>
      </c>
      <c r="V77" s="961">
        <f t="shared" si="2"/>
        <v>45865</v>
      </c>
    </row>
    <row r="78" spans="1:22" ht="15.75">
      <c r="A78" s="965" t="s">
        <v>486</v>
      </c>
      <c r="B78" s="966" t="s">
        <v>487</v>
      </c>
      <c r="C78" s="967">
        <v>815</v>
      </c>
      <c r="D78" s="967">
        <v>761.52631578947364</v>
      </c>
      <c r="E78" s="967">
        <v>12393</v>
      </c>
      <c r="F78" s="967">
        <v>12289.368421052632</v>
      </c>
      <c r="G78" s="967">
        <v>5655</v>
      </c>
      <c r="H78" s="967">
        <v>6738</v>
      </c>
      <c r="I78" s="968"/>
      <c r="J78" s="967">
        <v>3787</v>
      </c>
      <c r="K78" s="967">
        <v>3860.0526315789475</v>
      </c>
      <c r="L78" s="967">
        <v>32371</v>
      </c>
      <c r="M78" s="967">
        <v>34438</v>
      </c>
      <c r="N78" s="967">
        <v>14808</v>
      </c>
      <c r="O78" s="967">
        <v>17563</v>
      </c>
      <c r="P78" s="968"/>
      <c r="Q78" s="961">
        <f t="shared" si="3"/>
        <v>4602</v>
      </c>
      <c r="R78" s="961">
        <f t="shared" si="3"/>
        <v>4621.5789473684208</v>
      </c>
      <c r="S78" s="961">
        <f t="shared" si="3"/>
        <v>44764</v>
      </c>
      <c r="T78" s="961">
        <f t="shared" si="2"/>
        <v>46727.368421052633</v>
      </c>
      <c r="U78" s="961">
        <f t="shared" si="2"/>
        <v>20463</v>
      </c>
      <c r="V78" s="961">
        <f t="shared" si="2"/>
        <v>24301</v>
      </c>
    </row>
    <row r="79" spans="1:22" ht="15.75">
      <c r="A79" s="965" t="s">
        <v>488</v>
      </c>
      <c r="B79" s="966" t="s">
        <v>489</v>
      </c>
      <c r="C79" s="967">
        <v>4</v>
      </c>
      <c r="D79" s="967">
        <v>4.4736842105263159</v>
      </c>
      <c r="E79" s="967">
        <v>30</v>
      </c>
      <c r="F79" s="967">
        <v>30.473684210526315</v>
      </c>
      <c r="G79" s="967">
        <v>10</v>
      </c>
      <c r="H79" s="967">
        <v>20</v>
      </c>
      <c r="I79" s="968"/>
      <c r="J79" s="967">
        <v>111</v>
      </c>
      <c r="K79" s="967">
        <v>113.21052631578948</v>
      </c>
      <c r="L79" s="967">
        <v>567</v>
      </c>
      <c r="M79" s="967">
        <v>575.8947368421052</v>
      </c>
      <c r="N79" s="967">
        <v>214</v>
      </c>
      <c r="O79" s="967">
        <v>353</v>
      </c>
      <c r="P79" s="968"/>
      <c r="Q79" s="961">
        <f t="shared" si="3"/>
        <v>115</v>
      </c>
      <c r="R79" s="961">
        <f t="shared" si="3"/>
        <v>117.68421052631579</v>
      </c>
      <c r="S79" s="961">
        <f t="shared" si="3"/>
        <v>597</v>
      </c>
      <c r="T79" s="961">
        <f t="shared" si="2"/>
        <v>606.36842105263156</v>
      </c>
      <c r="U79" s="961">
        <f t="shared" si="2"/>
        <v>224</v>
      </c>
      <c r="V79" s="961">
        <f t="shared" si="2"/>
        <v>373</v>
      </c>
    </row>
    <row r="80" spans="1:22" ht="15.75">
      <c r="A80" s="965" t="s">
        <v>490</v>
      </c>
      <c r="B80" s="966" t="s">
        <v>186</v>
      </c>
      <c r="C80" s="967">
        <v>475</v>
      </c>
      <c r="D80" s="967">
        <v>457.89473684210526</v>
      </c>
      <c r="E80" s="967">
        <v>4284</v>
      </c>
      <c r="F80" s="967">
        <v>4156.1578947368425</v>
      </c>
      <c r="G80" s="967">
        <v>1352</v>
      </c>
      <c r="H80" s="967">
        <v>2932</v>
      </c>
      <c r="I80" s="968"/>
      <c r="J80" s="967">
        <v>21520</v>
      </c>
      <c r="K80" s="967">
        <v>21681.473684210527</v>
      </c>
      <c r="L80" s="967">
        <v>148113</v>
      </c>
      <c r="M80" s="967">
        <v>150606.26315789472</v>
      </c>
      <c r="N80" s="967">
        <v>39887</v>
      </c>
      <c r="O80" s="967">
        <v>108226</v>
      </c>
      <c r="P80" s="968"/>
      <c r="Q80" s="961">
        <f t="shared" si="3"/>
        <v>21995</v>
      </c>
      <c r="R80" s="961">
        <f t="shared" si="3"/>
        <v>22139.368421052633</v>
      </c>
      <c r="S80" s="961">
        <f t="shared" si="3"/>
        <v>152397</v>
      </c>
      <c r="T80" s="961">
        <f t="shared" si="2"/>
        <v>154762.42105263157</v>
      </c>
      <c r="U80" s="961">
        <f t="shared" si="2"/>
        <v>41239</v>
      </c>
      <c r="V80" s="961">
        <f t="shared" si="2"/>
        <v>111158</v>
      </c>
    </row>
    <row r="81" spans="1:28" ht="15.75">
      <c r="A81" s="965" t="s">
        <v>491</v>
      </c>
      <c r="B81" s="966" t="s">
        <v>492</v>
      </c>
      <c r="C81" s="967">
        <v>990</v>
      </c>
      <c r="D81" s="967">
        <v>1009.1052631578947</v>
      </c>
      <c r="E81" s="967">
        <v>4071</v>
      </c>
      <c r="F81" s="967">
        <v>4362.2105263157891</v>
      </c>
      <c r="G81" s="967">
        <v>834</v>
      </c>
      <c r="H81" s="967">
        <v>3237</v>
      </c>
      <c r="I81" s="968"/>
      <c r="J81" s="967">
        <v>20375</v>
      </c>
      <c r="K81" s="967">
        <v>22282.842105263157</v>
      </c>
      <c r="L81" s="967">
        <v>67123</v>
      </c>
      <c r="M81" s="967">
        <v>76426.526315789466</v>
      </c>
      <c r="N81" s="967">
        <v>10846</v>
      </c>
      <c r="O81" s="967">
        <v>56277</v>
      </c>
      <c r="P81" s="968"/>
      <c r="Q81" s="961">
        <f t="shared" si="3"/>
        <v>21365</v>
      </c>
      <c r="R81" s="961">
        <f t="shared" si="3"/>
        <v>23291.94736842105</v>
      </c>
      <c r="S81" s="961">
        <f t="shared" si="3"/>
        <v>71194</v>
      </c>
      <c r="T81" s="961">
        <f t="shared" si="2"/>
        <v>80788.736842105252</v>
      </c>
      <c r="U81" s="961">
        <f t="shared" si="2"/>
        <v>11680</v>
      </c>
      <c r="V81" s="961">
        <f t="shared" si="2"/>
        <v>59514</v>
      </c>
    </row>
    <row r="82" spans="1:28" ht="15.75">
      <c r="A82" s="965" t="s">
        <v>493</v>
      </c>
      <c r="B82" s="966" t="s">
        <v>494</v>
      </c>
      <c r="C82" s="967">
        <v>33</v>
      </c>
      <c r="D82" s="967">
        <v>28.105263157894736</v>
      </c>
      <c r="E82" s="967">
        <v>253</v>
      </c>
      <c r="F82" s="967">
        <v>226.57894736842104</v>
      </c>
      <c r="G82" s="967">
        <v>39</v>
      </c>
      <c r="H82" s="967">
        <v>214</v>
      </c>
      <c r="I82" s="968"/>
      <c r="J82" s="967">
        <v>407</v>
      </c>
      <c r="K82" s="967">
        <v>404.26315789473682</v>
      </c>
      <c r="L82" s="967">
        <v>3097</v>
      </c>
      <c r="M82" s="967">
        <v>3111.1578947368425</v>
      </c>
      <c r="N82" s="967">
        <v>788</v>
      </c>
      <c r="O82" s="967">
        <v>2309</v>
      </c>
      <c r="P82" s="968"/>
      <c r="Q82" s="961">
        <f t="shared" si="3"/>
        <v>440</v>
      </c>
      <c r="R82" s="961">
        <f t="shared" si="3"/>
        <v>432.36842105263156</v>
      </c>
      <c r="S82" s="961">
        <f t="shared" si="3"/>
        <v>3350</v>
      </c>
      <c r="T82" s="961">
        <f t="shared" si="2"/>
        <v>3337.7368421052633</v>
      </c>
      <c r="U82" s="961">
        <f t="shared" si="2"/>
        <v>827</v>
      </c>
      <c r="V82" s="961">
        <f t="shared" si="2"/>
        <v>2523</v>
      </c>
    </row>
    <row r="83" spans="1:28" ht="15.75">
      <c r="A83" s="965" t="s">
        <v>495</v>
      </c>
      <c r="B83" s="966" t="s">
        <v>496</v>
      </c>
      <c r="C83" s="967">
        <v>154</v>
      </c>
      <c r="D83" s="967">
        <v>149.26315789473685</v>
      </c>
      <c r="E83" s="967">
        <v>19792</v>
      </c>
      <c r="F83" s="967">
        <v>18318.84210526316</v>
      </c>
      <c r="G83" s="967">
        <v>13134</v>
      </c>
      <c r="H83" s="967">
        <v>6658</v>
      </c>
      <c r="I83" s="968"/>
      <c r="J83" s="967">
        <v>2392</v>
      </c>
      <c r="K83" s="967">
        <v>2392.4210526315787</v>
      </c>
      <c r="L83" s="967">
        <v>24066</v>
      </c>
      <c r="M83" s="967">
        <v>24920.21052631579</v>
      </c>
      <c r="N83" s="967">
        <v>5725</v>
      </c>
      <c r="O83" s="967">
        <v>18341</v>
      </c>
      <c r="P83" s="968"/>
      <c r="Q83" s="961">
        <f t="shared" si="3"/>
        <v>2546</v>
      </c>
      <c r="R83" s="961">
        <f t="shared" si="3"/>
        <v>2541.6842105263154</v>
      </c>
      <c r="S83" s="961">
        <f t="shared" si="3"/>
        <v>43858</v>
      </c>
      <c r="T83" s="961">
        <f t="shared" si="2"/>
        <v>43239.052631578947</v>
      </c>
      <c r="U83" s="961">
        <f t="shared" si="2"/>
        <v>18859</v>
      </c>
      <c r="V83" s="961">
        <f t="shared" si="2"/>
        <v>24999</v>
      </c>
    </row>
    <row r="84" spans="1:28" ht="15.75">
      <c r="A84" s="965" t="s">
        <v>497</v>
      </c>
      <c r="B84" s="966" t="s">
        <v>498</v>
      </c>
      <c r="C84" s="967">
        <v>60</v>
      </c>
      <c r="D84" s="967">
        <v>52.368421052631582</v>
      </c>
      <c r="E84" s="967">
        <v>281</v>
      </c>
      <c r="F84" s="967">
        <v>226.73684210526315</v>
      </c>
      <c r="G84" s="967">
        <v>154</v>
      </c>
      <c r="H84" s="967">
        <v>127</v>
      </c>
      <c r="I84" s="968"/>
      <c r="J84" s="967">
        <v>1925</v>
      </c>
      <c r="K84" s="967">
        <v>1909.1052631578948</v>
      </c>
      <c r="L84" s="967">
        <v>9313</v>
      </c>
      <c r="M84" s="967">
        <v>9346.5789473684199</v>
      </c>
      <c r="N84" s="967">
        <v>4881</v>
      </c>
      <c r="O84" s="967">
        <v>4432</v>
      </c>
      <c r="P84" s="968"/>
      <c r="Q84" s="961">
        <f t="shared" si="3"/>
        <v>1985</v>
      </c>
      <c r="R84" s="961">
        <f t="shared" si="3"/>
        <v>1961.4736842105265</v>
      </c>
      <c r="S84" s="961">
        <f t="shared" si="3"/>
        <v>9594</v>
      </c>
      <c r="T84" s="961">
        <f t="shared" si="2"/>
        <v>9573.3157894736833</v>
      </c>
      <c r="U84" s="961">
        <f t="shared" si="2"/>
        <v>5035</v>
      </c>
      <c r="V84" s="961">
        <f t="shared" si="2"/>
        <v>4559</v>
      </c>
    </row>
    <row r="85" spans="1:28" ht="15.75">
      <c r="A85" s="965" t="s">
        <v>499</v>
      </c>
      <c r="B85" s="966" t="s">
        <v>500</v>
      </c>
      <c r="C85" s="967">
        <v>9</v>
      </c>
      <c r="D85" s="967">
        <v>11.473684210526315</v>
      </c>
      <c r="E85" s="967">
        <v>32</v>
      </c>
      <c r="F85" s="967">
        <v>40.789473684210527</v>
      </c>
      <c r="G85" s="967">
        <v>11</v>
      </c>
      <c r="H85" s="967">
        <v>21</v>
      </c>
      <c r="I85" s="968"/>
      <c r="J85" s="967">
        <v>512</v>
      </c>
      <c r="K85" s="967">
        <v>515.42105263157896</v>
      </c>
      <c r="L85" s="967">
        <v>4484</v>
      </c>
      <c r="M85" s="967">
        <v>4502.4736842105267</v>
      </c>
      <c r="N85" s="967">
        <v>1608</v>
      </c>
      <c r="O85" s="967">
        <v>2876</v>
      </c>
      <c r="P85" s="968"/>
      <c r="Q85" s="961">
        <f t="shared" si="3"/>
        <v>521</v>
      </c>
      <c r="R85" s="961">
        <f t="shared" si="3"/>
        <v>526.89473684210532</v>
      </c>
      <c r="S85" s="961">
        <f t="shared" si="3"/>
        <v>4516</v>
      </c>
      <c r="T85" s="961">
        <f t="shared" si="2"/>
        <v>4543.2631578947376</v>
      </c>
      <c r="U85" s="961">
        <f t="shared" si="2"/>
        <v>1619</v>
      </c>
      <c r="V85" s="961">
        <f t="shared" si="2"/>
        <v>2897</v>
      </c>
    </row>
    <row r="86" spans="1:28" ht="15.75">
      <c r="A86" s="965" t="s">
        <v>501</v>
      </c>
      <c r="B86" s="966" t="s">
        <v>502</v>
      </c>
      <c r="C86" s="967">
        <v>11</v>
      </c>
      <c r="D86" s="967">
        <v>18.736842105263158</v>
      </c>
      <c r="E86" s="967">
        <v>43</v>
      </c>
      <c r="F86" s="967">
        <v>63.684210526315788</v>
      </c>
      <c r="G86" s="967">
        <v>29</v>
      </c>
      <c r="H86" s="967">
        <v>14</v>
      </c>
      <c r="I86" s="968"/>
      <c r="J86" s="967">
        <v>3806</v>
      </c>
      <c r="K86" s="967">
        <v>4149.2105263157891</v>
      </c>
      <c r="L86" s="967">
        <v>24131</v>
      </c>
      <c r="M86" s="967">
        <v>25056.473684210527</v>
      </c>
      <c r="N86" s="967">
        <v>12558</v>
      </c>
      <c r="O86" s="967">
        <v>11573</v>
      </c>
      <c r="P86" s="968"/>
      <c r="Q86" s="961">
        <f t="shared" si="3"/>
        <v>3817</v>
      </c>
      <c r="R86" s="961">
        <f t="shared" si="3"/>
        <v>4167.9473684210525</v>
      </c>
      <c r="S86" s="961">
        <f t="shared" si="3"/>
        <v>24174</v>
      </c>
      <c r="T86" s="961">
        <f t="shared" si="2"/>
        <v>25120.157894736843</v>
      </c>
      <c r="U86" s="961">
        <f t="shared" si="2"/>
        <v>12587</v>
      </c>
      <c r="V86" s="961">
        <f t="shared" si="2"/>
        <v>11587</v>
      </c>
    </row>
    <row r="87" spans="1:28" ht="15.75">
      <c r="A87" s="965" t="s">
        <v>503</v>
      </c>
      <c r="B87" s="966" t="s">
        <v>504</v>
      </c>
      <c r="C87" s="967">
        <v>144</v>
      </c>
      <c r="D87" s="967">
        <v>152.47368421052633</v>
      </c>
      <c r="E87" s="967">
        <v>1313</v>
      </c>
      <c r="F87" s="967">
        <v>1409.578947368421</v>
      </c>
      <c r="G87" s="967">
        <v>928</v>
      </c>
      <c r="H87" s="967">
        <v>385</v>
      </c>
      <c r="I87" s="968"/>
      <c r="J87" s="967">
        <v>14131</v>
      </c>
      <c r="K87" s="967">
        <v>14242</v>
      </c>
      <c r="L87" s="967">
        <v>111603</v>
      </c>
      <c r="M87" s="967">
        <v>114166.94736842104</v>
      </c>
      <c r="N87" s="967">
        <v>61780</v>
      </c>
      <c r="O87" s="967">
        <v>49823</v>
      </c>
      <c r="P87" s="968"/>
      <c r="Q87" s="961">
        <f t="shared" si="3"/>
        <v>14275</v>
      </c>
      <c r="R87" s="961">
        <f t="shared" si="3"/>
        <v>14394.473684210527</v>
      </c>
      <c r="S87" s="961">
        <f t="shared" si="3"/>
        <v>112916</v>
      </c>
      <c r="T87" s="961">
        <f t="shared" si="2"/>
        <v>115576.52631578947</v>
      </c>
      <c r="U87" s="961">
        <f t="shared" si="2"/>
        <v>62708</v>
      </c>
      <c r="V87" s="961">
        <f t="shared" si="2"/>
        <v>50208</v>
      </c>
    </row>
    <row r="88" spans="1:28" ht="15.75">
      <c r="A88" s="965" t="s">
        <v>505</v>
      </c>
      <c r="B88" s="966" t="s">
        <v>506</v>
      </c>
      <c r="C88" s="967">
        <v>261</v>
      </c>
      <c r="D88" s="967">
        <v>235.15789473684211</v>
      </c>
      <c r="E88" s="967">
        <v>1630</v>
      </c>
      <c r="F88" s="967">
        <v>1545.2105263157896</v>
      </c>
      <c r="G88" s="967">
        <v>524</v>
      </c>
      <c r="H88" s="967">
        <v>1106</v>
      </c>
      <c r="I88" s="968"/>
      <c r="J88" s="967">
        <v>3099</v>
      </c>
      <c r="K88" s="967">
        <v>3075.5789473684213</v>
      </c>
      <c r="L88" s="967">
        <v>16956</v>
      </c>
      <c r="M88" s="967">
        <v>17239.684210526317</v>
      </c>
      <c r="N88" s="967">
        <v>5746</v>
      </c>
      <c r="O88" s="967">
        <v>11210</v>
      </c>
      <c r="P88" s="968"/>
      <c r="Q88" s="961">
        <f t="shared" si="3"/>
        <v>3360</v>
      </c>
      <c r="R88" s="961">
        <f t="shared" si="3"/>
        <v>3310.7368421052633</v>
      </c>
      <c r="S88" s="961">
        <f t="shared" si="3"/>
        <v>18586</v>
      </c>
      <c r="T88" s="961">
        <f t="shared" si="2"/>
        <v>18784.894736842107</v>
      </c>
      <c r="U88" s="961">
        <f t="shared" si="2"/>
        <v>6270</v>
      </c>
      <c r="V88" s="961">
        <f t="shared" si="2"/>
        <v>12316</v>
      </c>
    </row>
    <row r="89" spans="1:28" ht="15.75">
      <c r="A89" s="965" t="s">
        <v>507</v>
      </c>
      <c r="B89" s="966" t="s">
        <v>508</v>
      </c>
      <c r="C89" s="967">
        <v>220</v>
      </c>
      <c r="D89" s="967">
        <v>221.15789473684211</v>
      </c>
      <c r="E89" s="967">
        <v>1451</v>
      </c>
      <c r="F89" s="967">
        <v>1488.3684210526317</v>
      </c>
      <c r="G89" s="967">
        <v>1036</v>
      </c>
      <c r="H89" s="967">
        <v>415</v>
      </c>
      <c r="I89" s="968"/>
      <c r="J89" s="967">
        <v>2167</v>
      </c>
      <c r="K89" s="967">
        <v>2277.7368421052633</v>
      </c>
      <c r="L89" s="967">
        <v>6845</v>
      </c>
      <c r="M89" s="967">
        <v>7546.7894736842109</v>
      </c>
      <c r="N89" s="967">
        <v>4645</v>
      </c>
      <c r="O89" s="967">
        <v>2200</v>
      </c>
      <c r="P89" s="968"/>
      <c r="Q89" s="961">
        <f t="shared" si="3"/>
        <v>2387</v>
      </c>
      <c r="R89" s="961">
        <f t="shared" si="3"/>
        <v>2498.8947368421054</v>
      </c>
      <c r="S89" s="961">
        <f t="shared" si="3"/>
        <v>8296</v>
      </c>
      <c r="T89" s="961">
        <f t="shared" si="2"/>
        <v>9035.1578947368434</v>
      </c>
      <c r="U89" s="961">
        <f t="shared" si="2"/>
        <v>5681</v>
      </c>
      <c r="V89" s="961">
        <f t="shared" si="2"/>
        <v>2615</v>
      </c>
    </row>
    <row r="90" spans="1:28" ht="15.75">
      <c r="A90" s="965" t="s">
        <v>509</v>
      </c>
      <c r="B90" s="966" t="s">
        <v>510</v>
      </c>
      <c r="C90" s="967">
        <v>394</v>
      </c>
      <c r="D90" s="967">
        <v>406.73684210526318</v>
      </c>
      <c r="E90" s="967">
        <v>4808</v>
      </c>
      <c r="F90" s="967">
        <v>4829.2631578947367</v>
      </c>
      <c r="G90" s="967">
        <v>2397</v>
      </c>
      <c r="H90" s="967">
        <v>2411</v>
      </c>
      <c r="I90" s="968"/>
      <c r="J90" s="967">
        <v>24452</v>
      </c>
      <c r="K90" s="967">
        <v>27708.684210526317</v>
      </c>
      <c r="L90" s="967">
        <v>60018</v>
      </c>
      <c r="M90" s="967">
        <v>68569.368421052626</v>
      </c>
      <c r="N90" s="967">
        <v>11428</v>
      </c>
      <c r="O90" s="967">
        <v>48590</v>
      </c>
      <c r="P90" s="968"/>
      <c r="Q90" s="961">
        <f t="shared" si="3"/>
        <v>24846</v>
      </c>
      <c r="R90" s="961">
        <f t="shared" si="3"/>
        <v>28115.42105263158</v>
      </c>
      <c r="S90" s="961">
        <f t="shared" si="3"/>
        <v>64826</v>
      </c>
      <c r="T90" s="961">
        <f t="shared" si="2"/>
        <v>73398.631578947359</v>
      </c>
      <c r="U90" s="961">
        <f t="shared" si="2"/>
        <v>13825</v>
      </c>
      <c r="V90" s="961">
        <f t="shared" si="2"/>
        <v>51001</v>
      </c>
    </row>
    <row r="91" spans="1:28" ht="15.75">
      <c r="A91" s="965" t="s">
        <v>511</v>
      </c>
      <c r="B91" s="966" t="s">
        <v>512</v>
      </c>
      <c r="C91" s="967">
        <v>6</v>
      </c>
      <c r="D91" s="967">
        <v>5.7368421052631575</v>
      </c>
      <c r="E91" s="967">
        <v>8</v>
      </c>
      <c r="F91" s="967">
        <v>6.8421052631578956</v>
      </c>
      <c r="G91" s="967">
        <v>2</v>
      </c>
      <c r="H91" s="967">
        <v>6</v>
      </c>
      <c r="I91" s="968"/>
      <c r="J91" s="967">
        <v>101</v>
      </c>
      <c r="K91" s="967">
        <v>103.31578947368421</v>
      </c>
      <c r="L91" s="967">
        <v>311</v>
      </c>
      <c r="M91" s="967">
        <v>320.31578947368416</v>
      </c>
      <c r="N91" s="967">
        <v>146</v>
      </c>
      <c r="O91" s="967">
        <v>165</v>
      </c>
      <c r="P91" s="968"/>
      <c r="Q91" s="961">
        <f t="shared" si="3"/>
        <v>107</v>
      </c>
      <c r="R91" s="961">
        <f t="shared" si="3"/>
        <v>109.05263157894737</v>
      </c>
      <c r="S91" s="961">
        <f t="shared" si="3"/>
        <v>319</v>
      </c>
      <c r="T91" s="961">
        <f t="shared" si="2"/>
        <v>327.15789473684208</v>
      </c>
      <c r="U91" s="961">
        <f t="shared" si="2"/>
        <v>148</v>
      </c>
      <c r="V91" s="961">
        <f t="shared" si="2"/>
        <v>171</v>
      </c>
    </row>
    <row r="92" spans="1:28" ht="15.75">
      <c r="A92" s="965" t="s">
        <v>513</v>
      </c>
      <c r="B92" s="966" t="s">
        <v>514</v>
      </c>
      <c r="C92" s="967">
        <v>0</v>
      </c>
      <c r="D92" s="967">
        <v>0</v>
      </c>
      <c r="E92" s="967">
        <v>0</v>
      </c>
      <c r="F92" s="967">
        <v>0</v>
      </c>
      <c r="G92" s="967">
        <v>0</v>
      </c>
      <c r="H92" s="967">
        <v>0</v>
      </c>
      <c r="I92" s="968"/>
      <c r="J92" s="967">
        <v>0</v>
      </c>
      <c r="K92" s="967">
        <v>0</v>
      </c>
      <c r="L92" s="967">
        <v>0</v>
      </c>
      <c r="M92" s="967">
        <v>0</v>
      </c>
      <c r="N92" s="967">
        <v>0</v>
      </c>
      <c r="O92" s="967">
        <v>0</v>
      </c>
      <c r="P92" s="968"/>
      <c r="Q92" s="961">
        <f t="shared" si="3"/>
        <v>0</v>
      </c>
      <c r="R92" s="961">
        <f t="shared" si="3"/>
        <v>0</v>
      </c>
      <c r="S92" s="961">
        <f t="shared" si="3"/>
        <v>0</v>
      </c>
      <c r="T92" s="961">
        <f t="shared" si="2"/>
        <v>0</v>
      </c>
      <c r="U92" s="961">
        <f t="shared" si="2"/>
        <v>0</v>
      </c>
      <c r="V92" s="961">
        <f t="shared" si="2"/>
        <v>0</v>
      </c>
    </row>
    <row r="93" spans="1:28" ht="15.75">
      <c r="A93" s="965" t="s">
        <v>515</v>
      </c>
      <c r="B93" s="966" t="s">
        <v>516</v>
      </c>
      <c r="C93" s="967">
        <v>7</v>
      </c>
      <c r="D93" s="967">
        <v>5.5789473684210522</v>
      </c>
      <c r="E93" s="967">
        <v>32</v>
      </c>
      <c r="F93" s="967">
        <v>18.315789473684212</v>
      </c>
      <c r="G93" s="967">
        <v>8</v>
      </c>
      <c r="H93" s="967">
        <v>24</v>
      </c>
      <c r="I93" s="968"/>
      <c r="J93" s="967">
        <v>17</v>
      </c>
      <c r="K93" s="967">
        <v>18.684210526315791</v>
      </c>
      <c r="L93" s="967">
        <v>385</v>
      </c>
      <c r="M93" s="967">
        <v>387.52631578947364</v>
      </c>
      <c r="N93" s="967">
        <v>156</v>
      </c>
      <c r="O93" s="967">
        <v>229</v>
      </c>
      <c r="P93" s="968"/>
      <c r="Q93" s="961">
        <f t="shared" si="3"/>
        <v>24</v>
      </c>
      <c r="R93" s="961">
        <f t="shared" si="3"/>
        <v>24.263157894736842</v>
      </c>
      <c r="S93" s="961">
        <f t="shared" si="3"/>
        <v>417</v>
      </c>
      <c r="T93" s="961">
        <f t="shared" si="2"/>
        <v>405.84210526315786</v>
      </c>
      <c r="U93" s="961">
        <f t="shared" si="2"/>
        <v>164</v>
      </c>
      <c r="V93" s="961">
        <f t="shared" si="2"/>
        <v>253</v>
      </c>
    </row>
    <row r="94" spans="1:28" ht="15.75" thickBot="1">
      <c r="C94" s="970"/>
      <c r="D94" s="970"/>
      <c r="E94" s="970"/>
      <c r="F94" s="970"/>
      <c r="G94" s="970"/>
      <c r="H94" s="970"/>
      <c r="I94" s="970"/>
      <c r="J94" s="970"/>
      <c r="K94" s="970"/>
      <c r="L94" s="970"/>
      <c r="M94" s="970"/>
      <c r="N94" s="970"/>
      <c r="O94" s="970"/>
      <c r="P94" s="970"/>
      <c r="Q94" s="970"/>
      <c r="R94" s="970"/>
      <c r="S94" s="970"/>
      <c r="T94" s="970"/>
      <c r="U94" s="970"/>
      <c r="V94" s="970"/>
    </row>
    <row r="95" spans="1:28" s="954" customFormat="1" ht="16.5" customHeight="1" thickBot="1">
      <c r="A95" s="1127" t="s">
        <v>358</v>
      </c>
      <c r="B95" s="1127"/>
      <c r="C95" s="971">
        <f t="shared" ref="C95:H95" si="4">SUM(C6:C93)</f>
        <v>38424</v>
      </c>
      <c r="D95" s="971">
        <f t="shared" si="4"/>
        <v>36836.368421052626</v>
      </c>
      <c r="E95" s="971">
        <f t="shared" si="4"/>
        <v>382417</v>
      </c>
      <c r="F95" s="971">
        <f t="shared" si="4"/>
        <v>368988.63157894748</v>
      </c>
      <c r="G95" s="971">
        <f t="shared" si="4"/>
        <v>234402</v>
      </c>
      <c r="H95" s="971">
        <f t="shared" si="4"/>
        <v>148015</v>
      </c>
      <c r="I95" s="972"/>
      <c r="J95" s="971">
        <f t="shared" ref="J95:O95" si="5">SUM(J6:J93)</f>
        <v>473931</v>
      </c>
      <c r="K95" s="971">
        <f t="shared" si="5"/>
        <v>496189.21052631573</v>
      </c>
      <c r="L95" s="971">
        <f t="shared" si="5"/>
        <v>2616553</v>
      </c>
      <c r="M95" s="971">
        <f t="shared" si="5"/>
        <v>2812848.6315789474</v>
      </c>
      <c r="N95" s="971">
        <f t="shared" si="5"/>
        <v>1236160</v>
      </c>
      <c r="O95" s="971">
        <f t="shared" si="5"/>
        <v>1380393</v>
      </c>
      <c r="P95" s="972"/>
      <c r="Q95" s="971">
        <f t="shared" ref="Q95:V95" si="6">SUM(Q6:Q93)</f>
        <v>512355</v>
      </c>
      <c r="R95" s="971">
        <f t="shared" si="6"/>
        <v>533025.57894736854</v>
      </c>
      <c r="S95" s="971">
        <f t="shared" si="6"/>
        <v>2998970</v>
      </c>
      <c r="T95" s="971">
        <f t="shared" si="6"/>
        <v>3181837.2631578948</v>
      </c>
      <c r="U95" s="971">
        <f t="shared" si="6"/>
        <v>1470562</v>
      </c>
      <c r="V95" s="971">
        <f t="shared" si="6"/>
        <v>1528408</v>
      </c>
      <c r="W95" s="953"/>
      <c r="X95" s="953"/>
      <c r="Y95" s="953"/>
      <c r="Z95" s="953"/>
      <c r="AA95" s="953"/>
      <c r="AB95" s="953"/>
    </row>
  </sheetData>
  <mergeCells count="16">
    <mergeCell ref="A95:B95"/>
    <mergeCell ref="B1:V1"/>
    <mergeCell ref="B2:V2"/>
    <mergeCell ref="A3:B5"/>
    <mergeCell ref="C3:H3"/>
    <mergeCell ref="J3:O3"/>
    <mergeCell ref="Q3:V3"/>
    <mergeCell ref="C4:D4"/>
    <mergeCell ref="E4:F4"/>
    <mergeCell ref="G4:H4"/>
    <mergeCell ref="J4:K4"/>
    <mergeCell ref="L4:M4"/>
    <mergeCell ref="N4:O4"/>
    <mergeCell ref="Q4:R4"/>
    <mergeCell ref="S4:T4"/>
    <mergeCell ref="U4:V4"/>
  </mergeCells>
  <printOptions horizontalCentered="1" verticalCentered="1"/>
  <pageMargins left="0.39370078740157483" right="0.39370078740157483" top="0.39370078740157483" bottom="0.78740157480314965" header="0" footer="0"/>
  <pageSetup paperSize="9" scale="31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6"/>
  <sheetViews>
    <sheetView showGridLines="0" topLeftCell="A34" zoomScaleNormal="100" workbookViewId="0">
      <selection activeCell="K40" sqref="K40"/>
    </sheetView>
  </sheetViews>
  <sheetFormatPr baseColWidth="10" defaultRowHeight="15"/>
  <cols>
    <col min="1" max="1" width="3.42578125" style="1007" customWidth="1"/>
    <col min="2" max="2" width="26.7109375" style="1006" customWidth="1"/>
    <col min="3" max="3" width="17.28515625" style="1006" customWidth="1"/>
    <col min="4" max="5" width="19.42578125" style="1006" customWidth="1"/>
    <col min="6" max="6" width="11.42578125" style="996"/>
    <col min="7" max="16384" width="11.42578125" style="1006"/>
  </cols>
  <sheetData>
    <row r="1" spans="1:6" s="996" customFormat="1" ht="32.25" customHeight="1">
      <c r="A1" s="1142" t="s">
        <v>526</v>
      </c>
      <c r="B1" s="1142"/>
      <c r="C1" s="1142"/>
      <c r="D1" s="1142"/>
      <c r="E1" s="1142"/>
      <c r="F1" s="1142"/>
    </row>
    <row r="2" spans="1:6" s="996" customFormat="1" ht="31.5" customHeight="1">
      <c r="A2" s="1143" t="s">
        <v>527</v>
      </c>
      <c r="B2" s="1143"/>
      <c r="C2" s="1143"/>
      <c r="D2" s="1143"/>
      <c r="E2" s="1143"/>
      <c r="F2" s="1143"/>
    </row>
    <row r="3" spans="1:6" s="998" customFormat="1" ht="49.5" customHeight="1">
      <c r="A3" s="1144" t="s">
        <v>528</v>
      </c>
      <c r="B3" s="1145"/>
      <c r="C3" s="997" t="s">
        <v>529</v>
      </c>
      <c r="D3" s="997" t="s">
        <v>530</v>
      </c>
      <c r="E3" s="997" t="s">
        <v>531</v>
      </c>
      <c r="F3" s="997" t="s">
        <v>532</v>
      </c>
    </row>
    <row r="4" spans="1:6" s="996" customFormat="1">
      <c r="A4" s="999">
        <v>4</v>
      </c>
      <c r="B4" s="1000" t="s">
        <v>533</v>
      </c>
      <c r="C4" s="1001">
        <v>19267</v>
      </c>
      <c r="D4" s="1001">
        <v>18273</v>
      </c>
      <c r="E4" s="1001">
        <v>531</v>
      </c>
      <c r="F4" s="1001">
        <v>425</v>
      </c>
    </row>
    <row r="5" spans="1:6" s="996" customFormat="1">
      <c r="A5" s="999">
        <v>11</v>
      </c>
      <c r="B5" s="1002" t="s">
        <v>534</v>
      </c>
      <c r="C5" s="1001">
        <v>33133</v>
      </c>
      <c r="D5" s="1001">
        <v>31820</v>
      </c>
      <c r="E5" s="1001">
        <v>696</v>
      </c>
      <c r="F5" s="1001">
        <v>536</v>
      </c>
    </row>
    <row r="6" spans="1:6" s="996" customFormat="1">
      <c r="A6" s="999">
        <v>14</v>
      </c>
      <c r="B6" s="1003" t="s">
        <v>535</v>
      </c>
      <c r="C6" s="1001">
        <v>25457</v>
      </c>
      <c r="D6" s="1001">
        <v>24480</v>
      </c>
      <c r="E6" s="1001">
        <v>583</v>
      </c>
      <c r="F6" s="1001">
        <v>350</v>
      </c>
    </row>
    <row r="7" spans="1:6" s="996" customFormat="1">
      <c r="A7" s="999">
        <v>18</v>
      </c>
      <c r="B7" s="1003" t="s">
        <v>536</v>
      </c>
      <c r="C7" s="1001">
        <v>33665</v>
      </c>
      <c r="D7" s="1001">
        <v>32127</v>
      </c>
      <c r="E7" s="1001">
        <v>836</v>
      </c>
      <c r="F7" s="1001">
        <v>611</v>
      </c>
    </row>
    <row r="8" spans="1:6" s="996" customFormat="1">
      <c r="A8" s="999">
        <v>21</v>
      </c>
      <c r="B8" s="1003" t="s">
        <v>537</v>
      </c>
      <c r="C8" s="1001">
        <v>13202</v>
      </c>
      <c r="D8" s="1001">
        <v>12685</v>
      </c>
      <c r="E8" s="1001">
        <v>253</v>
      </c>
      <c r="F8" s="1001">
        <v>237</v>
      </c>
    </row>
    <row r="9" spans="1:6" s="996" customFormat="1" ht="15" customHeight="1">
      <c r="A9" s="999">
        <v>23</v>
      </c>
      <c r="B9" s="1003" t="s">
        <v>538</v>
      </c>
      <c r="C9" s="1001">
        <v>19741</v>
      </c>
      <c r="D9" s="1001">
        <v>19092</v>
      </c>
      <c r="E9" s="1001">
        <v>348</v>
      </c>
      <c r="F9" s="1001">
        <v>281</v>
      </c>
    </row>
    <row r="10" spans="1:6" s="996" customFormat="1" ht="15" customHeight="1">
      <c r="A10" s="999">
        <v>29</v>
      </c>
      <c r="B10" s="1003" t="s">
        <v>539</v>
      </c>
      <c r="C10" s="1001">
        <v>64690</v>
      </c>
      <c r="D10" s="1001">
        <v>62071</v>
      </c>
      <c r="E10" s="1001">
        <v>1283</v>
      </c>
      <c r="F10" s="1001">
        <v>1216</v>
      </c>
    </row>
    <row r="11" spans="1:6" s="996" customFormat="1" ht="15" customHeight="1">
      <c r="A11" s="999">
        <v>41</v>
      </c>
      <c r="B11" s="1003" t="s">
        <v>540</v>
      </c>
      <c r="C11" s="1001">
        <v>56421</v>
      </c>
      <c r="D11" s="1001">
        <v>54213</v>
      </c>
      <c r="E11" s="1001">
        <v>1441</v>
      </c>
      <c r="F11" s="1001">
        <v>643</v>
      </c>
    </row>
    <row r="12" spans="1:6" s="996" customFormat="1" ht="15" customHeight="1">
      <c r="A12" s="999"/>
      <c r="B12" s="1004" t="s">
        <v>336</v>
      </c>
      <c r="C12" s="1001">
        <v>265576</v>
      </c>
      <c r="D12" s="1001">
        <v>254761</v>
      </c>
      <c r="E12" s="1001">
        <v>5971</v>
      </c>
      <c r="F12" s="1001">
        <v>4299</v>
      </c>
    </row>
    <row r="13" spans="1:6" s="996" customFormat="1" ht="15" customHeight="1">
      <c r="A13" s="999">
        <v>22</v>
      </c>
      <c r="B13" s="1003" t="s">
        <v>541</v>
      </c>
      <c r="C13" s="1001">
        <v>6734</v>
      </c>
      <c r="D13" s="1001">
        <v>6475</v>
      </c>
      <c r="E13" s="1001">
        <v>157</v>
      </c>
      <c r="F13" s="1001">
        <v>99</v>
      </c>
    </row>
    <row r="14" spans="1:6" s="996" customFormat="1">
      <c r="A14" s="999">
        <v>4</v>
      </c>
      <c r="B14" s="1003" t="s">
        <v>542</v>
      </c>
      <c r="C14" s="1001">
        <v>4004</v>
      </c>
      <c r="D14" s="1001">
        <v>3831</v>
      </c>
      <c r="E14" s="1001">
        <v>96</v>
      </c>
      <c r="F14" s="1001">
        <v>55</v>
      </c>
    </row>
    <row r="15" spans="1:6" s="996" customFormat="1">
      <c r="A15" s="999">
        <v>50</v>
      </c>
      <c r="B15" s="1003" t="s">
        <v>543</v>
      </c>
      <c r="C15" s="1001">
        <v>27156</v>
      </c>
      <c r="D15" s="1001">
        <v>26017</v>
      </c>
      <c r="E15" s="1001">
        <v>600</v>
      </c>
      <c r="F15" s="1001">
        <v>485</v>
      </c>
    </row>
    <row r="16" spans="1:6" s="996" customFormat="1">
      <c r="A16" s="999"/>
      <c r="B16" s="1004" t="s">
        <v>332</v>
      </c>
      <c r="C16" s="1001">
        <v>37894</v>
      </c>
      <c r="D16" s="1001">
        <v>36323</v>
      </c>
      <c r="E16" s="1001">
        <v>853</v>
      </c>
      <c r="F16" s="1001">
        <v>639</v>
      </c>
    </row>
    <row r="17" spans="1:6" s="996" customFormat="1">
      <c r="A17" s="999">
        <v>33</v>
      </c>
      <c r="B17" s="1004" t="s">
        <v>331</v>
      </c>
      <c r="C17" s="1001">
        <v>34779</v>
      </c>
      <c r="D17" s="1001">
        <v>33209</v>
      </c>
      <c r="E17" s="1001">
        <v>883</v>
      </c>
      <c r="F17" s="1001">
        <v>633</v>
      </c>
    </row>
    <row r="18" spans="1:6" s="996" customFormat="1">
      <c r="A18" s="999">
        <v>7</v>
      </c>
      <c r="B18" s="1004" t="s">
        <v>330</v>
      </c>
      <c r="C18" s="1001">
        <v>42687</v>
      </c>
      <c r="D18" s="1001">
        <v>40215</v>
      </c>
      <c r="E18" s="1001">
        <v>770</v>
      </c>
      <c r="F18" s="1001">
        <v>1650</v>
      </c>
    </row>
    <row r="19" spans="1:6" s="996" customFormat="1">
      <c r="A19" s="999">
        <v>35</v>
      </c>
      <c r="B19" s="1003" t="s">
        <v>544</v>
      </c>
      <c r="C19" s="1001">
        <v>34263</v>
      </c>
      <c r="D19" s="1001">
        <v>32319</v>
      </c>
      <c r="E19" s="1001">
        <v>1226</v>
      </c>
      <c r="F19" s="1001">
        <v>630</v>
      </c>
    </row>
    <row r="20" spans="1:6" s="996" customFormat="1">
      <c r="A20" s="999">
        <v>38</v>
      </c>
      <c r="B20" s="1003" t="s">
        <v>545</v>
      </c>
      <c r="C20" s="1001">
        <v>35246</v>
      </c>
      <c r="D20" s="1001">
        <v>33761</v>
      </c>
      <c r="E20" s="1001">
        <v>882</v>
      </c>
      <c r="F20" s="1001">
        <v>569</v>
      </c>
    </row>
    <row r="21" spans="1:6" s="996" customFormat="1">
      <c r="A21" s="999"/>
      <c r="B21" s="1004" t="s">
        <v>327</v>
      </c>
      <c r="C21" s="1001">
        <v>69509</v>
      </c>
      <c r="D21" s="1001">
        <v>66080</v>
      </c>
      <c r="E21" s="1001">
        <v>2108</v>
      </c>
      <c r="F21" s="1001">
        <v>1199</v>
      </c>
    </row>
    <row r="22" spans="1:6" s="996" customFormat="1">
      <c r="A22" s="999">
        <v>39</v>
      </c>
      <c r="B22" s="1004" t="s">
        <v>326</v>
      </c>
      <c r="C22" s="1001">
        <v>20301</v>
      </c>
      <c r="D22" s="1001">
        <v>19059</v>
      </c>
      <c r="E22" s="1001">
        <v>1068</v>
      </c>
      <c r="F22" s="1001">
        <v>154</v>
      </c>
    </row>
    <row r="23" spans="1:6" s="996" customFormat="1">
      <c r="A23" s="999">
        <v>5</v>
      </c>
      <c r="B23" s="1003" t="s">
        <v>546</v>
      </c>
      <c r="C23" s="1001">
        <v>4892</v>
      </c>
      <c r="D23" s="1001">
        <v>4737</v>
      </c>
      <c r="E23" s="1001">
        <v>101</v>
      </c>
      <c r="F23" s="1001">
        <v>51</v>
      </c>
    </row>
    <row r="24" spans="1:6" s="996" customFormat="1">
      <c r="A24" s="999">
        <v>9</v>
      </c>
      <c r="B24" s="1003" t="s">
        <v>547</v>
      </c>
      <c r="C24" s="1001">
        <v>10885</v>
      </c>
      <c r="D24" s="1001">
        <v>10395</v>
      </c>
      <c r="E24" s="1001">
        <v>284</v>
      </c>
      <c r="F24" s="1001">
        <v>192</v>
      </c>
    </row>
    <row r="25" spans="1:6" s="996" customFormat="1">
      <c r="A25" s="999">
        <v>24</v>
      </c>
      <c r="B25" s="1003" t="s">
        <v>548</v>
      </c>
      <c r="C25" s="1001">
        <v>14770</v>
      </c>
      <c r="D25" s="1001">
        <v>14087</v>
      </c>
      <c r="E25" s="1001">
        <v>422</v>
      </c>
      <c r="F25" s="1001">
        <v>239</v>
      </c>
    </row>
    <row r="26" spans="1:6" s="996" customFormat="1">
      <c r="A26" s="999">
        <v>34</v>
      </c>
      <c r="B26" s="1003" t="s">
        <v>549</v>
      </c>
      <c r="C26" s="1001">
        <v>4555</v>
      </c>
      <c r="D26" s="1001">
        <v>4360</v>
      </c>
      <c r="E26" s="1001">
        <v>134</v>
      </c>
      <c r="F26" s="1001">
        <v>54</v>
      </c>
    </row>
    <row r="27" spans="1:6" s="996" customFormat="1">
      <c r="A27" s="999">
        <v>37</v>
      </c>
      <c r="B27" s="1003" t="s">
        <v>550</v>
      </c>
      <c r="C27" s="1001">
        <v>11177</v>
      </c>
      <c r="D27" s="1001">
        <v>10716</v>
      </c>
      <c r="E27" s="1001">
        <v>333</v>
      </c>
      <c r="F27" s="1001">
        <v>110</v>
      </c>
    </row>
    <row r="28" spans="1:6" s="996" customFormat="1">
      <c r="A28" s="999">
        <v>40</v>
      </c>
      <c r="B28" s="1003" t="s">
        <v>551</v>
      </c>
      <c r="C28" s="1001">
        <v>5312</v>
      </c>
      <c r="D28" s="1001">
        <v>5177</v>
      </c>
      <c r="E28" s="1001">
        <v>68</v>
      </c>
      <c r="F28" s="1001">
        <v>61</v>
      </c>
    </row>
    <row r="29" spans="1:6" s="996" customFormat="1">
      <c r="A29" s="999">
        <v>42</v>
      </c>
      <c r="B29" s="1003" t="s">
        <v>552</v>
      </c>
      <c r="C29" s="1001">
        <v>2849</v>
      </c>
      <c r="D29" s="1001">
        <v>2710</v>
      </c>
      <c r="E29" s="1001">
        <v>89</v>
      </c>
      <c r="F29" s="1001">
        <v>47</v>
      </c>
    </row>
    <row r="30" spans="1:6" s="996" customFormat="1">
      <c r="A30" s="999">
        <v>47</v>
      </c>
      <c r="B30" s="1003" t="s">
        <v>553</v>
      </c>
      <c r="C30" s="1001">
        <v>15979</v>
      </c>
      <c r="D30" s="1001">
        <v>15164</v>
      </c>
      <c r="E30" s="1001">
        <v>525</v>
      </c>
      <c r="F30" s="1001">
        <v>258</v>
      </c>
    </row>
    <row r="31" spans="1:6" s="996" customFormat="1">
      <c r="A31" s="999">
        <v>49</v>
      </c>
      <c r="B31" s="1003" t="s">
        <v>554</v>
      </c>
      <c r="C31" s="1001">
        <v>5826</v>
      </c>
      <c r="D31" s="1001">
        <v>5567</v>
      </c>
      <c r="E31" s="1001">
        <v>138</v>
      </c>
      <c r="F31" s="1001">
        <v>102</v>
      </c>
    </row>
    <row r="32" spans="1:6" s="996" customFormat="1">
      <c r="A32" s="999"/>
      <c r="B32" s="1004" t="s">
        <v>369</v>
      </c>
      <c r="C32" s="1001">
        <v>76245</v>
      </c>
      <c r="D32" s="1001">
        <v>72913</v>
      </c>
      <c r="E32" s="1001">
        <v>2094</v>
      </c>
      <c r="F32" s="1001">
        <v>1114</v>
      </c>
    </row>
    <row r="33" spans="1:6" s="996" customFormat="1">
      <c r="A33" s="999">
        <v>2</v>
      </c>
      <c r="B33" s="1003" t="s">
        <v>555</v>
      </c>
      <c r="C33" s="1001">
        <v>13932</v>
      </c>
      <c r="D33" s="1001">
        <v>13259</v>
      </c>
      <c r="E33" s="1001">
        <v>434</v>
      </c>
      <c r="F33" s="1001">
        <v>220</v>
      </c>
    </row>
    <row r="34" spans="1:6" s="996" customFormat="1">
      <c r="A34" s="999">
        <v>13</v>
      </c>
      <c r="B34" s="1003" t="s">
        <v>556</v>
      </c>
      <c r="C34" s="1001">
        <v>16066</v>
      </c>
      <c r="D34" s="1001">
        <v>15163</v>
      </c>
      <c r="E34" s="1001">
        <v>634</v>
      </c>
      <c r="F34" s="1001">
        <v>223</v>
      </c>
    </row>
    <row r="35" spans="1:6" s="996" customFormat="1">
      <c r="A35" s="999">
        <v>16</v>
      </c>
      <c r="B35" s="1003" t="s">
        <v>557</v>
      </c>
      <c r="C35" s="1001">
        <v>6194</v>
      </c>
      <c r="D35" s="1001">
        <v>5944</v>
      </c>
      <c r="E35" s="1001">
        <v>133</v>
      </c>
      <c r="F35" s="1001">
        <v>110</v>
      </c>
    </row>
    <row r="36" spans="1:6" s="996" customFormat="1">
      <c r="A36" s="999">
        <v>19</v>
      </c>
      <c r="B36" s="1003" t="s">
        <v>558</v>
      </c>
      <c r="C36" s="1001">
        <v>6161</v>
      </c>
      <c r="D36" s="1001">
        <v>5932</v>
      </c>
      <c r="E36" s="1001">
        <v>123</v>
      </c>
      <c r="F36" s="1001">
        <v>89</v>
      </c>
    </row>
    <row r="37" spans="1:6" s="996" customFormat="1">
      <c r="A37" s="999">
        <v>45</v>
      </c>
      <c r="B37" s="1003" t="s">
        <v>559</v>
      </c>
      <c r="C37" s="1001">
        <v>21460</v>
      </c>
      <c r="D37" s="1001">
        <v>20711</v>
      </c>
      <c r="E37" s="1001">
        <v>447</v>
      </c>
      <c r="F37" s="1001">
        <v>251</v>
      </c>
    </row>
    <row r="38" spans="1:6" s="996" customFormat="1">
      <c r="A38" s="999"/>
      <c r="B38" s="1004" t="s">
        <v>368</v>
      </c>
      <c r="C38" s="1001">
        <v>63813</v>
      </c>
      <c r="D38" s="1001">
        <v>61009</v>
      </c>
      <c r="E38" s="1001">
        <v>1771</v>
      </c>
      <c r="F38" s="1001">
        <v>893</v>
      </c>
    </row>
    <row r="39" spans="1:6" s="996" customFormat="1">
      <c r="A39" s="999">
        <v>8</v>
      </c>
      <c r="B39" s="1003" t="s">
        <v>560</v>
      </c>
      <c r="C39" s="1001">
        <v>186206</v>
      </c>
      <c r="D39" s="1001">
        <v>173208</v>
      </c>
      <c r="E39" s="1001">
        <v>9429</v>
      </c>
      <c r="F39" s="1001">
        <v>3225</v>
      </c>
    </row>
    <row r="40" spans="1:6" s="996" customFormat="1">
      <c r="A40" s="999">
        <v>17</v>
      </c>
      <c r="B40" s="1003" t="s">
        <v>561</v>
      </c>
      <c r="C40" s="1001">
        <v>27199</v>
      </c>
      <c r="D40" s="1001">
        <v>25552</v>
      </c>
      <c r="E40" s="1001">
        <v>1121</v>
      </c>
      <c r="F40" s="1001">
        <v>481</v>
      </c>
    </row>
    <row r="41" spans="1:6" s="996" customFormat="1">
      <c r="A41" s="999">
        <v>25</v>
      </c>
      <c r="B41" s="1003" t="s">
        <v>562</v>
      </c>
      <c r="C41" s="1001">
        <v>13538</v>
      </c>
      <c r="D41" s="1001">
        <v>12855</v>
      </c>
      <c r="E41" s="1001">
        <v>326</v>
      </c>
      <c r="F41" s="1001">
        <v>313</v>
      </c>
    </row>
    <row r="42" spans="1:6" s="996" customFormat="1">
      <c r="A42" s="999">
        <v>43</v>
      </c>
      <c r="B42" s="1003" t="s">
        <v>563</v>
      </c>
      <c r="C42" s="1001">
        <v>25294</v>
      </c>
      <c r="D42" s="1001">
        <v>24230</v>
      </c>
      <c r="E42" s="1001">
        <v>517</v>
      </c>
      <c r="F42" s="1001">
        <v>461</v>
      </c>
    </row>
    <row r="43" spans="1:6" s="996" customFormat="1">
      <c r="A43" s="999"/>
      <c r="B43" s="1004" t="s">
        <v>305</v>
      </c>
      <c r="C43" s="1001">
        <v>252237</v>
      </c>
      <c r="D43" s="1001">
        <v>235845</v>
      </c>
      <c r="E43" s="1001">
        <v>11393</v>
      </c>
      <c r="F43" s="1001">
        <v>4480</v>
      </c>
    </row>
    <row r="44" spans="1:6" s="996" customFormat="1">
      <c r="A44" s="999">
        <v>6</v>
      </c>
      <c r="B44" s="1003" t="s">
        <v>564</v>
      </c>
      <c r="C44" s="1001">
        <v>21988</v>
      </c>
      <c r="D44" s="1001">
        <v>21243</v>
      </c>
      <c r="E44" s="1001">
        <v>477</v>
      </c>
      <c r="F44" s="1001">
        <v>248</v>
      </c>
    </row>
    <row r="45" spans="1:6" s="996" customFormat="1">
      <c r="A45" s="999">
        <v>10</v>
      </c>
      <c r="B45" s="1003" t="s">
        <v>565</v>
      </c>
      <c r="C45" s="1001">
        <v>14934</v>
      </c>
      <c r="D45" s="1001">
        <v>14304</v>
      </c>
      <c r="E45" s="1001">
        <v>460</v>
      </c>
      <c r="F45" s="1001">
        <v>155</v>
      </c>
    </row>
    <row r="46" spans="1:6" s="996" customFormat="1">
      <c r="A46" s="999"/>
      <c r="B46" s="1004" t="s">
        <v>298</v>
      </c>
      <c r="C46" s="1001">
        <v>36922</v>
      </c>
      <c r="D46" s="1001">
        <v>35547</v>
      </c>
      <c r="E46" s="1001">
        <v>937</v>
      </c>
      <c r="F46" s="1001">
        <v>403</v>
      </c>
    </row>
    <row r="47" spans="1:6" s="996" customFormat="1">
      <c r="A47" s="999">
        <v>15</v>
      </c>
      <c r="B47" s="1003" t="s">
        <v>566</v>
      </c>
      <c r="C47" s="1001">
        <v>37232</v>
      </c>
      <c r="D47" s="1001">
        <v>35998</v>
      </c>
      <c r="E47" s="1001">
        <v>553</v>
      </c>
      <c r="F47" s="1001">
        <v>610</v>
      </c>
    </row>
    <row r="48" spans="1:6" s="996" customFormat="1">
      <c r="A48" s="999">
        <v>27</v>
      </c>
      <c r="B48" s="1003" t="s">
        <v>567</v>
      </c>
      <c r="C48" s="1001">
        <v>10525</v>
      </c>
      <c r="D48" s="1001">
        <v>10160</v>
      </c>
      <c r="E48" s="1001">
        <v>199</v>
      </c>
      <c r="F48" s="1001">
        <v>135</v>
      </c>
    </row>
    <row r="49" spans="1:6" s="996" customFormat="1">
      <c r="A49" s="999">
        <v>32</v>
      </c>
      <c r="B49" s="1003" t="s">
        <v>568</v>
      </c>
      <c r="C49" s="1001">
        <v>10510</v>
      </c>
      <c r="D49" s="1001">
        <v>10188</v>
      </c>
      <c r="E49" s="1001">
        <v>174</v>
      </c>
      <c r="F49" s="1001">
        <v>132</v>
      </c>
    </row>
    <row r="50" spans="1:6" s="996" customFormat="1">
      <c r="A50" s="999">
        <v>36</v>
      </c>
      <c r="B50" s="1003" t="s">
        <v>569</v>
      </c>
      <c r="C50" s="1001">
        <v>30481</v>
      </c>
      <c r="D50" s="1001">
        <v>29326</v>
      </c>
      <c r="E50" s="1001">
        <v>651</v>
      </c>
      <c r="F50" s="1001">
        <v>447</v>
      </c>
    </row>
    <row r="51" spans="1:6" s="996" customFormat="1">
      <c r="A51" s="999"/>
      <c r="B51" s="1004" t="s">
        <v>293</v>
      </c>
      <c r="C51" s="1001">
        <v>88748</v>
      </c>
      <c r="D51" s="1001">
        <v>85672</v>
      </c>
      <c r="E51" s="1001">
        <v>1577</v>
      </c>
      <c r="F51" s="1001">
        <v>1324</v>
      </c>
    </row>
    <row r="52" spans="1:6" s="996" customFormat="1">
      <c r="A52" s="999">
        <v>28</v>
      </c>
      <c r="B52" s="1004" t="s">
        <v>570</v>
      </c>
      <c r="C52" s="1001">
        <v>190359</v>
      </c>
      <c r="D52" s="1001">
        <v>181263</v>
      </c>
      <c r="E52" s="1001">
        <v>5600</v>
      </c>
      <c r="F52" s="1001">
        <v>2967</v>
      </c>
    </row>
    <row r="53" spans="1:6" s="996" customFormat="1">
      <c r="A53" s="999">
        <v>33</v>
      </c>
      <c r="B53" s="1004" t="s">
        <v>571</v>
      </c>
      <c r="C53" s="1001">
        <v>44043</v>
      </c>
      <c r="D53" s="1001">
        <v>41857</v>
      </c>
      <c r="E53" s="1001">
        <v>962</v>
      </c>
      <c r="F53" s="1001">
        <v>1055</v>
      </c>
    </row>
    <row r="54" spans="1:6" s="996" customFormat="1">
      <c r="A54" s="999">
        <v>31</v>
      </c>
      <c r="B54" s="1004" t="s">
        <v>290</v>
      </c>
      <c r="C54" s="1001">
        <v>19021</v>
      </c>
      <c r="D54" s="1001">
        <v>17807</v>
      </c>
      <c r="E54" s="1001">
        <v>723</v>
      </c>
      <c r="F54" s="1001">
        <v>465</v>
      </c>
    </row>
    <row r="55" spans="1:6" s="996" customFormat="1">
      <c r="A55" s="999"/>
      <c r="B55" s="1004" t="s">
        <v>285</v>
      </c>
      <c r="C55" s="1001">
        <v>10354</v>
      </c>
      <c r="D55" s="1001">
        <v>9915</v>
      </c>
      <c r="E55" s="1001">
        <v>243</v>
      </c>
      <c r="F55" s="1001">
        <v>181</v>
      </c>
    </row>
    <row r="56" spans="1:6" s="996" customFormat="1">
      <c r="A56" s="999">
        <v>3</v>
      </c>
      <c r="B56" s="1003" t="s">
        <v>572</v>
      </c>
      <c r="C56" s="1001">
        <v>70330</v>
      </c>
      <c r="D56" s="1001">
        <v>66462</v>
      </c>
      <c r="E56" s="1001">
        <v>1962</v>
      </c>
      <c r="F56" s="1001">
        <v>1704</v>
      </c>
    </row>
    <row r="57" spans="1:6" s="996" customFormat="1">
      <c r="A57" s="999">
        <v>12</v>
      </c>
      <c r="B57" s="1003" t="s">
        <v>573</v>
      </c>
      <c r="C57" s="1001">
        <v>20445</v>
      </c>
      <c r="D57" s="1001">
        <v>17627</v>
      </c>
      <c r="E57" s="1001">
        <v>1561</v>
      </c>
      <c r="F57" s="1001">
        <v>974</v>
      </c>
    </row>
    <row r="58" spans="1:6" s="996" customFormat="1">
      <c r="A58" s="999">
        <v>46</v>
      </c>
      <c r="B58" s="1003" t="s">
        <v>574</v>
      </c>
      <c r="C58" s="1001">
        <v>87500</v>
      </c>
      <c r="D58" s="1001">
        <v>81221</v>
      </c>
      <c r="E58" s="1001">
        <v>3477</v>
      </c>
      <c r="F58" s="1001">
        <v>2223</v>
      </c>
    </row>
    <row r="59" spans="1:6" s="996" customFormat="1">
      <c r="A59" s="999"/>
      <c r="B59" s="1004" t="s">
        <v>575</v>
      </c>
      <c r="C59" s="1001">
        <v>178275</v>
      </c>
      <c r="D59" s="1001">
        <v>165310</v>
      </c>
      <c r="E59" s="1001">
        <v>7000</v>
      </c>
      <c r="F59" s="1001">
        <v>4901</v>
      </c>
    </row>
    <row r="60" spans="1:6" s="996" customFormat="1">
      <c r="A60" s="999">
        <v>1</v>
      </c>
      <c r="B60" s="1003" t="s">
        <v>576</v>
      </c>
      <c r="C60" s="1001">
        <v>9166</v>
      </c>
      <c r="D60" s="1001">
        <v>8604</v>
      </c>
      <c r="E60" s="1001">
        <v>220</v>
      </c>
      <c r="F60" s="1001">
        <v>140</v>
      </c>
    </row>
    <row r="61" spans="1:6" s="996" customFormat="1">
      <c r="A61" s="999">
        <v>20</v>
      </c>
      <c r="B61" s="1003" t="s">
        <v>577</v>
      </c>
      <c r="C61" s="1001">
        <v>25425</v>
      </c>
      <c r="D61" s="1001">
        <v>23908</v>
      </c>
      <c r="E61" s="1001">
        <v>634</v>
      </c>
      <c r="F61" s="1001">
        <v>355</v>
      </c>
    </row>
    <row r="62" spans="1:6" s="996" customFormat="1">
      <c r="A62" s="999">
        <v>48</v>
      </c>
      <c r="B62" s="1003" t="s">
        <v>578</v>
      </c>
      <c r="C62" s="1001">
        <v>38760</v>
      </c>
      <c r="D62" s="1001">
        <v>35565</v>
      </c>
      <c r="E62" s="1001">
        <v>754</v>
      </c>
      <c r="F62" s="1001">
        <v>584</v>
      </c>
    </row>
    <row r="63" spans="1:6">
      <c r="A63" s="1005"/>
      <c r="B63" s="1004" t="s">
        <v>286</v>
      </c>
      <c r="C63" s="1001">
        <v>73351</v>
      </c>
      <c r="D63" s="1001">
        <v>68077</v>
      </c>
      <c r="E63" s="1001">
        <v>1608</v>
      </c>
      <c r="F63" s="1001">
        <v>1079</v>
      </c>
    </row>
    <row r="64" spans="1:6" s="1007" customFormat="1">
      <c r="A64" s="1005">
        <v>51</v>
      </c>
      <c r="B64" s="1004" t="s">
        <v>284</v>
      </c>
      <c r="C64" s="1001">
        <v>1937</v>
      </c>
      <c r="D64" s="1001">
        <v>1854</v>
      </c>
      <c r="E64" s="1001">
        <v>32</v>
      </c>
      <c r="F64" s="1001">
        <v>44</v>
      </c>
    </row>
    <row r="65" spans="1:6">
      <c r="A65" s="1005">
        <v>52</v>
      </c>
      <c r="B65" s="1004" t="s">
        <v>283</v>
      </c>
      <c r="C65" s="1001">
        <v>2538</v>
      </c>
      <c r="D65" s="1001">
        <v>2401</v>
      </c>
      <c r="E65" s="1001">
        <v>93</v>
      </c>
      <c r="F65" s="1001">
        <v>43</v>
      </c>
    </row>
    <row r="66" spans="1:6">
      <c r="A66" s="1008"/>
      <c r="B66" s="1009" t="s">
        <v>579</v>
      </c>
      <c r="C66" s="1010">
        <v>1508589</v>
      </c>
      <c r="D66" s="1010">
        <v>1429117</v>
      </c>
      <c r="E66" s="1010">
        <v>45686</v>
      </c>
      <c r="F66" s="1010">
        <v>27523</v>
      </c>
    </row>
  </sheetData>
  <mergeCells count="3">
    <mergeCell ref="A1:F1"/>
    <mergeCell ref="A2:F2"/>
    <mergeCell ref="A3:B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06"/>
  <sheetViews>
    <sheetView showGridLines="0" zoomScale="85" zoomScaleNormal="85" workbookViewId="0">
      <selection activeCell="H37" sqref="H37"/>
    </sheetView>
  </sheetViews>
  <sheetFormatPr baseColWidth="10" defaultColWidth="11.42578125" defaultRowHeight="12.75"/>
  <cols>
    <col min="1" max="1" width="15.42578125" style="14" customWidth="1"/>
    <col min="2" max="3" width="12.140625" style="16" customWidth="1"/>
    <col min="4" max="4" width="12.42578125" style="16" customWidth="1"/>
    <col min="5" max="5" width="13.42578125" style="16" bestFit="1" customWidth="1"/>
    <col min="6" max="6" width="10.42578125" style="16" customWidth="1"/>
    <col min="7" max="7" width="14.85546875" style="15" bestFit="1" customWidth="1"/>
    <col min="8" max="8" width="12.5703125" style="14" customWidth="1"/>
    <col min="9" max="9" width="12.140625" style="14" customWidth="1"/>
    <col min="10" max="16384" width="11.42578125" style="13"/>
  </cols>
  <sheetData>
    <row r="1" spans="1:9" ht="19.5" customHeight="1">
      <c r="A1" s="1022" t="s">
        <v>31</v>
      </c>
      <c r="B1" s="1022"/>
      <c r="C1" s="1022"/>
      <c r="D1" s="1022"/>
      <c r="E1" s="1022"/>
      <c r="F1" s="1022"/>
      <c r="G1" s="1022"/>
      <c r="H1" s="1022"/>
      <c r="I1" s="1022"/>
    </row>
    <row r="2" spans="1:9" ht="18" customHeight="1">
      <c r="A2" s="83"/>
      <c r="B2" s="1023" t="s">
        <v>30</v>
      </c>
      <c r="C2" s="1024"/>
      <c r="D2" s="1024"/>
      <c r="E2" s="1024"/>
      <c r="F2" s="1025"/>
      <c r="G2" s="1026" t="s">
        <v>29</v>
      </c>
      <c r="H2" s="1028" t="s">
        <v>28</v>
      </c>
      <c r="I2" s="1029"/>
    </row>
    <row r="3" spans="1:9" ht="42" customHeight="1">
      <c r="A3" s="82" t="s">
        <v>27</v>
      </c>
      <c r="B3" s="81" t="s">
        <v>26</v>
      </c>
      <c r="C3" s="81" t="s">
        <v>25</v>
      </c>
      <c r="D3" s="81" t="s">
        <v>24</v>
      </c>
      <c r="E3" s="80" t="s">
        <v>23</v>
      </c>
      <c r="F3" s="80" t="s">
        <v>22</v>
      </c>
      <c r="G3" s="1027"/>
      <c r="H3" s="79" t="s">
        <v>21</v>
      </c>
      <c r="I3" s="78" t="s">
        <v>20</v>
      </c>
    </row>
    <row r="4" spans="1:9" ht="17.25" hidden="1" customHeight="1">
      <c r="A4" s="77" t="s">
        <v>19</v>
      </c>
      <c r="B4" s="75"/>
      <c r="C4" s="76"/>
      <c r="D4" s="76"/>
      <c r="E4" s="76"/>
      <c r="F4" s="75"/>
      <c r="G4" s="74"/>
      <c r="H4" s="73"/>
      <c r="I4" s="72"/>
    </row>
    <row r="5" spans="1:9" ht="37.15" hidden="1" customHeight="1">
      <c r="A5" s="71" t="s">
        <v>18</v>
      </c>
      <c r="B5" s="60"/>
      <c r="C5" s="58"/>
      <c r="D5" s="58"/>
      <c r="E5" s="58"/>
      <c r="F5" s="70"/>
      <c r="G5" s="69"/>
      <c r="H5" s="58"/>
      <c r="I5" s="57"/>
    </row>
    <row r="6" spans="1:9" ht="13.7" hidden="1" customHeight="1">
      <c r="A6" s="45">
        <v>2001</v>
      </c>
      <c r="B6" s="49">
        <v>1295661.77</v>
      </c>
      <c r="C6" s="47">
        <v>2663570.63</v>
      </c>
      <c r="D6" s="47">
        <v>1636529.5</v>
      </c>
      <c r="E6" s="47">
        <v>9588133.1799999997</v>
      </c>
      <c r="F6" s="47">
        <v>10404.140000000596</v>
      </c>
      <c r="G6" s="48">
        <v>15194299.220000001</v>
      </c>
      <c r="H6" s="47">
        <v>12242756.93</v>
      </c>
      <c r="I6" s="46">
        <v>2951542.29</v>
      </c>
    </row>
    <row r="7" spans="1:9" ht="14.1" hidden="1" customHeight="1">
      <c r="A7" s="45">
        <v>2001</v>
      </c>
      <c r="B7" s="49">
        <v>1297825.8</v>
      </c>
      <c r="C7" s="47">
        <v>2686677.95</v>
      </c>
      <c r="D7" s="47">
        <v>1681824.55</v>
      </c>
      <c r="E7" s="47">
        <v>9649854.0500000007</v>
      </c>
      <c r="F7" s="47">
        <v>10400.999999996275</v>
      </c>
      <c r="G7" s="48">
        <v>15326583.349999998</v>
      </c>
      <c r="H7" s="47">
        <v>12372261.800000001</v>
      </c>
      <c r="I7" s="46">
        <v>2954321.55</v>
      </c>
    </row>
    <row r="8" spans="1:9" ht="14.1" hidden="1" customHeight="1">
      <c r="A8" s="45">
        <v>2001</v>
      </c>
      <c r="B8" s="49">
        <v>1300139.5</v>
      </c>
      <c r="C8" s="47">
        <v>2698490.09</v>
      </c>
      <c r="D8" s="47">
        <v>1705096.5</v>
      </c>
      <c r="E8" s="47">
        <v>9741295</v>
      </c>
      <c r="F8" s="47">
        <v>10365.310000000522</v>
      </c>
      <c r="G8" s="48">
        <v>15455386.4</v>
      </c>
      <c r="H8" s="47">
        <v>12490461.15</v>
      </c>
      <c r="I8" s="46">
        <v>2964925.25</v>
      </c>
    </row>
    <row r="9" spans="1:9" ht="14.1" hidden="1" customHeight="1">
      <c r="A9" s="45">
        <v>2001</v>
      </c>
      <c r="B9" s="49">
        <v>1302472.78</v>
      </c>
      <c r="C9" s="47">
        <v>2697940.89</v>
      </c>
      <c r="D9" s="47">
        <v>1716954.84</v>
      </c>
      <c r="E9" s="47">
        <v>9824387.0500000007</v>
      </c>
      <c r="F9" s="47">
        <v>10065.479999998584</v>
      </c>
      <c r="G9" s="48">
        <v>15551821.039999999</v>
      </c>
      <c r="H9" s="47">
        <v>12577388.539999999</v>
      </c>
      <c r="I9" s="46">
        <v>2974432.5</v>
      </c>
    </row>
    <row r="10" spans="1:9" ht="14.1" customHeight="1">
      <c r="A10" s="45">
        <v>2001</v>
      </c>
      <c r="B10" s="49">
        <v>1304017.81</v>
      </c>
      <c r="C10" s="47">
        <v>2706258.72</v>
      </c>
      <c r="D10" s="47">
        <v>1736645.5</v>
      </c>
      <c r="E10" s="47">
        <v>9931281.6300000008</v>
      </c>
      <c r="F10" s="47">
        <v>9868.609999999404</v>
      </c>
      <c r="G10" s="48">
        <v>15688072.27</v>
      </c>
      <c r="H10" s="47">
        <v>12703398.66</v>
      </c>
      <c r="I10" s="46">
        <v>2984673.61</v>
      </c>
    </row>
    <row r="11" spans="1:9" ht="14.1" hidden="1" customHeight="1">
      <c r="A11" s="45">
        <v>2001</v>
      </c>
      <c r="B11" s="49">
        <v>1303061.75</v>
      </c>
      <c r="C11" s="47">
        <v>2718273.7</v>
      </c>
      <c r="D11" s="47">
        <v>1756314.75</v>
      </c>
      <c r="E11" s="47">
        <v>10014830.75</v>
      </c>
      <c r="F11" s="47">
        <v>9925.5999999996275</v>
      </c>
      <c r="G11" s="48">
        <v>15802406.549999999</v>
      </c>
      <c r="H11" s="47">
        <v>12810320.5</v>
      </c>
      <c r="I11" s="46">
        <v>2992086.05</v>
      </c>
    </row>
    <row r="12" spans="1:9" ht="14.1" hidden="1" customHeight="1">
      <c r="A12" s="68">
        <v>2001</v>
      </c>
      <c r="B12" s="49">
        <v>1298158.54</v>
      </c>
      <c r="C12" s="47">
        <v>2730056.27</v>
      </c>
      <c r="D12" s="47">
        <v>1767525.27</v>
      </c>
      <c r="E12" s="47">
        <v>10135811.449999999</v>
      </c>
      <c r="F12" s="47">
        <v>10062.070000000298</v>
      </c>
      <c r="G12" s="48">
        <v>15941613.6</v>
      </c>
      <c r="H12" s="47">
        <v>12946282.970000001</v>
      </c>
      <c r="I12" s="46">
        <v>2995330.63</v>
      </c>
    </row>
    <row r="13" spans="1:9" ht="14.1" hidden="1" customHeight="1">
      <c r="A13" s="45">
        <v>2001</v>
      </c>
      <c r="B13" s="53">
        <v>1294044.0900000001</v>
      </c>
      <c r="C13" s="51">
        <v>2671515.77</v>
      </c>
      <c r="D13" s="51">
        <v>1722660.9</v>
      </c>
      <c r="E13" s="51">
        <v>10130986.18</v>
      </c>
      <c r="F13" s="51">
        <v>10203.070000000298</v>
      </c>
      <c r="G13" s="52">
        <v>15829410.01</v>
      </c>
      <c r="H13" s="51">
        <v>12834757.75</v>
      </c>
      <c r="I13" s="50">
        <v>2994652.26</v>
      </c>
    </row>
    <row r="14" spans="1:9" ht="14.1" hidden="1" customHeight="1">
      <c r="A14" s="45">
        <v>2001</v>
      </c>
      <c r="B14" s="49">
        <v>1293141.72</v>
      </c>
      <c r="C14" s="47">
        <v>2692769.9</v>
      </c>
      <c r="D14" s="47">
        <v>1744602</v>
      </c>
      <c r="E14" s="47">
        <v>10067069.68</v>
      </c>
      <c r="F14" s="47">
        <v>9989.3399999961257</v>
      </c>
      <c r="G14" s="48">
        <v>15807572.639999997</v>
      </c>
      <c r="H14" s="47">
        <v>12815677.16</v>
      </c>
      <c r="I14" s="46">
        <v>2991895.48</v>
      </c>
    </row>
    <row r="15" spans="1:9" ht="14.1" hidden="1" customHeight="1">
      <c r="A15" s="45">
        <v>2001</v>
      </c>
      <c r="B15" s="49">
        <v>1295615.3600000001</v>
      </c>
      <c r="C15" s="47">
        <v>2703095.4</v>
      </c>
      <c r="D15" s="47">
        <v>1770392.27</v>
      </c>
      <c r="E15" s="47">
        <v>10066340.59</v>
      </c>
      <c r="F15" s="47">
        <v>9888.910000000149</v>
      </c>
      <c r="G15" s="48">
        <v>15845332.529999999</v>
      </c>
      <c r="H15" s="47">
        <v>12852981.9</v>
      </c>
      <c r="I15" s="46">
        <v>2992350.63</v>
      </c>
    </row>
    <row r="16" spans="1:9" ht="14.1" hidden="1" customHeight="1">
      <c r="A16" s="45">
        <v>2001</v>
      </c>
      <c r="B16" s="49">
        <v>1301716.19</v>
      </c>
      <c r="C16" s="47">
        <v>2704254.28</v>
      </c>
      <c r="D16" s="47">
        <v>1787121.66</v>
      </c>
      <c r="E16" s="47">
        <v>10082804.380000001</v>
      </c>
      <c r="F16" s="47">
        <v>9878.1499999985099</v>
      </c>
      <c r="G16" s="48">
        <v>15885774.66</v>
      </c>
      <c r="H16" s="47">
        <v>12892627.02</v>
      </c>
      <c r="I16" s="46">
        <v>2993147.64</v>
      </c>
    </row>
    <row r="17" spans="1:9" ht="14.1" hidden="1" customHeight="1">
      <c r="A17" s="45">
        <v>2001</v>
      </c>
      <c r="B17" s="49">
        <v>1302124.94</v>
      </c>
      <c r="C17" s="47">
        <v>2684333.94</v>
      </c>
      <c r="D17" s="47">
        <v>1759593.29</v>
      </c>
      <c r="E17" s="47">
        <v>10145980.76</v>
      </c>
      <c r="F17" s="47">
        <v>9882.3300000019372</v>
      </c>
      <c r="G17" s="48">
        <v>15901915.260000002</v>
      </c>
      <c r="H17" s="47">
        <v>12909771.92</v>
      </c>
      <c r="I17" s="46">
        <v>2992143.34</v>
      </c>
    </row>
    <row r="18" spans="1:9" ht="14.1" hidden="1" customHeight="1">
      <c r="A18" s="45">
        <v>2002</v>
      </c>
      <c r="B18" s="49"/>
      <c r="C18" s="47"/>
      <c r="D18" s="47"/>
      <c r="E18" s="47"/>
      <c r="F18" s="47"/>
      <c r="G18" s="48"/>
      <c r="H18" s="47"/>
      <c r="I18" s="46"/>
    </row>
    <row r="19" spans="1:9" ht="14.1" hidden="1" customHeight="1">
      <c r="A19" s="45">
        <v>2002</v>
      </c>
      <c r="B19" s="49">
        <v>1299052.68</v>
      </c>
      <c r="C19" s="47">
        <v>2660285.9500000002</v>
      </c>
      <c r="D19" s="47">
        <v>1736094.09</v>
      </c>
      <c r="E19" s="47">
        <v>10011294.810000001</v>
      </c>
      <c r="F19" s="47">
        <v>9792.4799999967217</v>
      </c>
      <c r="G19" s="48">
        <v>15716520.009999998</v>
      </c>
      <c r="H19" s="47">
        <v>12739917.890000001</v>
      </c>
      <c r="I19" s="46">
        <v>2976602.12</v>
      </c>
    </row>
    <row r="20" spans="1:9" ht="14.1" hidden="1" customHeight="1">
      <c r="A20" s="45">
        <v>2002</v>
      </c>
      <c r="B20" s="49">
        <v>1300554.8</v>
      </c>
      <c r="C20" s="47">
        <v>2680728.7000000002</v>
      </c>
      <c r="D20" s="47">
        <v>1786687.9</v>
      </c>
      <c r="E20" s="47">
        <v>10056638.5</v>
      </c>
      <c r="F20" s="47">
        <v>9728.3499999996275</v>
      </c>
      <c r="G20" s="48">
        <v>15834338.25</v>
      </c>
      <c r="H20" s="47">
        <v>12847993.800000001</v>
      </c>
      <c r="I20" s="46">
        <v>2986344.45</v>
      </c>
    </row>
    <row r="21" spans="1:9" ht="14.1" hidden="1" customHeight="1">
      <c r="A21" s="45">
        <v>2002</v>
      </c>
      <c r="B21" s="49">
        <v>1302287.33</v>
      </c>
      <c r="C21" s="47">
        <v>2683236.9</v>
      </c>
      <c r="D21" s="47">
        <v>1799176.8</v>
      </c>
      <c r="E21" s="47">
        <v>10132869.23</v>
      </c>
      <c r="F21" s="47">
        <v>9647.9399999994785</v>
      </c>
      <c r="G21" s="48">
        <v>15927218.200000001</v>
      </c>
      <c r="H21" s="47">
        <v>12928916.98</v>
      </c>
      <c r="I21" s="46">
        <v>2998301.22</v>
      </c>
    </row>
    <row r="22" spans="1:9" ht="14.1" hidden="1" customHeight="1">
      <c r="A22" s="45">
        <v>2002</v>
      </c>
      <c r="B22" s="49">
        <v>1306066.0900000001</v>
      </c>
      <c r="C22" s="47">
        <v>2687308.4</v>
      </c>
      <c r="D22" s="47">
        <v>1814610.4</v>
      </c>
      <c r="E22" s="47">
        <v>10208368.9</v>
      </c>
      <c r="F22" s="47">
        <v>9400.390000000596</v>
      </c>
      <c r="G22" s="48">
        <v>16025754.180000002</v>
      </c>
      <c r="H22" s="47">
        <v>13014698.07</v>
      </c>
      <c r="I22" s="46">
        <v>3011056.11</v>
      </c>
    </row>
    <row r="23" spans="1:9" ht="14.1" customHeight="1">
      <c r="A23" s="45">
        <v>2002</v>
      </c>
      <c r="B23" s="49">
        <v>1312012.33</v>
      </c>
      <c r="C23" s="47">
        <v>2697321.52</v>
      </c>
      <c r="D23" s="47">
        <v>1833705.14</v>
      </c>
      <c r="E23" s="47">
        <v>10331131.039999999</v>
      </c>
      <c r="F23" s="47">
        <v>9352.3699999991804</v>
      </c>
      <c r="G23" s="48">
        <v>16183522.399999999</v>
      </c>
      <c r="H23" s="47">
        <v>13160109.5</v>
      </c>
      <c r="I23" s="46">
        <v>3023412.9</v>
      </c>
    </row>
    <row r="24" spans="1:9" ht="14.1" hidden="1" customHeight="1">
      <c r="A24" s="45">
        <v>2002</v>
      </c>
      <c r="B24" s="49">
        <v>1305003.95</v>
      </c>
      <c r="C24" s="47">
        <v>2711022.63</v>
      </c>
      <c r="D24" s="47">
        <v>1857479.36</v>
      </c>
      <c r="E24" s="47">
        <v>10407663.26</v>
      </c>
      <c r="F24" s="47">
        <v>9361.0999999977648</v>
      </c>
      <c r="G24" s="48">
        <v>16290530.299999997</v>
      </c>
      <c r="H24" s="47">
        <v>13258325.079999996</v>
      </c>
      <c r="I24" s="46">
        <v>3032205.22</v>
      </c>
    </row>
    <row r="25" spans="1:9" ht="14.1" hidden="1" customHeight="1">
      <c r="A25" s="45">
        <v>2002</v>
      </c>
      <c r="B25" s="49">
        <v>1296587.52</v>
      </c>
      <c r="C25" s="47">
        <v>2722922.31</v>
      </c>
      <c r="D25" s="47">
        <v>1872423.6956521738</v>
      </c>
      <c r="E25" s="47">
        <v>10542159.52</v>
      </c>
      <c r="F25" s="47">
        <v>9493.2649999987334</v>
      </c>
      <c r="G25" s="48">
        <v>16443586.310652172</v>
      </c>
      <c r="H25" s="47">
        <v>13405066.930652171</v>
      </c>
      <c r="I25" s="46">
        <v>3038519.38</v>
      </c>
    </row>
    <row r="26" spans="1:9" ht="14.1" hidden="1" customHeight="1">
      <c r="A26" s="45">
        <v>2002</v>
      </c>
      <c r="B26" s="49">
        <v>1290140.8999999999</v>
      </c>
      <c r="C26" s="47">
        <v>2669007.9</v>
      </c>
      <c r="D26" s="47">
        <v>1829633</v>
      </c>
      <c r="E26" s="47">
        <v>10523514.52</v>
      </c>
      <c r="F26" s="47">
        <v>9508.5</v>
      </c>
      <c r="G26" s="48">
        <v>16321804.82</v>
      </c>
      <c r="H26" s="47">
        <v>13283216.359999999</v>
      </c>
      <c r="I26" s="46">
        <v>3038588.46</v>
      </c>
    </row>
    <row r="27" spans="1:9" ht="14.1" hidden="1" customHeight="1">
      <c r="A27" s="45">
        <v>2002</v>
      </c>
      <c r="B27" s="49">
        <v>1284304</v>
      </c>
      <c r="C27" s="47">
        <v>2687288.38</v>
      </c>
      <c r="D27" s="47">
        <v>1852152.57</v>
      </c>
      <c r="E27" s="47">
        <v>10460469.609999999</v>
      </c>
      <c r="F27" s="47">
        <v>9447.480000000447</v>
      </c>
      <c r="G27" s="48">
        <v>16293662.039999999</v>
      </c>
      <c r="H27" s="47">
        <v>13255402.16</v>
      </c>
      <c r="I27" s="46">
        <v>3038259.88</v>
      </c>
    </row>
    <row r="28" spans="1:9" ht="14.1" hidden="1" customHeight="1">
      <c r="A28" s="45">
        <v>2002</v>
      </c>
      <c r="B28" s="49">
        <v>1284233.3400000001</v>
      </c>
      <c r="C28" s="47">
        <v>2697697.69</v>
      </c>
      <c r="D28" s="47">
        <v>1877791.56</v>
      </c>
      <c r="E28" s="47">
        <v>10471138.43</v>
      </c>
      <c r="F28" s="47">
        <v>9383.5800000019372</v>
      </c>
      <c r="G28" s="48">
        <v>16340244.600000001</v>
      </c>
      <c r="H28" s="47">
        <v>13298932.539999999</v>
      </c>
      <c r="I28" s="46">
        <v>3041312.06</v>
      </c>
    </row>
    <row r="29" spans="1:9" ht="14.1" hidden="1" customHeight="1">
      <c r="A29" s="45">
        <v>2002</v>
      </c>
      <c r="B29" s="49">
        <v>1303723.76</v>
      </c>
      <c r="C29" s="47">
        <v>2703450.8</v>
      </c>
      <c r="D29" s="47">
        <v>1894960.42</v>
      </c>
      <c r="E29" s="47">
        <v>10465142.85</v>
      </c>
      <c r="F29" s="47">
        <v>9484.8500000033528</v>
      </c>
      <c r="G29" s="48">
        <v>16376762.680000002</v>
      </c>
      <c r="H29" s="47">
        <v>13332832.99</v>
      </c>
      <c r="I29" s="46">
        <v>3043929.69</v>
      </c>
    </row>
    <row r="30" spans="1:9" ht="14.1" hidden="1" customHeight="1">
      <c r="A30" s="45">
        <v>2002</v>
      </c>
      <c r="B30" s="49">
        <v>1320930.6100000001</v>
      </c>
      <c r="C30" s="47">
        <v>2683807.66</v>
      </c>
      <c r="D30" s="47">
        <v>1849002.33</v>
      </c>
      <c r="E30" s="47">
        <v>10517033.109999999</v>
      </c>
      <c r="F30" s="47">
        <v>9423.9799999985844</v>
      </c>
      <c r="G30" s="48">
        <v>16380197.689999999</v>
      </c>
      <c r="H30" s="47">
        <v>13335651.48</v>
      </c>
      <c r="I30" s="46">
        <v>3044546.21</v>
      </c>
    </row>
    <row r="31" spans="1:9" ht="14.1" hidden="1" customHeight="1">
      <c r="A31" s="45">
        <v>2003</v>
      </c>
      <c r="B31" s="49"/>
      <c r="C31" s="47"/>
      <c r="D31" s="47"/>
      <c r="E31" s="47"/>
      <c r="F31" s="47"/>
      <c r="G31" s="48"/>
      <c r="H31" s="47"/>
      <c r="I31" s="46"/>
    </row>
    <row r="32" spans="1:9" ht="14.1" hidden="1" customHeight="1">
      <c r="A32" s="45">
        <v>2003</v>
      </c>
      <c r="B32" s="49">
        <v>1330600.04</v>
      </c>
      <c r="C32" s="47">
        <v>2659342.7599999998</v>
      </c>
      <c r="D32" s="47">
        <v>1824466.8</v>
      </c>
      <c r="E32" s="47">
        <v>10393453.800000001</v>
      </c>
      <c r="F32" s="47">
        <v>9346.0800000000745</v>
      </c>
      <c r="G32" s="48">
        <v>16217209.48</v>
      </c>
      <c r="H32" s="47">
        <v>13176651.689999999</v>
      </c>
      <c r="I32" s="46">
        <v>3040557.79</v>
      </c>
    </row>
    <row r="33" spans="1:9" ht="14.1" hidden="1" customHeight="1">
      <c r="A33" s="45">
        <v>2003</v>
      </c>
      <c r="B33" s="49">
        <v>1330589.75</v>
      </c>
      <c r="C33" s="47">
        <v>2677738.85</v>
      </c>
      <c r="D33" s="47">
        <v>1883259.55</v>
      </c>
      <c r="E33" s="47">
        <v>10464494.699999999</v>
      </c>
      <c r="F33" s="47">
        <v>9312.7999999970198</v>
      </c>
      <c r="G33" s="48">
        <v>16365395.649999997</v>
      </c>
      <c r="H33" s="47">
        <v>13317061.25</v>
      </c>
      <c r="I33" s="46">
        <v>3048334.4</v>
      </c>
    </row>
    <row r="34" spans="1:9" ht="14.1" hidden="1" customHeight="1">
      <c r="A34" s="45">
        <v>2003</v>
      </c>
      <c r="B34" s="49">
        <v>1331406.52</v>
      </c>
      <c r="C34" s="47">
        <v>2680580.42</v>
      </c>
      <c r="D34" s="47">
        <v>1907776.04</v>
      </c>
      <c r="E34" s="47">
        <v>10553944.140000001</v>
      </c>
      <c r="F34" s="47">
        <v>9265.4499999992549</v>
      </c>
      <c r="G34" s="48">
        <v>16482972.57</v>
      </c>
      <c r="H34" s="47">
        <v>13420034.630000001</v>
      </c>
      <c r="I34" s="46">
        <v>3062937.94</v>
      </c>
    </row>
    <row r="35" spans="1:9" ht="14.1" hidden="1" customHeight="1">
      <c r="A35" s="45">
        <v>2003</v>
      </c>
      <c r="B35" s="49">
        <v>1332768.73</v>
      </c>
      <c r="C35" s="47">
        <v>2676750.21</v>
      </c>
      <c r="D35" s="47">
        <v>1920667.63</v>
      </c>
      <c r="E35" s="47">
        <v>10655033.779999999</v>
      </c>
      <c r="F35" s="47">
        <v>9096.7200000025332</v>
      </c>
      <c r="G35" s="48">
        <v>16594317.070000002</v>
      </c>
      <c r="H35" s="47">
        <v>13514374.560000001</v>
      </c>
      <c r="I35" s="46">
        <v>3079942.51</v>
      </c>
    </row>
    <row r="36" spans="1:9" ht="14.1" customHeight="1">
      <c r="A36" s="45">
        <v>2003</v>
      </c>
      <c r="B36" s="49">
        <v>1332247.95</v>
      </c>
      <c r="C36" s="47">
        <v>2683473.5</v>
      </c>
      <c r="D36" s="47">
        <v>1931947.27</v>
      </c>
      <c r="E36" s="47">
        <v>10779259.630000001</v>
      </c>
      <c r="F36" s="47">
        <v>8862.6899999976158</v>
      </c>
      <c r="G36" s="48"/>
      <c r="H36" s="47">
        <v>13640890.15</v>
      </c>
      <c r="I36" s="46">
        <v>3094900.89</v>
      </c>
    </row>
    <row r="37" spans="1:9" ht="14.1" hidden="1" customHeight="1">
      <c r="A37" s="45">
        <v>2003</v>
      </c>
      <c r="B37" s="49">
        <v>1325280.0900000001</v>
      </c>
      <c r="C37" s="47">
        <v>2696904.19</v>
      </c>
      <c r="D37" s="47">
        <v>1949035.33</v>
      </c>
      <c r="E37" s="47">
        <v>10838055.949999999</v>
      </c>
      <c r="F37" s="47">
        <v>8796.5999999977648</v>
      </c>
      <c r="G37" s="48">
        <v>16818072.159999996</v>
      </c>
      <c r="H37" s="47">
        <v>13711272.93</v>
      </c>
      <c r="I37" s="46">
        <v>3106799.23</v>
      </c>
    </row>
    <row r="38" spans="1:9" ht="14.1" hidden="1" customHeight="1">
      <c r="A38" s="45">
        <v>2003</v>
      </c>
      <c r="B38" s="49">
        <v>1311190.04</v>
      </c>
      <c r="C38" s="47">
        <v>2709372.34</v>
      </c>
      <c r="D38" s="47">
        <v>1959648.47</v>
      </c>
      <c r="E38" s="47">
        <v>10952820.82</v>
      </c>
      <c r="F38" s="47">
        <v>8924.4599999971688</v>
      </c>
      <c r="G38" s="48">
        <v>16941956.129999999</v>
      </c>
      <c r="H38" s="47">
        <v>13828553.539999999</v>
      </c>
      <c r="I38" s="46">
        <v>3113402.59</v>
      </c>
    </row>
    <row r="39" spans="1:9" ht="14.1" hidden="1" customHeight="1">
      <c r="A39" s="45">
        <v>2003</v>
      </c>
      <c r="B39" s="49">
        <v>1302769.1399999999</v>
      </c>
      <c r="C39" s="47">
        <v>2659461.09</v>
      </c>
      <c r="D39" s="47">
        <v>1908300.04</v>
      </c>
      <c r="E39" s="47">
        <v>10930343.76</v>
      </c>
      <c r="F39" s="47">
        <v>9162.1699999980628</v>
      </c>
      <c r="G39" s="48">
        <v>16810036.199999999</v>
      </c>
      <c r="H39" s="47">
        <v>13695292.880000001</v>
      </c>
      <c r="I39" s="46">
        <v>3114743.32</v>
      </c>
    </row>
    <row r="40" spans="1:9" ht="14.1" hidden="1" customHeight="1">
      <c r="A40" s="45">
        <v>2003</v>
      </c>
      <c r="B40" s="49">
        <v>1301365.1299999999</v>
      </c>
      <c r="C40" s="47">
        <v>2675390</v>
      </c>
      <c r="D40" s="47">
        <v>1932325.04</v>
      </c>
      <c r="E40" s="47">
        <v>10867133.449999999</v>
      </c>
      <c r="F40" s="47">
        <v>9262.2099999990314</v>
      </c>
      <c r="G40" s="48">
        <v>16785475.829999998</v>
      </c>
      <c r="H40" s="47">
        <v>13668886.93</v>
      </c>
      <c r="I40" s="46">
        <v>3116588.9</v>
      </c>
    </row>
    <row r="41" spans="1:9" ht="14.1" hidden="1" customHeight="1">
      <c r="A41" s="45">
        <v>2003</v>
      </c>
      <c r="B41" s="49">
        <v>1307527.08</v>
      </c>
      <c r="C41" s="47">
        <v>2682149.65</v>
      </c>
      <c r="D41" s="47">
        <v>1957436.43</v>
      </c>
      <c r="E41" s="47">
        <v>10873122.039999999</v>
      </c>
      <c r="F41" s="47">
        <v>9847.4499999992549</v>
      </c>
      <c r="G41" s="48">
        <v>16830082.649999999</v>
      </c>
      <c r="H41" s="47">
        <v>13708467.359999999</v>
      </c>
      <c r="I41" s="46">
        <v>3121615.29</v>
      </c>
    </row>
    <row r="42" spans="1:9" ht="14.1" hidden="1" customHeight="1">
      <c r="A42" s="45">
        <v>2003</v>
      </c>
      <c r="B42" s="49">
        <v>1308133.75</v>
      </c>
      <c r="C42" s="47">
        <v>2683526.0499999998</v>
      </c>
      <c r="D42" s="47">
        <v>1971788.75</v>
      </c>
      <c r="E42" s="47">
        <v>10876289.199999999</v>
      </c>
      <c r="F42" s="47">
        <v>10497.85000000149</v>
      </c>
      <c r="G42" s="48">
        <v>16850235.600000001</v>
      </c>
      <c r="H42" s="47">
        <v>13723934.050000001</v>
      </c>
      <c r="I42" s="46">
        <v>3126301.55</v>
      </c>
    </row>
    <row r="43" spans="1:9" ht="14.1" hidden="1" customHeight="1">
      <c r="A43" s="45">
        <v>2003</v>
      </c>
      <c r="B43" s="49">
        <v>1313571.52</v>
      </c>
      <c r="C43" s="47">
        <v>2663674.21</v>
      </c>
      <c r="D43" s="47">
        <v>1922437.42</v>
      </c>
      <c r="E43" s="47">
        <v>10915602.84</v>
      </c>
      <c r="F43" s="47">
        <v>10938.219999998808</v>
      </c>
      <c r="G43" s="48">
        <v>16826224.210000001</v>
      </c>
      <c r="H43" s="47">
        <v>13694734.65</v>
      </c>
      <c r="I43" s="46">
        <v>3131489.56</v>
      </c>
    </row>
    <row r="44" spans="1:9" ht="14.1" hidden="1" customHeight="1">
      <c r="A44" s="45">
        <v>2004</v>
      </c>
      <c r="B44" s="49"/>
      <c r="C44" s="47"/>
      <c r="D44" s="47"/>
      <c r="E44" s="47"/>
      <c r="F44" s="47"/>
      <c r="G44" s="48"/>
      <c r="H44" s="47"/>
      <c r="I44" s="46"/>
    </row>
    <row r="45" spans="1:9" ht="14.1" hidden="1" customHeight="1">
      <c r="A45" s="45">
        <v>2004</v>
      </c>
      <c r="B45" s="49">
        <v>1312308</v>
      </c>
      <c r="C45" s="47">
        <v>2638104.2999999998</v>
      </c>
      <c r="D45" s="47">
        <v>1901974.85</v>
      </c>
      <c r="E45" s="47">
        <v>10776845.75</v>
      </c>
      <c r="F45" s="47">
        <v>11618.550000000745</v>
      </c>
      <c r="G45" s="48">
        <v>16640851.450000001</v>
      </c>
      <c r="H45" s="47">
        <v>13511617.050000001</v>
      </c>
      <c r="I45" s="46">
        <v>3129234.4</v>
      </c>
    </row>
    <row r="46" spans="1:9" ht="14.1" hidden="1" customHeight="1">
      <c r="A46" s="45">
        <v>2004</v>
      </c>
      <c r="B46" s="49">
        <v>1305003.6499999999</v>
      </c>
      <c r="C46" s="47">
        <v>2662106.4</v>
      </c>
      <c r="D46" s="47">
        <v>1974234.35</v>
      </c>
      <c r="E46" s="47">
        <v>10855272.6</v>
      </c>
      <c r="F46" s="47">
        <v>12031.85000000149</v>
      </c>
      <c r="G46" s="48">
        <v>16808648.850000001</v>
      </c>
      <c r="H46" s="47">
        <v>13667649</v>
      </c>
      <c r="I46" s="46">
        <v>3140999.85</v>
      </c>
    </row>
    <row r="47" spans="1:9" ht="14.1" hidden="1" customHeight="1">
      <c r="A47" s="45">
        <v>2004</v>
      </c>
      <c r="B47" s="49">
        <v>1305145.26</v>
      </c>
      <c r="C47" s="47">
        <v>2664941.08</v>
      </c>
      <c r="D47" s="47">
        <v>1997969.08</v>
      </c>
      <c r="E47" s="47">
        <v>10950641.43</v>
      </c>
      <c r="F47" s="47">
        <v>12139.79999999702</v>
      </c>
      <c r="G47" s="48">
        <v>16930836.649999999</v>
      </c>
      <c r="H47" s="47">
        <v>13770961.84</v>
      </c>
      <c r="I47" s="46">
        <v>3159874.81</v>
      </c>
    </row>
    <row r="48" spans="1:9" ht="14.1" hidden="1" customHeight="1">
      <c r="A48" s="45">
        <v>2004</v>
      </c>
      <c r="B48" s="49">
        <v>1305241.05</v>
      </c>
      <c r="C48" s="47">
        <v>2659682.2999999998</v>
      </c>
      <c r="D48" s="47">
        <v>2002887.75</v>
      </c>
      <c r="E48" s="47">
        <v>11044207.6</v>
      </c>
      <c r="F48" s="47">
        <v>11353.449999999255</v>
      </c>
      <c r="G48" s="48">
        <v>17023372.149999999</v>
      </c>
      <c r="H48" s="47">
        <v>13846470.800000001</v>
      </c>
      <c r="I48" s="46">
        <v>3176901.35</v>
      </c>
    </row>
    <row r="49" spans="1:9" ht="14.1" customHeight="1">
      <c r="A49" s="45">
        <v>2004</v>
      </c>
      <c r="B49" s="49">
        <v>1301174.55</v>
      </c>
      <c r="C49" s="47">
        <v>2672801.5</v>
      </c>
      <c r="D49" s="47">
        <v>2025433.25</v>
      </c>
      <c r="E49" s="47">
        <v>11165497.25</v>
      </c>
      <c r="F49" s="47">
        <v>9387.4000000022352</v>
      </c>
      <c r="G49" s="48">
        <v>17174293.950000003</v>
      </c>
      <c r="H49" s="47">
        <v>13981476.35</v>
      </c>
      <c r="I49" s="46">
        <v>3192817.6</v>
      </c>
    </row>
    <row r="50" spans="1:9" ht="14.1" hidden="1" customHeight="1">
      <c r="A50" s="45">
        <v>2004</v>
      </c>
      <c r="B50" s="49">
        <v>1288315.3600000001</v>
      </c>
      <c r="C50" s="47">
        <v>2685208.63</v>
      </c>
      <c r="D50" s="47">
        <v>2048553.31</v>
      </c>
      <c r="E50" s="47">
        <v>11245762</v>
      </c>
      <c r="F50" s="47">
        <v>8673.4799999929965</v>
      </c>
      <c r="G50" s="48">
        <v>17276512.779999994</v>
      </c>
      <c r="H50" s="47">
        <v>14070239.300000001</v>
      </c>
      <c r="I50" s="46">
        <v>3206273.48</v>
      </c>
    </row>
    <row r="51" spans="1:9" ht="14.1" hidden="1" customHeight="1">
      <c r="A51" s="45">
        <v>2004</v>
      </c>
      <c r="B51" s="49">
        <v>1263317.17</v>
      </c>
      <c r="C51" s="47">
        <v>2693833.56</v>
      </c>
      <c r="D51" s="47">
        <v>2061358.95</v>
      </c>
      <c r="E51" s="47">
        <v>11387280.82</v>
      </c>
      <c r="F51" s="47">
        <v>8725.8099999986589</v>
      </c>
      <c r="G51" s="48">
        <v>17414516.309999999</v>
      </c>
      <c r="H51" s="47">
        <v>14201680.59</v>
      </c>
      <c r="I51" s="46">
        <v>3212835.72</v>
      </c>
    </row>
    <row r="52" spans="1:9" ht="14.1" hidden="1" customHeight="1">
      <c r="A52" s="45">
        <v>2004</v>
      </c>
      <c r="B52" s="49">
        <v>1246094.77</v>
      </c>
      <c r="C52" s="47">
        <v>2645747.7200000002</v>
      </c>
      <c r="D52" s="47">
        <v>2010139.04</v>
      </c>
      <c r="E52" s="47">
        <v>11351630.220000001</v>
      </c>
      <c r="F52" s="47">
        <v>6562.8999999985099</v>
      </c>
      <c r="G52" s="48">
        <v>17260174.649999999</v>
      </c>
      <c r="H52" s="47">
        <v>14046612.25</v>
      </c>
      <c r="I52" s="46">
        <v>3213562.4</v>
      </c>
    </row>
    <row r="53" spans="1:9" ht="14.1" hidden="1" customHeight="1">
      <c r="A53" s="45">
        <v>2004</v>
      </c>
      <c r="B53" s="49">
        <v>1245504.5900000001</v>
      </c>
      <c r="C53" s="47">
        <v>2660838.86</v>
      </c>
      <c r="D53" s="47">
        <v>2033858.63</v>
      </c>
      <c r="E53" s="47">
        <v>11301001.9</v>
      </c>
      <c r="F53" s="47">
        <v>5914.7399999946356</v>
      </c>
      <c r="G53" s="48">
        <v>17247118.719999995</v>
      </c>
      <c r="H53" s="47">
        <v>14031870.789999999</v>
      </c>
      <c r="I53" s="46">
        <v>3215247.93</v>
      </c>
    </row>
    <row r="54" spans="1:9" ht="14.1" hidden="1" customHeight="1">
      <c r="A54" s="45">
        <v>2004</v>
      </c>
      <c r="B54" s="49">
        <v>1258536.8</v>
      </c>
      <c r="C54" s="47">
        <v>2665703.04</v>
      </c>
      <c r="D54" s="47">
        <v>2062689.33</v>
      </c>
      <c r="E54" s="47">
        <v>11321408.140000001</v>
      </c>
      <c r="F54" s="47">
        <v>5879.7399999983609</v>
      </c>
      <c r="G54" s="48">
        <v>17314217.050000001</v>
      </c>
      <c r="H54" s="47">
        <v>14093262.02</v>
      </c>
      <c r="I54" s="46">
        <v>3220955.03</v>
      </c>
    </row>
    <row r="55" spans="1:9" ht="14.1" hidden="1" customHeight="1">
      <c r="A55" s="45">
        <v>2004</v>
      </c>
      <c r="B55" s="49">
        <v>1256034.0900000001</v>
      </c>
      <c r="C55" s="47">
        <v>2668729.9500000002</v>
      </c>
      <c r="D55" s="47">
        <v>2084250.09</v>
      </c>
      <c r="E55" s="47">
        <v>11334586.57</v>
      </c>
      <c r="F55" s="47">
        <v>5873.5399999991059</v>
      </c>
      <c r="G55" s="48">
        <v>17349474.239999998</v>
      </c>
      <c r="H55" s="47">
        <v>14122653.779999999</v>
      </c>
      <c r="I55" s="46">
        <v>3226820.46</v>
      </c>
    </row>
    <row r="56" spans="1:9" ht="14.1" hidden="1" customHeight="1">
      <c r="A56" s="45">
        <v>2004</v>
      </c>
      <c r="B56" s="49">
        <v>1256070.7</v>
      </c>
      <c r="C56" s="47">
        <v>2650481.15</v>
      </c>
      <c r="D56" s="47">
        <v>2045603.6</v>
      </c>
      <c r="E56" s="47">
        <v>11382429.65</v>
      </c>
      <c r="F56" s="47">
        <v>5775.9499999992549</v>
      </c>
      <c r="G56" s="48">
        <v>17340361.050000001</v>
      </c>
      <c r="H56" s="47">
        <v>14108261.75</v>
      </c>
      <c r="I56" s="46">
        <v>3232099.3</v>
      </c>
    </row>
    <row r="57" spans="1:9" ht="14.1" hidden="1" customHeight="1">
      <c r="A57" s="45">
        <v>2005</v>
      </c>
      <c r="B57" s="49"/>
      <c r="C57" s="47"/>
      <c r="D57" s="47"/>
      <c r="E57" s="47"/>
      <c r="F57" s="47"/>
      <c r="G57" s="48"/>
      <c r="H57" s="47"/>
      <c r="I57" s="46"/>
    </row>
    <row r="58" spans="1:9" ht="14.1" hidden="1" customHeight="1">
      <c r="A58" s="45">
        <v>2005</v>
      </c>
      <c r="B58" s="49">
        <v>1237722.6000000001</v>
      </c>
      <c r="C58" s="47">
        <v>2633557.9</v>
      </c>
      <c r="D58" s="47">
        <v>2031264.25</v>
      </c>
      <c r="E58" s="47">
        <v>11272808.6</v>
      </c>
      <c r="F58" s="47">
        <v>5587.0999999996275</v>
      </c>
      <c r="G58" s="48">
        <v>17180940.449999999</v>
      </c>
      <c r="H58" s="47">
        <v>13950789.949999999</v>
      </c>
      <c r="I58" s="46">
        <v>3230150.5</v>
      </c>
    </row>
    <row r="59" spans="1:9" ht="14.1" hidden="1" customHeight="1">
      <c r="A59" s="45">
        <v>2005</v>
      </c>
      <c r="B59" s="49">
        <v>1236576.1000000001</v>
      </c>
      <c r="C59" s="47">
        <v>2647642.65</v>
      </c>
      <c r="D59" s="47">
        <v>2088024.8</v>
      </c>
      <c r="E59" s="47">
        <v>11342582.5</v>
      </c>
      <c r="F59" s="47">
        <v>5557.7500000009313</v>
      </c>
      <c r="G59" s="48">
        <v>17320383.800000001</v>
      </c>
      <c r="H59" s="47">
        <v>14081961.949999999</v>
      </c>
      <c r="I59" s="46">
        <v>3238421.85</v>
      </c>
    </row>
    <row r="60" spans="1:9" ht="14.1" hidden="1" customHeight="1">
      <c r="A60" s="45">
        <v>2005</v>
      </c>
      <c r="B60" s="49">
        <v>1230951.47</v>
      </c>
      <c r="C60" s="47">
        <v>2644583.14</v>
      </c>
      <c r="D60" s="47">
        <v>2108556.71</v>
      </c>
      <c r="E60" s="47">
        <v>11440901.039999999</v>
      </c>
      <c r="F60" s="47">
        <v>5552.0199999997858</v>
      </c>
      <c r="G60" s="48">
        <v>17430544.379999999</v>
      </c>
      <c r="H60" s="47">
        <v>14175986.359999999</v>
      </c>
      <c r="I60" s="46">
        <v>3254558.02</v>
      </c>
    </row>
    <row r="61" spans="1:9" ht="14.1" hidden="1" customHeight="1">
      <c r="A61" s="45">
        <v>2005</v>
      </c>
      <c r="B61" s="49">
        <v>1234007.6299999999</v>
      </c>
      <c r="C61" s="47">
        <v>2643544.7200000002</v>
      </c>
      <c r="D61" s="47">
        <v>2142392.13</v>
      </c>
      <c r="E61" s="47">
        <v>11549972.59</v>
      </c>
      <c r="F61" s="47">
        <v>5545.9399999980815</v>
      </c>
      <c r="G61" s="48">
        <v>17575463.009999998</v>
      </c>
      <c r="H61" s="47">
        <v>14301500.43</v>
      </c>
      <c r="I61" s="46">
        <v>3273962.58</v>
      </c>
    </row>
    <row r="62" spans="1:9" ht="14.1" customHeight="1">
      <c r="A62" s="45">
        <v>2005</v>
      </c>
      <c r="B62" s="49">
        <v>1244694.31</v>
      </c>
      <c r="C62" s="47">
        <v>2650814.36</v>
      </c>
      <c r="D62" s="47">
        <v>2176221.31</v>
      </c>
      <c r="E62" s="47">
        <v>11712377.68</v>
      </c>
      <c r="F62" s="47">
        <v>5547.8799999994226</v>
      </c>
      <c r="G62" s="48">
        <v>17789655.539999999</v>
      </c>
      <c r="H62" s="47">
        <v>14491029.6</v>
      </c>
      <c r="I62" s="46">
        <v>3298625.94</v>
      </c>
    </row>
    <row r="63" spans="1:9" ht="14.1" hidden="1" customHeight="1">
      <c r="A63" s="45">
        <v>2005</v>
      </c>
      <c r="B63" s="49">
        <v>1259140.95</v>
      </c>
      <c r="C63" s="47">
        <v>2666548.86</v>
      </c>
      <c r="D63" s="47">
        <v>2220053.59</v>
      </c>
      <c r="E63" s="47">
        <v>11868864</v>
      </c>
      <c r="F63" s="47">
        <v>5150.7099999997299</v>
      </c>
      <c r="G63" s="48">
        <v>18019758.109999999</v>
      </c>
      <c r="H63" s="47">
        <v>14694527.58</v>
      </c>
      <c r="I63" s="46">
        <v>3325230.53</v>
      </c>
    </row>
    <row r="64" spans="1:9" ht="14.1" hidden="1" customHeight="1">
      <c r="A64" s="45">
        <v>2005</v>
      </c>
      <c r="B64" s="49">
        <v>1261475.43</v>
      </c>
      <c r="C64" s="47">
        <v>2680174.4700000002</v>
      </c>
      <c r="D64" s="47">
        <v>2245256.34</v>
      </c>
      <c r="E64" s="47">
        <v>12068579.91</v>
      </c>
      <c r="F64" s="47">
        <v>4907.9200000001583</v>
      </c>
      <c r="G64" s="48">
        <v>18260394.07</v>
      </c>
      <c r="H64" s="47">
        <v>14915247.960000001</v>
      </c>
      <c r="I64" s="46">
        <v>3345146.11</v>
      </c>
    </row>
    <row r="65" spans="1:9" ht="14.1" hidden="1" customHeight="1">
      <c r="A65" s="45">
        <v>2005</v>
      </c>
      <c r="B65" s="49">
        <v>1248897.5</v>
      </c>
      <c r="C65" s="47">
        <v>2640500.6800000002</v>
      </c>
      <c r="D65" s="47">
        <v>2209900.5</v>
      </c>
      <c r="E65" s="47">
        <v>12064270.4</v>
      </c>
      <c r="F65" s="47">
        <v>4743.5099999955855</v>
      </c>
      <c r="G65" s="48">
        <v>18168312.589999996</v>
      </c>
      <c r="H65" s="47">
        <v>14811433.789999999</v>
      </c>
      <c r="I65" s="46">
        <v>3356878.8</v>
      </c>
    </row>
    <row r="66" spans="1:9" ht="14.1" hidden="1" customHeight="1">
      <c r="A66" s="45">
        <v>2005</v>
      </c>
      <c r="B66" s="49">
        <v>1239644.8999999999</v>
      </c>
      <c r="C66" s="47">
        <v>2655650.36</v>
      </c>
      <c r="D66" s="47">
        <v>2245067.2200000002</v>
      </c>
      <c r="E66" s="47">
        <v>12052148.310000001</v>
      </c>
      <c r="F66" s="47">
        <v>4428.7499999948777</v>
      </c>
      <c r="G66" s="48">
        <v>18196939.539999995</v>
      </c>
      <c r="H66" s="47">
        <v>14829351.609999999</v>
      </c>
      <c r="I66" s="46">
        <v>3367587.93</v>
      </c>
    </row>
    <row r="67" spans="1:9" ht="14.1" hidden="1" customHeight="1">
      <c r="A67" s="45">
        <v>2005</v>
      </c>
      <c r="B67" s="49">
        <v>1244062.05</v>
      </c>
      <c r="C67" s="47">
        <v>2658923.0499999998</v>
      </c>
      <c r="D67" s="47">
        <v>2287957.2999999998</v>
      </c>
      <c r="E67" s="47">
        <v>12099636.6</v>
      </c>
      <c r="F67" s="47">
        <v>4234.4000000029337</v>
      </c>
      <c r="G67" s="48">
        <v>18294813.400000002</v>
      </c>
      <c r="H67" s="47">
        <v>14916828.75</v>
      </c>
      <c r="I67" s="46">
        <v>3377984.65</v>
      </c>
    </row>
    <row r="68" spans="1:9" ht="14.1" hidden="1" customHeight="1">
      <c r="A68" s="45">
        <v>2005</v>
      </c>
      <c r="B68" s="49">
        <v>1242872.1399999999</v>
      </c>
      <c r="C68" s="47">
        <v>2658213.14</v>
      </c>
      <c r="D68" s="47">
        <v>2310763.66</v>
      </c>
      <c r="E68" s="47">
        <v>12114490.09</v>
      </c>
      <c r="F68" s="47">
        <v>4090.7800000023562</v>
      </c>
      <c r="G68" s="48">
        <v>18330429.810000002</v>
      </c>
      <c r="H68" s="47">
        <v>14944602.83</v>
      </c>
      <c r="I68" s="46">
        <v>3385826.98</v>
      </c>
    </row>
    <row r="69" spans="1:9" ht="14.1" hidden="1" customHeight="1">
      <c r="A69" s="45">
        <v>2005</v>
      </c>
      <c r="B69" s="49">
        <v>1243103.05</v>
      </c>
      <c r="C69" s="47">
        <v>2640731.7000000002</v>
      </c>
      <c r="D69" s="47">
        <v>2268297.2000000002</v>
      </c>
      <c r="E69" s="47">
        <v>12160188.75</v>
      </c>
      <c r="F69" s="47">
        <v>4002.2499999988358</v>
      </c>
      <c r="G69" s="48">
        <v>18316322.949999999</v>
      </c>
      <c r="H69" s="47">
        <v>14925476.85</v>
      </c>
      <c r="I69" s="46">
        <v>3390846.1</v>
      </c>
    </row>
    <row r="70" spans="1:9" ht="14.1" hidden="1" customHeight="1">
      <c r="A70" s="45">
        <v>2006</v>
      </c>
      <c r="B70" s="49"/>
      <c r="C70" s="47"/>
      <c r="D70" s="47"/>
      <c r="E70" s="47"/>
      <c r="F70" s="47"/>
      <c r="G70" s="48"/>
      <c r="H70" s="47"/>
      <c r="I70" s="46"/>
    </row>
    <row r="71" spans="1:9" ht="14.1" hidden="1" customHeight="1">
      <c r="A71" s="45">
        <v>2006</v>
      </c>
      <c r="B71" s="49">
        <v>1235164.8500000001</v>
      </c>
      <c r="C71" s="47">
        <v>2622278.38</v>
      </c>
      <c r="D71" s="47">
        <v>2252926.38</v>
      </c>
      <c r="E71" s="47">
        <v>12040878.039999999</v>
      </c>
      <c r="F71" s="47">
        <v>3712.6400000001304</v>
      </c>
      <c r="G71" s="48">
        <v>18154960.289999999</v>
      </c>
      <c r="H71" s="47">
        <v>14769091.689999999</v>
      </c>
      <c r="I71" s="46">
        <v>3385868.6</v>
      </c>
    </row>
    <row r="72" spans="1:9" ht="14.1" hidden="1" customHeight="1">
      <c r="A72" s="45">
        <v>2006</v>
      </c>
      <c r="B72" s="49">
        <v>1228152.3500000001</v>
      </c>
      <c r="C72" s="47">
        <v>2636026.65</v>
      </c>
      <c r="D72" s="47">
        <v>2316073.5</v>
      </c>
      <c r="E72" s="47">
        <v>12103236.9</v>
      </c>
      <c r="F72" s="47">
        <v>3407.3499999996275</v>
      </c>
      <c r="G72" s="48">
        <v>18286896.75</v>
      </c>
      <c r="H72" s="47">
        <v>14894475.300000001</v>
      </c>
      <c r="I72" s="46">
        <v>3392421.45</v>
      </c>
    </row>
    <row r="73" spans="1:9" ht="14.1" hidden="1" customHeight="1">
      <c r="A73" s="45">
        <v>2006</v>
      </c>
      <c r="B73" s="49">
        <v>1221917.04</v>
      </c>
      <c r="C73" s="47">
        <v>2642175.91</v>
      </c>
      <c r="D73" s="47">
        <v>2350501.21</v>
      </c>
      <c r="E73" s="47">
        <v>12199500.91</v>
      </c>
      <c r="F73" s="47">
        <v>1331.9799999967217</v>
      </c>
      <c r="G73" s="48">
        <v>18415427.049999997</v>
      </c>
      <c r="H73" s="47">
        <v>15011215.550000001</v>
      </c>
      <c r="I73" s="46">
        <v>3404211.5</v>
      </c>
    </row>
    <row r="74" spans="1:9" ht="14.1" hidden="1" customHeight="1">
      <c r="A74" s="45">
        <v>2006</v>
      </c>
      <c r="B74" s="49">
        <v>1219229.27</v>
      </c>
      <c r="C74" s="47">
        <v>2641979.7200000002</v>
      </c>
      <c r="D74" s="47">
        <v>2367635.5499999998</v>
      </c>
      <c r="E74" s="47">
        <v>12310972.5</v>
      </c>
      <c r="F74" s="47">
        <v>491.80999999772757</v>
      </c>
      <c r="G74" s="48">
        <v>18540308.849999998</v>
      </c>
      <c r="H74" s="47">
        <v>15122932.98</v>
      </c>
      <c r="I74" s="46">
        <v>3417375.87</v>
      </c>
    </row>
    <row r="75" spans="1:9" ht="14.1" customHeight="1">
      <c r="A75" s="45">
        <v>2006</v>
      </c>
      <c r="B75" s="49">
        <v>1218397.0900000001</v>
      </c>
      <c r="C75" s="47">
        <v>2652128.04</v>
      </c>
      <c r="D75" s="47">
        <v>2395308.86</v>
      </c>
      <c r="E75" s="47">
        <v>12430512.949999999</v>
      </c>
      <c r="F75" s="47">
        <v>179.34999999613501</v>
      </c>
      <c r="G75" s="48">
        <v>18696526.289999995</v>
      </c>
      <c r="H75" s="47">
        <v>15265453.35</v>
      </c>
      <c r="I75" s="46">
        <v>3431072.94</v>
      </c>
    </row>
    <row r="76" spans="1:9" ht="14.1" hidden="1" customHeight="1">
      <c r="A76" s="45">
        <v>2006</v>
      </c>
      <c r="B76" s="49">
        <v>1210921.5900000001</v>
      </c>
      <c r="C76" s="47">
        <v>2663619.63</v>
      </c>
      <c r="D76" s="47">
        <v>2418575.4</v>
      </c>
      <c r="E76" s="47">
        <v>12514419.4</v>
      </c>
      <c r="F76" s="47">
        <v>134.34999999334104</v>
      </c>
      <c r="G76" s="48">
        <v>18807670.369999994</v>
      </c>
      <c r="H76" s="47">
        <v>15368628.300000001</v>
      </c>
      <c r="I76" s="46">
        <v>3439042.07</v>
      </c>
    </row>
    <row r="77" spans="1:9" ht="14.1" hidden="1" customHeight="1">
      <c r="A77" s="45">
        <v>2006</v>
      </c>
      <c r="B77" s="49">
        <v>1197317.47</v>
      </c>
      <c r="C77" s="47">
        <v>2675679.4700000002</v>
      </c>
      <c r="D77" s="47">
        <v>2430698.7999999998</v>
      </c>
      <c r="E77" s="47">
        <v>12641127</v>
      </c>
      <c r="F77" s="47">
        <v>133.5999999998603</v>
      </c>
      <c r="G77" s="48">
        <v>18944956.34</v>
      </c>
      <c r="H77" s="47">
        <v>15505214.07</v>
      </c>
      <c r="I77" s="46">
        <v>3439742.27</v>
      </c>
    </row>
    <row r="78" spans="1:9" ht="14.1" hidden="1" customHeight="1">
      <c r="A78" s="45">
        <v>2006</v>
      </c>
      <c r="B78" s="49">
        <v>1186204.72</v>
      </c>
      <c r="C78" s="47">
        <v>2636006.1800000002</v>
      </c>
      <c r="D78" s="47">
        <v>2371446.63</v>
      </c>
      <c r="E78" s="47">
        <v>12566756.09</v>
      </c>
      <c r="F78" s="47">
        <v>132.97999999416061</v>
      </c>
      <c r="G78" s="48">
        <v>18760546.599999994</v>
      </c>
      <c r="H78" s="47">
        <v>15326871.029999999</v>
      </c>
      <c r="I78" s="46">
        <v>3433675.57</v>
      </c>
    </row>
    <row r="79" spans="1:9" ht="14.1" hidden="1" customHeight="1">
      <c r="A79" s="45">
        <v>2006</v>
      </c>
      <c r="B79" s="49">
        <v>1185956.3799999999</v>
      </c>
      <c r="C79" s="47">
        <v>2649496.7599999998</v>
      </c>
      <c r="D79" s="47">
        <v>2402531.14</v>
      </c>
      <c r="E79" s="47">
        <v>12538981.09</v>
      </c>
      <c r="F79" s="47">
        <v>131.73999999603257</v>
      </c>
      <c r="G79" s="48">
        <v>18777097.109999996</v>
      </c>
      <c r="H79" s="47">
        <v>15345178.220000001</v>
      </c>
      <c r="I79" s="46">
        <v>3431918.89</v>
      </c>
    </row>
    <row r="80" spans="1:9" ht="14.1" hidden="1" customHeight="1">
      <c r="A80" s="45">
        <v>2006</v>
      </c>
      <c r="B80" s="49">
        <v>1191658.04</v>
      </c>
      <c r="C80" s="47">
        <v>2655649.9</v>
      </c>
      <c r="D80" s="47">
        <v>2438983.71</v>
      </c>
      <c r="E80" s="47">
        <v>12579937.380000001</v>
      </c>
      <c r="F80" s="47">
        <v>129.9800000009127</v>
      </c>
      <c r="G80" s="48">
        <v>18866359.010000002</v>
      </c>
      <c r="H80" s="47">
        <v>15431560.98</v>
      </c>
      <c r="I80" s="46">
        <v>3434798.03</v>
      </c>
    </row>
    <row r="81" spans="1:9" ht="14.1" hidden="1" customHeight="1">
      <c r="A81" s="45">
        <v>2006</v>
      </c>
      <c r="B81" s="49">
        <v>1192862.8500000001</v>
      </c>
      <c r="C81" s="47">
        <v>2662589.14</v>
      </c>
      <c r="D81" s="47">
        <v>2459827.09</v>
      </c>
      <c r="E81" s="47">
        <v>12607414.279999999</v>
      </c>
      <c r="F81" s="47">
        <v>128.98000000044703</v>
      </c>
      <c r="G81" s="48">
        <v>18922822.34</v>
      </c>
      <c r="H81" s="47">
        <v>15487466.49</v>
      </c>
      <c r="I81" s="46">
        <v>3435355.85</v>
      </c>
    </row>
    <row r="82" spans="1:9" ht="14.1" hidden="1" customHeight="1">
      <c r="A82" s="45">
        <v>2006</v>
      </c>
      <c r="B82" s="49">
        <v>1201771.1100000001</v>
      </c>
      <c r="C82" s="47">
        <v>2653278.88</v>
      </c>
      <c r="D82" s="47">
        <v>2421559.94</v>
      </c>
      <c r="E82" s="47">
        <v>12649258.83</v>
      </c>
      <c r="F82" s="47">
        <v>127.02999999909662</v>
      </c>
      <c r="G82" s="48">
        <v>18925995.789999999</v>
      </c>
      <c r="H82" s="47">
        <v>15488655.59</v>
      </c>
      <c r="I82" s="46">
        <v>3437340.2</v>
      </c>
    </row>
    <row r="83" spans="1:9" ht="14.1" hidden="1" customHeight="1">
      <c r="A83" s="45">
        <v>2007</v>
      </c>
      <c r="B83" s="49"/>
      <c r="C83" s="47"/>
      <c r="D83" s="47"/>
      <c r="E83" s="47"/>
      <c r="F83" s="47"/>
      <c r="G83" s="48"/>
      <c r="H83" s="47"/>
      <c r="I83" s="46"/>
    </row>
    <row r="84" spans="1:9" ht="14.1" hidden="1" customHeight="1">
      <c r="A84" s="45">
        <v>2007</v>
      </c>
      <c r="B84" s="49">
        <v>1202429.72</v>
      </c>
      <c r="C84" s="47">
        <v>2644572.27</v>
      </c>
      <c r="D84" s="47">
        <v>2411367.27</v>
      </c>
      <c r="E84" s="47">
        <v>12520102.5</v>
      </c>
      <c r="F84" s="47">
        <v>125.09999999566899</v>
      </c>
      <c r="G84" s="48">
        <v>18778596.859999996</v>
      </c>
      <c r="H84" s="47">
        <v>15346386.380000001</v>
      </c>
      <c r="I84" s="46">
        <v>3432210.48</v>
      </c>
    </row>
    <row r="85" spans="1:9" ht="14.1" hidden="1" customHeight="1">
      <c r="A85" s="45">
        <v>2007</v>
      </c>
      <c r="B85" s="49">
        <v>1203475.25</v>
      </c>
      <c r="C85" s="47">
        <v>2688532.5</v>
      </c>
      <c r="D85" s="47">
        <v>2449412.25</v>
      </c>
      <c r="E85" s="47">
        <v>12574460.85</v>
      </c>
      <c r="F85" s="47">
        <v>116.49999999813735</v>
      </c>
      <c r="G85" s="48">
        <v>18915997.349999998</v>
      </c>
      <c r="H85" s="47">
        <v>15475783.199999999</v>
      </c>
      <c r="I85" s="46">
        <v>3440214.15</v>
      </c>
    </row>
    <row r="86" spans="1:9" ht="14.1" hidden="1" customHeight="1">
      <c r="A86" s="45">
        <v>2007</v>
      </c>
      <c r="B86" s="49">
        <v>1200363.0900000001</v>
      </c>
      <c r="C86" s="47">
        <v>2707021.77</v>
      </c>
      <c r="D86" s="47">
        <v>2483888.59</v>
      </c>
      <c r="E86" s="47">
        <v>12667563.810000001</v>
      </c>
      <c r="F86" s="47">
        <v>114.0099999953527</v>
      </c>
      <c r="G86" s="48">
        <v>19058951.269999996</v>
      </c>
      <c r="H86" s="47">
        <v>15603967.48</v>
      </c>
      <c r="I86" s="46">
        <v>3454983.79</v>
      </c>
    </row>
    <row r="87" spans="1:9" ht="14.1" hidden="1" customHeight="1">
      <c r="A87" s="45">
        <v>2007</v>
      </c>
      <c r="B87" s="49">
        <v>1197765.68</v>
      </c>
      <c r="C87" s="47">
        <v>2708156.31</v>
      </c>
      <c r="D87" s="47">
        <v>2488334.31</v>
      </c>
      <c r="E87" s="47">
        <v>12756845.939999999</v>
      </c>
      <c r="F87" s="47">
        <v>113.76999999466352</v>
      </c>
      <c r="G87" s="48">
        <v>19151216.009999994</v>
      </c>
      <c r="H87" s="47">
        <v>15681703.92</v>
      </c>
      <c r="I87" s="46">
        <v>3469512.09</v>
      </c>
    </row>
    <row r="88" spans="1:9" ht="14.1" customHeight="1">
      <c r="A88" s="45">
        <v>2007</v>
      </c>
      <c r="B88" s="49">
        <v>1200072.5</v>
      </c>
      <c r="C88" s="47">
        <v>2722397.09</v>
      </c>
      <c r="D88" s="47">
        <v>2503781.54</v>
      </c>
      <c r="E88" s="47">
        <v>12876824.68</v>
      </c>
      <c r="F88" s="47">
        <v>112.87999999430031</v>
      </c>
      <c r="G88" s="48">
        <v>19303188.689999994</v>
      </c>
      <c r="H88" s="47">
        <v>15819915.16</v>
      </c>
      <c r="I88" s="46">
        <v>3483273.53</v>
      </c>
    </row>
    <row r="89" spans="1:9" ht="14.1" hidden="1" customHeight="1">
      <c r="A89" s="45">
        <v>2007</v>
      </c>
      <c r="B89" s="49">
        <v>1194636.3799999999</v>
      </c>
      <c r="C89" s="47">
        <v>2734458.23</v>
      </c>
      <c r="D89" s="47">
        <v>2513052.19</v>
      </c>
      <c r="E89" s="47">
        <v>12935519.140000001</v>
      </c>
      <c r="F89" s="47">
        <v>110.36000000033528</v>
      </c>
      <c r="G89" s="48">
        <v>19377776.300000001</v>
      </c>
      <c r="H89" s="47">
        <v>15882996.029999999</v>
      </c>
      <c r="I89" s="46">
        <v>3494780.27</v>
      </c>
    </row>
    <row r="90" spans="1:9" ht="14.1" hidden="1" customHeight="1">
      <c r="A90" s="45">
        <v>2007</v>
      </c>
      <c r="B90" s="49">
        <v>1187735.3600000001</v>
      </c>
      <c r="C90" s="47">
        <v>2744821.31</v>
      </c>
      <c r="D90" s="47">
        <v>2510482.59</v>
      </c>
      <c r="E90" s="47">
        <v>13049901.949999999</v>
      </c>
      <c r="F90" s="47">
        <v>108.9899999962654</v>
      </c>
      <c r="G90" s="48">
        <v>19493050.199999996</v>
      </c>
      <c r="H90" s="47">
        <v>15992558.4</v>
      </c>
      <c r="I90" s="46">
        <v>3500491.8</v>
      </c>
    </row>
    <row r="91" spans="1:9" ht="14.1" hidden="1" customHeight="1">
      <c r="A91" s="45">
        <v>2007</v>
      </c>
      <c r="B91" s="49">
        <v>1179274.68</v>
      </c>
      <c r="C91" s="47">
        <v>2703660.36</v>
      </c>
      <c r="D91" s="47">
        <v>2436255.5</v>
      </c>
      <c r="E91" s="47">
        <v>12966886.359999999</v>
      </c>
      <c r="F91" s="47">
        <v>108.28999999468215</v>
      </c>
      <c r="G91" s="48">
        <v>19286185.189999994</v>
      </c>
      <c r="H91" s="47">
        <v>15788853.57</v>
      </c>
      <c r="I91" s="46">
        <v>3497331.62</v>
      </c>
    </row>
    <row r="92" spans="1:9" ht="14.1" hidden="1" customHeight="1">
      <c r="A92" s="45">
        <v>2007</v>
      </c>
      <c r="B92" s="49">
        <v>1179912.05</v>
      </c>
      <c r="C92" s="47">
        <v>2717711.15</v>
      </c>
      <c r="D92" s="47">
        <v>2455652.9</v>
      </c>
      <c r="E92" s="47">
        <v>12937604.75</v>
      </c>
      <c r="F92" s="47">
        <v>104.50000000162981</v>
      </c>
      <c r="G92" s="48">
        <v>19290985.350000001</v>
      </c>
      <c r="H92" s="47">
        <v>15791028.1</v>
      </c>
      <c r="I92" s="46">
        <v>3499957.25</v>
      </c>
    </row>
    <row r="93" spans="1:9" ht="14.1" hidden="1" customHeight="1">
      <c r="A93" s="45">
        <v>2007</v>
      </c>
      <c r="B93" s="49">
        <v>1188724.3999999999</v>
      </c>
      <c r="C93" s="47">
        <v>2725820.68</v>
      </c>
      <c r="D93" s="47">
        <v>2479766</v>
      </c>
      <c r="E93" s="47">
        <v>12977270.4</v>
      </c>
      <c r="F93" s="47">
        <v>102.01999999210238</v>
      </c>
      <c r="G93" s="48">
        <v>19371683.499999993</v>
      </c>
      <c r="H93" s="47">
        <v>15864912.109999999</v>
      </c>
      <c r="I93" s="46">
        <v>3506771.39</v>
      </c>
    </row>
    <row r="94" spans="1:9" ht="14.1" hidden="1" customHeight="1">
      <c r="A94" s="45">
        <v>2007</v>
      </c>
      <c r="B94" s="49">
        <v>1186097.52</v>
      </c>
      <c r="C94" s="47">
        <v>2728847.52</v>
      </c>
      <c r="D94" s="47">
        <v>2488152.42</v>
      </c>
      <c r="E94" s="47">
        <v>12989959.470000001</v>
      </c>
      <c r="F94" s="47">
        <v>101.980000003241</v>
      </c>
      <c r="G94" s="48">
        <v>19393158.910000004</v>
      </c>
      <c r="H94" s="47">
        <v>15882775.68</v>
      </c>
      <c r="I94" s="46">
        <v>3510383.23</v>
      </c>
    </row>
    <row r="95" spans="1:9" ht="14.1" hidden="1" customHeight="1">
      <c r="A95" s="45">
        <v>2007</v>
      </c>
      <c r="B95" s="49">
        <v>1188235.94</v>
      </c>
      <c r="C95" s="47">
        <v>2717009.58</v>
      </c>
      <c r="D95" s="47">
        <v>2430280.17</v>
      </c>
      <c r="E95" s="47">
        <v>13037149.41</v>
      </c>
      <c r="F95" s="47">
        <v>101.98000000184402</v>
      </c>
      <c r="G95" s="48">
        <v>19372777.080000002</v>
      </c>
      <c r="H95" s="47">
        <v>15859836.27</v>
      </c>
      <c r="I95" s="46">
        <v>3512940.81</v>
      </c>
    </row>
    <row r="96" spans="1:9" ht="14.1" hidden="1" customHeight="1">
      <c r="A96" s="45">
        <v>2008</v>
      </c>
      <c r="B96" s="49"/>
      <c r="C96" s="47"/>
      <c r="D96" s="47"/>
      <c r="E96" s="47"/>
      <c r="F96" s="47"/>
      <c r="G96" s="48"/>
      <c r="H96" s="47"/>
      <c r="I96" s="46"/>
    </row>
    <row r="97" spans="1:9" ht="13.7" hidden="1" customHeight="1">
      <c r="A97" s="45">
        <v>2008</v>
      </c>
      <c r="B97" s="49">
        <v>1198044</v>
      </c>
      <c r="C97" s="47">
        <v>2698022.54</v>
      </c>
      <c r="D97" s="47">
        <v>2385886.86</v>
      </c>
      <c r="E97" s="47">
        <v>12879795.609999994</v>
      </c>
      <c r="F97" s="47">
        <v>102.00000000046566</v>
      </c>
      <c r="G97" s="48">
        <v>19161851.009999994</v>
      </c>
      <c r="H97" s="47">
        <v>15656609.300000001</v>
      </c>
      <c r="I97" s="46">
        <v>3505241.71</v>
      </c>
    </row>
    <row r="98" spans="1:9" ht="14.1" hidden="1" customHeight="1">
      <c r="A98" s="45">
        <v>2008</v>
      </c>
      <c r="B98" s="49">
        <v>1201197.95</v>
      </c>
      <c r="C98" s="47">
        <v>2707470.6</v>
      </c>
      <c r="D98" s="47">
        <v>2409173.7999999998</v>
      </c>
      <c r="E98" s="47">
        <v>12927282.410000006</v>
      </c>
      <c r="F98" s="47">
        <v>101.99999999976717</v>
      </c>
      <c r="G98" s="48">
        <v>19245226.760000005</v>
      </c>
      <c r="H98" s="47">
        <v>15738096.1</v>
      </c>
      <c r="I98" s="46">
        <v>3507130.66</v>
      </c>
    </row>
    <row r="99" spans="1:9" ht="14.1" hidden="1" customHeight="1">
      <c r="A99" s="45">
        <v>2008</v>
      </c>
      <c r="B99" s="49">
        <v>1208487.47</v>
      </c>
      <c r="C99" s="47">
        <v>2701445.52</v>
      </c>
      <c r="D99" s="47">
        <v>2386477.21</v>
      </c>
      <c r="E99" s="47">
        <v>13017898.310000001</v>
      </c>
      <c r="F99" s="47">
        <v>101.62000000593252</v>
      </c>
      <c r="G99" s="48">
        <v>19314410.130000006</v>
      </c>
      <c r="H99" s="47">
        <v>15797495.35</v>
      </c>
      <c r="I99" s="46">
        <v>3516914.78</v>
      </c>
    </row>
    <row r="100" spans="1:9" ht="14.1" hidden="1" customHeight="1">
      <c r="A100" s="45">
        <v>2008</v>
      </c>
      <c r="B100" s="49">
        <v>1212988.68</v>
      </c>
      <c r="C100" s="47">
        <v>2698108.13</v>
      </c>
      <c r="D100" s="47">
        <v>2365913.36</v>
      </c>
      <c r="E100" s="47">
        <v>13079158.5</v>
      </c>
      <c r="F100" s="47">
        <v>100.74999999837019</v>
      </c>
      <c r="G100" s="48">
        <v>19356269.419999998</v>
      </c>
      <c r="H100" s="47">
        <v>15836150.890000001</v>
      </c>
      <c r="I100" s="46">
        <v>3520118.53</v>
      </c>
    </row>
    <row r="101" spans="1:9" ht="14.1" customHeight="1">
      <c r="A101" s="45">
        <v>2008</v>
      </c>
      <c r="B101" s="49">
        <v>1220917.8500000001</v>
      </c>
      <c r="C101" s="47">
        <v>2691769.09</v>
      </c>
      <c r="D101" s="47">
        <v>2327961.19</v>
      </c>
      <c r="E101" s="47">
        <v>13168892.039999999</v>
      </c>
      <c r="F101" s="47">
        <v>101.39999999757856</v>
      </c>
      <c r="G101" s="48">
        <v>19409641.569999997</v>
      </c>
      <c r="H101" s="47">
        <v>15889704.98</v>
      </c>
      <c r="I101" s="46">
        <v>3519936.59</v>
      </c>
    </row>
    <row r="102" spans="1:9" ht="14.1" hidden="1" customHeight="1">
      <c r="A102" s="45">
        <v>2008</v>
      </c>
      <c r="B102" s="49">
        <v>1205543.04</v>
      </c>
      <c r="C102" s="47">
        <v>2687724.19</v>
      </c>
      <c r="D102" s="47">
        <v>2283109.33</v>
      </c>
      <c r="E102" s="47">
        <v>13182475.57</v>
      </c>
      <c r="F102" s="47">
        <v>101.3100000009872</v>
      </c>
      <c r="G102" s="48">
        <v>19358953.440000001</v>
      </c>
      <c r="H102" s="47">
        <v>15839462.5</v>
      </c>
      <c r="I102" s="46">
        <v>3519490.94</v>
      </c>
    </row>
    <row r="103" spans="1:9" ht="14.1" hidden="1" customHeight="1">
      <c r="A103" s="45">
        <v>2008</v>
      </c>
      <c r="B103" s="49">
        <v>1196828.78</v>
      </c>
      <c r="C103" s="47">
        <v>2683165.13</v>
      </c>
      <c r="D103" s="47">
        <v>2237628.73</v>
      </c>
      <c r="E103" s="47">
        <v>13264498.43</v>
      </c>
      <c r="F103" s="47">
        <v>101.48999999905936</v>
      </c>
      <c r="G103" s="48">
        <v>19382222.559999999</v>
      </c>
      <c r="H103" s="47">
        <v>15873156.359999999</v>
      </c>
      <c r="I103" s="46">
        <v>3509066.2</v>
      </c>
    </row>
    <row r="104" spans="1:9" ht="14.1" hidden="1" customHeight="1">
      <c r="A104" s="45">
        <v>2008</v>
      </c>
      <c r="B104" s="49">
        <v>1189588.1000000001</v>
      </c>
      <c r="C104" s="47">
        <v>2637940.9500000002</v>
      </c>
      <c r="D104" s="47">
        <v>2143437.7000000002</v>
      </c>
      <c r="E104" s="47">
        <v>13166489.550000001</v>
      </c>
      <c r="F104" s="47">
        <v>99.849999997299165</v>
      </c>
      <c r="G104" s="48">
        <v>19137556.149999999</v>
      </c>
      <c r="H104" s="47">
        <v>15646705.65</v>
      </c>
      <c r="I104" s="46">
        <v>3490850.5</v>
      </c>
    </row>
    <row r="105" spans="1:9" ht="14.1" hidden="1" customHeight="1">
      <c r="A105" s="45">
        <v>2008</v>
      </c>
      <c r="B105" s="49">
        <v>1197545.27</v>
      </c>
      <c r="C105" s="47">
        <v>2630491.6800000002</v>
      </c>
      <c r="D105" s="47">
        <v>2106768.09</v>
      </c>
      <c r="E105" s="47">
        <v>13085456.310000001</v>
      </c>
      <c r="F105" s="47">
        <v>98.119999994523823</v>
      </c>
      <c r="G105" s="48">
        <v>19020359.469999995</v>
      </c>
      <c r="H105" s="47">
        <v>15540584.890000001</v>
      </c>
      <c r="I105" s="46">
        <v>3479774.58</v>
      </c>
    </row>
    <row r="106" spans="1:9" ht="14.1" hidden="1" customHeight="1">
      <c r="A106" s="45">
        <v>2008</v>
      </c>
      <c r="B106" s="49">
        <v>1224627.3400000001</v>
      </c>
      <c r="C106" s="47">
        <v>2606749.52</v>
      </c>
      <c r="D106" s="47">
        <v>2057589.21</v>
      </c>
      <c r="E106" s="47">
        <v>13029410.82</v>
      </c>
      <c r="F106" s="47">
        <v>96.319999996805564</v>
      </c>
      <c r="G106" s="48">
        <v>18918473.209999997</v>
      </c>
      <c r="H106" s="47">
        <v>15455016.15</v>
      </c>
      <c r="I106" s="46">
        <v>3463457.06</v>
      </c>
    </row>
    <row r="107" spans="1:9" ht="14.1" hidden="1" customHeight="1">
      <c r="A107" s="45">
        <v>2008</v>
      </c>
      <c r="B107" s="49">
        <v>1215156.3</v>
      </c>
      <c r="C107" s="47">
        <v>2574952.4</v>
      </c>
      <c r="D107" s="47">
        <v>1996386.95</v>
      </c>
      <c r="E107" s="47">
        <v>12934884.25</v>
      </c>
      <c r="F107" s="47">
        <v>6.7499999983701855</v>
      </c>
      <c r="G107" s="48">
        <v>18721386.649999999</v>
      </c>
      <c r="H107" s="47">
        <v>15277561.449999999</v>
      </c>
      <c r="I107" s="46">
        <v>3443825.2</v>
      </c>
    </row>
    <row r="108" spans="1:9" ht="14.1" hidden="1" customHeight="1">
      <c r="A108" s="45">
        <v>2008</v>
      </c>
      <c r="B108" s="49">
        <v>1219369.1499999999</v>
      </c>
      <c r="C108" s="47">
        <v>2529136.94</v>
      </c>
      <c r="D108" s="47">
        <v>1894544.78</v>
      </c>
      <c r="E108" s="47">
        <v>12888213.52</v>
      </c>
      <c r="F108" s="47">
        <v>47.350000006146729</v>
      </c>
      <c r="G108" s="48">
        <v>18531311.740000006</v>
      </c>
      <c r="H108" s="47">
        <v>15105489.24</v>
      </c>
      <c r="I108" s="46">
        <v>3425822.5</v>
      </c>
    </row>
    <row r="109" spans="1:9" s="67" customFormat="1" ht="14.1" customHeight="1">
      <c r="A109" s="1030" t="s">
        <v>17</v>
      </c>
      <c r="B109" s="1031"/>
      <c r="C109" s="1031"/>
      <c r="D109" s="1031"/>
      <c r="E109" s="1031"/>
      <c r="F109" s="1031"/>
      <c r="G109" s="1031"/>
      <c r="H109" s="1031"/>
      <c r="I109" s="1032"/>
    </row>
    <row r="110" spans="1:9" ht="14.1" hidden="1" customHeight="1">
      <c r="A110" s="45">
        <v>2008</v>
      </c>
      <c r="B110" s="66">
        <v>1145743.52</v>
      </c>
      <c r="C110" s="64">
        <v>2735979.39</v>
      </c>
      <c r="D110" s="64">
        <v>2520164.11</v>
      </c>
      <c r="E110" s="64">
        <v>12759861.989999995</v>
      </c>
      <c r="F110" s="64">
        <v>101.99999999953434</v>
      </c>
      <c r="G110" s="65">
        <v>19161851.009999994</v>
      </c>
      <c r="H110" s="64">
        <v>15656609.300000001</v>
      </c>
      <c r="I110" s="63">
        <v>3505241.71</v>
      </c>
    </row>
    <row r="111" spans="1:9" ht="14.1" hidden="1" customHeight="1">
      <c r="A111" s="45">
        <v>2008</v>
      </c>
      <c r="B111" s="49">
        <v>1148013.03</v>
      </c>
      <c r="C111" s="47">
        <v>2745233.85</v>
      </c>
      <c r="D111" s="47">
        <v>2542130.85</v>
      </c>
      <c r="E111" s="47">
        <v>12809747.030000005</v>
      </c>
      <c r="F111" s="47">
        <v>102.00000000023283</v>
      </c>
      <c r="G111" s="48">
        <v>19245226.760000005</v>
      </c>
      <c r="H111" s="47">
        <v>15738096.1</v>
      </c>
      <c r="I111" s="46">
        <v>3507130.66</v>
      </c>
    </row>
    <row r="112" spans="1:9" ht="14.1" hidden="1" customHeight="1">
      <c r="A112" s="45">
        <v>2008</v>
      </c>
      <c r="B112" s="49">
        <v>1154714.1100000001</v>
      </c>
      <c r="C112" s="47">
        <v>2740384.72</v>
      </c>
      <c r="D112" s="47">
        <v>2517815.5099999998</v>
      </c>
      <c r="E112" s="47">
        <v>12901394.17</v>
      </c>
      <c r="F112" s="47">
        <v>101.62000000639819</v>
      </c>
      <c r="G112" s="48">
        <v>19314410.130000006</v>
      </c>
      <c r="H112" s="47">
        <v>15797495.35</v>
      </c>
      <c r="I112" s="46">
        <v>3516914.78</v>
      </c>
    </row>
    <row r="113" spans="1:9" ht="14.1" hidden="1" customHeight="1">
      <c r="A113" s="45">
        <v>2008</v>
      </c>
      <c r="B113" s="49">
        <v>1158521.94</v>
      </c>
      <c r="C113" s="47">
        <v>2737429.13</v>
      </c>
      <c r="D113" s="47">
        <v>2496130.41</v>
      </c>
      <c r="E113" s="47">
        <v>12964087.189999999</v>
      </c>
      <c r="F113" s="47">
        <v>100.74999999860302</v>
      </c>
      <c r="G113" s="48">
        <v>19356269.419999998</v>
      </c>
      <c r="H113" s="47">
        <v>15836150.890000001</v>
      </c>
      <c r="I113" s="46">
        <v>3520118.53</v>
      </c>
    </row>
    <row r="114" spans="1:9" ht="14.1" customHeight="1">
      <c r="A114" s="45">
        <v>2008</v>
      </c>
      <c r="B114" s="49">
        <v>1165892.28</v>
      </c>
      <c r="C114" s="47">
        <v>2731897.79</v>
      </c>
      <c r="D114" s="47">
        <v>2456034.89</v>
      </c>
      <c r="E114" s="47">
        <v>13055715.210000001</v>
      </c>
      <c r="F114" s="47">
        <v>101.39999999548309</v>
      </c>
      <c r="G114" s="48">
        <v>19409641.569999997</v>
      </c>
      <c r="H114" s="47">
        <v>15889704.98</v>
      </c>
      <c r="I114" s="46">
        <v>3519936.59</v>
      </c>
    </row>
    <row r="115" spans="1:9" ht="14.1" hidden="1" customHeight="1">
      <c r="A115" s="45">
        <v>2008</v>
      </c>
      <c r="B115" s="49">
        <v>1150239.3999999999</v>
      </c>
      <c r="C115" s="47">
        <v>2729959.44</v>
      </c>
      <c r="D115" s="47">
        <v>2408670.5299999998</v>
      </c>
      <c r="E115" s="47">
        <v>13069982.76</v>
      </c>
      <c r="F115" s="47">
        <v>101.31000000191852</v>
      </c>
      <c r="G115" s="48">
        <v>19358953.440000001</v>
      </c>
      <c r="H115" s="47">
        <v>15839462.5</v>
      </c>
      <c r="I115" s="46">
        <v>3519490.94</v>
      </c>
    </row>
    <row r="116" spans="1:9" ht="14.1" hidden="1" customHeight="1">
      <c r="A116" s="45">
        <v>2008</v>
      </c>
      <c r="B116" s="49">
        <v>1139848.6499999999</v>
      </c>
      <c r="C116" s="47">
        <v>2731068.13</v>
      </c>
      <c r="D116" s="47">
        <v>2361177.4300000002</v>
      </c>
      <c r="E116" s="47">
        <v>13150026.859999999</v>
      </c>
      <c r="F116" s="47">
        <v>101.48999999929219</v>
      </c>
      <c r="G116" s="48">
        <v>19382222.559999999</v>
      </c>
      <c r="H116" s="47">
        <v>15873156.359999999</v>
      </c>
      <c r="I116" s="46">
        <v>3509066.2</v>
      </c>
    </row>
    <row r="117" spans="1:9" ht="14.1" hidden="1" customHeight="1">
      <c r="A117" s="45">
        <v>2008</v>
      </c>
      <c r="B117" s="49">
        <v>1133330.95</v>
      </c>
      <c r="C117" s="47">
        <v>2687358.25</v>
      </c>
      <c r="D117" s="47">
        <v>2262918.35</v>
      </c>
      <c r="E117" s="47">
        <v>13053848.75</v>
      </c>
      <c r="F117" s="47">
        <v>99.849999998463318</v>
      </c>
      <c r="G117" s="48">
        <v>19137556.149999999</v>
      </c>
      <c r="H117" s="47">
        <v>15646705.65</v>
      </c>
      <c r="I117" s="46">
        <v>3490850.5</v>
      </c>
    </row>
    <row r="118" spans="1:9" ht="14.1" hidden="1" customHeight="1">
      <c r="A118" s="45">
        <v>2008</v>
      </c>
      <c r="B118" s="49">
        <v>1142299.94</v>
      </c>
      <c r="C118" s="47">
        <v>2678445.4300000002</v>
      </c>
      <c r="D118" s="47">
        <v>2224697.14</v>
      </c>
      <c r="E118" s="47">
        <v>12974818.84</v>
      </c>
      <c r="F118" s="47">
        <v>98.119999994989485</v>
      </c>
      <c r="G118" s="48">
        <v>19020359.469999995</v>
      </c>
      <c r="H118" s="47">
        <v>15540584.890000001</v>
      </c>
      <c r="I118" s="46">
        <v>3479774.58</v>
      </c>
    </row>
    <row r="119" spans="1:9" ht="14.1" hidden="1" customHeight="1">
      <c r="A119" s="45">
        <v>2008</v>
      </c>
      <c r="B119" s="49">
        <v>1170618.07</v>
      </c>
      <c r="C119" s="47">
        <v>2648980.8199999998</v>
      </c>
      <c r="D119" s="47">
        <v>2172693.56</v>
      </c>
      <c r="E119" s="47">
        <v>12926084.439999999</v>
      </c>
      <c r="F119" s="47">
        <v>96.319999997736886</v>
      </c>
      <c r="G119" s="48">
        <v>18918473.209999997</v>
      </c>
      <c r="H119" s="47">
        <v>15455016.15</v>
      </c>
      <c r="I119" s="46">
        <v>3463457.06</v>
      </c>
    </row>
    <row r="120" spans="1:9" ht="14.1" hidden="1" customHeight="1">
      <c r="A120" s="45">
        <v>2008</v>
      </c>
      <c r="B120" s="49">
        <v>1162273.67</v>
      </c>
      <c r="C120" s="47">
        <v>2616827.4</v>
      </c>
      <c r="D120" s="47">
        <v>2108993.2999999998</v>
      </c>
      <c r="E120" s="47">
        <v>12833285.539999999</v>
      </c>
      <c r="F120" s="47">
        <v>6.7399999997578561</v>
      </c>
      <c r="G120" s="48">
        <v>18721386.649999999</v>
      </c>
      <c r="H120" s="47">
        <v>15277561.449999999</v>
      </c>
      <c r="I120" s="46">
        <v>3443825.2</v>
      </c>
    </row>
    <row r="121" spans="1:9" ht="14.1" hidden="1" customHeight="1">
      <c r="A121" s="45">
        <v>2008</v>
      </c>
      <c r="B121" s="49">
        <v>1166991.53</v>
      </c>
      <c r="C121" s="47">
        <v>2573535.89</v>
      </c>
      <c r="D121" s="47">
        <v>2004883.58</v>
      </c>
      <c r="E121" s="47">
        <v>12785853.390000001</v>
      </c>
      <c r="F121" s="47">
        <v>47.350000004982576</v>
      </c>
      <c r="G121" s="48">
        <v>18531311.740000006</v>
      </c>
      <c r="H121" s="47">
        <v>15105489.24</v>
      </c>
      <c r="I121" s="46">
        <v>3425822.5</v>
      </c>
    </row>
    <row r="122" spans="1:9" ht="14.1" hidden="1" customHeight="1">
      <c r="A122" s="45">
        <v>2009</v>
      </c>
      <c r="B122" s="49"/>
      <c r="C122" s="47"/>
      <c r="D122" s="47"/>
      <c r="E122" s="47"/>
      <c r="F122" s="47"/>
      <c r="G122" s="48"/>
      <c r="H122" s="47"/>
      <c r="I122" s="46"/>
    </row>
    <row r="123" spans="1:9" ht="14.1" hidden="1" customHeight="1">
      <c r="A123" s="45">
        <v>2009</v>
      </c>
      <c r="B123" s="49">
        <v>1172982.3999999999</v>
      </c>
      <c r="C123" s="47">
        <v>2513829.25</v>
      </c>
      <c r="D123" s="47">
        <v>1913269.3</v>
      </c>
      <c r="E123" s="47">
        <v>12581661.699999999</v>
      </c>
      <c r="F123" s="47">
        <v>0</v>
      </c>
      <c r="G123" s="48">
        <v>18181742.699999999</v>
      </c>
      <c r="H123" s="47">
        <v>14788704.199999999</v>
      </c>
      <c r="I123" s="46">
        <v>3393038.5</v>
      </c>
    </row>
    <row r="124" spans="1:9" ht="14.1" hidden="1" customHeight="1">
      <c r="A124" s="45">
        <v>2009</v>
      </c>
      <c r="B124" s="49">
        <v>1182373.3999999999</v>
      </c>
      <c r="C124" s="47">
        <v>2489432.35</v>
      </c>
      <c r="D124" s="47">
        <v>1893345.6</v>
      </c>
      <c r="E124" s="47">
        <v>12547459.449999999</v>
      </c>
      <c r="F124" s="47">
        <v>-0.19999999413266778</v>
      </c>
      <c r="G124" s="48">
        <v>18112610.600000005</v>
      </c>
      <c r="H124" s="47">
        <v>14743473.75</v>
      </c>
      <c r="I124" s="46">
        <v>3369136.85</v>
      </c>
    </row>
    <row r="125" spans="1:9" ht="14.1" hidden="1" customHeight="1">
      <c r="A125" s="45">
        <v>2009</v>
      </c>
      <c r="B125" s="49">
        <v>1188510.3600000001</v>
      </c>
      <c r="C125" s="47">
        <v>2456449</v>
      </c>
      <c r="D125" s="47">
        <v>1863386.13</v>
      </c>
      <c r="E125" s="47">
        <v>12549776.310000001</v>
      </c>
      <c r="F125" s="47">
        <v>-2.0000003045424819E-2</v>
      </c>
      <c r="G125" s="48">
        <v>18058121.779999997</v>
      </c>
      <c r="H125" s="47">
        <v>14699958.109999999</v>
      </c>
      <c r="I125" s="46">
        <v>3358163.67</v>
      </c>
    </row>
    <row r="126" spans="1:9" ht="14.1" hidden="1" customHeight="1">
      <c r="A126" s="45">
        <v>2009</v>
      </c>
      <c r="B126" s="49">
        <v>1196474.3</v>
      </c>
      <c r="C126" s="47">
        <v>2426601.7000000002</v>
      </c>
      <c r="D126" s="47">
        <v>1831259.95</v>
      </c>
      <c r="E126" s="47">
        <v>12579847.300000001</v>
      </c>
      <c r="F126" s="47">
        <v>0</v>
      </c>
      <c r="G126" s="48">
        <v>18034183.25</v>
      </c>
      <c r="H126" s="47">
        <v>14685203.6</v>
      </c>
      <c r="I126" s="46">
        <v>3348979.65</v>
      </c>
    </row>
    <row r="127" spans="1:9" ht="14.1" customHeight="1">
      <c r="A127" s="45">
        <v>2009</v>
      </c>
      <c r="B127" s="49">
        <v>1212652.05</v>
      </c>
      <c r="C127" s="47">
        <v>2416364.35</v>
      </c>
      <c r="D127" s="47">
        <v>1830059.15</v>
      </c>
      <c r="E127" s="47">
        <v>12644411.800000001</v>
      </c>
      <c r="F127" s="47">
        <v>4.4237822294235229E-9</v>
      </c>
      <c r="G127" s="48">
        <v>18103487.350000005</v>
      </c>
      <c r="H127" s="47">
        <v>14761696.25</v>
      </c>
      <c r="I127" s="46">
        <v>3341791.1</v>
      </c>
    </row>
    <row r="128" spans="1:9" ht="14.1" hidden="1" customHeight="1">
      <c r="A128" s="45">
        <v>2009</v>
      </c>
      <c r="B128" s="49">
        <v>1208176.5900000001</v>
      </c>
      <c r="C128" s="47">
        <v>2410305.5</v>
      </c>
      <c r="D128" s="47">
        <v>1828276.77</v>
      </c>
      <c r="E128" s="47">
        <v>12651227.18</v>
      </c>
      <c r="F128" s="47">
        <v>-2.0000000251457095E-2</v>
      </c>
      <c r="G128" s="48">
        <v>18097986.02</v>
      </c>
      <c r="H128" s="47">
        <v>14762410.35</v>
      </c>
      <c r="I128" s="46">
        <v>3335575.67</v>
      </c>
    </row>
    <row r="129" spans="1:9" ht="14.1" hidden="1" customHeight="1">
      <c r="A129" s="45">
        <v>2009</v>
      </c>
      <c r="B129" s="49">
        <v>1187949.3</v>
      </c>
      <c r="C129" s="47">
        <v>2407958.91</v>
      </c>
      <c r="D129" s="47">
        <v>1817245.65</v>
      </c>
      <c r="E129" s="47">
        <v>12730400.17</v>
      </c>
      <c r="F129" s="47">
        <v>-1.9999998388811946E-2</v>
      </c>
      <c r="G129" s="48">
        <v>18143554.010000002</v>
      </c>
      <c r="H129" s="47">
        <v>14821779.119999999</v>
      </c>
      <c r="I129" s="46">
        <v>3321774.89</v>
      </c>
    </row>
    <row r="130" spans="1:9" ht="14.1" hidden="1" customHeight="1">
      <c r="A130" s="45">
        <v>2009</v>
      </c>
      <c r="B130" s="49">
        <v>1178352.95</v>
      </c>
      <c r="C130" s="47">
        <v>2379346</v>
      </c>
      <c r="D130" s="47">
        <v>1770832.19</v>
      </c>
      <c r="E130" s="47">
        <v>12672778.949999999</v>
      </c>
      <c r="F130" s="47">
        <v>-4.999999632127583E-2</v>
      </c>
      <c r="G130" s="48">
        <v>18001310.040000003</v>
      </c>
      <c r="H130" s="47">
        <v>14696108.25</v>
      </c>
      <c r="I130" s="46">
        <v>3305201.79</v>
      </c>
    </row>
    <row r="131" spans="1:9" ht="14.1" hidden="1" customHeight="1">
      <c r="A131" s="45">
        <v>2009</v>
      </c>
      <c r="B131" s="49">
        <v>1206665.95</v>
      </c>
      <c r="C131" s="47">
        <v>2377211.13</v>
      </c>
      <c r="D131" s="47">
        <v>1752156.72</v>
      </c>
      <c r="E131" s="47">
        <v>12599060.77</v>
      </c>
      <c r="F131" s="47">
        <v>-2.0000002114102244E-2</v>
      </c>
      <c r="G131" s="48">
        <v>17935094.549999997</v>
      </c>
      <c r="H131" s="47">
        <v>14637522.43</v>
      </c>
      <c r="I131" s="46">
        <v>3297572.12</v>
      </c>
    </row>
    <row r="132" spans="1:9" ht="14.1" hidden="1" customHeight="1">
      <c r="A132" s="45">
        <v>2009</v>
      </c>
      <c r="B132" s="49">
        <v>1218751.04</v>
      </c>
      <c r="C132" s="47">
        <v>2361786.7999999998</v>
      </c>
      <c r="D132" s="47">
        <v>1736021.95</v>
      </c>
      <c r="E132" s="47">
        <v>12592385.57</v>
      </c>
      <c r="F132" s="47">
        <v>-3.000000212341547E-2</v>
      </c>
      <c r="G132" s="48">
        <v>17908945.329999998</v>
      </c>
      <c r="H132" s="47">
        <v>14622893.98</v>
      </c>
      <c r="I132" s="46">
        <v>3286051.35</v>
      </c>
    </row>
    <row r="133" spans="1:9" ht="14.1" hidden="1" customHeight="1">
      <c r="A133" s="45">
        <v>2009</v>
      </c>
      <c r="B133" s="49">
        <v>1208036.8999999999</v>
      </c>
      <c r="C133" s="47">
        <v>2354408.2799999998</v>
      </c>
      <c r="D133" s="47">
        <v>1716576.04</v>
      </c>
      <c r="E133" s="47">
        <v>12568647.85</v>
      </c>
      <c r="F133" s="47">
        <v>-1.0000000707805157E-2</v>
      </c>
      <c r="G133" s="48">
        <v>17847669.059999999</v>
      </c>
      <c r="H133" s="47">
        <v>14573122.84</v>
      </c>
      <c r="I133" s="46">
        <v>3274546.22</v>
      </c>
    </row>
    <row r="134" spans="1:9" ht="14.1" hidden="1" customHeight="1">
      <c r="A134" s="45">
        <v>2009</v>
      </c>
      <c r="B134" s="49">
        <v>1230309.31</v>
      </c>
      <c r="C134" s="47">
        <v>2338146.0499999998</v>
      </c>
      <c r="D134" s="47">
        <v>1651351.26</v>
      </c>
      <c r="E134" s="47">
        <v>12584032.359999999</v>
      </c>
      <c r="F134" s="47">
        <v>-3.9999997708946466E-2</v>
      </c>
      <c r="G134" s="48">
        <v>17803838.940000001</v>
      </c>
      <c r="H134" s="47">
        <v>14536893.34</v>
      </c>
      <c r="I134" s="46">
        <v>3266945.6</v>
      </c>
    </row>
    <row r="135" spans="1:9" ht="14.1" hidden="1" customHeight="1">
      <c r="A135" s="45">
        <v>2010</v>
      </c>
      <c r="B135" s="49"/>
      <c r="C135" s="47"/>
      <c r="D135" s="47"/>
      <c r="E135" s="47"/>
      <c r="F135" s="47"/>
      <c r="G135" s="48"/>
      <c r="H135" s="47"/>
      <c r="I135" s="46"/>
    </row>
    <row r="136" spans="1:9" ht="14.1" hidden="1" customHeight="1">
      <c r="A136" s="45">
        <v>2010</v>
      </c>
      <c r="B136" s="49">
        <v>1235323.31</v>
      </c>
      <c r="C136" s="47">
        <v>2308471.63</v>
      </c>
      <c r="D136" s="47">
        <v>1577475.94</v>
      </c>
      <c r="E136" s="47">
        <v>12424740.15</v>
      </c>
      <c r="F136" s="47">
        <v>2.0000000484287739E-2</v>
      </c>
      <c r="G136" s="48">
        <v>17546011.050000001</v>
      </c>
      <c r="H136" s="47">
        <v>14294933.5</v>
      </c>
      <c r="I136" s="46">
        <v>3251077.5</v>
      </c>
    </row>
    <row r="137" spans="1:9" ht="14.1" hidden="1" customHeight="1">
      <c r="A137" s="45">
        <v>2010</v>
      </c>
      <c r="B137" s="49">
        <v>1234419.3</v>
      </c>
      <c r="C137" s="47">
        <v>2310802.5</v>
      </c>
      <c r="D137" s="47">
        <v>1585828.1</v>
      </c>
      <c r="E137" s="47">
        <v>12441301.25</v>
      </c>
      <c r="F137" s="47">
        <v>0</v>
      </c>
      <c r="G137" s="48">
        <v>17572351.149999999</v>
      </c>
      <c r="H137" s="47">
        <v>14332730.1</v>
      </c>
      <c r="I137" s="46">
        <v>3239621.05</v>
      </c>
    </row>
    <row r="138" spans="1:9" ht="14.1" hidden="1" customHeight="1">
      <c r="A138" s="45">
        <v>2010</v>
      </c>
      <c r="B138" s="49">
        <v>1220671.6000000001</v>
      </c>
      <c r="C138" s="47">
        <v>2301918.04</v>
      </c>
      <c r="D138" s="47">
        <v>1576646.13</v>
      </c>
      <c r="E138" s="47">
        <v>12495572.6</v>
      </c>
      <c r="F138" s="47">
        <v>2.0000000949949026E-2</v>
      </c>
      <c r="G138" s="48">
        <v>17594808.390000001</v>
      </c>
      <c r="H138" s="47">
        <v>14353514.85</v>
      </c>
      <c r="I138" s="46">
        <v>3241293.5</v>
      </c>
    </row>
    <row r="139" spans="1:9" ht="14.1" hidden="1" customHeight="1">
      <c r="A139" s="45">
        <v>2010</v>
      </c>
      <c r="B139" s="49">
        <v>1206647.3999999999</v>
      </c>
      <c r="C139" s="47">
        <v>2294442.4500000002</v>
      </c>
      <c r="D139" s="47">
        <v>1581730.9</v>
      </c>
      <c r="E139" s="47">
        <v>12565839.35</v>
      </c>
      <c r="F139" s="47">
        <v>1.862645149230957E-9</v>
      </c>
      <c r="G139" s="48">
        <v>17648660.100000001</v>
      </c>
      <c r="H139" s="47">
        <v>14404406.9</v>
      </c>
      <c r="I139" s="46">
        <v>3244253.2</v>
      </c>
    </row>
    <row r="140" spans="1:9" ht="14.1" customHeight="1">
      <c r="A140" s="45">
        <v>2010</v>
      </c>
      <c r="B140" s="49">
        <v>1206395.8999999999</v>
      </c>
      <c r="C140" s="47">
        <v>2299108.52</v>
      </c>
      <c r="D140" s="47">
        <v>1591986.38</v>
      </c>
      <c r="E140" s="47">
        <v>12664406.57</v>
      </c>
      <c r="F140" s="47">
        <v>9.9999988451600075E-3</v>
      </c>
      <c r="G140" s="48">
        <v>17761897.379999999</v>
      </c>
      <c r="H140" s="47">
        <v>14513018.119999999</v>
      </c>
      <c r="I140" s="46">
        <v>3248879.22</v>
      </c>
    </row>
    <row r="141" spans="1:9" ht="14.1" hidden="1" customHeight="1">
      <c r="A141" s="45">
        <v>2010</v>
      </c>
      <c r="B141" s="49">
        <v>1197095.3600000001</v>
      </c>
      <c r="C141" s="47">
        <v>2303259.77</v>
      </c>
      <c r="D141" s="47">
        <v>1594984.4</v>
      </c>
      <c r="E141" s="47">
        <v>12690442.18</v>
      </c>
      <c r="F141" s="47">
        <v>9.9999990779906511E-3</v>
      </c>
      <c r="G141" s="48">
        <v>17785781.719999999</v>
      </c>
      <c r="H141" s="47">
        <v>14533723.789999999</v>
      </c>
      <c r="I141" s="46">
        <v>3252057.89</v>
      </c>
    </row>
    <row r="142" spans="1:9" ht="14.1" hidden="1" customHeight="1">
      <c r="A142" s="45">
        <v>2010</v>
      </c>
      <c r="B142" s="49">
        <v>1173365.95</v>
      </c>
      <c r="C142" s="47">
        <v>2311308</v>
      </c>
      <c r="D142" s="47">
        <v>1586674.59</v>
      </c>
      <c r="E142" s="47">
        <v>12776974.09</v>
      </c>
      <c r="F142" s="47">
        <v>0</v>
      </c>
      <c r="G142" s="48">
        <v>17848322.629999999</v>
      </c>
      <c r="H142" s="47">
        <v>14602570.48</v>
      </c>
      <c r="I142" s="46">
        <v>3245752.12</v>
      </c>
    </row>
    <row r="143" spans="1:9" ht="14.1" hidden="1" customHeight="1">
      <c r="A143" s="45">
        <v>2010</v>
      </c>
      <c r="B143" s="49">
        <v>1162048.3999999999</v>
      </c>
      <c r="C143" s="47">
        <v>2287869.9500000002</v>
      </c>
      <c r="D143" s="47">
        <v>1550256.72</v>
      </c>
      <c r="E143" s="47">
        <v>12716289.18</v>
      </c>
      <c r="F143" s="47">
        <v>2.0000000018626451E-2</v>
      </c>
      <c r="G143" s="48">
        <v>17716464.27</v>
      </c>
      <c r="H143" s="47">
        <v>14485320.15</v>
      </c>
      <c r="I143" s="46">
        <v>3231144.08</v>
      </c>
    </row>
    <row r="144" spans="1:9" ht="14.1" hidden="1" customHeight="1">
      <c r="A144" s="45">
        <v>2010</v>
      </c>
      <c r="B144" s="49">
        <v>1187511.81</v>
      </c>
      <c r="C144" s="47">
        <v>2290128.2200000002</v>
      </c>
      <c r="D144" s="47">
        <v>1537317.81</v>
      </c>
      <c r="E144" s="47">
        <v>12656521.77</v>
      </c>
      <c r="F144" s="47">
        <v>1.9999999087303877E-2</v>
      </c>
      <c r="G144" s="48">
        <v>17671479.629999999</v>
      </c>
      <c r="H144" s="47">
        <v>14445491.439999999</v>
      </c>
      <c r="I144" s="46">
        <v>3225988.16</v>
      </c>
    </row>
    <row r="145" spans="1:9" ht="14.1" hidden="1" customHeight="1">
      <c r="A145" s="45">
        <v>2010</v>
      </c>
      <c r="B145" s="49">
        <v>1211195.6499999999</v>
      </c>
      <c r="C145" s="47">
        <v>2282803.4500000002</v>
      </c>
      <c r="D145" s="47">
        <v>1530334.6</v>
      </c>
      <c r="E145" s="47">
        <v>12641815.35</v>
      </c>
      <c r="F145" s="47">
        <v>0</v>
      </c>
      <c r="G145" s="48">
        <v>17666149.050000001</v>
      </c>
      <c r="H145" s="47">
        <v>14445472.85</v>
      </c>
      <c r="I145" s="46">
        <v>3220676.2</v>
      </c>
    </row>
    <row r="146" spans="1:9" ht="14.1" hidden="1" customHeight="1">
      <c r="A146" s="45">
        <v>2010</v>
      </c>
      <c r="B146" s="49">
        <v>1196586.8999999999</v>
      </c>
      <c r="C146" s="47">
        <v>2280229.7999999998</v>
      </c>
      <c r="D146" s="47">
        <v>1523062.9</v>
      </c>
      <c r="E146" s="47">
        <v>12612829.76</v>
      </c>
      <c r="F146" s="47">
        <v>1.9999999552965164E-2</v>
      </c>
      <c r="G146" s="48">
        <v>17612709.379999999</v>
      </c>
      <c r="H146" s="47">
        <v>14399040.689999999</v>
      </c>
      <c r="I146" s="46">
        <v>3213668.66</v>
      </c>
    </row>
    <row r="147" spans="1:9" ht="14.1" hidden="1" customHeight="1">
      <c r="A147" s="45">
        <v>2010</v>
      </c>
      <c r="B147" s="49">
        <v>1220808.73</v>
      </c>
      <c r="C147" s="47">
        <v>2264480.36</v>
      </c>
      <c r="D147" s="47">
        <v>1467539</v>
      </c>
      <c r="E147" s="47">
        <v>12632153.52</v>
      </c>
      <c r="F147" s="47">
        <v>1.9999999552965164E-2</v>
      </c>
      <c r="G147" s="48">
        <v>17584981.629999999</v>
      </c>
      <c r="H147" s="47">
        <v>14378604.039999999</v>
      </c>
      <c r="I147" s="46">
        <v>3206377.57</v>
      </c>
    </row>
    <row r="148" spans="1:9" ht="14.1" hidden="1" customHeight="1">
      <c r="A148" s="45">
        <v>2011</v>
      </c>
      <c r="B148" s="49"/>
      <c r="C148" s="47"/>
      <c r="D148" s="47"/>
      <c r="E148" s="47"/>
      <c r="F148" s="47"/>
      <c r="G148" s="48"/>
      <c r="H148" s="47"/>
      <c r="I148" s="46"/>
    </row>
    <row r="149" spans="1:9" ht="14.1" hidden="1" customHeight="1">
      <c r="A149" s="45">
        <v>2011</v>
      </c>
      <c r="B149" s="49">
        <v>1227493</v>
      </c>
      <c r="C149" s="47">
        <v>2241291</v>
      </c>
      <c r="D149" s="47">
        <v>1425258.7</v>
      </c>
      <c r="E149" s="47">
        <v>12467795.800000001</v>
      </c>
      <c r="F149" s="47">
        <v>2.7939677238464355E-9</v>
      </c>
      <c r="G149" s="48">
        <v>17361838.500000004</v>
      </c>
      <c r="H149" s="47">
        <v>14168786.1</v>
      </c>
      <c r="I149" s="46">
        <v>3193052.4</v>
      </c>
    </row>
    <row r="150" spans="1:9" ht="14.1" hidden="1" customHeight="1">
      <c r="A150" s="45">
        <v>2011</v>
      </c>
      <c r="B150" s="49">
        <v>1205196.7</v>
      </c>
      <c r="C150" s="47">
        <v>2244884.6</v>
      </c>
      <c r="D150" s="47">
        <v>1432308.65</v>
      </c>
      <c r="E150" s="47">
        <v>12464704.35</v>
      </c>
      <c r="F150" s="47">
        <v>-2.5611370801925659E-9</v>
      </c>
      <c r="G150" s="48">
        <v>17347094.299999997</v>
      </c>
      <c r="H150" s="47">
        <v>14164107.449999999</v>
      </c>
      <c r="I150" s="46">
        <v>3182986.85</v>
      </c>
    </row>
    <row r="151" spans="1:9" ht="14.1" hidden="1" customHeight="1">
      <c r="A151" s="45">
        <v>2011</v>
      </c>
      <c r="B151" s="49">
        <v>1188731.95</v>
      </c>
      <c r="C151" s="47">
        <v>2243191.8199999998</v>
      </c>
      <c r="D151" s="47">
        <v>1429251.73</v>
      </c>
      <c r="E151" s="47">
        <v>12531578.689999999</v>
      </c>
      <c r="F151" s="47">
        <v>-2.000000118277967E-2</v>
      </c>
      <c r="G151" s="48">
        <v>17392754.169999998</v>
      </c>
      <c r="H151" s="47">
        <v>14202763.109999999</v>
      </c>
      <c r="I151" s="46">
        <v>3189991.06</v>
      </c>
    </row>
    <row r="152" spans="1:9" ht="14.1" hidden="1" customHeight="1">
      <c r="A152" s="45">
        <v>2011</v>
      </c>
      <c r="B152" s="49">
        <v>1192544.68</v>
      </c>
      <c r="C152" s="47">
        <v>2238137.7799999998</v>
      </c>
      <c r="D152" s="47">
        <v>1415478.68</v>
      </c>
      <c r="E152" s="47">
        <v>12628039.630000001</v>
      </c>
      <c r="F152" s="47">
        <v>-3.0000001890584826E-2</v>
      </c>
      <c r="G152" s="48">
        <v>17474200.739999998</v>
      </c>
      <c r="H152" s="47">
        <v>14275951.51</v>
      </c>
      <c r="I152" s="46">
        <v>3198249.23</v>
      </c>
    </row>
    <row r="153" spans="1:9" ht="14.1" customHeight="1">
      <c r="A153" s="45">
        <v>2011</v>
      </c>
      <c r="B153" s="49">
        <v>1205711.04</v>
      </c>
      <c r="C153" s="47">
        <v>2242479.59</v>
      </c>
      <c r="D153" s="47">
        <v>1408817.59</v>
      </c>
      <c r="E153" s="47">
        <v>12735182.539999999</v>
      </c>
      <c r="F153" s="47">
        <v>-0.11999999824911356</v>
      </c>
      <c r="G153" s="48">
        <v>17592190.640000001</v>
      </c>
      <c r="H153" s="47">
        <v>14385912.43</v>
      </c>
      <c r="I153" s="46">
        <v>3206278.21</v>
      </c>
    </row>
    <row r="154" spans="1:9" ht="14.1" hidden="1" customHeight="1">
      <c r="A154" s="45">
        <v>2011</v>
      </c>
      <c r="B154" s="49">
        <v>1192677.81</v>
      </c>
      <c r="C154" s="47">
        <v>2248660.6800000002</v>
      </c>
      <c r="D154" s="47">
        <v>1401844</v>
      </c>
      <c r="E154" s="47">
        <v>12743396.18</v>
      </c>
      <c r="F154" s="47">
        <v>-2.0000001415610313E-2</v>
      </c>
      <c r="G154" s="48">
        <v>17586578.649999999</v>
      </c>
      <c r="H154" s="47">
        <v>14376903.710000001</v>
      </c>
      <c r="I154" s="46">
        <v>3209674.94</v>
      </c>
    </row>
    <row r="155" spans="1:9" ht="14.1" hidden="1" customHeight="1">
      <c r="A155" s="45">
        <v>2011</v>
      </c>
      <c r="B155" s="49">
        <v>1166485.28</v>
      </c>
      <c r="C155" s="47">
        <v>2257269.19</v>
      </c>
      <c r="D155" s="47">
        <v>1384393.47</v>
      </c>
      <c r="E155" s="47">
        <v>12829203.710000001</v>
      </c>
      <c r="F155" s="47">
        <v>-1.9999997923150659E-2</v>
      </c>
      <c r="G155" s="48">
        <v>17637351.630000003</v>
      </c>
      <c r="H155" s="47">
        <v>14433144.359999999</v>
      </c>
      <c r="I155" s="46">
        <v>3204207.27</v>
      </c>
    </row>
    <row r="156" spans="1:9" ht="14.1" hidden="1" customHeight="1">
      <c r="A156" s="45">
        <v>2011</v>
      </c>
      <c r="B156" s="49">
        <v>1157113.68</v>
      </c>
      <c r="C156" s="47">
        <v>2233629.7200000002</v>
      </c>
      <c r="D156" s="47">
        <v>1350394.13</v>
      </c>
      <c r="E156" s="47">
        <v>12759379.859999999</v>
      </c>
      <c r="F156" s="47">
        <v>-1.9999998388811946E-2</v>
      </c>
      <c r="G156" s="48">
        <v>17500517.370000001</v>
      </c>
      <c r="H156" s="47">
        <v>14308193.25</v>
      </c>
      <c r="I156" s="46">
        <v>3192324.12</v>
      </c>
    </row>
    <row r="157" spans="1:9" ht="14.1" hidden="1" customHeight="1">
      <c r="A157" s="45">
        <v>2011</v>
      </c>
      <c r="B157" s="49">
        <v>1186105.54</v>
      </c>
      <c r="C157" s="47">
        <v>2230740.4500000002</v>
      </c>
      <c r="D157" s="47">
        <v>1331487.3999999999</v>
      </c>
      <c r="E157" s="47">
        <v>12687228.27</v>
      </c>
      <c r="F157" s="47">
        <v>-3.0000004451721907E-2</v>
      </c>
      <c r="G157" s="48">
        <v>17435561.629999995</v>
      </c>
      <c r="H157" s="47">
        <v>14246205.880000001</v>
      </c>
      <c r="I157" s="46">
        <v>3189355.75</v>
      </c>
    </row>
    <row r="158" spans="1:9" ht="14.1" hidden="1" customHeight="1">
      <c r="A158" s="45">
        <v>2011</v>
      </c>
      <c r="B158" s="49">
        <v>1186517.6000000001</v>
      </c>
      <c r="C158" s="47">
        <v>2213542.25</v>
      </c>
      <c r="D158" s="47">
        <v>1315414.75</v>
      </c>
      <c r="E158" s="47">
        <v>12644837.949999999</v>
      </c>
      <c r="F158" s="47">
        <v>-2.3283064365386963E-9</v>
      </c>
      <c r="G158" s="48">
        <v>17360312.549999997</v>
      </c>
      <c r="H158" s="47">
        <v>14175810.449999999</v>
      </c>
      <c r="I158" s="46">
        <v>3184502.1</v>
      </c>
    </row>
    <row r="159" spans="1:9" ht="14.1" hidden="1" customHeight="1">
      <c r="A159" s="45">
        <v>2011</v>
      </c>
      <c r="B159" s="49">
        <v>1187907.28</v>
      </c>
      <c r="C159" s="47">
        <v>2203590.7599999998</v>
      </c>
      <c r="D159" s="47">
        <v>1290361.1399999999</v>
      </c>
      <c r="E159" s="47">
        <v>12566670.9</v>
      </c>
      <c r="F159" s="47">
        <v>-1.9999997457489371E-2</v>
      </c>
      <c r="G159" s="48">
        <v>17248530.060000002</v>
      </c>
      <c r="H159" s="47">
        <v>14072198.84</v>
      </c>
      <c r="I159" s="46">
        <v>3176331.22</v>
      </c>
    </row>
    <row r="160" spans="1:9" ht="14.1" hidden="1" customHeight="1">
      <c r="A160" s="45">
        <v>2011</v>
      </c>
      <c r="B160" s="49">
        <v>1225285.7</v>
      </c>
      <c r="C160" s="47">
        <v>2185216.5499999998</v>
      </c>
      <c r="D160" s="47">
        <v>1241832.1499999999</v>
      </c>
      <c r="E160" s="47">
        <v>12577587.1</v>
      </c>
      <c r="F160" s="47">
        <v>-3.0267983675003052E-9</v>
      </c>
      <c r="G160" s="48">
        <v>17229921.499999996</v>
      </c>
      <c r="H160" s="47">
        <v>14061119.699999999</v>
      </c>
      <c r="I160" s="46">
        <v>3168801.8</v>
      </c>
    </row>
    <row r="161" spans="1:9" ht="14.1" hidden="1" customHeight="1">
      <c r="A161" s="45">
        <v>2012</v>
      </c>
      <c r="B161" s="49"/>
      <c r="C161" s="47"/>
      <c r="D161" s="47"/>
      <c r="E161" s="47"/>
      <c r="F161" s="47"/>
      <c r="G161" s="48"/>
      <c r="H161" s="47"/>
      <c r="I161" s="46"/>
    </row>
    <row r="162" spans="1:9" ht="14.1" hidden="1" customHeight="1">
      <c r="A162" s="45">
        <v>2012</v>
      </c>
      <c r="B162" s="49">
        <v>1213736.1399999999</v>
      </c>
      <c r="C162" s="47">
        <v>2157154.66</v>
      </c>
      <c r="D162" s="47">
        <v>1203003.6100000001</v>
      </c>
      <c r="E162" s="47">
        <v>12384372.710000001</v>
      </c>
      <c r="F162" s="47">
        <v>1.9999999320134521E-2</v>
      </c>
      <c r="G162" s="48">
        <v>16958267.140000001</v>
      </c>
      <c r="H162" s="47">
        <v>13821211.109999999</v>
      </c>
      <c r="I162" s="46">
        <v>3137055.98</v>
      </c>
    </row>
    <row r="163" spans="1:9" ht="14.1" hidden="1" customHeight="1">
      <c r="A163" s="45">
        <v>2012</v>
      </c>
      <c r="B163" s="49">
        <v>1194214.04</v>
      </c>
      <c r="C163" s="47">
        <v>2150380.52</v>
      </c>
      <c r="D163" s="47">
        <v>1194265.1399999999</v>
      </c>
      <c r="E163" s="47">
        <v>12358251.85</v>
      </c>
      <c r="F163" s="47">
        <v>2.0000000949949026E-2</v>
      </c>
      <c r="G163" s="48">
        <v>16897111.57</v>
      </c>
      <c r="H163" s="47">
        <v>13764911.82</v>
      </c>
      <c r="I163" s="46">
        <v>3132199.7</v>
      </c>
    </row>
    <row r="164" spans="1:9" ht="14.1" hidden="1" customHeight="1">
      <c r="A164" s="45">
        <v>2012</v>
      </c>
      <c r="B164" s="49">
        <v>1182187.27</v>
      </c>
      <c r="C164" s="47">
        <v>2139733.1800000002</v>
      </c>
      <c r="D164" s="47">
        <v>1186844.22</v>
      </c>
      <c r="E164" s="47">
        <v>12393765.77</v>
      </c>
      <c r="F164" s="47">
        <v>9.9999997764825821E-3</v>
      </c>
      <c r="G164" s="48">
        <v>16902530.449999999</v>
      </c>
      <c r="H164" s="47">
        <v>13772104.289999999</v>
      </c>
      <c r="I164" s="46">
        <v>3130426.12</v>
      </c>
    </row>
    <row r="165" spans="1:9" ht="14.1" hidden="1" customHeight="1">
      <c r="A165" s="45">
        <v>2012</v>
      </c>
      <c r="B165" s="49">
        <v>1177073.42</v>
      </c>
      <c r="C165" s="47">
        <v>2127070.1</v>
      </c>
      <c r="D165" s="47">
        <v>1170473.73</v>
      </c>
      <c r="E165" s="47">
        <v>12444461.939999999</v>
      </c>
      <c r="F165" s="47">
        <v>2.0000001415610313E-2</v>
      </c>
      <c r="G165" s="48">
        <v>16919079.210000001</v>
      </c>
      <c r="H165" s="47">
        <v>13788673.279999999</v>
      </c>
      <c r="I165" s="46">
        <v>3130405.87</v>
      </c>
    </row>
    <row r="166" spans="1:9" ht="14.1" customHeight="1">
      <c r="A166" s="45">
        <v>2012</v>
      </c>
      <c r="B166" s="49">
        <v>1191372.68</v>
      </c>
      <c r="C166" s="47">
        <v>2127542.9500000002</v>
      </c>
      <c r="D166" s="47">
        <v>1165293.8600000001</v>
      </c>
      <c r="E166" s="47">
        <v>12512300.859999999</v>
      </c>
      <c r="F166" s="47">
        <v>9.9999995436519384E-3</v>
      </c>
      <c r="G166" s="48">
        <v>16996510.359999999</v>
      </c>
      <c r="H166" s="47">
        <v>13865807.01</v>
      </c>
      <c r="I166" s="46">
        <v>3130703.3</v>
      </c>
    </row>
    <row r="167" spans="1:9" ht="14.1" hidden="1" customHeight="1">
      <c r="A167" s="45">
        <v>2012</v>
      </c>
      <c r="B167" s="49">
        <v>1185847.0900000001</v>
      </c>
      <c r="C167" s="47">
        <v>2126322.19</v>
      </c>
      <c r="D167" s="47">
        <v>1158201.8999999999</v>
      </c>
      <c r="E167" s="47">
        <v>12557471.380000001</v>
      </c>
      <c r="F167" s="47">
        <v>9.9999995436519384E-3</v>
      </c>
      <c r="G167" s="48">
        <v>17027842.57</v>
      </c>
      <c r="H167" s="47">
        <v>13905274.07</v>
      </c>
      <c r="I167" s="46">
        <v>3122568.45</v>
      </c>
    </row>
    <row r="168" spans="1:9" ht="14.1" hidden="1" customHeight="1">
      <c r="A168" s="45">
        <v>2012</v>
      </c>
      <c r="B168" s="49">
        <v>1163274.81</v>
      </c>
      <c r="C168" s="47">
        <v>2126054.6800000002</v>
      </c>
      <c r="D168" s="47">
        <v>1140501.45</v>
      </c>
      <c r="E168" s="47">
        <v>12602907.5</v>
      </c>
      <c r="F168" s="47">
        <v>9.9999988451600075E-3</v>
      </c>
      <c r="G168" s="48">
        <v>17032738.449999999</v>
      </c>
      <c r="H168" s="47">
        <v>13942013.789999999</v>
      </c>
      <c r="I168" s="46">
        <v>3090724.62</v>
      </c>
    </row>
    <row r="169" spans="1:9" ht="14.1" hidden="1" customHeight="1">
      <c r="A169" s="45">
        <v>2012</v>
      </c>
      <c r="B169" s="49">
        <v>1155218.8600000001</v>
      </c>
      <c r="C169" s="47">
        <v>2101169.2200000002</v>
      </c>
      <c r="D169" s="47">
        <v>1110616.77</v>
      </c>
      <c r="E169" s="47">
        <v>12528972.039999999</v>
      </c>
      <c r="F169" s="47">
        <v>9.9999990779906511E-3</v>
      </c>
      <c r="G169" s="48">
        <v>16895976.899999999</v>
      </c>
      <c r="H169" s="47">
        <v>13828511.699999999</v>
      </c>
      <c r="I169" s="46">
        <v>3067465.16</v>
      </c>
    </row>
    <row r="170" spans="1:9" ht="14.1" hidden="1" customHeight="1">
      <c r="A170" s="45">
        <v>2012</v>
      </c>
      <c r="B170" s="66">
        <v>1165656.3999999999</v>
      </c>
      <c r="C170" s="64">
        <v>2097568.4500000002</v>
      </c>
      <c r="D170" s="64">
        <v>1096896.7</v>
      </c>
      <c r="E170" s="64">
        <v>12449681.6</v>
      </c>
      <c r="F170" s="64">
        <v>0</v>
      </c>
      <c r="G170" s="65">
        <v>16809803.149999999</v>
      </c>
      <c r="H170" s="64">
        <v>13748450.699999999</v>
      </c>
      <c r="I170" s="63">
        <v>3061352.45</v>
      </c>
    </row>
    <row r="171" spans="1:9" ht="14.1" hidden="1" customHeight="1">
      <c r="A171" s="45">
        <v>2012</v>
      </c>
      <c r="B171" s="49">
        <v>1166261.77</v>
      </c>
      <c r="C171" s="47">
        <v>2081315.04</v>
      </c>
      <c r="D171" s="47">
        <v>1086071.31</v>
      </c>
      <c r="E171" s="47">
        <v>12403078.5</v>
      </c>
      <c r="F171" s="47">
        <v>1.0000000707805157E-2</v>
      </c>
      <c r="G171" s="48">
        <v>16736726.630000001</v>
      </c>
      <c r="H171" s="47">
        <v>13682222.380000001</v>
      </c>
      <c r="I171" s="46">
        <v>3054504.21</v>
      </c>
    </row>
    <row r="172" spans="1:9" ht="14.1" hidden="1" customHeight="1">
      <c r="A172" s="45">
        <v>2012</v>
      </c>
      <c r="B172" s="49">
        <v>1154766.0900000001</v>
      </c>
      <c r="C172" s="47">
        <v>2071715.19</v>
      </c>
      <c r="D172" s="47">
        <v>1070484.8</v>
      </c>
      <c r="E172" s="47">
        <v>12234082.039999999</v>
      </c>
      <c r="F172" s="47">
        <v>2.0000001648440957E-2</v>
      </c>
      <c r="G172" s="48">
        <v>16531048.140000001</v>
      </c>
      <c r="H172" s="47">
        <v>13486968.640000001</v>
      </c>
      <c r="I172" s="46">
        <v>3044079.46</v>
      </c>
    </row>
    <row r="173" spans="1:9" ht="14.1" hidden="1" customHeight="1">
      <c r="A173" s="45">
        <v>2012</v>
      </c>
      <c r="B173" s="49">
        <v>1168245.76</v>
      </c>
      <c r="C173" s="47">
        <v>2056783.52</v>
      </c>
      <c r="D173" s="47">
        <v>1043655.76</v>
      </c>
      <c r="E173" s="47">
        <v>12173996.17</v>
      </c>
      <c r="F173" s="47">
        <v>2.0000000717118382E-2</v>
      </c>
      <c r="G173" s="48">
        <v>16442681.23</v>
      </c>
      <c r="H173" s="47">
        <v>13403112.16</v>
      </c>
      <c r="I173" s="46">
        <v>3039569.04</v>
      </c>
    </row>
    <row r="174" spans="1:9" ht="14.1" hidden="1" customHeight="1">
      <c r="A174" s="62">
        <v>2013</v>
      </c>
      <c r="B174" s="34"/>
      <c r="C174" s="32"/>
      <c r="D174" s="32"/>
      <c r="E174" s="32"/>
      <c r="F174" s="32"/>
      <c r="G174" s="61"/>
      <c r="H174" s="32"/>
      <c r="I174" s="31"/>
    </row>
    <row r="175" spans="1:9" ht="14.1" hidden="1" customHeight="1">
      <c r="A175" s="45">
        <v>2013</v>
      </c>
      <c r="B175" s="53">
        <v>1138720.68</v>
      </c>
      <c r="C175" s="51">
        <v>2028194.54</v>
      </c>
      <c r="D175" s="51">
        <v>1010287.18</v>
      </c>
      <c r="E175" s="51">
        <v>12002235.630000001</v>
      </c>
      <c r="F175" s="51">
        <v>9.9999981466680765E-3</v>
      </c>
      <c r="G175" s="52">
        <v>16179438.039999999</v>
      </c>
      <c r="H175" s="51">
        <v>13156082.789999999</v>
      </c>
      <c r="I175" s="50">
        <v>3023355.22</v>
      </c>
    </row>
    <row r="176" spans="1:9" ht="14.1" hidden="1" customHeight="1">
      <c r="A176" s="45">
        <v>2013</v>
      </c>
      <c r="B176" s="49">
        <v>1124558.25</v>
      </c>
      <c r="C176" s="47">
        <v>2027405</v>
      </c>
      <c r="D176" s="47">
        <v>1008861.15</v>
      </c>
      <c r="E176" s="47">
        <v>11989922.199999999</v>
      </c>
      <c r="F176" s="47">
        <v>0</v>
      </c>
      <c r="G176" s="48">
        <v>16150746.6</v>
      </c>
      <c r="H176" s="47">
        <v>13139259.550000001</v>
      </c>
      <c r="I176" s="46">
        <v>3011487.05</v>
      </c>
    </row>
    <row r="177" spans="1:9" ht="14.1" hidden="1" customHeight="1">
      <c r="A177" s="45">
        <v>2013</v>
      </c>
      <c r="B177" s="49">
        <v>1120175.57</v>
      </c>
      <c r="C177" s="47">
        <v>2020227.57</v>
      </c>
      <c r="D177" s="47">
        <v>1000220.21</v>
      </c>
      <c r="E177" s="47">
        <v>12040651.460000001</v>
      </c>
      <c r="F177" s="47">
        <v>0</v>
      </c>
      <c r="G177" s="48">
        <v>16181274.83</v>
      </c>
      <c r="H177" s="47">
        <v>13162560.09</v>
      </c>
      <c r="I177" s="46">
        <v>3018714.73</v>
      </c>
    </row>
    <row r="178" spans="1:9" ht="14.1" hidden="1" customHeight="1">
      <c r="A178" s="45">
        <v>2013</v>
      </c>
      <c r="B178" s="49">
        <v>1120007.45</v>
      </c>
      <c r="C178" s="47">
        <v>2012435.77</v>
      </c>
      <c r="D178" s="47">
        <v>998384.27</v>
      </c>
      <c r="E178" s="47">
        <v>12101524.800000001</v>
      </c>
      <c r="F178" s="47">
        <v>0</v>
      </c>
      <c r="G178" s="48">
        <v>16232352.300000001</v>
      </c>
      <c r="H178" s="47">
        <v>13201709.119999999</v>
      </c>
      <c r="I178" s="46">
        <v>3030643.18</v>
      </c>
    </row>
    <row r="179" spans="1:9" ht="14.1" customHeight="1">
      <c r="A179" s="45">
        <v>2013</v>
      </c>
      <c r="B179" s="53">
        <v>1135797.8600000001</v>
      </c>
      <c r="C179" s="51">
        <v>2016487.45</v>
      </c>
      <c r="D179" s="51">
        <v>1004096.63</v>
      </c>
      <c r="E179" s="51">
        <v>12210630.619999999</v>
      </c>
      <c r="F179" s="51">
        <v>0</v>
      </c>
      <c r="G179" s="52">
        <v>16367012.58</v>
      </c>
      <c r="H179" s="51">
        <v>13323992.4</v>
      </c>
      <c r="I179" s="50">
        <v>3043020.18</v>
      </c>
    </row>
    <row r="180" spans="1:9" ht="14.1" hidden="1" customHeight="1">
      <c r="A180" s="45">
        <v>2013</v>
      </c>
      <c r="B180" s="49">
        <v>1101284.3500000001</v>
      </c>
      <c r="C180" s="47">
        <v>2025314.7</v>
      </c>
      <c r="D180" s="47">
        <v>1008742.1</v>
      </c>
      <c r="E180" s="47">
        <v>12258524.35</v>
      </c>
      <c r="F180" s="47">
        <v>0</v>
      </c>
      <c r="G180" s="48">
        <v>16393865.5</v>
      </c>
      <c r="H180" s="47">
        <v>13338409.9</v>
      </c>
      <c r="I180" s="46">
        <v>3055455.6</v>
      </c>
    </row>
    <row r="181" spans="1:9" ht="14.1" hidden="1" customHeight="1">
      <c r="A181" s="45">
        <v>2013</v>
      </c>
      <c r="B181" s="49">
        <v>1075277.52</v>
      </c>
      <c r="C181" s="47">
        <v>2036950.52</v>
      </c>
      <c r="D181" s="47">
        <v>1008009.6</v>
      </c>
      <c r="E181" s="47">
        <v>12306518.119999999</v>
      </c>
      <c r="F181" s="47">
        <v>0</v>
      </c>
      <c r="G181" s="48">
        <v>16426755.775217392</v>
      </c>
      <c r="H181" s="47">
        <v>13366945.939999999</v>
      </c>
      <c r="I181" s="46">
        <v>3059809.82</v>
      </c>
    </row>
    <row r="182" spans="1:9" ht="14.1" hidden="1" customHeight="1">
      <c r="A182" s="45">
        <v>2013</v>
      </c>
      <c r="B182" s="49">
        <v>1057033.8</v>
      </c>
      <c r="C182" s="47">
        <v>2017820.71</v>
      </c>
      <c r="D182" s="47">
        <v>990460.04</v>
      </c>
      <c r="E182" s="47">
        <v>12262372.609999999</v>
      </c>
      <c r="F182" s="47">
        <v>0</v>
      </c>
      <c r="G182" s="48">
        <v>16327687.18</v>
      </c>
      <c r="H182" s="47">
        <v>13280594.800000001</v>
      </c>
      <c r="I182" s="46">
        <v>3047092.38</v>
      </c>
    </row>
    <row r="183" spans="1:9" ht="14.1" hidden="1" customHeight="1">
      <c r="A183" s="45">
        <v>2013</v>
      </c>
      <c r="B183" s="49">
        <v>1083662.0900000001</v>
      </c>
      <c r="C183" s="47">
        <v>2022521.71</v>
      </c>
      <c r="D183" s="47">
        <v>986431.71</v>
      </c>
      <c r="E183" s="47">
        <v>12212829.85</v>
      </c>
      <c r="F183" s="47">
        <v>0</v>
      </c>
      <c r="G183" s="48">
        <v>16305445.369999999</v>
      </c>
      <c r="H183" s="47">
        <v>13257019.279999999</v>
      </c>
      <c r="I183" s="46">
        <v>3048426.09</v>
      </c>
    </row>
    <row r="184" spans="1:9" ht="14.1" hidden="1" customHeight="1">
      <c r="A184" s="45">
        <v>2013</v>
      </c>
      <c r="B184" s="49">
        <v>1117752.56</v>
      </c>
      <c r="C184" s="47">
        <v>2021173.26</v>
      </c>
      <c r="D184" s="47">
        <v>988713.39</v>
      </c>
      <c r="E184" s="47">
        <v>12232733.289999999</v>
      </c>
      <c r="F184" s="47">
        <v>0</v>
      </c>
      <c r="G184" s="48">
        <v>16360372.51</v>
      </c>
      <c r="H184" s="47">
        <v>13308286.25</v>
      </c>
      <c r="I184" s="46">
        <v>3052086.26</v>
      </c>
    </row>
    <row r="185" spans="1:9" ht="14.1" hidden="1" customHeight="1">
      <c r="A185" s="45">
        <v>2013</v>
      </c>
      <c r="B185" s="49">
        <v>1091272.1499999999</v>
      </c>
      <c r="C185" s="47">
        <v>2019345.4</v>
      </c>
      <c r="D185" s="47">
        <v>989332.05</v>
      </c>
      <c r="E185" s="47">
        <v>12193593.6</v>
      </c>
      <c r="F185" s="47">
        <v>0</v>
      </c>
      <c r="G185" s="48">
        <v>16293543.199999999</v>
      </c>
      <c r="H185" s="47">
        <v>13237475.6</v>
      </c>
      <c r="I185" s="46">
        <v>3056067.6</v>
      </c>
    </row>
    <row r="186" spans="1:9" ht="14.1" hidden="1" customHeight="1">
      <c r="A186" s="45">
        <v>2013</v>
      </c>
      <c r="B186" s="49">
        <v>1140501.5</v>
      </c>
      <c r="C186" s="47">
        <v>2011387.38</v>
      </c>
      <c r="D186" s="47">
        <v>968338.72</v>
      </c>
      <c r="E186" s="47">
        <v>12237412.439999999</v>
      </c>
      <c r="F186" s="47">
        <v>0</v>
      </c>
      <c r="G186" s="48">
        <v>16357640.050000001</v>
      </c>
      <c r="H186" s="47">
        <v>13293852.880000001</v>
      </c>
      <c r="I186" s="46">
        <v>3063787.16</v>
      </c>
    </row>
    <row r="187" spans="1:9" ht="14.1" hidden="1" customHeight="1">
      <c r="A187" s="45">
        <v>2014</v>
      </c>
      <c r="B187" s="60"/>
      <c r="C187" s="58"/>
      <c r="D187" s="58"/>
      <c r="E187" s="58"/>
      <c r="F187" s="58"/>
      <c r="G187" s="59"/>
      <c r="H187" s="58"/>
      <c r="I187" s="57"/>
    </row>
    <row r="188" spans="1:9" ht="14.1" hidden="1" customHeight="1">
      <c r="A188" s="45">
        <v>2014</v>
      </c>
      <c r="B188" s="53">
        <v>1142037.23</v>
      </c>
      <c r="C188" s="51">
        <v>1992501.85</v>
      </c>
      <c r="D188" s="51">
        <v>942375.8</v>
      </c>
      <c r="E188" s="51">
        <v>12096694.609999999</v>
      </c>
      <c r="F188" s="51">
        <v>0</v>
      </c>
      <c r="G188" s="52">
        <v>16173609.52</v>
      </c>
      <c r="H188" s="51">
        <v>13121556.52</v>
      </c>
      <c r="I188" s="50">
        <v>3052053</v>
      </c>
    </row>
    <row r="189" spans="1:9" ht="14.1" hidden="1" customHeight="1">
      <c r="A189" s="45">
        <v>2014</v>
      </c>
      <c r="B189" s="49">
        <v>1131630.5</v>
      </c>
      <c r="C189" s="47">
        <v>2001330.7</v>
      </c>
      <c r="D189" s="47">
        <v>952500.05</v>
      </c>
      <c r="E189" s="47">
        <v>12126842.550000001</v>
      </c>
      <c r="F189" s="47">
        <v>0</v>
      </c>
      <c r="G189" s="48">
        <v>16212303.800000001</v>
      </c>
      <c r="H189" s="47">
        <v>13156920.25</v>
      </c>
      <c r="I189" s="46">
        <v>3055383.55</v>
      </c>
    </row>
    <row r="190" spans="1:9" ht="13.5" hidden="1" customHeight="1">
      <c r="A190" s="45">
        <v>2014</v>
      </c>
      <c r="B190" s="49">
        <v>1115790.33</v>
      </c>
      <c r="C190" s="47">
        <v>2004967.9</v>
      </c>
      <c r="D190" s="47">
        <v>964494.04</v>
      </c>
      <c r="E190" s="47">
        <v>12211035.939999999</v>
      </c>
      <c r="F190" s="47">
        <v>0</v>
      </c>
      <c r="G190" s="48">
        <v>16296288.220000001</v>
      </c>
      <c r="H190" s="47">
        <v>13224285.51</v>
      </c>
      <c r="I190" s="46">
        <v>3072002.71</v>
      </c>
    </row>
    <row r="191" spans="1:9" ht="13.5" hidden="1" customHeight="1">
      <c r="A191" s="45">
        <v>2014</v>
      </c>
      <c r="B191" s="49">
        <v>1111290.05</v>
      </c>
      <c r="C191" s="47">
        <v>2006277.5</v>
      </c>
      <c r="D191" s="47">
        <v>968508.85</v>
      </c>
      <c r="E191" s="47">
        <v>12343976.550000001</v>
      </c>
      <c r="F191" s="47">
        <v>0</v>
      </c>
      <c r="G191" s="48">
        <v>16430052.949999999</v>
      </c>
      <c r="H191" s="47">
        <v>13336414.949999999</v>
      </c>
      <c r="I191" s="46">
        <v>3093638</v>
      </c>
    </row>
    <row r="192" spans="1:9" ht="13.5" customHeight="1">
      <c r="A192" s="45">
        <v>2014</v>
      </c>
      <c r="B192" s="53">
        <v>1137436.28</v>
      </c>
      <c r="C192" s="51">
        <v>2017680.61</v>
      </c>
      <c r="D192" s="51">
        <v>981157.76</v>
      </c>
      <c r="E192" s="51">
        <v>12492098.560000001</v>
      </c>
      <c r="F192" s="51">
        <v>0</v>
      </c>
      <c r="G192" s="52">
        <v>16628373.220000001</v>
      </c>
      <c r="H192" s="51">
        <v>13515661.890000001</v>
      </c>
      <c r="I192" s="50">
        <v>3112711.33</v>
      </c>
    </row>
    <row r="193" spans="1:9" ht="13.5" hidden="1" customHeight="1">
      <c r="A193" s="45">
        <v>2014</v>
      </c>
      <c r="B193" s="49">
        <v>1107781.52</v>
      </c>
      <c r="C193" s="47">
        <v>2031961.23</v>
      </c>
      <c r="D193" s="47">
        <v>993072.28</v>
      </c>
      <c r="E193" s="47">
        <v>12552180.039999999</v>
      </c>
      <c r="F193" s="47">
        <v>0</v>
      </c>
      <c r="G193" s="48">
        <v>16684995.08</v>
      </c>
      <c r="H193" s="47">
        <v>13556952.27</v>
      </c>
      <c r="I193" s="46">
        <v>3128042.8</v>
      </c>
    </row>
    <row r="194" spans="1:9" ht="13.5" hidden="1" customHeight="1">
      <c r="A194" s="45">
        <v>2014</v>
      </c>
      <c r="B194" s="49">
        <v>1077891.9099999999</v>
      </c>
      <c r="C194" s="47">
        <v>2048542.04</v>
      </c>
      <c r="D194" s="47">
        <v>997056.82</v>
      </c>
      <c r="E194" s="47">
        <v>12623611.859999999</v>
      </c>
      <c r="F194" s="47">
        <v>0</v>
      </c>
      <c r="G194" s="48">
        <v>16747102.643478261</v>
      </c>
      <c r="H194" s="47">
        <v>13615264.77</v>
      </c>
      <c r="I194" s="46">
        <v>3131837.86</v>
      </c>
    </row>
    <row r="195" spans="1:9" ht="13.5" hidden="1" customHeight="1">
      <c r="A195" s="45">
        <v>2014</v>
      </c>
      <c r="B195" s="49">
        <v>1063734.2</v>
      </c>
      <c r="C195" s="47">
        <v>2028995.15</v>
      </c>
      <c r="D195" s="47">
        <v>986772.5</v>
      </c>
      <c r="E195" s="47">
        <v>12570018.65</v>
      </c>
      <c r="F195" s="47">
        <v>0</v>
      </c>
      <c r="G195" s="48">
        <v>16649520.5</v>
      </c>
      <c r="H195" s="47">
        <v>13527140.699999999</v>
      </c>
      <c r="I195" s="46">
        <v>3122379.8</v>
      </c>
    </row>
    <row r="196" spans="1:9" ht="13.5" hidden="1" customHeight="1">
      <c r="A196" s="45">
        <v>2014</v>
      </c>
      <c r="B196" s="49">
        <v>1103036.8999999999</v>
      </c>
      <c r="C196" s="47">
        <v>2036258.59</v>
      </c>
      <c r="D196" s="47">
        <v>984917.5</v>
      </c>
      <c r="E196" s="47">
        <v>12537489.949999999</v>
      </c>
      <c r="F196" s="47">
        <v>0</v>
      </c>
      <c r="G196" s="48">
        <v>16661702.949999999</v>
      </c>
      <c r="H196" s="47">
        <v>13535047.949999999</v>
      </c>
      <c r="I196" s="46">
        <v>3126655</v>
      </c>
    </row>
    <row r="197" spans="1:9" ht="13.5" hidden="1" customHeight="1">
      <c r="A197" s="45">
        <v>2014</v>
      </c>
      <c r="B197" s="49">
        <v>1103673.6499999999</v>
      </c>
      <c r="C197" s="47">
        <v>2033899.91</v>
      </c>
      <c r="D197" s="47">
        <v>994077.34</v>
      </c>
      <c r="E197" s="47">
        <v>12558868.82</v>
      </c>
      <c r="F197" s="47">
        <v>0</v>
      </c>
      <c r="G197" s="48">
        <v>16690519.73</v>
      </c>
      <c r="H197" s="47">
        <v>13558272.51</v>
      </c>
      <c r="I197" s="46">
        <v>3132247.21</v>
      </c>
    </row>
    <row r="198" spans="1:9" ht="14.1" hidden="1" customHeight="1">
      <c r="A198" s="45">
        <v>2014</v>
      </c>
      <c r="B198" s="49">
        <v>1111500.3</v>
      </c>
      <c r="C198" s="47">
        <v>2038357.05</v>
      </c>
      <c r="D198" s="47">
        <v>1005558</v>
      </c>
      <c r="E198" s="47">
        <v>12540336.35</v>
      </c>
      <c r="F198" s="47">
        <v>0</v>
      </c>
      <c r="G198" s="48">
        <v>16695751.699999999</v>
      </c>
      <c r="H198" s="47">
        <v>13562719.4</v>
      </c>
      <c r="I198" s="46">
        <v>3133032.3</v>
      </c>
    </row>
    <row r="199" spans="1:9" ht="14.1" hidden="1" customHeight="1">
      <c r="A199" s="45">
        <v>2014</v>
      </c>
      <c r="B199" s="56">
        <v>1143974.31</v>
      </c>
      <c r="C199" s="55">
        <v>2032978.94</v>
      </c>
      <c r="D199" s="55">
        <v>993060.26</v>
      </c>
      <c r="E199" s="55">
        <v>12605200.939999999</v>
      </c>
      <c r="F199" s="55">
        <v>0</v>
      </c>
      <c r="G199" s="48">
        <v>16775214.470000001</v>
      </c>
      <c r="H199" s="55">
        <v>13636437.619999999</v>
      </c>
      <c r="I199" s="54">
        <v>3138776.84</v>
      </c>
    </row>
    <row r="200" spans="1:9" ht="14.1" hidden="1" customHeight="1">
      <c r="A200" s="45">
        <v>2015</v>
      </c>
      <c r="B200" s="60"/>
      <c r="C200" s="58"/>
      <c r="D200" s="58"/>
      <c r="E200" s="58"/>
      <c r="F200" s="58"/>
      <c r="G200" s="59"/>
      <c r="H200" s="58"/>
      <c r="I200" s="57"/>
    </row>
    <row r="201" spans="1:9" ht="14.1" hidden="1" customHeight="1">
      <c r="A201" s="45">
        <v>2015</v>
      </c>
      <c r="B201" s="53">
        <v>1102292.1499999999</v>
      </c>
      <c r="C201" s="51">
        <v>2015573.15</v>
      </c>
      <c r="D201" s="51">
        <v>974358.95</v>
      </c>
      <c r="E201" s="51">
        <v>12483088</v>
      </c>
      <c r="F201" s="51">
        <v>0</v>
      </c>
      <c r="G201" s="52">
        <v>16575312.25</v>
      </c>
      <c r="H201" s="51">
        <v>13448236.199999999</v>
      </c>
      <c r="I201" s="50">
        <v>3127076.05</v>
      </c>
    </row>
    <row r="202" spans="1:9" ht="14.1" hidden="1" customHeight="1">
      <c r="A202" s="45">
        <v>2014.5384615384601</v>
      </c>
      <c r="B202" s="49">
        <v>1095204.8</v>
      </c>
      <c r="C202" s="47">
        <v>2031238.6</v>
      </c>
      <c r="D202" s="47">
        <v>1000847.8</v>
      </c>
      <c r="E202" s="47">
        <v>12544930.4</v>
      </c>
      <c r="F202" s="47">
        <v>0</v>
      </c>
      <c r="G202" s="48">
        <v>16672221.6</v>
      </c>
      <c r="H202" s="47">
        <v>13545156.449999999</v>
      </c>
      <c r="I202" s="46">
        <v>3127065.15</v>
      </c>
    </row>
    <row r="203" spans="1:9" ht="14.1" hidden="1" customHeight="1">
      <c r="A203" s="45">
        <v>2014.59120879121</v>
      </c>
      <c r="B203" s="49">
        <v>1105841.6299999999</v>
      </c>
      <c r="C203" s="47">
        <v>2040122</v>
      </c>
      <c r="D203" s="47">
        <v>1016802.86</v>
      </c>
      <c r="E203" s="47">
        <v>12670034.039999999</v>
      </c>
      <c r="F203" s="47">
        <v>0</v>
      </c>
      <c r="G203" s="48">
        <v>16832800.539999999</v>
      </c>
      <c r="H203" s="47">
        <v>13689239.810000001</v>
      </c>
      <c r="I203" s="46">
        <v>3143560.72</v>
      </c>
    </row>
    <row r="204" spans="1:9" ht="14.1" hidden="1" customHeight="1">
      <c r="A204" s="45">
        <v>2014.6439560439601</v>
      </c>
      <c r="B204" s="49">
        <v>1124677</v>
      </c>
      <c r="C204" s="47">
        <v>2046839.8</v>
      </c>
      <c r="D204" s="47">
        <v>1023009.75</v>
      </c>
      <c r="E204" s="47">
        <v>12813769.35</v>
      </c>
      <c r="F204" s="47">
        <v>0</v>
      </c>
      <c r="G204" s="48">
        <v>17008295.899999999</v>
      </c>
      <c r="H204" s="47">
        <v>13844541.6</v>
      </c>
      <c r="I204" s="46">
        <v>3163754.3</v>
      </c>
    </row>
    <row r="205" spans="1:9" ht="14.1" customHeight="1">
      <c r="A205" s="45">
        <v>2014.6967032967</v>
      </c>
      <c r="B205" s="53">
        <v>1153787.05</v>
      </c>
      <c r="C205" s="51">
        <v>2063222.65</v>
      </c>
      <c r="D205" s="51">
        <v>1040063.4</v>
      </c>
      <c r="E205" s="51">
        <v>12964237.300000001</v>
      </c>
      <c r="F205" s="51">
        <v>0</v>
      </c>
      <c r="G205" s="52">
        <v>17221310.399999999</v>
      </c>
      <c r="H205" s="51">
        <v>14040957.1</v>
      </c>
      <c r="I205" s="50">
        <v>3180353.3</v>
      </c>
    </row>
    <row r="206" spans="1:9" ht="14.1" hidden="1" customHeight="1">
      <c r="A206" s="45">
        <v>2014.7494505494501</v>
      </c>
      <c r="B206" s="49">
        <v>1127030.68</v>
      </c>
      <c r="C206" s="47">
        <v>2079575.68</v>
      </c>
      <c r="D206" s="47">
        <v>1045689.9</v>
      </c>
      <c r="E206" s="47">
        <v>13004099.18</v>
      </c>
      <c r="F206" s="47">
        <v>0</v>
      </c>
      <c r="G206" s="48">
        <v>17256395.449999999</v>
      </c>
      <c r="H206" s="47">
        <v>14063269.27</v>
      </c>
      <c r="I206" s="46">
        <v>3193126.18</v>
      </c>
    </row>
    <row r="207" spans="1:9" ht="14.1" hidden="1" customHeight="1">
      <c r="A207" s="45">
        <v>2014.8021978022</v>
      </c>
      <c r="B207" s="49">
        <v>1090372.69</v>
      </c>
      <c r="C207" s="47">
        <v>2097602.65</v>
      </c>
      <c r="D207" s="47">
        <v>1045499.56</v>
      </c>
      <c r="E207" s="47">
        <v>13081712.65</v>
      </c>
      <c r="F207" s="47">
        <v>0</v>
      </c>
      <c r="G207" s="48">
        <v>17315187.565217391</v>
      </c>
      <c r="H207" s="47">
        <v>14124897.73</v>
      </c>
      <c r="I207" s="46">
        <v>3190289.82</v>
      </c>
    </row>
    <row r="208" spans="1:9" ht="14.1" hidden="1" customHeight="1">
      <c r="A208" s="45">
        <v>2014.8549450549399</v>
      </c>
      <c r="B208" s="49">
        <v>1075379.52</v>
      </c>
      <c r="C208" s="47">
        <v>2076880.28</v>
      </c>
      <c r="D208" s="47">
        <v>1030791.42</v>
      </c>
      <c r="E208" s="47">
        <v>12997847.66</v>
      </c>
      <c r="F208" s="47">
        <v>0</v>
      </c>
      <c r="G208" s="48">
        <v>17180898.899999999</v>
      </c>
      <c r="H208" s="47">
        <v>14004076.710000001</v>
      </c>
      <c r="I208" s="46">
        <v>3176822.19</v>
      </c>
    </row>
    <row r="209" spans="1:9" ht="14.1" hidden="1" customHeight="1">
      <c r="A209" s="45">
        <v>2014.90769230769</v>
      </c>
      <c r="B209" s="49">
        <v>1112678.31</v>
      </c>
      <c r="C209" s="47">
        <v>2085058.95</v>
      </c>
      <c r="D209" s="47">
        <v>1029209.36</v>
      </c>
      <c r="E209" s="47">
        <v>12962868.27</v>
      </c>
      <c r="F209" s="47">
        <v>0</v>
      </c>
      <c r="G209" s="48">
        <v>17189814.899999999</v>
      </c>
      <c r="H209" s="47">
        <v>14012091.9</v>
      </c>
      <c r="I209" s="46">
        <v>3177723</v>
      </c>
    </row>
    <row r="210" spans="1:9" ht="14.1" hidden="1" customHeight="1">
      <c r="A210" s="45">
        <v>2014.9604395604399</v>
      </c>
      <c r="B210" s="49">
        <v>1110994.6599999999</v>
      </c>
      <c r="C210" s="47">
        <v>2086173.23</v>
      </c>
      <c r="D210" s="47">
        <v>1036945.61</v>
      </c>
      <c r="E210" s="47">
        <v>12987352.99</v>
      </c>
      <c r="F210" s="47">
        <v>0</v>
      </c>
      <c r="G210" s="48">
        <v>17221466.510000002</v>
      </c>
      <c r="H210" s="47">
        <v>14043385.800000001</v>
      </c>
      <c r="I210" s="46">
        <v>3178080.71</v>
      </c>
    </row>
    <row r="211" spans="1:9" ht="14.1" hidden="1" customHeight="1">
      <c r="A211" s="45">
        <v>2015.01318681319</v>
      </c>
      <c r="B211" s="49">
        <v>1126276.52</v>
      </c>
      <c r="C211" s="47">
        <v>2094255.04</v>
      </c>
      <c r="D211" s="47">
        <v>1047386.47</v>
      </c>
      <c r="E211" s="47">
        <v>12955168.42</v>
      </c>
      <c r="F211" s="47">
        <v>0</v>
      </c>
      <c r="G211" s="48">
        <v>17223086.469999999</v>
      </c>
      <c r="H211" s="47">
        <v>14044218.609999999</v>
      </c>
      <c r="I211" s="46">
        <v>3178867.85</v>
      </c>
    </row>
    <row r="212" spans="1:9" ht="11.85" hidden="1" customHeight="1">
      <c r="A212" s="45">
        <v>2015.0659340659299</v>
      </c>
      <c r="B212" s="56">
        <v>1161832.8400000001</v>
      </c>
      <c r="C212" s="55">
        <v>2090521.47</v>
      </c>
      <c r="D212" s="55">
        <v>1030027.36</v>
      </c>
      <c r="E212" s="55">
        <v>13026018.310000001</v>
      </c>
      <c r="F212" s="55">
        <v>0</v>
      </c>
      <c r="G212" s="48">
        <v>17308400</v>
      </c>
      <c r="H212" s="55">
        <v>14127687.369999999</v>
      </c>
      <c r="I212" s="54">
        <v>3180712.63</v>
      </c>
    </row>
    <row r="213" spans="1:9" ht="13.7" hidden="1" customHeight="1">
      <c r="A213" s="45">
        <v>2015.11868131868</v>
      </c>
      <c r="B213" s="44"/>
      <c r="C213" s="42"/>
      <c r="D213" s="42"/>
      <c r="E213" s="42"/>
      <c r="F213" s="42"/>
      <c r="G213" s="43"/>
      <c r="H213" s="42"/>
      <c r="I213" s="41"/>
    </row>
    <row r="214" spans="1:9" ht="14.1" hidden="1" customHeight="1">
      <c r="A214" s="45">
        <v>2016</v>
      </c>
      <c r="B214" s="53">
        <v>1144564.31</v>
      </c>
      <c r="C214" s="51">
        <v>2075165.73</v>
      </c>
      <c r="D214" s="51">
        <v>1006443.52</v>
      </c>
      <c r="E214" s="51">
        <v>12878183.67</v>
      </c>
      <c r="F214" s="51">
        <v>0</v>
      </c>
      <c r="G214" s="52">
        <v>17104357.25</v>
      </c>
      <c r="H214" s="51">
        <v>13941901.09</v>
      </c>
      <c r="I214" s="50">
        <v>3162456.15</v>
      </c>
    </row>
    <row r="215" spans="1:9" ht="14.1" hidden="1" customHeight="1">
      <c r="A215" s="45">
        <v>2016</v>
      </c>
      <c r="B215" s="49">
        <v>1117906.8500000001</v>
      </c>
      <c r="C215" s="47">
        <v>2090256.09</v>
      </c>
      <c r="D215" s="47">
        <v>1027600.19</v>
      </c>
      <c r="E215" s="47">
        <v>12931948.939999999</v>
      </c>
      <c r="F215" s="47">
        <v>0</v>
      </c>
      <c r="G215" s="48">
        <v>17167712.079999998</v>
      </c>
      <c r="H215" s="47">
        <v>14000238.890000001</v>
      </c>
      <c r="I215" s="46">
        <v>3167473.19</v>
      </c>
    </row>
    <row r="216" spans="1:9" ht="13.7" hidden="1" customHeight="1">
      <c r="A216" s="45">
        <v>2016</v>
      </c>
      <c r="B216" s="49">
        <v>1115642.76</v>
      </c>
      <c r="C216" s="47">
        <v>2094150.66</v>
      </c>
      <c r="D216" s="47">
        <v>1035161.71</v>
      </c>
      <c r="E216" s="47">
        <v>13060842.9</v>
      </c>
      <c r="F216" s="47">
        <v>0</v>
      </c>
      <c r="G216" s="48">
        <v>17305798.039999999</v>
      </c>
      <c r="H216" s="47">
        <v>14122176.23</v>
      </c>
      <c r="I216" s="46">
        <v>3183621.8</v>
      </c>
    </row>
    <row r="217" spans="1:9" ht="14.1" hidden="1" customHeight="1">
      <c r="A217" s="45">
        <v>2016</v>
      </c>
      <c r="B217" s="49">
        <v>1127794.1399999999</v>
      </c>
      <c r="C217" s="47">
        <v>2105140.19</v>
      </c>
      <c r="D217" s="47">
        <v>1045171.09</v>
      </c>
      <c r="E217" s="47">
        <v>13185730.23</v>
      </c>
      <c r="F217" s="47">
        <v>0</v>
      </c>
      <c r="G217" s="48">
        <v>17463835.66</v>
      </c>
      <c r="H217" s="47">
        <v>14265423.23</v>
      </c>
      <c r="I217" s="46">
        <v>3198412.42</v>
      </c>
    </row>
    <row r="218" spans="1:9" ht="14.1" customHeight="1">
      <c r="A218" s="45">
        <v>2016</v>
      </c>
      <c r="B218" s="53">
        <v>1144841.77</v>
      </c>
      <c r="C218" s="51">
        <v>2117310.54</v>
      </c>
      <c r="D218" s="51">
        <v>1057184.04</v>
      </c>
      <c r="E218" s="51">
        <v>13342503.220000001</v>
      </c>
      <c r="F218" s="51">
        <v>0</v>
      </c>
      <c r="G218" s="52">
        <v>17661839.579999998</v>
      </c>
      <c r="H218" s="51">
        <v>14449664.449999999</v>
      </c>
      <c r="I218" s="50">
        <v>3212175.13</v>
      </c>
    </row>
    <row r="219" spans="1:9" ht="14.1" hidden="1" customHeight="1">
      <c r="A219" s="45">
        <v>2016</v>
      </c>
      <c r="B219" s="49">
        <v>1131877.5</v>
      </c>
      <c r="C219" s="47">
        <v>2135280.9500000002</v>
      </c>
      <c r="D219" s="47">
        <v>1070776.0900000001</v>
      </c>
      <c r="E219" s="47">
        <v>13422336.58</v>
      </c>
      <c r="F219" s="47">
        <v>0</v>
      </c>
      <c r="G219" s="48">
        <v>17760271.129999999</v>
      </c>
      <c r="H219" s="47">
        <v>14536968.810000001</v>
      </c>
      <c r="I219" s="46">
        <v>3223302.31</v>
      </c>
    </row>
    <row r="220" spans="1:9" ht="14.1" hidden="1" customHeight="1">
      <c r="A220" s="45">
        <v>2016</v>
      </c>
      <c r="B220" s="49">
        <v>1105493.8500000001</v>
      </c>
      <c r="C220" s="47">
        <v>2154323.19</v>
      </c>
      <c r="D220" s="47">
        <v>1071998.8</v>
      </c>
      <c r="E220" s="47">
        <v>13513176.09</v>
      </c>
      <c r="F220" s="47">
        <v>0</v>
      </c>
      <c r="G220" s="48">
        <v>17844991.94952381</v>
      </c>
      <c r="H220" s="47">
        <v>14625699.42</v>
      </c>
      <c r="I220" s="46">
        <v>3219292.52</v>
      </c>
    </row>
    <row r="221" spans="1:9" ht="14.1" hidden="1" customHeight="1">
      <c r="A221" s="45">
        <v>2016</v>
      </c>
      <c r="B221" s="49">
        <v>1086319</v>
      </c>
      <c r="C221" s="47">
        <v>2133364.31</v>
      </c>
      <c r="D221" s="47">
        <v>1057777.5</v>
      </c>
      <c r="E221" s="47">
        <v>13422534.49</v>
      </c>
      <c r="F221" s="47">
        <v>0</v>
      </c>
      <c r="G221" s="48">
        <v>17699995.309999999</v>
      </c>
      <c r="H221" s="47">
        <v>14493876.310000001</v>
      </c>
      <c r="I221" s="46">
        <v>3206119</v>
      </c>
    </row>
    <row r="222" spans="1:9" ht="14.1" hidden="1" customHeight="1">
      <c r="A222" s="45">
        <v>2016</v>
      </c>
      <c r="B222" s="49">
        <v>1114186.68</v>
      </c>
      <c r="C222" s="47">
        <v>2143291.77</v>
      </c>
      <c r="D222" s="47">
        <v>1058187.81</v>
      </c>
      <c r="E222" s="47">
        <v>13396354.449999999</v>
      </c>
      <c r="F222" s="47">
        <v>0</v>
      </c>
      <c r="G222" s="48">
        <v>17712020.719999999</v>
      </c>
      <c r="H222" s="47">
        <v>14505765.68</v>
      </c>
      <c r="I222" s="46">
        <v>3206255.04</v>
      </c>
    </row>
    <row r="223" spans="1:9" ht="14.1" hidden="1" customHeight="1">
      <c r="A223" s="45">
        <v>2016</v>
      </c>
      <c r="B223" s="49">
        <v>1140898.75</v>
      </c>
      <c r="C223" s="47">
        <v>2146984.0499999998</v>
      </c>
      <c r="D223" s="47">
        <v>1071123.1499999999</v>
      </c>
      <c r="E223" s="47">
        <v>13454349.949999999</v>
      </c>
      <c r="F223" s="47">
        <v>0</v>
      </c>
      <c r="G223" s="48">
        <v>17813355.899999999</v>
      </c>
      <c r="H223" s="47">
        <v>14604318.699999999</v>
      </c>
      <c r="I223" s="46">
        <v>3209037.2</v>
      </c>
    </row>
    <row r="224" spans="1:9" ht="14.1" hidden="1" customHeight="1">
      <c r="A224" s="45">
        <v>2016</v>
      </c>
      <c r="B224" s="49">
        <v>1127301.19</v>
      </c>
      <c r="C224" s="47">
        <v>2154575.9</v>
      </c>
      <c r="D224" s="47">
        <v>1082574.8</v>
      </c>
      <c r="E224" s="47">
        <v>13416071.99</v>
      </c>
      <c r="F224" s="47">
        <v>0</v>
      </c>
      <c r="G224" s="48">
        <v>17780523.890000001</v>
      </c>
      <c r="H224" s="47">
        <v>14571881.470000001</v>
      </c>
      <c r="I224" s="46">
        <v>3208642.42</v>
      </c>
    </row>
    <row r="225" spans="1:9" ht="14.1" hidden="1" customHeight="1">
      <c r="A225" s="45">
        <v>2016.0047095761399</v>
      </c>
      <c r="B225" s="49">
        <v>1171126.3</v>
      </c>
      <c r="C225" s="47">
        <v>2146162.4500000002</v>
      </c>
      <c r="D225" s="47">
        <v>1062687.2</v>
      </c>
      <c r="E225" s="47">
        <v>13469078.550000001</v>
      </c>
      <c r="F225" s="47">
        <v>0</v>
      </c>
      <c r="G225" s="48">
        <v>17849054.5</v>
      </c>
      <c r="H225" s="47">
        <v>14640112.4</v>
      </c>
      <c r="I225" s="46">
        <v>3208942.1</v>
      </c>
    </row>
    <row r="226" spans="1:9" ht="14.1" hidden="1" customHeight="1">
      <c r="A226" s="45">
        <v>2016.06643642072</v>
      </c>
      <c r="B226" s="44"/>
      <c r="C226" s="42"/>
      <c r="D226" s="42"/>
      <c r="E226" s="42"/>
      <c r="F226" s="42"/>
      <c r="G226" s="43"/>
      <c r="H226" s="42"/>
      <c r="I226" s="41"/>
    </row>
    <row r="227" spans="1:9" ht="14.1" hidden="1" customHeight="1">
      <c r="A227" s="45">
        <v>2017</v>
      </c>
      <c r="B227" s="53">
        <v>1168457.23</v>
      </c>
      <c r="C227" s="51">
        <v>2137038.2799999998</v>
      </c>
      <c r="D227" s="51">
        <v>1053521.76</v>
      </c>
      <c r="E227" s="51">
        <v>13315157.23</v>
      </c>
      <c r="F227" s="51">
        <v>0</v>
      </c>
      <c r="G227" s="52">
        <v>17674174.52</v>
      </c>
      <c r="H227" s="51">
        <v>14482243.140000001</v>
      </c>
      <c r="I227" s="50">
        <v>3191931.38</v>
      </c>
    </row>
    <row r="228" spans="1:9" ht="14.1" hidden="1" customHeight="1">
      <c r="A228" s="45">
        <v>2017</v>
      </c>
      <c r="B228" s="49">
        <v>1142402.6499999999</v>
      </c>
      <c r="C228" s="47">
        <v>2151155.7999999998</v>
      </c>
      <c r="D228" s="47">
        <v>1078909.8</v>
      </c>
      <c r="E228" s="47">
        <v>13375786.6</v>
      </c>
      <c r="F228" s="47">
        <v>0</v>
      </c>
      <c r="G228" s="48">
        <v>17748254.850000001</v>
      </c>
      <c r="H228" s="47">
        <v>14552323.199999999</v>
      </c>
      <c r="I228" s="46">
        <v>3195931.65</v>
      </c>
    </row>
    <row r="229" spans="1:9" ht="14.1" hidden="1" customHeight="1">
      <c r="A229" s="45">
        <v>2017</v>
      </c>
      <c r="B229" s="49">
        <v>1139254.3400000001</v>
      </c>
      <c r="C229" s="47">
        <v>2161358.9500000002</v>
      </c>
      <c r="D229" s="47">
        <v>1099429.08</v>
      </c>
      <c r="E229" s="47">
        <v>13509964.25</v>
      </c>
      <c r="F229" s="47">
        <v>0</v>
      </c>
      <c r="G229" s="48">
        <v>17910006.640000001</v>
      </c>
      <c r="H229" s="47">
        <v>14698870.9</v>
      </c>
      <c r="I229" s="46">
        <v>3211135.73</v>
      </c>
    </row>
    <row r="230" spans="1:9" ht="14.1" hidden="1" customHeight="1">
      <c r="A230" s="45">
        <v>2017</v>
      </c>
      <c r="B230" s="49">
        <v>1154665.3799999999</v>
      </c>
      <c r="C230" s="47">
        <v>2168601.7200000002</v>
      </c>
      <c r="D230" s="47">
        <v>1106642.83</v>
      </c>
      <c r="E230" s="47">
        <v>13692312.380000001</v>
      </c>
      <c r="F230" s="47">
        <v>0</v>
      </c>
      <c r="G230" s="48">
        <v>18122222.329999998</v>
      </c>
      <c r="H230" s="47">
        <v>14893940.210000001</v>
      </c>
      <c r="I230" s="46">
        <v>3228282.11</v>
      </c>
    </row>
    <row r="231" spans="1:9" ht="14.1" customHeight="1">
      <c r="A231" s="45">
        <v>2017</v>
      </c>
      <c r="B231" s="53">
        <v>1186444.8999999999</v>
      </c>
      <c r="C231" s="51">
        <v>2184600.27</v>
      </c>
      <c r="D231" s="51">
        <v>1123412.8999999999</v>
      </c>
      <c r="E231" s="51">
        <v>13850956.130000001</v>
      </c>
      <c r="F231" s="51">
        <v>0</v>
      </c>
      <c r="G231" s="52">
        <v>18345414.219999999</v>
      </c>
      <c r="H231" s="51">
        <v>15102143.26</v>
      </c>
      <c r="I231" s="50">
        <v>3243270.95</v>
      </c>
    </row>
    <row r="232" spans="1:9" ht="14.1" hidden="1" customHeight="1">
      <c r="A232" s="45">
        <v>2017</v>
      </c>
      <c r="B232" s="49">
        <v>1158375.0900000001</v>
      </c>
      <c r="C232" s="47">
        <v>2202120.5</v>
      </c>
      <c r="D232" s="47">
        <v>1135137.72</v>
      </c>
      <c r="E232" s="47">
        <v>13937473.220000001</v>
      </c>
      <c r="F232" s="47">
        <v>0</v>
      </c>
      <c r="G232" s="48">
        <v>18433106.539999999</v>
      </c>
      <c r="H232" s="47">
        <v>15180524.310000001</v>
      </c>
      <c r="I232" s="46">
        <v>3252582.22</v>
      </c>
    </row>
    <row r="233" spans="1:9" ht="14.1" hidden="1" customHeight="1">
      <c r="A233" s="45">
        <v>2017</v>
      </c>
      <c r="B233" s="49">
        <v>1114705.42</v>
      </c>
      <c r="C233" s="47">
        <v>2221141.42</v>
      </c>
      <c r="D233" s="47">
        <v>1139174.33</v>
      </c>
      <c r="E233" s="47">
        <v>14014307.800000001</v>
      </c>
      <c r="F233" s="47">
        <v>0</v>
      </c>
      <c r="G233" s="48">
        <v>18489328.992380951</v>
      </c>
      <c r="H233" s="47">
        <v>15245198.460000001</v>
      </c>
      <c r="I233" s="46">
        <v>3244130.52</v>
      </c>
    </row>
    <row r="234" spans="1:9" ht="14.1" hidden="1" customHeight="1">
      <c r="A234" s="45">
        <v>2017</v>
      </c>
      <c r="B234" s="49">
        <v>1096238.72</v>
      </c>
      <c r="C234" s="47">
        <v>2199967.9500000002</v>
      </c>
      <c r="D234" s="47">
        <v>1119442.68</v>
      </c>
      <c r="E234" s="47">
        <v>13894194.49</v>
      </c>
      <c r="F234" s="47">
        <v>0</v>
      </c>
      <c r="G234" s="48">
        <v>18309843.850000001</v>
      </c>
      <c r="H234" s="47">
        <v>15082424.08</v>
      </c>
      <c r="I234" s="46">
        <v>3227419.77</v>
      </c>
    </row>
    <row r="235" spans="1:9" ht="14.1" hidden="1" customHeight="1">
      <c r="A235" s="45">
        <v>2017</v>
      </c>
      <c r="B235" s="49">
        <v>1121454.19</v>
      </c>
      <c r="C235" s="47">
        <v>2212030.04</v>
      </c>
      <c r="D235" s="47">
        <v>1125097.28</v>
      </c>
      <c r="E235" s="47">
        <v>13877579.939999999</v>
      </c>
      <c r="F235" s="47">
        <v>0</v>
      </c>
      <c r="G235" s="48">
        <v>18336161.469999999</v>
      </c>
      <c r="H235" s="47">
        <v>15105444.66</v>
      </c>
      <c r="I235" s="46">
        <v>3230716.8</v>
      </c>
    </row>
    <row r="236" spans="1:9" ht="14.1" hidden="1" customHeight="1">
      <c r="A236" s="45">
        <v>2017</v>
      </c>
      <c r="B236" s="49">
        <v>1122749.19</v>
      </c>
      <c r="C236" s="47">
        <v>2214116.19</v>
      </c>
      <c r="D236" s="47">
        <v>1143716.8999999999</v>
      </c>
      <c r="E236" s="47">
        <v>13949946.75</v>
      </c>
      <c r="F236" s="47">
        <v>0</v>
      </c>
      <c r="G236" s="48">
        <v>18430529.039999999</v>
      </c>
      <c r="H236" s="47">
        <v>15198043.66</v>
      </c>
      <c r="I236" s="46">
        <v>3232485.38</v>
      </c>
    </row>
    <row r="237" spans="1:9" ht="14.1" hidden="1" customHeight="1">
      <c r="A237" s="45">
        <v>2017</v>
      </c>
      <c r="B237" s="49">
        <v>1131649.8500000001</v>
      </c>
      <c r="C237" s="47">
        <v>2223868.5699999998</v>
      </c>
      <c r="D237" s="47">
        <v>1159608.71</v>
      </c>
      <c r="E237" s="47">
        <v>13902629.08</v>
      </c>
      <c r="F237" s="47">
        <v>0</v>
      </c>
      <c r="G237" s="48">
        <v>18417756.23</v>
      </c>
      <c r="H237" s="47">
        <v>15192200.369999999</v>
      </c>
      <c r="I237" s="46">
        <v>3225555.85</v>
      </c>
    </row>
    <row r="238" spans="1:9" ht="14.1" hidden="1" customHeight="1">
      <c r="A238" s="45">
        <v>2017</v>
      </c>
      <c r="B238" s="49">
        <v>1163148.1100000001</v>
      </c>
      <c r="C238" s="47">
        <v>2216387.7200000002</v>
      </c>
      <c r="D238" s="47">
        <v>1141145.44</v>
      </c>
      <c r="E238" s="47">
        <v>13939519.27</v>
      </c>
      <c r="F238" s="47">
        <v>0</v>
      </c>
      <c r="G238" s="48">
        <v>18460200.539999999</v>
      </c>
      <c r="H238" s="47">
        <v>15240885.710000001</v>
      </c>
      <c r="I238" s="46">
        <v>3219314.83</v>
      </c>
    </row>
    <row r="239" spans="1:9" ht="14.1" customHeight="1">
      <c r="A239" s="45">
        <v>2018</v>
      </c>
      <c r="B239" s="44"/>
      <c r="C239" s="42"/>
      <c r="D239" s="42"/>
      <c r="E239" s="42"/>
      <c r="F239" s="42"/>
      <c r="G239" s="43"/>
      <c r="H239" s="42"/>
      <c r="I239" s="41"/>
    </row>
    <row r="240" spans="1:9" ht="14.1" customHeight="1">
      <c r="A240" s="22" t="s">
        <v>16</v>
      </c>
      <c r="B240" s="21">
        <v>1159032.3600000001</v>
      </c>
      <c r="C240" s="19">
        <v>2207617.81</v>
      </c>
      <c r="D240" s="19">
        <v>1133305.8600000001</v>
      </c>
      <c r="E240" s="19">
        <v>13782074.76</v>
      </c>
      <c r="F240" s="19">
        <v>0</v>
      </c>
      <c r="G240" s="20">
        <v>18282030.809999999</v>
      </c>
      <c r="H240" s="19">
        <v>15073763.67</v>
      </c>
      <c r="I240" s="18">
        <v>3208267.13</v>
      </c>
    </row>
    <row r="241" spans="1:9" ht="14.1" customHeight="1">
      <c r="A241" s="22" t="s">
        <v>15</v>
      </c>
      <c r="B241" s="21">
        <v>1137260.1499999999</v>
      </c>
      <c r="C241" s="19">
        <v>2223498.2000000002</v>
      </c>
      <c r="D241" s="19">
        <v>1156867.75</v>
      </c>
      <c r="E241" s="19">
        <v>13845888.1</v>
      </c>
      <c r="F241" s="19">
        <v>0</v>
      </c>
      <c r="G241" s="20">
        <v>18363514.199999999</v>
      </c>
      <c r="H241" s="19">
        <v>15139336</v>
      </c>
      <c r="I241" s="18">
        <v>3224178.2</v>
      </c>
    </row>
    <row r="242" spans="1:9" ht="14.1" customHeight="1">
      <c r="A242" s="22" t="s">
        <v>14</v>
      </c>
      <c r="B242" s="21">
        <v>1126165.6499999999</v>
      </c>
      <c r="C242" s="19">
        <v>2229832.15</v>
      </c>
      <c r="D242" s="19">
        <v>1162612.95</v>
      </c>
      <c r="E242" s="19">
        <v>13983435.800000001</v>
      </c>
      <c r="F242" s="19">
        <v>0</v>
      </c>
      <c r="G242" s="20">
        <v>18502087.600000001</v>
      </c>
      <c r="H242" s="19">
        <v>15257519.6</v>
      </c>
      <c r="I242" s="18">
        <v>3244568</v>
      </c>
    </row>
    <row r="243" spans="1:9" ht="14.1" customHeight="1">
      <c r="A243" s="22" t="s">
        <v>13</v>
      </c>
      <c r="B243" s="21">
        <v>1147698.1399999999</v>
      </c>
      <c r="C243" s="19">
        <v>2235666.7999999998</v>
      </c>
      <c r="D243" s="19">
        <v>1177606.6599999999</v>
      </c>
      <c r="E243" s="19">
        <v>14117488.42</v>
      </c>
      <c r="F243" s="19">
        <v>0</v>
      </c>
      <c r="G243" s="20">
        <v>18678460.850000001</v>
      </c>
      <c r="H243" s="19">
        <v>15417476.51</v>
      </c>
      <c r="I243" s="18">
        <v>3260984.33</v>
      </c>
    </row>
    <row r="244" spans="1:9" ht="14.1" customHeight="1">
      <c r="A244" s="29" t="s">
        <v>12</v>
      </c>
      <c r="B244" s="40">
        <v>1177676.54</v>
      </c>
      <c r="C244" s="38">
        <v>2247331.31</v>
      </c>
      <c r="D244" s="38">
        <v>1197627.77</v>
      </c>
      <c r="E244" s="38">
        <v>14293032.18</v>
      </c>
      <c r="F244" s="38">
        <v>0</v>
      </c>
      <c r="G244" s="39">
        <v>18915667.809999999</v>
      </c>
      <c r="H244" s="38">
        <v>15640287.859999999</v>
      </c>
      <c r="I244" s="37">
        <v>3275379.95</v>
      </c>
    </row>
    <row r="245" spans="1:9" ht="14.1" customHeight="1">
      <c r="A245" s="22" t="s">
        <v>11</v>
      </c>
      <c r="B245" s="21">
        <v>1159067.47</v>
      </c>
      <c r="C245" s="19">
        <v>2266172.23</v>
      </c>
      <c r="D245" s="19">
        <v>1212768.57</v>
      </c>
      <c r="E245" s="19">
        <v>14368981.9</v>
      </c>
      <c r="F245" s="19">
        <v>0</v>
      </c>
      <c r="G245" s="20">
        <v>19006990.190000001</v>
      </c>
      <c r="H245" s="19">
        <v>15719437.949999999</v>
      </c>
      <c r="I245" s="18">
        <v>3287552.23</v>
      </c>
    </row>
    <row r="246" spans="1:9" ht="14.1" customHeight="1">
      <c r="A246" s="22" t="s">
        <v>10</v>
      </c>
      <c r="B246" s="21">
        <v>1115841.0900000001</v>
      </c>
      <c r="C246" s="19">
        <v>2280794.27</v>
      </c>
      <c r="D246" s="19">
        <v>1218565.68</v>
      </c>
      <c r="E246" s="19">
        <v>14427608.630000001</v>
      </c>
      <c r="F246" s="19">
        <v>0</v>
      </c>
      <c r="G246" s="20">
        <v>19042809.68</v>
      </c>
      <c r="H246" s="19">
        <v>15761534.99</v>
      </c>
      <c r="I246" s="18">
        <v>3281274.68</v>
      </c>
    </row>
    <row r="247" spans="1:9" ht="14.1" customHeight="1">
      <c r="A247" s="22" t="s">
        <v>9</v>
      </c>
      <c r="B247" s="21">
        <v>1087266.54</v>
      </c>
      <c r="C247" s="19">
        <v>2255386.7200000002</v>
      </c>
      <c r="D247" s="19">
        <v>1195997.45</v>
      </c>
      <c r="E247" s="19">
        <v>14301163.09</v>
      </c>
      <c r="F247" s="19">
        <v>0</v>
      </c>
      <c r="G247" s="20">
        <v>18839813.809999999</v>
      </c>
      <c r="H247" s="19">
        <v>15576488.18</v>
      </c>
      <c r="I247" s="18">
        <v>3263325.63</v>
      </c>
    </row>
    <row r="248" spans="1:9" ht="14.1" customHeight="1">
      <c r="A248" s="22" t="s">
        <v>8</v>
      </c>
      <c r="B248" s="21">
        <v>1106296.1000000001</v>
      </c>
      <c r="C248" s="19">
        <v>2266259.75</v>
      </c>
      <c r="D248" s="19">
        <v>1204777.3999999999</v>
      </c>
      <c r="E248" s="19">
        <v>14285379.550000001</v>
      </c>
      <c r="F248" s="19">
        <v>0</v>
      </c>
      <c r="G248" s="20">
        <v>18862712.800000001</v>
      </c>
      <c r="H248" s="19">
        <v>15594833.199999999</v>
      </c>
      <c r="I248" s="18">
        <v>3267879.6</v>
      </c>
    </row>
    <row r="249" spans="1:9" ht="14.1" customHeight="1">
      <c r="A249" s="22" t="s">
        <v>7</v>
      </c>
      <c r="B249" s="21">
        <v>1136686.18</v>
      </c>
      <c r="C249" s="19">
        <v>2268240.86</v>
      </c>
      <c r="D249" s="19">
        <v>1222334.77</v>
      </c>
      <c r="E249" s="19">
        <v>14365810.99</v>
      </c>
      <c r="F249" s="19">
        <v>0</v>
      </c>
      <c r="G249" s="20">
        <v>18993072.800000001</v>
      </c>
      <c r="H249" s="19">
        <v>15720095.119999999</v>
      </c>
      <c r="I249" s="18">
        <v>3272977.68</v>
      </c>
    </row>
    <row r="250" spans="1:9" ht="14.1" customHeight="1">
      <c r="A250" s="22" t="s">
        <v>6</v>
      </c>
      <c r="B250" s="21">
        <v>1127563.6599999999</v>
      </c>
      <c r="C250" s="19">
        <v>2269001.42</v>
      </c>
      <c r="D250" s="19">
        <v>1230706.8</v>
      </c>
      <c r="E250" s="19">
        <v>14318352.279999999</v>
      </c>
      <c r="F250" s="19">
        <v>0</v>
      </c>
      <c r="G250" s="20">
        <v>18945624.190000001</v>
      </c>
      <c r="H250" s="19">
        <v>15677035.720000001</v>
      </c>
      <c r="I250" s="18">
        <v>3268588.47</v>
      </c>
    </row>
    <row r="251" spans="1:9" ht="14.1" customHeight="1">
      <c r="A251" s="22" t="s">
        <v>5</v>
      </c>
      <c r="B251" s="21">
        <v>1177727</v>
      </c>
      <c r="C251" s="19">
        <v>2261553.11</v>
      </c>
      <c r="D251" s="19">
        <v>1215849.3500000001</v>
      </c>
      <c r="E251" s="19">
        <v>14369035.699999999</v>
      </c>
      <c r="F251" s="19">
        <v>0</v>
      </c>
      <c r="G251" s="20">
        <v>19024165.170000002</v>
      </c>
      <c r="H251" s="19">
        <v>15755094.58</v>
      </c>
      <c r="I251" s="18">
        <v>3269070.58</v>
      </c>
    </row>
    <row r="252" spans="1:9" ht="14.1" customHeight="1">
      <c r="A252" s="35">
        <v>2019</v>
      </c>
      <c r="B252" s="34"/>
      <c r="C252" s="32"/>
      <c r="D252" s="32"/>
      <c r="E252" s="32"/>
      <c r="F252" s="32"/>
      <c r="G252" s="33"/>
      <c r="H252" s="32"/>
      <c r="I252" s="31"/>
    </row>
    <row r="253" spans="1:9" ht="14.1" customHeight="1">
      <c r="A253" s="22" t="s">
        <v>16</v>
      </c>
      <c r="B253" s="21">
        <v>1176808.72</v>
      </c>
      <c r="C253" s="19">
        <v>2248787.04</v>
      </c>
      <c r="D253" s="19">
        <v>1206941.68</v>
      </c>
      <c r="E253" s="19">
        <v>14186762.039999999</v>
      </c>
      <c r="F253" s="19">
        <v>0</v>
      </c>
      <c r="G253" s="20">
        <v>18819300.09</v>
      </c>
      <c r="H253" s="19">
        <v>15570747.459999999</v>
      </c>
      <c r="I253" s="18">
        <v>3248552.63</v>
      </c>
    </row>
    <row r="254" spans="1:9" ht="14.1" customHeight="1">
      <c r="A254" s="22" t="s">
        <v>15</v>
      </c>
      <c r="B254" s="21">
        <v>1152675.5</v>
      </c>
      <c r="C254" s="19">
        <v>2260923.2999999998</v>
      </c>
      <c r="D254" s="19">
        <v>1234889.05</v>
      </c>
      <c r="E254" s="19">
        <v>14239984.050000001</v>
      </c>
      <c r="F254" s="19">
        <v>0</v>
      </c>
      <c r="G254" s="20">
        <v>18888471.899999999</v>
      </c>
      <c r="H254" s="19">
        <v>15634653.85</v>
      </c>
      <c r="I254" s="18">
        <v>3253818.05</v>
      </c>
    </row>
    <row r="255" spans="1:9" ht="14.1" customHeight="1">
      <c r="A255" s="22" t="s">
        <v>14</v>
      </c>
      <c r="B255" s="21">
        <v>1146153.52</v>
      </c>
      <c r="C255" s="19">
        <v>2268101.7999999998</v>
      </c>
      <c r="D255" s="19">
        <v>1252574.42</v>
      </c>
      <c r="E255" s="19">
        <v>14376746.57</v>
      </c>
      <c r="F255" s="19">
        <v>0</v>
      </c>
      <c r="G255" s="20">
        <v>19043576.329999998</v>
      </c>
      <c r="H255" s="19">
        <v>15775433.23</v>
      </c>
      <c r="I255" s="18">
        <v>3268143.09</v>
      </c>
    </row>
    <row r="256" spans="1:9" ht="14.1" customHeight="1">
      <c r="A256" s="22" t="s">
        <v>13</v>
      </c>
      <c r="B256" s="21">
        <v>1154940.6000000001</v>
      </c>
      <c r="C256" s="19">
        <v>2274919.4</v>
      </c>
      <c r="D256" s="19">
        <v>1258169.05</v>
      </c>
      <c r="E256" s="19">
        <v>14542332.699999999</v>
      </c>
      <c r="F256" s="19">
        <v>0</v>
      </c>
      <c r="G256" s="20">
        <v>19230361.75</v>
      </c>
      <c r="H256" s="19">
        <v>15949742.1</v>
      </c>
      <c r="I256" s="18">
        <v>3280619.65</v>
      </c>
    </row>
    <row r="257" spans="1:9" ht="14.1" customHeight="1">
      <c r="A257" s="29" t="s">
        <v>12</v>
      </c>
      <c r="B257" s="40">
        <v>1182701.0900000001</v>
      </c>
      <c r="C257" s="38">
        <v>2282183.77</v>
      </c>
      <c r="D257" s="38">
        <v>1266563.5900000001</v>
      </c>
      <c r="E257" s="38">
        <v>14710665</v>
      </c>
      <c r="F257" s="38">
        <v>0</v>
      </c>
      <c r="G257" s="39">
        <v>19442113.449999999</v>
      </c>
      <c r="H257" s="38">
        <v>16150558.58</v>
      </c>
      <c r="I257" s="37">
        <v>3291554.86</v>
      </c>
    </row>
    <row r="258" spans="1:9" ht="14.1" customHeight="1">
      <c r="A258" s="22" t="s">
        <v>11</v>
      </c>
      <c r="B258" s="21">
        <v>1155813.8500000001</v>
      </c>
      <c r="C258" s="19">
        <v>2295377.4500000002</v>
      </c>
      <c r="D258" s="19">
        <v>1276132.75</v>
      </c>
      <c r="E258" s="19">
        <v>14790373.15</v>
      </c>
      <c r="F258" s="19">
        <v>0</v>
      </c>
      <c r="G258" s="20">
        <v>19517697.199999999</v>
      </c>
      <c r="H258" s="19">
        <v>16217218.25</v>
      </c>
      <c r="I258" s="18">
        <v>3300478.95</v>
      </c>
    </row>
    <row r="259" spans="1:9" ht="14.1" customHeight="1">
      <c r="A259" s="22" t="s">
        <v>10</v>
      </c>
      <c r="B259" s="21">
        <v>1108830.3400000001</v>
      </c>
      <c r="C259" s="19">
        <v>2310219</v>
      </c>
      <c r="D259" s="19">
        <v>1276710.56</v>
      </c>
      <c r="E259" s="19">
        <v>14837450.82</v>
      </c>
      <c r="F259" s="19">
        <v>0</v>
      </c>
      <c r="G259" s="20">
        <v>19533210.733913042</v>
      </c>
      <c r="H259" s="19">
        <v>16240416.029999999</v>
      </c>
      <c r="I259" s="18">
        <v>3292794.69</v>
      </c>
    </row>
    <row r="260" spans="1:9" ht="14.1" customHeight="1">
      <c r="A260" s="22" t="s">
        <v>9</v>
      </c>
      <c r="B260" s="21">
        <v>1081326.47</v>
      </c>
      <c r="C260" s="19">
        <v>2286171.33</v>
      </c>
      <c r="D260" s="19">
        <v>1247113.52</v>
      </c>
      <c r="E260" s="19">
        <v>14705615.76</v>
      </c>
      <c r="F260" s="19">
        <v>0</v>
      </c>
      <c r="G260" s="20">
        <v>19320227.09</v>
      </c>
      <c r="H260" s="19">
        <v>16044709.23</v>
      </c>
      <c r="I260" s="18">
        <v>3275517.85</v>
      </c>
    </row>
    <row r="261" spans="1:9" ht="14.1" customHeight="1">
      <c r="A261" s="22" t="s">
        <v>8</v>
      </c>
      <c r="B261" s="21">
        <v>1107828.8500000001</v>
      </c>
      <c r="C261" s="19">
        <v>2294766.66</v>
      </c>
      <c r="D261" s="19">
        <v>1254033.76</v>
      </c>
      <c r="E261" s="19">
        <v>14666822.18</v>
      </c>
      <c r="F261" s="19">
        <v>0</v>
      </c>
      <c r="G261" s="20">
        <v>19323451.469999999</v>
      </c>
      <c r="H261" s="19">
        <v>16043079.99</v>
      </c>
      <c r="I261" s="18">
        <v>3280371.47</v>
      </c>
    </row>
    <row r="262" spans="1:9" ht="14.1" customHeight="1">
      <c r="A262" s="22" t="s">
        <v>7</v>
      </c>
      <c r="B262" s="21">
        <v>1116802.1299999999</v>
      </c>
      <c r="C262" s="19">
        <v>2294573.91</v>
      </c>
      <c r="D262" s="19">
        <v>1267977.1299999999</v>
      </c>
      <c r="E262" s="19">
        <v>14750639.48</v>
      </c>
      <c r="F262" s="19">
        <v>0</v>
      </c>
      <c r="G262" s="20">
        <v>19429992.649999999</v>
      </c>
      <c r="H262" s="19">
        <v>16143765.25</v>
      </c>
      <c r="I262" s="18">
        <v>3286227.39</v>
      </c>
    </row>
    <row r="263" spans="1:9" ht="14.1" customHeight="1">
      <c r="A263" s="22" t="s">
        <v>6</v>
      </c>
      <c r="B263" s="21">
        <v>1112736.2</v>
      </c>
      <c r="C263" s="19">
        <v>2296797.9</v>
      </c>
      <c r="D263" s="19">
        <v>1272634.1499999999</v>
      </c>
      <c r="E263" s="19">
        <v>14694710.199999999</v>
      </c>
      <c r="F263" s="19">
        <v>0</v>
      </c>
      <c r="G263" s="20">
        <v>19376878.449999999</v>
      </c>
      <c r="H263" s="19">
        <v>16093502.050000001</v>
      </c>
      <c r="I263" s="18">
        <v>3283376.4</v>
      </c>
    </row>
    <row r="264" spans="1:9" ht="14.1" customHeight="1">
      <c r="A264" s="22" t="s">
        <v>5</v>
      </c>
      <c r="B264" s="21">
        <v>1146363.77</v>
      </c>
      <c r="C264" s="19">
        <v>2285533.33</v>
      </c>
      <c r="D264" s="19">
        <v>1245402.5</v>
      </c>
      <c r="E264" s="19">
        <v>14731238.220000001</v>
      </c>
      <c r="F264" s="19">
        <v>0</v>
      </c>
      <c r="G264" s="20">
        <v>19408537.829999998</v>
      </c>
      <c r="H264" s="19">
        <v>16125196.33</v>
      </c>
      <c r="I264" s="18">
        <v>3283341.5</v>
      </c>
    </row>
    <row r="265" spans="1:9" ht="14.1" customHeight="1">
      <c r="A265" s="35">
        <v>2020</v>
      </c>
      <c r="B265" s="34"/>
      <c r="C265" s="32"/>
      <c r="D265" s="32"/>
      <c r="E265" s="32"/>
      <c r="F265" s="32"/>
      <c r="G265" s="33"/>
      <c r="H265" s="32"/>
      <c r="I265" s="31"/>
    </row>
    <row r="266" spans="1:9" ht="14.1" customHeight="1">
      <c r="A266" s="22" t="s">
        <v>16</v>
      </c>
      <c r="B266" s="21">
        <v>1129230</v>
      </c>
      <c r="C266" s="19">
        <v>2269085.2799999998</v>
      </c>
      <c r="D266" s="19">
        <v>1234814.8999999999</v>
      </c>
      <c r="E266" s="19">
        <v>14531363.470000001</v>
      </c>
      <c r="F266" s="19">
        <v>0</v>
      </c>
      <c r="G266" s="20">
        <v>19164493.66</v>
      </c>
      <c r="H266" s="19">
        <v>15899374.800000001</v>
      </c>
      <c r="I266" s="18">
        <v>3265118.85</v>
      </c>
    </row>
    <row r="267" spans="1:9" ht="14.1" customHeight="1">
      <c r="A267" s="22" t="s">
        <v>15</v>
      </c>
      <c r="B267" s="21">
        <v>1116551.8</v>
      </c>
      <c r="C267" s="19">
        <v>2279530.65</v>
      </c>
      <c r="D267" s="19">
        <v>1262722.8999999999</v>
      </c>
      <c r="E267" s="19">
        <v>14591423.6</v>
      </c>
      <c r="F267" s="19">
        <v>0</v>
      </c>
      <c r="G267" s="20">
        <v>19250228.949999999</v>
      </c>
      <c r="H267" s="19">
        <v>15978319.550000001</v>
      </c>
      <c r="I267" s="18">
        <v>3271909.4</v>
      </c>
    </row>
    <row r="268" spans="1:9" ht="14.1" customHeight="1">
      <c r="A268" s="22" t="s">
        <v>14</v>
      </c>
      <c r="B268" s="21">
        <v>1121340.6363636365</v>
      </c>
      <c r="C268" s="19">
        <v>2260458.6818181816</v>
      </c>
      <c r="D268" s="19">
        <v>1223658.6818181819</v>
      </c>
      <c r="E268" s="19">
        <v>14401301.59</v>
      </c>
      <c r="F268" s="19">
        <v>0</v>
      </c>
      <c r="G268" s="20">
        <v>19006759.59</v>
      </c>
      <c r="H268" s="19">
        <v>15740314.220000001</v>
      </c>
      <c r="I268" s="18">
        <v>3266445.3636363638</v>
      </c>
    </row>
    <row r="269" spans="1:9" ht="14.1" customHeight="1">
      <c r="A269" s="22" t="s">
        <v>13</v>
      </c>
      <c r="B269" s="21">
        <v>1130694.8500000001</v>
      </c>
      <c r="C269" s="19">
        <v>2198245.5499999998</v>
      </c>
      <c r="D269" s="19">
        <v>1127926.7</v>
      </c>
      <c r="E269" s="19">
        <v>14001799.699999999</v>
      </c>
      <c r="F269" s="19">
        <v>0</v>
      </c>
      <c r="G269" s="20">
        <v>18458666.800000001</v>
      </c>
      <c r="H269" s="19">
        <v>15233601.9</v>
      </c>
      <c r="I269" s="18">
        <v>3225064.9</v>
      </c>
    </row>
    <row r="270" spans="1:9" ht="14.1" customHeight="1">
      <c r="A270" s="29" t="s">
        <v>12</v>
      </c>
      <c r="B270" s="27">
        <v>1166506</v>
      </c>
      <c r="C270" s="28">
        <v>2200884.2000000002</v>
      </c>
      <c r="D270" s="28">
        <v>1185191.5</v>
      </c>
      <c r="E270" s="28">
        <v>14003547.15</v>
      </c>
      <c r="F270" s="26">
        <v>0</v>
      </c>
      <c r="G270" s="26">
        <v>18556128.850000001</v>
      </c>
      <c r="H270" s="27">
        <v>15321532.15</v>
      </c>
      <c r="I270" s="26">
        <v>3234596.7</v>
      </c>
    </row>
    <row r="271" spans="1:9" ht="14.1" customHeight="1">
      <c r="A271" s="22" t="s">
        <v>11</v>
      </c>
      <c r="B271" s="21"/>
      <c r="C271" s="19"/>
      <c r="D271" s="19"/>
      <c r="E271" s="19"/>
      <c r="F271" s="19"/>
      <c r="G271" s="20"/>
      <c r="H271" s="19"/>
      <c r="I271" s="18"/>
    </row>
    <row r="272" spans="1:9" ht="14.1" customHeight="1">
      <c r="A272" s="22" t="s">
        <v>10</v>
      </c>
      <c r="B272" s="21"/>
      <c r="C272" s="19"/>
      <c r="D272" s="19"/>
      <c r="E272" s="19"/>
      <c r="F272" s="19"/>
      <c r="G272" s="20"/>
      <c r="H272" s="19"/>
      <c r="I272" s="18"/>
    </row>
    <row r="273" spans="1:9" ht="14.1" customHeight="1">
      <c r="A273" s="22" t="s">
        <v>9</v>
      </c>
      <c r="B273" s="21"/>
      <c r="C273" s="19"/>
      <c r="D273" s="19"/>
      <c r="E273" s="19"/>
      <c r="F273" s="19"/>
      <c r="G273" s="20"/>
      <c r="H273" s="19"/>
      <c r="I273" s="18"/>
    </row>
    <row r="274" spans="1:9" ht="14.1" customHeight="1">
      <c r="A274" s="22" t="s">
        <v>8</v>
      </c>
      <c r="B274" s="24"/>
      <c r="C274" s="25"/>
      <c r="D274" s="25"/>
      <c r="E274" s="25"/>
      <c r="F274" s="23"/>
      <c r="G274" s="23"/>
      <c r="H274" s="24"/>
      <c r="I274" s="23"/>
    </row>
    <row r="275" spans="1:9" ht="14.1" customHeight="1">
      <c r="A275" s="22" t="s">
        <v>7</v>
      </c>
      <c r="B275" s="21"/>
      <c r="C275" s="19"/>
      <c r="D275" s="19"/>
      <c r="E275" s="19"/>
      <c r="F275" s="19"/>
      <c r="G275" s="20"/>
      <c r="H275" s="19"/>
      <c r="I275" s="18"/>
    </row>
    <row r="276" spans="1:9" ht="14.1" customHeight="1">
      <c r="A276" s="22" t="s">
        <v>6</v>
      </c>
      <c r="B276" s="21"/>
      <c r="C276" s="19"/>
      <c r="D276" s="19"/>
      <c r="E276" s="19"/>
      <c r="F276" s="19"/>
      <c r="G276" s="20"/>
      <c r="H276" s="19"/>
      <c r="I276" s="18"/>
    </row>
    <row r="277" spans="1:9" ht="14.1" customHeight="1">
      <c r="A277" s="22" t="s">
        <v>5</v>
      </c>
      <c r="B277" s="21"/>
      <c r="C277" s="19"/>
      <c r="D277" s="19"/>
      <c r="E277" s="19"/>
      <c r="F277" s="19"/>
      <c r="G277" s="20"/>
      <c r="H277" s="19"/>
      <c r="I277" s="18"/>
    </row>
    <row r="278" spans="1:9" ht="10.5" customHeight="1">
      <c r="B278" s="17"/>
    </row>
    <row r="279" spans="1:9" ht="10.5" customHeight="1">
      <c r="A279" s="1021" t="s">
        <v>4</v>
      </c>
      <c r="B279" s="1021"/>
      <c r="C279" s="1021"/>
      <c r="D279" s="1021"/>
      <c r="E279" s="1021"/>
      <c r="F279" s="1021"/>
      <c r="G279" s="1021"/>
      <c r="H279" s="1021"/>
      <c r="I279" s="1021"/>
    </row>
    <row r="280" spans="1:9" ht="10.5" customHeight="1">
      <c r="A280" s="1021"/>
      <c r="B280" s="1021"/>
      <c r="C280" s="1021"/>
      <c r="D280" s="1021"/>
      <c r="E280" s="1021"/>
      <c r="F280" s="1021"/>
      <c r="G280" s="1021"/>
      <c r="H280" s="1021"/>
      <c r="I280" s="1021"/>
    </row>
    <row r="281" spans="1:9" ht="10.5" customHeight="1">
      <c r="A281" s="1021"/>
      <c r="B281" s="1021"/>
      <c r="C281" s="1021"/>
      <c r="D281" s="1021"/>
      <c r="E281" s="1021"/>
      <c r="F281" s="1021"/>
      <c r="G281" s="1021"/>
      <c r="H281" s="1021"/>
      <c r="I281" s="1021"/>
    </row>
    <row r="282" spans="1:9" ht="10.5" customHeight="1">
      <c r="A282" s="1021"/>
      <c r="B282" s="1021"/>
      <c r="C282" s="1021"/>
      <c r="D282" s="1021"/>
      <c r="E282" s="1021"/>
      <c r="F282" s="1021"/>
      <c r="G282" s="1021"/>
      <c r="H282" s="1021"/>
      <c r="I282" s="1021"/>
    </row>
    <row r="283" spans="1:9" ht="10.5" customHeight="1">
      <c r="A283" s="1021"/>
      <c r="B283" s="1021"/>
      <c r="C283" s="1021"/>
      <c r="D283" s="1021"/>
      <c r="E283" s="1021"/>
      <c r="F283" s="1021"/>
      <c r="G283" s="1021"/>
      <c r="H283" s="1021"/>
      <c r="I283" s="1021"/>
    </row>
    <row r="284" spans="1:9" ht="10.5" customHeight="1"/>
    <row r="285" spans="1:9" ht="10.5" customHeight="1"/>
    <row r="286" spans="1:9" ht="10.5" customHeight="1"/>
    <row r="287" spans="1:9" ht="10.5" customHeight="1"/>
    <row r="288" spans="1:9" ht="10.5" customHeight="1"/>
    <row r="289" spans="1:9" ht="10.5" customHeight="1">
      <c r="A289" s="1020"/>
      <c r="B289" s="1020"/>
      <c r="C289" s="1020"/>
      <c r="D289" s="1020"/>
      <c r="E289" s="1020"/>
      <c r="F289" s="1020"/>
      <c r="G289" s="1020"/>
      <c r="H289" s="1020"/>
      <c r="I289" s="1020"/>
    </row>
    <row r="290" spans="1:9" ht="10.5" customHeight="1">
      <c r="A290" s="1020"/>
      <c r="B290" s="1020"/>
      <c r="C290" s="1020"/>
      <c r="D290" s="1020"/>
      <c r="E290" s="1020"/>
      <c r="F290" s="1020"/>
      <c r="G290" s="1020"/>
      <c r="H290" s="1020"/>
      <c r="I290" s="1020"/>
    </row>
    <row r="291" spans="1:9" ht="10.5" customHeight="1">
      <c r="A291" s="1020"/>
      <c r="B291" s="1020"/>
      <c r="C291" s="1020"/>
      <c r="D291" s="1020"/>
      <c r="E291" s="1020"/>
      <c r="F291" s="1020"/>
      <c r="G291" s="1020"/>
      <c r="H291" s="1020"/>
      <c r="I291" s="1020"/>
    </row>
    <row r="292" spans="1:9" ht="10.5" customHeight="1">
      <c r="A292" s="1020"/>
      <c r="B292" s="1020"/>
      <c r="C292" s="1020"/>
      <c r="D292" s="1020"/>
      <c r="E292" s="1020"/>
      <c r="F292" s="1020"/>
      <c r="G292" s="1020"/>
      <c r="H292" s="1020"/>
      <c r="I292" s="1020"/>
    </row>
    <row r="293" spans="1:9" ht="10.5" customHeight="1">
      <c r="A293" s="1020"/>
      <c r="B293" s="1020"/>
      <c r="C293" s="1020"/>
      <c r="D293" s="1020"/>
      <c r="E293" s="1020"/>
      <c r="F293" s="1020"/>
      <c r="G293" s="1020"/>
      <c r="H293" s="1020"/>
      <c r="I293" s="1020"/>
    </row>
    <row r="294" spans="1:9" ht="10.5" customHeight="1"/>
    <row r="295" spans="1:9" ht="10.5" customHeight="1"/>
    <row r="296" spans="1:9" ht="10.5" customHeight="1"/>
    <row r="297" spans="1:9" ht="10.5" customHeight="1"/>
    <row r="298" spans="1:9" ht="10.5" customHeight="1"/>
    <row r="299" spans="1:9" ht="10.5" customHeight="1"/>
    <row r="300" spans="1:9" ht="10.5" customHeight="1"/>
    <row r="301" spans="1:9" ht="10.5" customHeight="1"/>
    <row r="302" spans="1:9" ht="10.5" customHeight="1"/>
    <row r="303" spans="1:9" ht="10.5" customHeight="1"/>
    <row r="304" spans="1:9" ht="10.5" customHeight="1"/>
    <row r="305" ht="10.5" customHeight="1"/>
    <row r="306" ht="10.5" customHeight="1"/>
  </sheetData>
  <mergeCells count="7">
    <mergeCell ref="A289:I293"/>
    <mergeCell ref="A279:I283"/>
    <mergeCell ref="A1:I1"/>
    <mergeCell ref="B2:F2"/>
    <mergeCell ref="G2:G3"/>
    <mergeCell ref="H2:I2"/>
    <mergeCell ref="A109:I109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showGridLines="0" topLeftCell="A34" zoomScaleNormal="100" workbookViewId="0">
      <selection activeCell="J52" sqref="J52"/>
    </sheetView>
  </sheetViews>
  <sheetFormatPr baseColWidth="10" defaultRowHeight="15"/>
  <cols>
    <col min="1" max="1" width="5.42578125" style="948" customWidth="1"/>
    <col min="2" max="2" width="24.140625" style="948" customWidth="1"/>
    <col min="3" max="7" width="17.140625" style="948" customWidth="1"/>
    <col min="8" max="8" width="11.42578125" style="923"/>
    <col min="9" max="16384" width="11.42578125" style="948"/>
  </cols>
  <sheetData>
    <row r="1" spans="1:7" s="923" customFormat="1" ht="18.75">
      <c r="A1" s="1142" t="s">
        <v>517</v>
      </c>
      <c r="B1" s="1142"/>
      <c r="C1" s="1142"/>
      <c r="D1" s="1142"/>
      <c r="E1" s="1142"/>
      <c r="F1" s="1142"/>
      <c r="G1" s="1142"/>
    </row>
    <row r="2" spans="1:7" s="923" customFormat="1" ht="31.5" customHeight="1">
      <c r="A2" s="973"/>
      <c r="B2" s="973"/>
      <c r="C2" s="973"/>
      <c r="D2" s="974"/>
      <c r="E2" s="974"/>
      <c r="F2" s="974"/>
      <c r="G2" s="974"/>
    </row>
    <row r="3" spans="1:7" s="923" customFormat="1" ht="38.25" customHeight="1">
      <c r="A3" s="1146" t="s">
        <v>355</v>
      </c>
      <c r="B3" s="1147"/>
      <c r="C3" s="975">
        <v>43831</v>
      </c>
      <c r="D3" s="975">
        <v>43862</v>
      </c>
      <c r="E3" s="975">
        <v>43891</v>
      </c>
      <c r="F3" s="975">
        <v>43922</v>
      </c>
      <c r="G3" s="975">
        <v>43952</v>
      </c>
    </row>
    <row r="4" spans="1:7" s="923" customFormat="1">
      <c r="A4" s="929" t="s">
        <v>362</v>
      </c>
      <c r="B4" s="929"/>
      <c r="C4" s="929">
        <f>SUM(C5:C12)</f>
        <v>3104360</v>
      </c>
      <c r="D4" s="929">
        <f t="shared" ref="D4:G4" si="0">SUM(D5:D12)</f>
        <v>3148987</v>
      </c>
      <c r="E4" s="929">
        <f t="shared" si="0"/>
        <v>2955136</v>
      </c>
      <c r="F4" s="929">
        <f t="shared" si="0"/>
        <v>2959554</v>
      </c>
      <c r="G4" s="929">
        <f t="shared" si="0"/>
        <v>2994123</v>
      </c>
    </row>
    <row r="5" spans="1:7" s="923" customFormat="1">
      <c r="A5" s="932">
        <v>4</v>
      </c>
      <c r="B5" s="933" t="s">
        <v>344</v>
      </c>
      <c r="C5" s="934">
        <v>300343</v>
      </c>
      <c r="D5" s="934">
        <v>304540</v>
      </c>
      <c r="E5" s="934">
        <v>290738</v>
      </c>
      <c r="F5" s="934">
        <v>285552</v>
      </c>
      <c r="G5" s="934">
        <v>283535</v>
      </c>
    </row>
    <row r="6" spans="1:7" s="923" customFormat="1">
      <c r="A6" s="932">
        <v>11</v>
      </c>
      <c r="B6" s="933" t="s">
        <v>343</v>
      </c>
      <c r="C6" s="936">
        <v>367249</v>
      </c>
      <c r="D6" s="936">
        <v>375817</v>
      </c>
      <c r="E6" s="936">
        <v>344632</v>
      </c>
      <c r="F6" s="936">
        <v>349227</v>
      </c>
      <c r="G6" s="936">
        <v>357740</v>
      </c>
    </row>
    <row r="7" spans="1:7" s="923" customFormat="1">
      <c r="A7" s="932">
        <v>14</v>
      </c>
      <c r="B7" s="933" t="s">
        <v>342</v>
      </c>
      <c r="C7" s="936">
        <v>297575</v>
      </c>
      <c r="D7" s="936">
        <v>296800</v>
      </c>
      <c r="E7" s="936">
        <v>278136</v>
      </c>
      <c r="F7" s="936">
        <v>276595</v>
      </c>
      <c r="G7" s="936">
        <v>282944</v>
      </c>
    </row>
    <row r="8" spans="1:7" s="923" customFormat="1">
      <c r="A8" s="932">
        <v>18</v>
      </c>
      <c r="B8" s="933" t="s">
        <v>341</v>
      </c>
      <c r="C8" s="936">
        <v>336520</v>
      </c>
      <c r="D8" s="936">
        <v>338485</v>
      </c>
      <c r="E8" s="936">
        <v>316954</v>
      </c>
      <c r="F8" s="936">
        <v>316378</v>
      </c>
      <c r="G8" s="936">
        <v>320677</v>
      </c>
    </row>
    <row r="9" spans="1:7" s="923" customFormat="1">
      <c r="A9" s="932">
        <v>21</v>
      </c>
      <c r="B9" s="933" t="s">
        <v>340</v>
      </c>
      <c r="C9" s="936">
        <v>211446</v>
      </c>
      <c r="D9" s="936">
        <v>235290</v>
      </c>
      <c r="E9" s="936">
        <v>233732</v>
      </c>
      <c r="F9" s="936">
        <v>240161</v>
      </c>
      <c r="G9" s="936">
        <v>232797</v>
      </c>
    </row>
    <row r="10" spans="1:7" s="923" customFormat="1" ht="15" customHeight="1">
      <c r="A10" s="932">
        <v>23</v>
      </c>
      <c r="B10" s="933" t="s">
        <v>339</v>
      </c>
      <c r="C10" s="936">
        <v>243702</v>
      </c>
      <c r="D10" s="936">
        <v>231507</v>
      </c>
      <c r="E10" s="936">
        <v>216984</v>
      </c>
      <c r="F10" s="936">
        <v>216500</v>
      </c>
      <c r="G10" s="936">
        <v>219847</v>
      </c>
    </row>
    <row r="11" spans="1:7" s="923" customFormat="1" ht="15" customHeight="1">
      <c r="A11" s="932">
        <v>29</v>
      </c>
      <c r="B11" s="933" t="s">
        <v>338</v>
      </c>
      <c r="C11" s="936">
        <v>609299</v>
      </c>
      <c r="D11" s="936">
        <v>621717</v>
      </c>
      <c r="E11" s="936">
        <v>576561</v>
      </c>
      <c r="F11" s="936">
        <v>576624</v>
      </c>
      <c r="G11" s="936">
        <v>585094</v>
      </c>
    </row>
    <row r="12" spans="1:7" s="923" customFormat="1" ht="15" customHeight="1">
      <c r="A12" s="937">
        <v>41</v>
      </c>
      <c r="B12" s="938" t="s">
        <v>337</v>
      </c>
      <c r="C12" s="939">
        <v>738226</v>
      </c>
      <c r="D12" s="939">
        <v>744831</v>
      </c>
      <c r="E12" s="939">
        <v>697399</v>
      </c>
      <c r="F12" s="939">
        <v>698517</v>
      </c>
      <c r="G12" s="939">
        <v>711489</v>
      </c>
    </row>
    <row r="13" spans="1:7" s="923" customFormat="1" ht="15" customHeight="1">
      <c r="A13" s="929" t="s">
        <v>332</v>
      </c>
      <c r="B13" s="929"/>
      <c r="C13" s="929">
        <v>569358</v>
      </c>
      <c r="D13" s="929">
        <v>576616</v>
      </c>
      <c r="E13" s="929">
        <v>553198</v>
      </c>
      <c r="F13" s="929">
        <v>555146</v>
      </c>
      <c r="G13" s="929">
        <v>567821</v>
      </c>
    </row>
    <row r="14" spans="1:7" s="923" customFormat="1" ht="15" customHeight="1">
      <c r="A14" s="940">
        <v>22</v>
      </c>
      <c r="B14" s="941" t="s">
        <v>335</v>
      </c>
      <c r="C14" s="936">
        <v>97759</v>
      </c>
      <c r="D14" s="936">
        <v>99315</v>
      </c>
      <c r="E14" s="936">
        <v>93228</v>
      </c>
      <c r="F14" s="936">
        <v>95044</v>
      </c>
      <c r="G14" s="936">
        <v>99134</v>
      </c>
    </row>
    <row r="15" spans="1:7" s="923" customFormat="1">
      <c r="A15" s="932">
        <v>44</v>
      </c>
      <c r="B15" s="933" t="s">
        <v>334</v>
      </c>
      <c r="C15" s="936">
        <v>53975</v>
      </c>
      <c r="D15" s="936">
        <v>54693</v>
      </c>
      <c r="E15" s="936">
        <v>53542</v>
      </c>
      <c r="F15" s="936">
        <v>53210</v>
      </c>
      <c r="G15" s="936">
        <v>54077</v>
      </c>
    </row>
    <row r="16" spans="1:7" s="923" customFormat="1">
      <c r="A16" s="937">
        <v>50</v>
      </c>
      <c r="B16" s="938" t="s">
        <v>333</v>
      </c>
      <c r="C16" s="936">
        <v>417624</v>
      </c>
      <c r="D16" s="936">
        <v>422608</v>
      </c>
      <c r="E16" s="936">
        <v>406428</v>
      </c>
      <c r="F16" s="936">
        <v>406892</v>
      </c>
      <c r="G16" s="936">
        <v>414610</v>
      </c>
    </row>
    <row r="17" spans="1:8" s="923" customFormat="1">
      <c r="A17" s="929" t="s">
        <v>331</v>
      </c>
      <c r="B17" s="929"/>
      <c r="C17" s="929">
        <v>360958</v>
      </c>
      <c r="D17" s="929">
        <v>363469</v>
      </c>
      <c r="E17" s="929">
        <v>352391</v>
      </c>
      <c r="F17" s="929">
        <v>349067</v>
      </c>
      <c r="G17" s="929">
        <v>351008</v>
      </c>
      <c r="H17" s="942"/>
    </row>
    <row r="18" spans="1:8" s="923" customFormat="1">
      <c r="A18" s="929" t="s">
        <v>518</v>
      </c>
      <c r="B18" s="929"/>
      <c r="C18" s="929">
        <v>428679</v>
      </c>
      <c r="D18" s="929">
        <v>447918</v>
      </c>
      <c r="E18" s="929">
        <v>443057</v>
      </c>
      <c r="F18" s="929">
        <v>470386</v>
      </c>
      <c r="G18" s="929">
        <v>490816</v>
      </c>
      <c r="H18" s="942"/>
    </row>
    <row r="19" spans="1:8" s="923" customFormat="1">
      <c r="A19" s="929" t="s">
        <v>327</v>
      </c>
      <c r="B19" s="929"/>
      <c r="C19" s="929">
        <v>809479</v>
      </c>
      <c r="D19" s="929">
        <v>819216</v>
      </c>
      <c r="E19" s="929">
        <v>765705</v>
      </c>
      <c r="F19" s="929">
        <v>754211</v>
      </c>
      <c r="G19" s="929">
        <v>759978</v>
      </c>
    </row>
    <row r="20" spans="1:8" s="923" customFormat="1">
      <c r="A20" s="932">
        <v>35</v>
      </c>
      <c r="B20" s="933" t="s">
        <v>329</v>
      </c>
      <c r="C20" s="936">
        <v>427599</v>
      </c>
      <c r="D20" s="936">
        <v>432996</v>
      </c>
      <c r="E20" s="936">
        <v>405038</v>
      </c>
      <c r="F20" s="936">
        <v>398239</v>
      </c>
      <c r="G20" s="936">
        <v>401030</v>
      </c>
      <c r="H20" s="942"/>
    </row>
    <row r="21" spans="1:8" s="923" customFormat="1">
      <c r="A21" s="932">
        <v>38</v>
      </c>
      <c r="B21" s="933" t="s">
        <v>366</v>
      </c>
      <c r="C21" s="936">
        <v>381880</v>
      </c>
      <c r="D21" s="936">
        <v>386220</v>
      </c>
      <c r="E21" s="936">
        <v>360667</v>
      </c>
      <c r="F21" s="936">
        <v>355972</v>
      </c>
      <c r="G21" s="936">
        <v>358948</v>
      </c>
      <c r="H21" s="942"/>
    </row>
    <row r="22" spans="1:8" s="923" customFormat="1">
      <c r="A22" s="929" t="s">
        <v>326</v>
      </c>
      <c r="B22" s="929"/>
      <c r="C22" s="929">
        <v>214338</v>
      </c>
      <c r="D22" s="929">
        <v>216443</v>
      </c>
      <c r="E22" s="929">
        <v>208507</v>
      </c>
      <c r="F22" s="929">
        <v>207907</v>
      </c>
      <c r="G22" s="929">
        <v>209362</v>
      </c>
    </row>
    <row r="23" spans="1:8" s="923" customFormat="1">
      <c r="A23" s="929" t="s">
        <v>368</v>
      </c>
      <c r="B23" s="929"/>
      <c r="C23" s="929">
        <v>697935</v>
      </c>
      <c r="D23" s="929">
        <v>705173</v>
      </c>
      <c r="E23" s="929">
        <v>672516</v>
      </c>
      <c r="F23" s="929">
        <v>672450</v>
      </c>
      <c r="G23" s="929">
        <v>691230</v>
      </c>
    </row>
    <row r="24" spans="1:8" s="923" customFormat="1">
      <c r="A24" s="932">
        <v>2</v>
      </c>
      <c r="B24" s="933" t="s">
        <v>315</v>
      </c>
      <c r="C24" s="936">
        <v>138765</v>
      </c>
      <c r="D24" s="936">
        <v>140332</v>
      </c>
      <c r="E24" s="936">
        <v>134245</v>
      </c>
      <c r="F24" s="936">
        <v>135148</v>
      </c>
      <c r="G24" s="936">
        <v>140397</v>
      </c>
    </row>
    <row r="25" spans="1:8" s="923" customFormat="1">
      <c r="A25" s="932">
        <v>13</v>
      </c>
      <c r="B25" s="933" t="s">
        <v>314</v>
      </c>
      <c r="C25" s="936">
        <v>164704</v>
      </c>
      <c r="D25" s="936">
        <v>166369</v>
      </c>
      <c r="E25" s="936">
        <v>156959</v>
      </c>
      <c r="F25" s="936">
        <v>156928</v>
      </c>
      <c r="G25" s="936">
        <v>160352</v>
      </c>
    </row>
    <row r="26" spans="1:8" s="923" customFormat="1">
      <c r="A26" s="932">
        <v>16</v>
      </c>
      <c r="B26" s="933" t="s">
        <v>313</v>
      </c>
      <c r="C26" s="936">
        <v>75752</v>
      </c>
      <c r="D26" s="936">
        <v>76715</v>
      </c>
      <c r="E26" s="936">
        <v>73789</v>
      </c>
      <c r="F26" s="936">
        <v>73869</v>
      </c>
      <c r="G26" s="936">
        <v>76403</v>
      </c>
    </row>
    <row r="27" spans="1:8" s="923" customFormat="1">
      <c r="A27" s="932">
        <v>19</v>
      </c>
      <c r="B27" s="933" t="s">
        <v>312</v>
      </c>
      <c r="C27" s="936">
        <v>90330</v>
      </c>
      <c r="D27" s="936">
        <v>90944</v>
      </c>
      <c r="E27" s="936">
        <v>87119</v>
      </c>
      <c r="F27" s="936">
        <v>87040</v>
      </c>
      <c r="G27" s="936">
        <v>90604</v>
      </c>
    </row>
    <row r="28" spans="1:8" s="923" customFormat="1">
      <c r="A28" s="932">
        <v>45</v>
      </c>
      <c r="B28" s="933" t="s">
        <v>311</v>
      </c>
      <c r="C28" s="936">
        <v>228384</v>
      </c>
      <c r="D28" s="936">
        <v>230813</v>
      </c>
      <c r="E28" s="936">
        <v>220404</v>
      </c>
      <c r="F28" s="936">
        <v>219465</v>
      </c>
      <c r="G28" s="936">
        <v>223474</v>
      </c>
    </row>
    <row r="29" spans="1:8" s="923" customFormat="1">
      <c r="A29" s="929" t="s">
        <v>369</v>
      </c>
      <c r="B29" s="929"/>
      <c r="C29" s="929">
        <v>906146</v>
      </c>
      <c r="D29" s="929">
        <v>915084</v>
      </c>
      <c r="E29" s="929">
        <v>885484</v>
      </c>
      <c r="F29" s="929">
        <v>878900</v>
      </c>
      <c r="G29" s="929">
        <v>886184</v>
      </c>
    </row>
    <row r="30" spans="1:8" s="923" customFormat="1">
      <c r="A30" s="932">
        <v>5</v>
      </c>
      <c r="B30" s="933" t="s">
        <v>325</v>
      </c>
      <c r="C30" s="936">
        <v>52505</v>
      </c>
      <c r="D30" s="936">
        <v>52886</v>
      </c>
      <c r="E30" s="936">
        <v>51156</v>
      </c>
      <c r="F30" s="936">
        <v>50946</v>
      </c>
      <c r="G30" s="936">
        <v>51610</v>
      </c>
    </row>
    <row r="31" spans="1:8" s="923" customFormat="1">
      <c r="A31" s="932">
        <v>9</v>
      </c>
      <c r="B31" s="933" t="s">
        <v>324</v>
      </c>
      <c r="C31" s="936">
        <v>145467</v>
      </c>
      <c r="D31" s="936">
        <v>147291</v>
      </c>
      <c r="E31" s="936">
        <v>142448</v>
      </c>
      <c r="F31" s="936">
        <v>141181</v>
      </c>
      <c r="G31" s="936">
        <v>142321</v>
      </c>
    </row>
    <row r="32" spans="1:8" s="923" customFormat="1">
      <c r="A32" s="932">
        <v>24</v>
      </c>
      <c r="B32" s="933" t="s">
        <v>323</v>
      </c>
      <c r="C32" s="936">
        <v>155974</v>
      </c>
      <c r="D32" s="936">
        <v>157370</v>
      </c>
      <c r="E32" s="936">
        <v>152937</v>
      </c>
      <c r="F32" s="936">
        <v>151753</v>
      </c>
      <c r="G32" s="936">
        <v>152927</v>
      </c>
    </row>
    <row r="33" spans="1:7" s="923" customFormat="1">
      <c r="A33" s="932">
        <v>34</v>
      </c>
      <c r="B33" s="933" t="s">
        <v>322</v>
      </c>
      <c r="C33" s="936">
        <v>62699</v>
      </c>
      <c r="D33" s="936">
        <v>63551</v>
      </c>
      <c r="E33" s="936">
        <v>61446</v>
      </c>
      <c r="F33" s="936">
        <v>61149</v>
      </c>
      <c r="G33" s="936">
        <v>61235</v>
      </c>
    </row>
    <row r="34" spans="1:7" s="923" customFormat="1">
      <c r="A34" s="932">
        <v>37</v>
      </c>
      <c r="B34" s="933" t="s">
        <v>321</v>
      </c>
      <c r="C34" s="936">
        <v>118797</v>
      </c>
      <c r="D34" s="936">
        <v>119726</v>
      </c>
      <c r="E34" s="936">
        <v>115310</v>
      </c>
      <c r="F34" s="936">
        <v>114649</v>
      </c>
      <c r="G34" s="936">
        <v>115418</v>
      </c>
    </row>
    <row r="35" spans="1:7" s="923" customFormat="1">
      <c r="A35" s="932">
        <v>40</v>
      </c>
      <c r="B35" s="933" t="s">
        <v>320</v>
      </c>
      <c r="C35" s="936">
        <v>59700</v>
      </c>
      <c r="D35" s="936">
        <v>60837</v>
      </c>
      <c r="E35" s="936">
        <v>59630</v>
      </c>
      <c r="F35" s="936">
        <v>58826</v>
      </c>
      <c r="G35" s="936">
        <v>59286</v>
      </c>
    </row>
    <row r="36" spans="1:7" s="923" customFormat="1">
      <c r="A36" s="932">
        <v>42</v>
      </c>
      <c r="B36" s="933" t="s">
        <v>319</v>
      </c>
      <c r="C36" s="936">
        <v>38399</v>
      </c>
      <c r="D36" s="936">
        <v>38958</v>
      </c>
      <c r="E36" s="936">
        <v>37966</v>
      </c>
      <c r="F36" s="936">
        <v>37830</v>
      </c>
      <c r="G36" s="936">
        <v>38056</v>
      </c>
    </row>
    <row r="37" spans="1:7" s="923" customFormat="1">
      <c r="A37" s="932">
        <v>47</v>
      </c>
      <c r="B37" s="933" t="s">
        <v>318</v>
      </c>
      <c r="C37" s="936">
        <v>216622</v>
      </c>
      <c r="D37" s="936">
        <v>217966</v>
      </c>
      <c r="E37" s="936">
        <v>209626</v>
      </c>
      <c r="F37" s="936">
        <v>208081</v>
      </c>
      <c r="G37" s="936">
        <v>210179</v>
      </c>
    </row>
    <row r="38" spans="1:7" s="923" customFormat="1">
      <c r="A38" s="932">
        <v>49</v>
      </c>
      <c r="B38" s="933" t="s">
        <v>317</v>
      </c>
      <c r="C38" s="936">
        <v>55983</v>
      </c>
      <c r="D38" s="936">
        <v>56499</v>
      </c>
      <c r="E38" s="936">
        <v>54965</v>
      </c>
      <c r="F38" s="936">
        <v>54485</v>
      </c>
      <c r="G38" s="936">
        <v>55152</v>
      </c>
    </row>
    <row r="39" spans="1:7" s="923" customFormat="1">
      <c r="A39" s="929" t="s">
        <v>305</v>
      </c>
      <c r="B39" s="929"/>
      <c r="C39" s="929">
        <v>3402048</v>
      </c>
      <c r="D39" s="929">
        <v>3442733</v>
      </c>
      <c r="E39" s="929">
        <v>3312220</v>
      </c>
      <c r="F39" s="929">
        <v>3296324</v>
      </c>
      <c r="G39" s="929">
        <v>3318138</v>
      </c>
    </row>
    <row r="40" spans="1:7" s="923" customFormat="1">
      <c r="A40" s="932">
        <v>8</v>
      </c>
      <c r="B40" s="933" t="s">
        <v>309</v>
      </c>
      <c r="C40" s="936">
        <v>2605315</v>
      </c>
      <c r="D40" s="936">
        <v>2632418</v>
      </c>
      <c r="E40" s="936">
        <v>2534974</v>
      </c>
      <c r="F40" s="936">
        <v>2517003</v>
      </c>
      <c r="G40" s="936">
        <v>2524818</v>
      </c>
    </row>
    <row r="41" spans="1:7" s="923" customFormat="1">
      <c r="A41" s="932">
        <v>17</v>
      </c>
      <c r="B41" s="933" t="s">
        <v>308</v>
      </c>
      <c r="C41" s="936">
        <v>312481</v>
      </c>
      <c r="D41" s="936">
        <v>318123</v>
      </c>
      <c r="E41" s="936">
        <v>305922</v>
      </c>
      <c r="F41" s="936">
        <v>304473</v>
      </c>
      <c r="G41" s="936">
        <v>308129</v>
      </c>
    </row>
    <row r="42" spans="1:7" s="923" customFormat="1">
      <c r="A42" s="932">
        <v>25</v>
      </c>
      <c r="B42" s="933" t="s">
        <v>307</v>
      </c>
      <c r="C42" s="936">
        <v>186812</v>
      </c>
      <c r="D42" s="936">
        <v>189649</v>
      </c>
      <c r="E42" s="936">
        <v>180861</v>
      </c>
      <c r="F42" s="936">
        <v>183046</v>
      </c>
      <c r="G42" s="936">
        <v>189319</v>
      </c>
    </row>
    <row r="43" spans="1:7" s="923" customFormat="1">
      <c r="A43" s="932">
        <v>43</v>
      </c>
      <c r="B43" s="933" t="s">
        <v>306</v>
      </c>
      <c r="C43" s="936">
        <v>297440</v>
      </c>
      <c r="D43" s="936">
        <v>302543</v>
      </c>
      <c r="E43" s="936">
        <v>290463</v>
      </c>
      <c r="F43" s="936">
        <v>291802</v>
      </c>
      <c r="G43" s="936">
        <v>295872</v>
      </c>
    </row>
    <row r="44" spans="1:7" s="923" customFormat="1">
      <c r="A44" s="929" t="s">
        <v>370</v>
      </c>
      <c r="B44" s="929"/>
      <c r="C44" s="929">
        <v>1903511</v>
      </c>
      <c r="D44" s="929">
        <v>1927862</v>
      </c>
      <c r="E44" s="929">
        <v>1824783</v>
      </c>
      <c r="F44" s="929">
        <v>1810620</v>
      </c>
      <c r="G44" s="929">
        <v>1827374</v>
      </c>
    </row>
    <row r="45" spans="1:7" s="923" customFormat="1">
      <c r="A45" s="932">
        <v>3</v>
      </c>
      <c r="B45" s="933" t="s">
        <v>304</v>
      </c>
      <c r="C45" s="936">
        <v>649918</v>
      </c>
      <c r="D45" s="936">
        <v>660665</v>
      </c>
      <c r="E45" s="936">
        <v>616651</v>
      </c>
      <c r="F45" s="936">
        <v>618900</v>
      </c>
      <c r="G45" s="936">
        <v>627214</v>
      </c>
    </row>
    <row r="46" spans="1:7" s="923" customFormat="1">
      <c r="A46" s="932">
        <v>12</v>
      </c>
      <c r="B46" s="933" t="s">
        <v>303</v>
      </c>
      <c r="C46" s="936">
        <v>235254</v>
      </c>
      <c r="D46" s="936">
        <v>235799</v>
      </c>
      <c r="E46" s="936">
        <v>224546</v>
      </c>
      <c r="F46" s="936">
        <v>221038</v>
      </c>
      <c r="G46" s="936">
        <v>220187</v>
      </c>
    </row>
    <row r="47" spans="1:7" s="923" customFormat="1">
      <c r="A47" s="932">
        <v>46</v>
      </c>
      <c r="B47" s="933" t="s">
        <v>302</v>
      </c>
      <c r="C47" s="936">
        <v>1018339</v>
      </c>
      <c r="D47" s="936">
        <v>1031398</v>
      </c>
      <c r="E47" s="936">
        <v>983586</v>
      </c>
      <c r="F47" s="936">
        <v>970682</v>
      </c>
      <c r="G47" s="936">
        <v>979973</v>
      </c>
    </row>
    <row r="48" spans="1:7" s="923" customFormat="1">
      <c r="A48" s="929" t="s">
        <v>298</v>
      </c>
      <c r="B48" s="929"/>
      <c r="C48" s="929">
        <v>384152</v>
      </c>
      <c r="D48" s="929">
        <v>388031</v>
      </c>
      <c r="E48" s="929">
        <v>373119</v>
      </c>
      <c r="F48" s="929">
        <v>375359</v>
      </c>
      <c r="G48" s="929">
        <v>385331</v>
      </c>
    </row>
    <row r="49" spans="1:7" s="923" customFormat="1">
      <c r="A49" s="976">
        <v>6</v>
      </c>
      <c r="B49" s="941" t="s">
        <v>299</v>
      </c>
      <c r="C49" s="934">
        <v>140047</v>
      </c>
      <c r="D49" s="934">
        <v>141661</v>
      </c>
      <c r="E49" s="934">
        <v>136850</v>
      </c>
      <c r="F49" s="934">
        <v>137893</v>
      </c>
      <c r="G49" s="934">
        <v>140954</v>
      </c>
    </row>
    <row r="50" spans="1:7" s="923" customFormat="1">
      <c r="A50" s="932">
        <v>10</v>
      </c>
      <c r="B50" s="933" t="s">
        <v>519</v>
      </c>
      <c r="C50" s="936">
        <v>244105</v>
      </c>
      <c r="D50" s="936">
        <v>246370</v>
      </c>
      <c r="E50" s="936">
        <v>236269</v>
      </c>
      <c r="F50" s="936">
        <v>237466</v>
      </c>
      <c r="G50" s="936">
        <v>244377</v>
      </c>
    </row>
    <row r="51" spans="1:7" s="923" customFormat="1">
      <c r="A51" s="929" t="s">
        <v>293</v>
      </c>
      <c r="B51" s="929"/>
      <c r="C51" s="929">
        <v>1003591</v>
      </c>
      <c r="D51" s="929">
        <v>1012422</v>
      </c>
      <c r="E51" s="929">
        <v>980069</v>
      </c>
      <c r="F51" s="929">
        <v>969784</v>
      </c>
      <c r="G51" s="929">
        <v>979472</v>
      </c>
    </row>
    <row r="52" spans="1:7" s="923" customFormat="1">
      <c r="A52" s="932">
        <v>15</v>
      </c>
      <c r="B52" s="933" t="s">
        <v>297</v>
      </c>
      <c r="C52" s="936">
        <v>430712</v>
      </c>
      <c r="D52" s="936">
        <v>434999</v>
      </c>
      <c r="E52" s="936">
        <v>421433</v>
      </c>
      <c r="F52" s="936">
        <v>416266</v>
      </c>
      <c r="G52" s="936">
        <v>419168</v>
      </c>
    </row>
    <row r="53" spans="1:7" s="923" customFormat="1">
      <c r="A53" s="932">
        <v>27</v>
      </c>
      <c r="B53" s="933" t="s">
        <v>296</v>
      </c>
      <c r="C53" s="936">
        <v>120507</v>
      </c>
      <c r="D53" s="936">
        <v>121229</v>
      </c>
      <c r="E53" s="936">
        <v>118961</v>
      </c>
      <c r="F53" s="936">
        <v>117697</v>
      </c>
      <c r="G53" s="936">
        <v>118614</v>
      </c>
    </row>
    <row r="54" spans="1:7" s="923" customFormat="1">
      <c r="A54" s="932">
        <v>32</v>
      </c>
      <c r="B54" s="933" t="s">
        <v>371</v>
      </c>
      <c r="C54" s="936">
        <v>101492</v>
      </c>
      <c r="D54" s="936">
        <v>102172</v>
      </c>
      <c r="E54" s="936">
        <v>99559</v>
      </c>
      <c r="F54" s="936">
        <v>98611</v>
      </c>
      <c r="G54" s="936">
        <v>99300</v>
      </c>
    </row>
    <row r="55" spans="1:7" s="923" customFormat="1">
      <c r="A55" s="932">
        <v>36</v>
      </c>
      <c r="B55" s="933" t="s">
        <v>294</v>
      </c>
      <c r="C55" s="936">
        <v>350880</v>
      </c>
      <c r="D55" s="936">
        <v>354022</v>
      </c>
      <c r="E55" s="936">
        <v>340116</v>
      </c>
      <c r="F55" s="936">
        <v>337210</v>
      </c>
      <c r="G55" s="936">
        <v>342390</v>
      </c>
    </row>
    <row r="56" spans="1:7" s="923" customFormat="1">
      <c r="A56" s="929" t="s">
        <v>520</v>
      </c>
      <c r="B56" s="929"/>
      <c r="C56" s="929">
        <v>3249267</v>
      </c>
      <c r="D56" s="929">
        <v>3279409</v>
      </c>
      <c r="E56" s="929">
        <v>3145115</v>
      </c>
      <c r="F56" s="929">
        <v>3121537</v>
      </c>
      <c r="G56" s="929">
        <v>3134111</v>
      </c>
    </row>
    <row r="57" spans="1:7" s="923" customFormat="1">
      <c r="A57" s="929" t="s">
        <v>374</v>
      </c>
      <c r="B57" s="929"/>
      <c r="C57" s="929">
        <v>583580</v>
      </c>
      <c r="D57" s="929">
        <v>596494</v>
      </c>
      <c r="E57" s="929">
        <v>570249</v>
      </c>
      <c r="F57" s="929">
        <v>580101</v>
      </c>
      <c r="G57" s="929">
        <v>589581</v>
      </c>
    </row>
    <row r="58" spans="1:7" s="923" customFormat="1">
      <c r="A58" s="929" t="s">
        <v>290</v>
      </c>
      <c r="B58" s="929"/>
      <c r="C58" s="929">
        <v>284908</v>
      </c>
      <c r="D58" s="929">
        <v>288913</v>
      </c>
      <c r="E58" s="929">
        <v>281996</v>
      </c>
      <c r="F58" s="929">
        <v>281222</v>
      </c>
      <c r="G58" s="929">
        <v>282307</v>
      </c>
    </row>
    <row r="59" spans="1:7" s="923" customFormat="1">
      <c r="A59" s="929" t="s">
        <v>286</v>
      </c>
      <c r="B59" s="929"/>
      <c r="C59" s="929">
        <v>963293</v>
      </c>
      <c r="D59" s="929">
        <v>973228</v>
      </c>
      <c r="E59" s="929">
        <v>950234</v>
      </c>
      <c r="F59" s="929">
        <v>944054</v>
      </c>
      <c r="G59" s="929">
        <v>945712</v>
      </c>
    </row>
    <row r="60" spans="1:7" s="923" customFormat="1">
      <c r="A60" s="932">
        <v>1</v>
      </c>
      <c r="B60" s="933" t="s">
        <v>377</v>
      </c>
      <c r="C60" s="936">
        <v>158755</v>
      </c>
      <c r="D60" s="936">
        <v>159887</v>
      </c>
      <c r="E60" s="936">
        <v>154479</v>
      </c>
      <c r="F60" s="936">
        <v>153813</v>
      </c>
      <c r="G60" s="936">
        <v>155027</v>
      </c>
    </row>
    <row r="61" spans="1:7" s="923" customFormat="1">
      <c r="A61" s="932">
        <v>20</v>
      </c>
      <c r="B61" s="933" t="s">
        <v>378</v>
      </c>
      <c r="C61" s="936">
        <v>322097</v>
      </c>
      <c r="D61" s="936">
        <v>325940</v>
      </c>
      <c r="E61" s="936">
        <v>319833</v>
      </c>
      <c r="F61" s="936">
        <v>317090</v>
      </c>
      <c r="G61" s="936">
        <v>317342</v>
      </c>
    </row>
    <row r="62" spans="1:7" s="923" customFormat="1">
      <c r="A62" s="932">
        <v>48</v>
      </c>
      <c r="B62" s="933" t="s">
        <v>287</v>
      </c>
      <c r="C62" s="936">
        <v>482441</v>
      </c>
      <c r="D62" s="936">
        <v>487401</v>
      </c>
      <c r="E62" s="936">
        <v>475922</v>
      </c>
      <c r="F62" s="936">
        <v>473151</v>
      </c>
      <c r="G62" s="936">
        <v>473343</v>
      </c>
    </row>
    <row r="63" spans="1:7" s="923" customFormat="1">
      <c r="A63" s="929" t="s">
        <v>521</v>
      </c>
      <c r="B63" s="929"/>
      <c r="C63" s="929">
        <v>128775</v>
      </c>
      <c r="D63" s="929">
        <v>129716</v>
      </c>
      <c r="E63" s="929">
        <v>125421</v>
      </c>
      <c r="F63" s="929">
        <v>124960</v>
      </c>
      <c r="G63" s="929">
        <v>126926</v>
      </c>
    </row>
    <row r="64" spans="1:7">
      <c r="A64" s="943">
        <v>51</v>
      </c>
      <c r="B64" s="929" t="s">
        <v>380</v>
      </c>
      <c r="C64" s="929">
        <v>22965</v>
      </c>
      <c r="D64" s="929">
        <v>23200</v>
      </c>
      <c r="E64" s="929">
        <v>22341</v>
      </c>
      <c r="F64" s="929">
        <v>21639</v>
      </c>
      <c r="G64" s="929">
        <v>21636</v>
      </c>
    </row>
    <row r="65" spans="1:8">
      <c r="A65" s="937">
        <v>52</v>
      </c>
      <c r="B65" s="929" t="s">
        <v>381</v>
      </c>
      <c r="C65" s="929">
        <v>24252</v>
      </c>
      <c r="D65" s="929">
        <v>24501</v>
      </c>
      <c r="E65" s="929">
        <v>23895</v>
      </c>
      <c r="F65" s="929">
        <v>23141</v>
      </c>
      <c r="G65" s="929">
        <v>23066</v>
      </c>
    </row>
    <row r="66" spans="1:8" s="980" customFormat="1">
      <c r="A66" s="977"/>
      <c r="B66" s="978" t="s">
        <v>95</v>
      </c>
      <c r="C66" s="978">
        <f>C65+C64+C63+C62+C61+C60+C58+C57+C56+C55+C54+C53+C52+C50+C49+C47+C46+C45+C43+C42+C41+C40+C38+C37+C36+C35+C34+C33+C32+C31+C30+C28+C27+C26+C25+C24+C22+C21+C20+C18+C17+C16+C15+C14+C12+C11+C10+C9+C8+C7+C6+C5</f>
        <v>19041595</v>
      </c>
      <c r="D66" s="978">
        <f t="shared" ref="D66:G66" si="1">D65+D64+D63+D62+D61+D60+D58+D57+D56+D55+D54+D53+D52+D50+D49+D47+D46+D45+D43+D42+D41+D40+D38+D37+D36+D35+D34+D33+D32+D31+D30+D28+D27+D26+D25+D24+D22+D21+D20+D18+D17+D16+D15+D14+D12+D11+D10+D9+D8+D7+D6+D5</f>
        <v>19279415</v>
      </c>
      <c r="E66" s="978">
        <f t="shared" si="1"/>
        <v>18445436</v>
      </c>
      <c r="F66" s="978">
        <f t="shared" si="1"/>
        <v>18396362</v>
      </c>
      <c r="G66" s="978">
        <f t="shared" si="1"/>
        <v>18584176</v>
      </c>
      <c r="H66" s="979"/>
    </row>
  </sheetData>
  <mergeCells count="2">
    <mergeCell ref="A1:G1"/>
    <mergeCell ref="A3:B3"/>
  </mergeCells>
  <printOptions horizontalCentered="1" verticalCentered="1"/>
  <pageMargins left="0.39370078740157483" right="0.39370078740157483" top="0.39370078740157483" bottom="0.78740157480314965" header="0" footer="0"/>
  <pageSetup paperSize="9"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5"/>
  <sheetViews>
    <sheetView showGridLines="0" zoomScaleNormal="100" workbookViewId="0">
      <selection activeCell="H37" sqref="H37"/>
    </sheetView>
  </sheetViews>
  <sheetFormatPr baseColWidth="10" defaultRowHeight="15"/>
  <cols>
    <col min="1" max="1" width="19.5703125" style="948" customWidth="1"/>
    <col min="2" max="2" width="17.5703125" style="948" customWidth="1"/>
    <col min="3" max="3" width="19.42578125" style="948" customWidth="1"/>
    <col min="4" max="5" width="11.42578125" style="923"/>
    <col min="6" max="16384" width="11.42578125" style="948"/>
  </cols>
  <sheetData>
    <row r="1" spans="1:5" s="923" customFormat="1" ht="32.25" customHeight="1">
      <c r="A1" s="1142" t="s">
        <v>522</v>
      </c>
      <c r="B1" s="1142"/>
      <c r="C1" s="1142"/>
      <c r="D1" s="1142"/>
      <c r="E1" s="981"/>
    </row>
    <row r="2" spans="1:5" s="923" customFormat="1" ht="31.5" customHeight="1">
      <c r="A2" s="1148" t="s">
        <v>523</v>
      </c>
      <c r="B2" s="1148"/>
      <c r="C2" s="1148"/>
      <c r="D2" s="1148"/>
    </row>
    <row r="3" spans="1:5" s="923" customFormat="1" ht="15" customHeight="1">
      <c r="A3" s="1149"/>
      <c r="B3" s="1150"/>
      <c r="C3" s="1151" t="s">
        <v>524</v>
      </c>
      <c r="D3" s="1151"/>
    </row>
    <row r="4" spans="1:5" s="923" customFormat="1" ht="20.25" customHeight="1">
      <c r="A4" s="982" t="s">
        <v>525</v>
      </c>
      <c r="B4" s="983" t="s">
        <v>2</v>
      </c>
      <c r="C4" s="983" t="s">
        <v>108</v>
      </c>
      <c r="D4" s="983" t="s">
        <v>194</v>
      </c>
    </row>
    <row r="5" spans="1:5" s="923" customFormat="1">
      <c r="A5" s="984">
        <v>43832</v>
      </c>
      <c r="B5" s="985">
        <v>19153282</v>
      </c>
      <c r="C5" s="986"/>
      <c r="D5" s="986"/>
    </row>
    <row r="6" spans="1:5" s="923" customFormat="1">
      <c r="A6" s="984">
        <v>43833</v>
      </c>
      <c r="B6" s="985">
        <v>19101342</v>
      </c>
      <c r="C6" s="987">
        <f>B6-B5</f>
        <v>-51940</v>
      </c>
      <c r="D6" s="988">
        <f>B6/B5-1</f>
        <v>-2.7118067806864987E-3</v>
      </c>
    </row>
    <row r="7" spans="1:5" s="923" customFormat="1">
      <c r="A7" s="984">
        <v>43837</v>
      </c>
      <c r="B7" s="985">
        <v>19139784</v>
      </c>
      <c r="C7" s="987">
        <f t="shared" ref="C7:C70" si="0">B7-B6</f>
        <v>38442</v>
      </c>
      <c r="D7" s="988">
        <f t="shared" ref="D7:D70" si="1">B7/B6-1</f>
        <v>2.0125287532153369E-3</v>
      </c>
    </row>
    <row r="8" spans="1:5" s="923" customFormat="1">
      <c r="A8" s="984">
        <v>43838</v>
      </c>
      <c r="B8" s="985">
        <v>19155356</v>
      </c>
      <c r="C8" s="987">
        <f t="shared" si="0"/>
        <v>15572</v>
      </c>
      <c r="D8" s="988">
        <f t="shared" si="1"/>
        <v>8.1359329864949537E-4</v>
      </c>
    </row>
    <row r="9" spans="1:5" s="923" customFormat="1">
      <c r="A9" s="984">
        <v>43839</v>
      </c>
      <c r="B9" s="985">
        <v>19155932</v>
      </c>
      <c r="C9" s="987">
        <f t="shared" si="0"/>
        <v>576</v>
      </c>
      <c r="D9" s="988">
        <f t="shared" si="1"/>
        <v>3.0069918825814668E-5</v>
      </c>
    </row>
    <row r="10" spans="1:5" s="923" customFormat="1">
      <c r="A10" s="984">
        <v>43840</v>
      </c>
      <c r="B10" s="985">
        <v>19135186</v>
      </c>
      <c r="C10" s="987">
        <f t="shared" si="0"/>
        <v>-20746</v>
      </c>
      <c r="D10" s="988">
        <f t="shared" si="1"/>
        <v>-1.0830065590126114E-3</v>
      </c>
    </row>
    <row r="11" spans="1:5" s="923" customFormat="1" ht="15" customHeight="1">
      <c r="A11" s="984">
        <v>43843</v>
      </c>
      <c r="B11" s="985">
        <v>19163621</v>
      </c>
      <c r="C11" s="987">
        <f t="shared" si="0"/>
        <v>28435</v>
      </c>
      <c r="D11" s="988">
        <f t="shared" si="1"/>
        <v>1.4860059369163903E-3</v>
      </c>
    </row>
    <row r="12" spans="1:5" s="923" customFormat="1" ht="15" customHeight="1">
      <c r="A12" s="984">
        <v>43844</v>
      </c>
      <c r="B12" s="985">
        <v>19172293</v>
      </c>
      <c r="C12" s="987">
        <f t="shared" si="0"/>
        <v>8672</v>
      </c>
      <c r="D12" s="988">
        <f t="shared" si="1"/>
        <v>4.5252408195706195E-4</v>
      </c>
    </row>
    <row r="13" spans="1:5" s="923" customFormat="1" ht="15" customHeight="1">
      <c r="A13" s="984">
        <v>43845</v>
      </c>
      <c r="B13" s="985">
        <v>19178259</v>
      </c>
      <c r="C13" s="987">
        <f t="shared" si="0"/>
        <v>5966</v>
      </c>
      <c r="D13" s="988">
        <f t="shared" si="1"/>
        <v>3.1117821952753033E-4</v>
      </c>
    </row>
    <row r="14" spans="1:5" s="923" customFormat="1" ht="15" customHeight="1">
      <c r="A14" s="984">
        <v>43846</v>
      </c>
      <c r="B14" s="985">
        <v>19183972</v>
      </c>
      <c r="C14" s="987">
        <f t="shared" si="0"/>
        <v>5713</v>
      </c>
      <c r="D14" s="988">
        <f t="shared" si="1"/>
        <v>2.9788939652974911E-4</v>
      </c>
    </row>
    <row r="15" spans="1:5" s="923" customFormat="1" ht="15" customHeight="1">
      <c r="A15" s="984">
        <v>43847</v>
      </c>
      <c r="B15" s="985">
        <v>19162071</v>
      </c>
      <c r="C15" s="987">
        <f t="shared" si="0"/>
        <v>-21901</v>
      </c>
      <c r="D15" s="988">
        <f t="shared" si="1"/>
        <v>-1.1416301066328183E-3</v>
      </c>
    </row>
    <row r="16" spans="1:5" s="923" customFormat="1">
      <c r="A16" s="984">
        <v>43850</v>
      </c>
      <c r="B16" s="985">
        <v>19180257</v>
      </c>
      <c r="C16" s="987">
        <f t="shared" si="0"/>
        <v>18186</v>
      </c>
      <c r="D16" s="988">
        <f t="shared" si="1"/>
        <v>9.4906234300040637E-4</v>
      </c>
    </row>
    <row r="17" spans="1:5" s="923" customFormat="1">
      <c r="A17" s="984">
        <v>43851</v>
      </c>
      <c r="B17" s="985">
        <v>19181859</v>
      </c>
      <c r="C17" s="987">
        <f t="shared" si="0"/>
        <v>1602</v>
      </c>
      <c r="D17" s="988">
        <f t="shared" si="1"/>
        <v>8.3523385531192318E-5</v>
      </c>
    </row>
    <row r="18" spans="1:5" s="923" customFormat="1">
      <c r="A18" s="984">
        <v>43852</v>
      </c>
      <c r="B18" s="985">
        <v>19188440</v>
      </c>
      <c r="C18" s="987">
        <f t="shared" si="0"/>
        <v>6581</v>
      </c>
      <c r="D18" s="988">
        <f t="shared" si="1"/>
        <v>3.4308457798593039E-4</v>
      </c>
      <c r="E18" s="942"/>
    </row>
    <row r="19" spans="1:5" s="923" customFormat="1">
      <c r="A19" s="984">
        <v>43853</v>
      </c>
      <c r="B19" s="985">
        <v>19189141</v>
      </c>
      <c r="C19" s="987">
        <f t="shared" si="0"/>
        <v>701</v>
      </c>
      <c r="D19" s="988">
        <f t="shared" si="1"/>
        <v>3.6532412223122535E-5</v>
      </c>
    </row>
    <row r="20" spans="1:5" s="923" customFormat="1">
      <c r="A20" s="984">
        <v>43854</v>
      </c>
      <c r="B20" s="985">
        <v>19176279</v>
      </c>
      <c r="C20" s="987">
        <f t="shared" si="0"/>
        <v>-12862</v>
      </c>
      <c r="D20" s="988">
        <f t="shared" si="1"/>
        <v>-6.7027492267635047E-4</v>
      </c>
      <c r="E20" s="942"/>
    </row>
    <row r="21" spans="1:5" s="923" customFormat="1">
      <c r="A21" s="984">
        <v>43857</v>
      </c>
      <c r="B21" s="985">
        <v>19195488</v>
      </c>
      <c r="C21" s="987">
        <f t="shared" si="0"/>
        <v>19209</v>
      </c>
      <c r="D21" s="988">
        <f t="shared" si="1"/>
        <v>1.0017063268634718E-3</v>
      </c>
      <c r="E21" s="942"/>
    </row>
    <row r="22" spans="1:5" s="923" customFormat="1">
      <c r="A22" s="984">
        <v>43858</v>
      </c>
      <c r="B22" s="985">
        <v>19199237</v>
      </c>
      <c r="C22" s="987">
        <f t="shared" si="0"/>
        <v>3749</v>
      </c>
      <c r="D22" s="988">
        <f t="shared" si="1"/>
        <v>1.9530631365038964E-4</v>
      </c>
    </row>
    <row r="23" spans="1:5" s="923" customFormat="1">
      <c r="A23" s="984">
        <v>43859</v>
      </c>
      <c r="B23" s="985">
        <v>19201590</v>
      </c>
      <c r="C23" s="987">
        <f t="shared" si="0"/>
        <v>2353</v>
      </c>
      <c r="D23" s="988">
        <f t="shared" si="1"/>
        <v>1.2255695369556285E-4</v>
      </c>
      <c r="E23" s="942"/>
    </row>
    <row r="24" spans="1:5" s="923" customFormat="1">
      <c r="A24" s="984">
        <v>43860</v>
      </c>
      <c r="B24" s="985">
        <v>19199383</v>
      </c>
      <c r="C24" s="987">
        <f t="shared" si="0"/>
        <v>-2207</v>
      </c>
      <c r="D24" s="988">
        <f t="shared" si="1"/>
        <v>-1.1493839833054409E-4</v>
      </c>
      <c r="E24" s="942"/>
    </row>
    <row r="25" spans="1:5" s="923" customFormat="1">
      <c r="A25" s="984">
        <v>43861</v>
      </c>
      <c r="B25" s="985">
        <v>19041595</v>
      </c>
      <c r="C25" s="987">
        <f t="shared" si="0"/>
        <v>-157788</v>
      </c>
      <c r="D25" s="988">
        <f t="shared" si="1"/>
        <v>-8.2183891013580812E-3</v>
      </c>
    </row>
    <row r="26" spans="1:5" s="923" customFormat="1">
      <c r="A26" s="984">
        <v>43864</v>
      </c>
      <c r="B26" s="985">
        <v>19166876</v>
      </c>
      <c r="C26" s="987">
        <f t="shared" si="0"/>
        <v>125281</v>
      </c>
      <c r="D26" s="988">
        <f t="shared" si="1"/>
        <v>6.5793332963965945E-3</v>
      </c>
      <c r="E26" s="942"/>
    </row>
    <row r="27" spans="1:5" s="923" customFormat="1">
      <c r="A27" s="984">
        <v>43865</v>
      </c>
      <c r="B27" s="985">
        <v>19177908</v>
      </c>
      <c r="C27" s="987">
        <f t="shared" si="0"/>
        <v>11032</v>
      </c>
      <c r="D27" s="988">
        <f t="shared" si="1"/>
        <v>5.7557632240112788E-4</v>
      </c>
    </row>
    <row r="28" spans="1:5" s="923" customFormat="1">
      <c r="A28" s="984">
        <v>43866</v>
      </c>
      <c r="B28" s="985">
        <v>19189372</v>
      </c>
      <c r="C28" s="987">
        <f t="shared" si="0"/>
        <v>11464</v>
      </c>
      <c r="D28" s="988">
        <f t="shared" si="1"/>
        <v>5.9777114375569873E-4</v>
      </c>
    </row>
    <row r="29" spans="1:5" s="923" customFormat="1">
      <c r="A29" s="984">
        <v>43867</v>
      </c>
      <c r="B29" s="985">
        <v>19196858</v>
      </c>
      <c r="C29" s="987">
        <f t="shared" si="0"/>
        <v>7486</v>
      </c>
      <c r="D29" s="988">
        <f t="shared" si="1"/>
        <v>3.9011177645620343E-4</v>
      </c>
    </row>
    <row r="30" spans="1:5" s="923" customFormat="1">
      <c r="A30" s="984">
        <v>43868</v>
      </c>
      <c r="B30" s="985">
        <v>19186030</v>
      </c>
      <c r="C30" s="987">
        <f t="shared" si="0"/>
        <v>-10828</v>
      </c>
      <c r="D30" s="988">
        <f t="shared" si="1"/>
        <v>-5.6405063787001719E-4</v>
      </c>
    </row>
    <row r="31" spans="1:5" s="923" customFormat="1">
      <c r="A31" s="984">
        <v>43871</v>
      </c>
      <c r="B31" s="985">
        <v>19212891</v>
      </c>
      <c r="C31" s="987">
        <f t="shared" si="0"/>
        <v>26861</v>
      </c>
      <c r="D31" s="988">
        <f t="shared" si="1"/>
        <v>1.4000290836613249E-3</v>
      </c>
    </row>
    <row r="32" spans="1:5" s="923" customFormat="1">
      <c r="A32" s="984">
        <v>43872</v>
      </c>
      <c r="B32" s="985">
        <v>19222688</v>
      </c>
      <c r="C32" s="987">
        <f t="shared" si="0"/>
        <v>9797</v>
      </c>
      <c r="D32" s="988">
        <f t="shared" si="1"/>
        <v>5.0991805449784877E-4</v>
      </c>
    </row>
    <row r="33" spans="1:4" s="923" customFormat="1">
      <c r="A33" s="984">
        <v>43873</v>
      </c>
      <c r="B33" s="985">
        <v>19235712</v>
      </c>
      <c r="C33" s="987">
        <f t="shared" si="0"/>
        <v>13024</v>
      </c>
      <c r="D33" s="988">
        <f t="shared" si="1"/>
        <v>6.7753271550774485E-4</v>
      </c>
    </row>
    <row r="34" spans="1:4" s="923" customFormat="1">
      <c r="A34" s="984">
        <v>43874</v>
      </c>
      <c r="B34" s="985">
        <v>19244730</v>
      </c>
      <c r="C34" s="987">
        <f t="shared" si="0"/>
        <v>9018</v>
      </c>
      <c r="D34" s="988">
        <f t="shared" si="1"/>
        <v>4.6881550316402176E-4</v>
      </c>
    </row>
    <row r="35" spans="1:4" s="923" customFormat="1">
      <c r="A35" s="984">
        <v>43875</v>
      </c>
      <c r="B35" s="985">
        <v>19252285</v>
      </c>
      <c r="C35" s="987">
        <f t="shared" si="0"/>
        <v>7555</v>
      </c>
      <c r="D35" s="988">
        <f t="shared" si="1"/>
        <v>3.9257500624856334E-4</v>
      </c>
    </row>
    <row r="36" spans="1:4" s="923" customFormat="1">
      <c r="A36" s="984">
        <v>43878</v>
      </c>
      <c r="B36" s="985">
        <v>19267062</v>
      </c>
      <c r="C36" s="987">
        <f t="shared" si="0"/>
        <v>14777</v>
      </c>
      <c r="D36" s="988">
        <f t="shared" si="1"/>
        <v>7.6754525501776527E-4</v>
      </c>
    </row>
    <row r="37" spans="1:4" s="923" customFormat="1">
      <c r="A37" s="984">
        <v>43879</v>
      </c>
      <c r="B37" s="985">
        <v>19274117</v>
      </c>
      <c r="C37" s="987">
        <f t="shared" si="0"/>
        <v>7055</v>
      </c>
      <c r="D37" s="988">
        <f t="shared" si="1"/>
        <v>3.6616895715591014E-4</v>
      </c>
    </row>
    <row r="38" spans="1:4" s="923" customFormat="1">
      <c r="A38" s="984">
        <v>43880</v>
      </c>
      <c r="B38" s="985">
        <v>19281182</v>
      </c>
      <c r="C38" s="987">
        <f t="shared" si="0"/>
        <v>7065</v>
      </c>
      <c r="D38" s="988">
        <f t="shared" si="1"/>
        <v>3.6655375704119919E-4</v>
      </c>
    </row>
    <row r="39" spans="1:4" s="923" customFormat="1">
      <c r="A39" s="984">
        <v>43881</v>
      </c>
      <c r="B39" s="985">
        <v>19289207</v>
      </c>
      <c r="C39" s="987">
        <f t="shared" si="0"/>
        <v>8025</v>
      </c>
      <c r="D39" s="988">
        <f t="shared" si="1"/>
        <v>4.1620892329108372E-4</v>
      </c>
    </row>
    <row r="40" spans="1:4" s="923" customFormat="1">
      <c r="A40" s="984">
        <v>43882</v>
      </c>
      <c r="B40" s="985">
        <v>19284446</v>
      </c>
      <c r="C40" s="987">
        <f t="shared" si="0"/>
        <v>-4761</v>
      </c>
      <c r="D40" s="988">
        <f t="shared" si="1"/>
        <v>-2.4682196629444153E-4</v>
      </c>
    </row>
    <row r="41" spans="1:4" s="923" customFormat="1">
      <c r="A41" s="984">
        <v>43885</v>
      </c>
      <c r="B41" s="985">
        <v>19310504</v>
      </c>
      <c r="C41" s="987">
        <f t="shared" si="0"/>
        <v>26058</v>
      </c>
      <c r="D41" s="988">
        <f t="shared" si="1"/>
        <v>1.3512444173922056E-3</v>
      </c>
    </row>
    <row r="42" spans="1:4" s="923" customFormat="1">
      <c r="A42" s="984">
        <v>43886</v>
      </c>
      <c r="B42" s="985">
        <v>19313498</v>
      </c>
      <c r="C42" s="987">
        <f t="shared" si="0"/>
        <v>2994</v>
      </c>
      <c r="D42" s="988">
        <f t="shared" si="1"/>
        <v>1.5504515055630996E-4</v>
      </c>
    </row>
    <row r="43" spans="1:4" s="923" customFormat="1">
      <c r="A43" s="984">
        <v>43887</v>
      </c>
      <c r="B43" s="985">
        <v>19314949</v>
      </c>
      <c r="C43" s="987">
        <f t="shared" si="0"/>
        <v>1451</v>
      </c>
      <c r="D43" s="988">
        <f t="shared" si="1"/>
        <v>7.5128803699975322E-5</v>
      </c>
    </row>
    <row r="44" spans="1:4" s="923" customFormat="1">
      <c r="A44" s="984">
        <v>43888</v>
      </c>
      <c r="B44" s="985">
        <v>19304849</v>
      </c>
      <c r="C44" s="987">
        <f t="shared" si="0"/>
        <v>-10100</v>
      </c>
      <c r="D44" s="988">
        <f t="shared" si="1"/>
        <v>-5.2291103642054804E-4</v>
      </c>
    </row>
    <row r="45" spans="1:4" s="923" customFormat="1">
      <c r="A45" s="984">
        <v>43889</v>
      </c>
      <c r="B45" s="985">
        <v>19279415</v>
      </c>
      <c r="C45" s="987">
        <f t="shared" si="0"/>
        <v>-25434</v>
      </c>
      <c r="D45" s="988">
        <f t="shared" si="1"/>
        <v>-1.3174928226581395E-3</v>
      </c>
    </row>
    <row r="46" spans="1:4" s="923" customFormat="1">
      <c r="A46" s="984">
        <v>43892</v>
      </c>
      <c r="B46" s="985">
        <v>19317663</v>
      </c>
      <c r="C46" s="987">
        <f t="shared" si="0"/>
        <v>38248</v>
      </c>
      <c r="D46" s="988">
        <f t="shared" si="1"/>
        <v>1.9838776228429111E-3</v>
      </c>
    </row>
    <row r="47" spans="1:4" s="923" customFormat="1">
      <c r="A47" s="984">
        <v>43893</v>
      </c>
      <c r="B47" s="985">
        <v>19272866</v>
      </c>
      <c r="C47" s="987">
        <f t="shared" si="0"/>
        <v>-44797</v>
      </c>
      <c r="D47" s="988">
        <f t="shared" si="1"/>
        <v>-2.3189658086487652E-3</v>
      </c>
    </row>
    <row r="48" spans="1:4" s="923" customFormat="1">
      <c r="A48" s="984">
        <v>43894</v>
      </c>
      <c r="B48" s="985">
        <v>19308608</v>
      </c>
      <c r="C48" s="987">
        <f t="shared" si="0"/>
        <v>35742</v>
      </c>
      <c r="D48" s="988">
        <f t="shared" si="1"/>
        <v>1.8545243867724714E-3</v>
      </c>
    </row>
    <row r="49" spans="1:4" s="923" customFormat="1">
      <c r="A49" s="984">
        <v>43895</v>
      </c>
      <c r="B49" s="985">
        <v>19319589</v>
      </c>
      <c r="C49" s="987">
        <f t="shared" si="0"/>
        <v>10981</v>
      </c>
      <c r="D49" s="988">
        <f t="shared" si="1"/>
        <v>5.6871007998093859E-4</v>
      </c>
    </row>
    <row r="50" spans="1:4" s="923" customFormat="1">
      <c r="A50" s="984">
        <v>43896</v>
      </c>
      <c r="B50" s="985">
        <v>19314068</v>
      </c>
      <c r="C50" s="987">
        <f t="shared" si="0"/>
        <v>-5521</v>
      </c>
      <c r="D50" s="988">
        <f t="shared" si="1"/>
        <v>-2.8577212486247117E-4</v>
      </c>
    </row>
    <row r="51" spans="1:4" s="923" customFormat="1">
      <c r="A51" s="984">
        <v>43899</v>
      </c>
      <c r="B51" s="985">
        <v>19342767</v>
      </c>
      <c r="C51" s="987">
        <f t="shared" si="0"/>
        <v>28699</v>
      </c>
      <c r="D51" s="988">
        <f t="shared" si="1"/>
        <v>1.4859117198924299E-3</v>
      </c>
    </row>
    <row r="52" spans="1:4" s="923" customFormat="1">
      <c r="A52" s="984">
        <v>43900</v>
      </c>
      <c r="B52" s="985">
        <v>19343026</v>
      </c>
      <c r="C52" s="987">
        <f t="shared" si="0"/>
        <v>259</v>
      </c>
      <c r="D52" s="988">
        <f t="shared" si="1"/>
        <v>1.3390018087866551E-5</v>
      </c>
    </row>
    <row r="53" spans="1:4" s="923" customFormat="1">
      <c r="A53" s="984">
        <v>43901</v>
      </c>
      <c r="B53" s="985">
        <v>19344258</v>
      </c>
      <c r="C53" s="987">
        <f t="shared" si="0"/>
        <v>1232</v>
      </c>
      <c r="D53" s="988">
        <f t="shared" si="1"/>
        <v>6.3692206172971666E-5</v>
      </c>
    </row>
    <row r="54" spans="1:4" s="923" customFormat="1">
      <c r="A54" s="984">
        <v>43902</v>
      </c>
      <c r="B54" s="985">
        <v>19336071</v>
      </c>
      <c r="C54" s="987">
        <f t="shared" si="0"/>
        <v>-8187</v>
      </c>
      <c r="D54" s="988">
        <f t="shared" si="1"/>
        <v>-4.2322636515701451E-4</v>
      </c>
    </row>
    <row r="55" spans="1:4" s="923" customFormat="1">
      <c r="A55" s="984">
        <v>43903</v>
      </c>
      <c r="B55" s="985">
        <v>19259284</v>
      </c>
      <c r="C55" s="987">
        <f t="shared" si="0"/>
        <v>-76787</v>
      </c>
      <c r="D55" s="988">
        <f t="shared" si="1"/>
        <v>-3.9711790466636643E-3</v>
      </c>
    </row>
    <row r="56" spans="1:4" s="923" customFormat="1">
      <c r="A56" s="984">
        <v>43906</v>
      </c>
      <c r="B56" s="985">
        <v>19080715</v>
      </c>
      <c r="C56" s="987">
        <f t="shared" si="0"/>
        <v>-178569</v>
      </c>
      <c r="D56" s="988">
        <f t="shared" si="1"/>
        <v>-9.2718400123286138E-3</v>
      </c>
    </row>
    <row r="57" spans="1:4" s="923" customFormat="1">
      <c r="A57" s="984">
        <v>43907</v>
      </c>
      <c r="B57" s="985">
        <v>18995729</v>
      </c>
      <c r="C57" s="987">
        <f t="shared" si="0"/>
        <v>-84986</v>
      </c>
      <c r="D57" s="988">
        <f t="shared" si="1"/>
        <v>-4.4540259628635948E-3</v>
      </c>
    </row>
    <row r="58" spans="1:4" s="923" customFormat="1">
      <c r="A58" s="984">
        <v>43908</v>
      </c>
      <c r="B58" s="985">
        <v>18920190</v>
      </c>
      <c r="C58" s="987">
        <f t="shared" si="0"/>
        <v>-75539</v>
      </c>
      <c r="D58" s="988">
        <f t="shared" si="1"/>
        <v>-3.9766307468378503E-3</v>
      </c>
    </row>
    <row r="59" spans="1:4" s="923" customFormat="1">
      <c r="A59" s="984">
        <v>43909</v>
      </c>
      <c r="B59" s="985">
        <v>18864361</v>
      </c>
      <c r="C59" s="987">
        <f t="shared" si="0"/>
        <v>-55829</v>
      </c>
      <c r="D59" s="988">
        <f t="shared" si="1"/>
        <v>-2.9507631794395417E-3</v>
      </c>
    </row>
    <row r="60" spans="1:4" s="923" customFormat="1">
      <c r="A60" s="984">
        <v>43910</v>
      </c>
      <c r="B60" s="985">
        <v>18788935</v>
      </c>
      <c r="C60" s="987">
        <f t="shared" si="0"/>
        <v>-75426</v>
      </c>
      <c r="D60" s="988">
        <f t="shared" si="1"/>
        <v>-3.9983331531876498E-3</v>
      </c>
    </row>
    <row r="61" spans="1:4" s="923" customFormat="1">
      <c r="A61" s="984">
        <v>43913</v>
      </c>
      <c r="B61" s="985">
        <v>18719600</v>
      </c>
      <c r="C61" s="987">
        <f t="shared" si="0"/>
        <v>-69335</v>
      </c>
      <c r="D61" s="988">
        <f t="shared" si="1"/>
        <v>-3.6902038353956446E-3</v>
      </c>
    </row>
    <row r="62" spans="1:4" s="923" customFormat="1">
      <c r="A62" s="984">
        <v>43914</v>
      </c>
      <c r="B62" s="985">
        <v>18686932</v>
      </c>
      <c r="C62" s="987">
        <f t="shared" si="0"/>
        <v>-32668</v>
      </c>
      <c r="D62" s="988">
        <f t="shared" si="1"/>
        <v>-1.7451227590332685E-3</v>
      </c>
    </row>
    <row r="63" spans="1:4" s="923" customFormat="1">
      <c r="A63" s="984">
        <v>43915</v>
      </c>
      <c r="B63" s="985">
        <v>18664340</v>
      </c>
      <c r="C63" s="987">
        <f t="shared" si="0"/>
        <v>-22592</v>
      </c>
      <c r="D63" s="988">
        <f t="shared" si="1"/>
        <v>-1.2089732011654197E-3</v>
      </c>
    </row>
    <row r="64" spans="1:4" s="923" customFormat="1">
      <c r="A64" s="984">
        <v>43916</v>
      </c>
      <c r="B64" s="985">
        <v>18645844</v>
      </c>
      <c r="C64" s="987">
        <f t="shared" si="0"/>
        <v>-18496</v>
      </c>
      <c r="D64" s="988">
        <f t="shared" si="1"/>
        <v>-9.9098066151814823E-4</v>
      </c>
    </row>
    <row r="65" spans="1:5" s="923" customFormat="1">
      <c r="A65" s="984">
        <v>43917</v>
      </c>
      <c r="B65" s="985">
        <v>18612822</v>
      </c>
      <c r="C65" s="987">
        <f t="shared" si="0"/>
        <v>-33022</v>
      </c>
      <c r="D65" s="988">
        <f t="shared" si="1"/>
        <v>-1.771011277365564E-3</v>
      </c>
    </row>
    <row r="66" spans="1:5" s="923" customFormat="1">
      <c r="A66" s="984">
        <v>43920</v>
      </c>
      <c r="B66" s="985">
        <v>18565607</v>
      </c>
      <c r="C66" s="987">
        <f t="shared" si="0"/>
        <v>-47215</v>
      </c>
      <c r="D66" s="988">
        <f t="shared" si="1"/>
        <v>-2.5366921791870611E-3</v>
      </c>
    </row>
    <row r="67" spans="1:5" s="923" customFormat="1">
      <c r="A67" s="984">
        <v>43921</v>
      </c>
      <c r="B67" s="985">
        <v>18445436</v>
      </c>
      <c r="C67" s="987">
        <f t="shared" si="0"/>
        <v>-120171</v>
      </c>
      <c r="D67" s="988">
        <f t="shared" si="1"/>
        <v>-6.4727751696995739E-3</v>
      </c>
    </row>
    <row r="68" spans="1:5" s="923" customFormat="1">
      <c r="A68" s="984">
        <v>43922</v>
      </c>
      <c r="B68" s="985">
        <v>18470660</v>
      </c>
      <c r="C68" s="987">
        <f t="shared" si="0"/>
        <v>25224</v>
      </c>
      <c r="D68" s="988">
        <f t="shared" si="1"/>
        <v>1.3674927499680578E-3</v>
      </c>
    </row>
    <row r="69" spans="1:5" s="923" customFormat="1">
      <c r="A69" s="984">
        <v>43923</v>
      </c>
      <c r="B69" s="985">
        <v>18449957</v>
      </c>
      <c r="C69" s="987">
        <f t="shared" si="0"/>
        <v>-20703</v>
      </c>
      <c r="D69" s="988">
        <f t="shared" si="1"/>
        <v>-1.1208587023960881E-3</v>
      </c>
    </row>
    <row r="70" spans="1:5" s="923" customFormat="1">
      <c r="A70" s="984">
        <v>43924</v>
      </c>
      <c r="B70" s="985">
        <v>18423850</v>
      </c>
      <c r="C70" s="987">
        <f t="shared" si="0"/>
        <v>-26107</v>
      </c>
      <c r="D70" s="988">
        <f t="shared" si="1"/>
        <v>-1.4150168480067116E-3</v>
      </c>
    </row>
    <row r="71" spans="1:5" s="923" customFormat="1">
      <c r="A71" s="984">
        <v>43927</v>
      </c>
      <c r="B71" s="985">
        <v>18422371</v>
      </c>
      <c r="C71" s="987">
        <f t="shared" ref="C71:C107" si="2">B71-B70</f>
        <v>-1479</v>
      </c>
      <c r="D71" s="988">
        <f t="shared" ref="D71:D107" si="3">B71/B70-1</f>
        <v>-8.0276380886701304E-5</v>
      </c>
    </row>
    <row r="72" spans="1:5">
      <c r="A72" s="984">
        <v>43928</v>
      </c>
      <c r="B72" s="985">
        <v>18422101</v>
      </c>
      <c r="C72" s="987">
        <f t="shared" si="2"/>
        <v>-270</v>
      </c>
      <c r="D72" s="988">
        <f t="shared" si="3"/>
        <v>-1.4656093941467496E-5</v>
      </c>
    </row>
    <row r="73" spans="1:5">
      <c r="A73" s="984">
        <v>43929</v>
      </c>
      <c r="B73" s="985">
        <v>18413235</v>
      </c>
      <c r="C73" s="987">
        <f t="shared" si="2"/>
        <v>-8866</v>
      </c>
      <c r="D73" s="988">
        <f t="shared" si="3"/>
        <v>-4.8126975310791575E-4</v>
      </c>
    </row>
    <row r="74" spans="1:5" s="980" customFormat="1">
      <c r="A74" s="984">
        <v>43934</v>
      </c>
      <c r="B74" s="985">
        <v>18423316</v>
      </c>
      <c r="C74" s="987">
        <f t="shared" si="2"/>
        <v>10081</v>
      </c>
      <c r="D74" s="988">
        <f t="shared" si="3"/>
        <v>5.47486631219396E-4</v>
      </c>
      <c r="E74" s="979"/>
    </row>
    <row r="75" spans="1:5">
      <c r="A75" s="984">
        <v>43935</v>
      </c>
      <c r="B75" s="985">
        <v>18455661</v>
      </c>
      <c r="C75" s="987">
        <f t="shared" si="2"/>
        <v>32345</v>
      </c>
      <c r="D75" s="988">
        <f t="shared" si="3"/>
        <v>1.7556557136619855E-3</v>
      </c>
    </row>
    <row r="76" spans="1:5">
      <c r="A76" s="984">
        <v>43936</v>
      </c>
      <c r="B76" s="985">
        <v>18463413</v>
      </c>
      <c r="C76" s="987">
        <f t="shared" si="2"/>
        <v>7752</v>
      </c>
      <c r="D76" s="988">
        <f t="shared" si="3"/>
        <v>4.2003372298604624E-4</v>
      </c>
    </row>
    <row r="77" spans="1:5">
      <c r="A77" s="984">
        <v>43937</v>
      </c>
      <c r="B77" s="985">
        <v>18466784</v>
      </c>
      <c r="C77" s="987">
        <f t="shared" si="2"/>
        <v>3371</v>
      </c>
      <c r="D77" s="988">
        <f t="shared" si="3"/>
        <v>1.8257729489135066E-4</v>
      </c>
    </row>
    <row r="78" spans="1:5">
      <c r="A78" s="984">
        <v>43938</v>
      </c>
      <c r="B78" s="985">
        <v>18456537</v>
      </c>
      <c r="C78" s="987">
        <f t="shared" si="2"/>
        <v>-10247</v>
      </c>
      <c r="D78" s="988">
        <f t="shared" si="3"/>
        <v>-5.5488817110760369E-4</v>
      </c>
    </row>
    <row r="79" spans="1:5">
      <c r="A79" s="984">
        <v>43941</v>
      </c>
      <c r="B79" s="985">
        <v>18476408</v>
      </c>
      <c r="C79" s="987">
        <f t="shared" si="2"/>
        <v>19871</v>
      </c>
      <c r="D79" s="988">
        <f t="shared" si="3"/>
        <v>1.0766375078921087E-3</v>
      </c>
    </row>
    <row r="80" spans="1:5">
      <c r="A80" s="984">
        <v>43942</v>
      </c>
      <c r="B80" s="985">
        <v>18482652</v>
      </c>
      <c r="C80" s="987">
        <f t="shared" si="2"/>
        <v>6244</v>
      </c>
      <c r="D80" s="988">
        <f t="shared" si="3"/>
        <v>3.3794447492185853E-4</v>
      </c>
    </row>
    <row r="81" spans="1:5">
      <c r="A81" s="984">
        <v>43943</v>
      </c>
      <c r="B81" s="985">
        <v>18486282</v>
      </c>
      <c r="C81" s="987">
        <f t="shared" si="2"/>
        <v>3630</v>
      </c>
      <c r="D81" s="988">
        <f t="shared" si="3"/>
        <v>1.9640038669765936E-4</v>
      </c>
    </row>
    <row r="82" spans="1:5">
      <c r="A82" s="984">
        <v>43944</v>
      </c>
      <c r="B82" s="985">
        <v>18490241</v>
      </c>
      <c r="C82" s="987">
        <f t="shared" si="2"/>
        <v>3959</v>
      </c>
      <c r="D82" s="988">
        <f t="shared" si="3"/>
        <v>2.1415880164554757E-4</v>
      </c>
    </row>
    <row r="83" spans="1:5">
      <c r="A83" s="984">
        <v>43945</v>
      </c>
      <c r="B83" s="985">
        <v>18480673</v>
      </c>
      <c r="C83" s="987">
        <f t="shared" si="2"/>
        <v>-9568</v>
      </c>
      <c r="D83" s="988">
        <f t="shared" si="3"/>
        <v>-5.1746215746995006E-4</v>
      </c>
    </row>
    <row r="84" spans="1:5">
      <c r="A84" s="984">
        <v>43948</v>
      </c>
      <c r="B84" s="985">
        <v>18494205</v>
      </c>
      <c r="C84" s="987">
        <f t="shared" si="2"/>
        <v>13532</v>
      </c>
      <c r="D84" s="988">
        <f t="shared" si="3"/>
        <v>7.3222441628617574E-4</v>
      </c>
    </row>
    <row r="85" spans="1:5">
      <c r="A85" s="984">
        <v>43949</v>
      </c>
      <c r="B85" s="985">
        <v>18498378</v>
      </c>
      <c r="C85" s="987">
        <f t="shared" si="2"/>
        <v>4173</v>
      </c>
      <c r="D85" s="988">
        <f t="shared" si="3"/>
        <v>2.2563824722388048E-4</v>
      </c>
    </row>
    <row r="86" spans="1:5">
      <c r="A86" s="984">
        <v>43950</v>
      </c>
      <c r="B86" s="985">
        <v>18500250</v>
      </c>
      <c r="C86" s="987">
        <f t="shared" si="2"/>
        <v>1872</v>
      </c>
      <c r="D86" s="988">
        <f t="shared" si="3"/>
        <v>1.011980617975361E-4</v>
      </c>
    </row>
    <row r="87" spans="1:5">
      <c r="A87" s="984">
        <v>43951</v>
      </c>
      <c r="B87" s="985">
        <v>18396362</v>
      </c>
      <c r="C87" s="987">
        <f t="shared" si="2"/>
        <v>-103888</v>
      </c>
      <c r="D87" s="988">
        <f t="shared" si="3"/>
        <v>-5.6154916825448264E-3</v>
      </c>
    </row>
    <row r="88" spans="1:5">
      <c r="A88" s="984">
        <v>43955</v>
      </c>
      <c r="B88" s="985">
        <v>18479862</v>
      </c>
      <c r="C88" s="987">
        <f t="shared" si="2"/>
        <v>83500</v>
      </c>
      <c r="D88" s="988">
        <f t="shared" si="3"/>
        <v>4.5389409058160801E-3</v>
      </c>
    </row>
    <row r="89" spans="1:5">
      <c r="A89" s="984">
        <v>43956</v>
      </c>
      <c r="B89" s="985">
        <v>18496586</v>
      </c>
      <c r="C89" s="987">
        <f t="shared" si="2"/>
        <v>16724</v>
      </c>
      <c r="D89" s="988">
        <f t="shared" si="3"/>
        <v>9.0498511298409134E-4</v>
      </c>
    </row>
    <row r="90" spans="1:5">
      <c r="A90" s="984">
        <v>43957</v>
      </c>
      <c r="B90" s="985">
        <v>18507039</v>
      </c>
      <c r="C90" s="987">
        <f t="shared" si="2"/>
        <v>10453</v>
      </c>
      <c r="D90" s="988">
        <f t="shared" si="3"/>
        <v>5.6513131666569016E-4</v>
      </c>
    </row>
    <row r="91" spans="1:5">
      <c r="A91" s="984">
        <v>43958</v>
      </c>
      <c r="B91" s="985">
        <v>18513251</v>
      </c>
      <c r="C91" s="987">
        <f t="shared" si="2"/>
        <v>6212</v>
      </c>
      <c r="D91" s="988">
        <f t="shared" si="3"/>
        <v>3.3565607118468677E-4</v>
      </c>
    </row>
    <row r="92" spans="1:5">
      <c r="A92" s="984">
        <v>43959</v>
      </c>
      <c r="B92" s="985">
        <v>18506641</v>
      </c>
      <c r="C92" s="987">
        <f t="shared" si="2"/>
        <v>-6610</v>
      </c>
      <c r="D92" s="988">
        <f t="shared" si="3"/>
        <v>-3.5704155904325852E-4</v>
      </c>
    </row>
    <row r="93" spans="1:5">
      <c r="A93" s="984">
        <v>43962</v>
      </c>
      <c r="B93" s="985">
        <v>18538144</v>
      </c>
      <c r="C93" s="987">
        <f t="shared" si="2"/>
        <v>31503</v>
      </c>
      <c r="D93" s="988">
        <f t="shared" si="3"/>
        <v>1.7022538017568145E-3</v>
      </c>
    </row>
    <row r="94" spans="1:5">
      <c r="A94" s="984">
        <v>43963</v>
      </c>
      <c r="B94" s="985">
        <v>18546658</v>
      </c>
      <c r="C94" s="987">
        <f t="shared" si="2"/>
        <v>8514</v>
      </c>
      <c r="D94" s="988">
        <f t="shared" si="3"/>
        <v>4.5926927744233126E-4</v>
      </c>
    </row>
    <row r="95" spans="1:5">
      <c r="A95" s="984">
        <v>43964</v>
      </c>
      <c r="B95" s="985">
        <v>18550346</v>
      </c>
      <c r="C95" s="987">
        <f t="shared" si="2"/>
        <v>3688</v>
      </c>
      <c r="D95" s="988">
        <f t="shared" si="3"/>
        <v>1.9884984130302819E-4</v>
      </c>
      <c r="E95" s="942"/>
    </row>
    <row r="96" spans="1:5">
      <c r="A96" s="984">
        <v>43965</v>
      </c>
      <c r="B96" s="985">
        <v>18550999</v>
      </c>
      <c r="C96" s="987">
        <f t="shared" si="2"/>
        <v>653</v>
      </c>
      <c r="D96" s="988">
        <f t="shared" si="3"/>
        <v>3.520149974556297E-5</v>
      </c>
      <c r="E96" s="989"/>
    </row>
    <row r="97" spans="1:5">
      <c r="A97" s="984">
        <v>43966</v>
      </c>
      <c r="B97" s="985">
        <v>18538117</v>
      </c>
      <c r="C97" s="987">
        <f t="shared" si="2"/>
        <v>-12882</v>
      </c>
      <c r="D97" s="988">
        <f t="shared" si="3"/>
        <v>-6.9441004228398828E-4</v>
      </c>
      <c r="E97" s="989"/>
    </row>
    <row r="98" spans="1:5">
      <c r="A98" s="984">
        <v>43969</v>
      </c>
      <c r="B98" s="985">
        <v>18567497</v>
      </c>
      <c r="C98" s="987">
        <f t="shared" si="2"/>
        <v>29380</v>
      </c>
      <c r="D98" s="988">
        <f t="shared" si="3"/>
        <v>1.5848427324092196E-3</v>
      </c>
      <c r="E98" s="989"/>
    </row>
    <row r="99" spans="1:5">
      <c r="A99" s="984">
        <v>43970</v>
      </c>
      <c r="B99" s="985">
        <v>18575845</v>
      </c>
      <c r="C99" s="987">
        <f t="shared" si="2"/>
        <v>8348</v>
      </c>
      <c r="D99" s="988">
        <f t="shared" si="3"/>
        <v>4.4960287323592141E-4</v>
      </c>
      <c r="E99" s="989"/>
    </row>
    <row r="100" spans="1:5">
      <c r="A100" s="984">
        <v>43971</v>
      </c>
      <c r="B100" s="985">
        <v>18581845</v>
      </c>
      <c r="C100" s="987">
        <f t="shared" si="2"/>
        <v>6000</v>
      </c>
      <c r="D100" s="988">
        <f t="shared" si="3"/>
        <v>3.2300011116581651E-4</v>
      </c>
      <c r="E100" s="989"/>
    </row>
    <row r="101" spans="1:5">
      <c r="A101" s="984">
        <v>43972</v>
      </c>
      <c r="B101" s="985">
        <v>18586088</v>
      </c>
      <c r="C101" s="987">
        <f t="shared" si="2"/>
        <v>4243</v>
      </c>
      <c r="D101" s="988">
        <f t="shared" si="3"/>
        <v>2.2834115772685237E-4</v>
      </c>
      <c r="E101" s="989"/>
    </row>
    <row r="102" spans="1:5">
      <c r="A102" s="984">
        <v>43973</v>
      </c>
      <c r="B102" s="985">
        <v>18577040</v>
      </c>
      <c r="C102" s="987">
        <f t="shared" si="2"/>
        <v>-9048</v>
      </c>
      <c r="D102" s="988">
        <f t="shared" si="3"/>
        <v>-4.8681573013109602E-4</v>
      </c>
      <c r="E102" s="989"/>
    </row>
    <row r="103" spans="1:5">
      <c r="A103" s="984">
        <v>43976</v>
      </c>
      <c r="B103" s="985">
        <v>18599696</v>
      </c>
      <c r="C103" s="987">
        <f t="shared" si="2"/>
        <v>22656</v>
      </c>
      <c r="D103" s="988">
        <f t="shared" si="3"/>
        <v>1.2195699637831403E-3</v>
      </c>
      <c r="E103" s="989"/>
    </row>
    <row r="104" spans="1:5">
      <c r="A104" s="984">
        <v>43977</v>
      </c>
      <c r="B104" s="985">
        <v>18606011</v>
      </c>
      <c r="C104" s="987">
        <f t="shared" si="2"/>
        <v>6315</v>
      </c>
      <c r="D104" s="988">
        <f t="shared" si="3"/>
        <v>3.3952167820383572E-4</v>
      </c>
      <c r="E104" s="989"/>
    </row>
    <row r="105" spans="1:5">
      <c r="A105" s="984">
        <v>43978</v>
      </c>
      <c r="B105" s="985">
        <v>18608596</v>
      </c>
      <c r="C105" s="987">
        <f t="shared" si="2"/>
        <v>2585</v>
      </c>
      <c r="D105" s="988">
        <f t="shared" si="3"/>
        <v>1.3893359516981008E-4</v>
      </c>
      <c r="E105" s="989"/>
    </row>
    <row r="106" spans="1:5">
      <c r="A106" s="984">
        <v>43979</v>
      </c>
      <c r="B106" s="985">
        <v>18608140</v>
      </c>
      <c r="C106" s="987">
        <f t="shared" si="2"/>
        <v>-456</v>
      </c>
      <c r="D106" s="988">
        <f t="shared" si="3"/>
        <v>-2.4504804123859358E-5</v>
      </c>
      <c r="E106" s="989"/>
    </row>
    <row r="107" spans="1:5">
      <c r="A107" s="984">
        <v>43980</v>
      </c>
      <c r="B107" s="985">
        <v>18584176</v>
      </c>
      <c r="C107" s="987">
        <f t="shared" si="2"/>
        <v>-23964</v>
      </c>
      <c r="D107" s="988">
        <f t="shared" si="3"/>
        <v>-1.2878235008979555E-3</v>
      </c>
      <c r="E107" s="989"/>
    </row>
    <row r="108" spans="1:5">
      <c r="A108" s="990"/>
    </row>
    <row r="109" spans="1:5">
      <c r="A109" s="990"/>
    </row>
    <row r="110" spans="1:5">
      <c r="A110" s="990"/>
    </row>
    <row r="111" spans="1:5">
      <c r="A111" s="990"/>
    </row>
    <row r="112" spans="1:5">
      <c r="A112" s="990"/>
    </row>
    <row r="113" spans="1:1">
      <c r="A113" s="990"/>
    </row>
    <row r="114" spans="1:1">
      <c r="A114" s="990"/>
    </row>
    <row r="115" spans="1:1">
      <c r="A115" s="990"/>
    </row>
    <row r="116" spans="1:1">
      <c r="A116" s="990"/>
    </row>
    <row r="117" spans="1:1">
      <c r="A117" s="990"/>
    </row>
    <row r="118" spans="1:1">
      <c r="A118" s="990"/>
    </row>
    <row r="119" spans="1:1">
      <c r="A119" s="990"/>
    </row>
    <row r="120" spans="1:1">
      <c r="A120" s="990"/>
    </row>
    <row r="121" spans="1:1">
      <c r="A121" s="990"/>
    </row>
    <row r="122" spans="1:1">
      <c r="A122" s="990"/>
    </row>
    <row r="123" spans="1:1">
      <c r="A123" s="990"/>
    </row>
    <row r="124" spans="1:1">
      <c r="A124" s="990"/>
    </row>
    <row r="125" spans="1:1">
      <c r="A125" s="990"/>
    </row>
    <row r="126" spans="1:1">
      <c r="A126" s="990"/>
    </row>
    <row r="127" spans="1:1">
      <c r="A127" s="990"/>
    </row>
    <row r="128" spans="1:1">
      <c r="A128" s="990"/>
    </row>
    <row r="129" spans="1:1">
      <c r="A129" s="990"/>
    </row>
    <row r="130" spans="1:1">
      <c r="A130" s="990"/>
    </row>
    <row r="131" spans="1:1">
      <c r="A131" s="990"/>
    </row>
    <row r="132" spans="1:1">
      <c r="A132" s="991"/>
    </row>
    <row r="133" spans="1:1">
      <c r="A133" s="991"/>
    </row>
    <row r="134" spans="1:1">
      <c r="A134" s="991"/>
    </row>
    <row r="135" spans="1:1">
      <c r="A135" s="991"/>
    </row>
    <row r="136" spans="1:1">
      <c r="A136" s="991"/>
    </row>
    <row r="137" spans="1:1">
      <c r="A137" s="991"/>
    </row>
    <row r="138" spans="1:1">
      <c r="A138" s="991"/>
    </row>
    <row r="139" spans="1:1">
      <c r="A139" s="991"/>
    </row>
    <row r="140" spans="1:1">
      <c r="A140" s="991"/>
    </row>
    <row r="141" spans="1:1">
      <c r="A141" s="991"/>
    </row>
    <row r="142" spans="1:1">
      <c r="A142" s="991"/>
    </row>
    <row r="143" spans="1:1">
      <c r="A143" s="991"/>
    </row>
    <row r="144" spans="1:1">
      <c r="A144" s="991"/>
    </row>
    <row r="145" spans="1:1">
      <c r="A145" s="991"/>
    </row>
    <row r="146" spans="1:1">
      <c r="A146" s="991"/>
    </row>
    <row r="147" spans="1:1">
      <c r="A147" s="991"/>
    </row>
    <row r="148" spans="1:1">
      <c r="A148" s="991"/>
    </row>
    <row r="149" spans="1:1">
      <c r="A149" s="991"/>
    </row>
    <row r="150" spans="1:1">
      <c r="A150" s="991"/>
    </row>
    <row r="151" spans="1:1">
      <c r="A151" s="991"/>
    </row>
    <row r="152" spans="1:1">
      <c r="A152" s="991"/>
    </row>
    <row r="153" spans="1:1">
      <c r="A153" s="991"/>
    </row>
    <row r="154" spans="1:1">
      <c r="A154" s="991"/>
    </row>
    <row r="155" spans="1:1">
      <c r="A155" s="991"/>
    </row>
    <row r="156" spans="1:1">
      <c r="A156" s="991"/>
    </row>
    <row r="157" spans="1:1">
      <c r="A157" s="991"/>
    </row>
    <row r="158" spans="1:1">
      <c r="A158" s="991"/>
    </row>
    <row r="159" spans="1:1">
      <c r="A159" s="991"/>
    </row>
    <row r="160" spans="1:1">
      <c r="A160" s="991"/>
    </row>
    <row r="161" spans="1:1">
      <c r="A161" s="991"/>
    </row>
    <row r="162" spans="1:1">
      <c r="A162" s="991"/>
    </row>
    <row r="163" spans="1:1">
      <c r="A163" s="991"/>
    </row>
    <row r="164" spans="1:1">
      <c r="A164" s="991"/>
    </row>
    <row r="165" spans="1:1">
      <c r="A165" s="991"/>
    </row>
    <row r="166" spans="1:1">
      <c r="A166" s="991"/>
    </row>
    <row r="167" spans="1:1">
      <c r="A167" s="991"/>
    </row>
    <row r="168" spans="1:1">
      <c r="A168" s="991"/>
    </row>
    <row r="169" spans="1:1">
      <c r="A169" s="991"/>
    </row>
    <row r="170" spans="1:1">
      <c r="A170" s="991"/>
    </row>
    <row r="171" spans="1:1">
      <c r="A171" s="991"/>
    </row>
    <row r="172" spans="1:1">
      <c r="A172" s="991"/>
    </row>
    <row r="173" spans="1:1">
      <c r="A173" s="991"/>
    </row>
    <row r="174" spans="1:1">
      <c r="A174" s="991"/>
    </row>
    <row r="175" spans="1:1">
      <c r="A175" s="991"/>
    </row>
    <row r="176" spans="1:1">
      <c r="A176" s="991"/>
    </row>
    <row r="177" spans="1:1">
      <c r="A177" s="991"/>
    </row>
    <row r="178" spans="1:1">
      <c r="A178" s="991"/>
    </row>
    <row r="179" spans="1:1">
      <c r="A179" s="991"/>
    </row>
    <row r="180" spans="1:1">
      <c r="A180" s="991"/>
    </row>
    <row r="181" spans="1:1">
      <c r="A181" s="991"/>
    </row>
    <row r="182" spans="1:1">
      <c r="A182" s="991"/>
    </row>
    <row r="183" spans="1:1">
      <c r="A183" s="991"/>
    </row>
    <row r="184" spans="1:1">
      <c r="A184" s="991"/>
    </row>
    <row r="185" spans="1:1">
      <c r="A185" s="991"/>
    </row>
    <row r="186" spans="1:1">
      <c r="A186" s="991"/>
    </row>
    <row r="187" spans="1:1">
      <c r="A187" s="991"/>
    </row>
    <row r="188" spans="1:1">
      <c r="A188" s="991"/>
    </row>
    <row r="189" spans="1:1">
      <c r="A189" s="991"/>
    </row>
    <row r="190" spans="1:1">
      <c r="A190" s="991"/>
    </row>
    <row r="191" spans="1:1">
      <c r="A191" s="991"/>
    </row>
    <row r="192" spans="1:1">
      <c r="A192" s="991"/>
    </row>
    <row r="193" spans="1:1">
      <c r="A193" s="991"/>
    </row>
    <row r="194" spans="1:1">
      <c r="A194" s="991"/>
    </row>
    <row r="195" spans="1:1">
      <c r="A195" s="991"/>
    </row>
    <row r="196" spans="1:1">
      <c r="A196" s="991"/>
    </row>
    <row r="197" spans="1:1">
      <c r="A197" s="991"/>
    </row>
    <row r="198" spans="1:1">
      <c r="A198" s="991"/>
    </row>
    <row r="199" spans="1:1">
      <c r="A199" s="991"/>
    </row>
    <row r="200" spans="1:1">
      <c r="A200" s="991"/>
    </row>
    <row r="201" spans="1:1">
      <c r="A201" s="991"/>
    </row>
    <row r="202" spans="1:1">
      <c r="A202" s="991"/>
    </row>
    <row r="203" spans="1:1">
      <c r="A203" s="991"/>
    </row>
    <row r="204" spans="1:1">
      <c r="A204" s="991"/>
    </row>
    <row r="205" spans="1:1">
      <c r="A205" s="991"/>
    </row>
    <row r="206" spans="1:1">
      <c r="A206" s="991"/>
    </row>
    <row r="207" spans="1:1">
      <c r="A207" s="991"/>
    </row>
    <row r="208" spans="1:1">
      <c r="A208" s="991"/>
    </row>
    <row r="209" spans="1:1">
      <c r="A209" s="991"/>
    </row>
    <row r="210" spans="1:1">
      <c r="A210" s="991"/>
    </row>
    <row r="211" spans="1:1">
      <c r="A211" s="991"/>
    </row>
    <row r="212" spans="1:1">
      <c r="A212" s="991"/>
    </row>
    <row r="213" spans="1:1">
      <c r="A213" s="991"/>
    </row>
    <row r="214" spans="1:1">
      <c r="A214" s="991"/>
    </row>
    <row r="215" spans="1:1">
      <c r="A215" s="991"/>
    </row>
    <row r="216" spans="1:1">
      <c r="A216" s="991"/>
    </row>
    <row r="217" spans="1:1">
      <c r="A217" s="991"/>
    </row>
    <row r="218" spans="1:1">
      <c r="A218" s="991"/>
    </row>
    <row r="219" spans="1:1">
      <c r="A219" s="991"/>
    </row>
    <row r="220" spans="1:1">
      <c r="A220" s="991"/>
    </row>
    <row r="221" spans="1:1">
      <c r="A221" s="991"/>
    </row>
    <row r="222" spans="1:1">
      <c r="A222" s="991"/>
    </row>
    <row r="223" spans="1:1">
      <c r="A223" s="991"/>
    </row>
    <row r="224" spans="1:1">
      <c r="A224" s="991"/>
    </row>
    <row r="225" spans="1:1">
      <c r="A225" s="991"/>
    </row>
    <row r="226" spans="1:1">
      <c r="A226" s="991"/>
    </row>
    <row r="227" spans="1:1">
      <c r="A227" s="991"/>
    </row>
    <row r="228" spans="1:1">
      <c r="A228" s="991"/>
    </row>
    <row r="229" spans="1:1">
      <c r="A229" s="991"/>
    </row>
    <row r="230" spans="1:1">
      <c r="A230" s="991"/>
    </row>
    <row r="231" spans="1:1">
      <c r="A231" s="991"/>
    </row>
    <row r="232" spans="1:1">
      <c r="A232" s="991"/>
    </row>
    <row r="233" spans="1:1">
      <c r="A233" s="991"/>
    </row>
    <row r="234" spans="1:1">
      <c r="A234" s="991"/>
    </row>
    <row r="235" spans="1:1">
      <c r="A235" s="991"/>
    </row>
    <row r="236" spans="1:1">
      <c r="A236" s="991"/>
    </row>
    <row r="237" spans="1:1">
      <c r="A237" s="991"/>
    </row>
    <row r="238" spans="1:1">
      <c r="A238" s="991"/>
    </row>
    <row r="239" spans="1:1">
      <c r="A239" s="991"/>
    </row>
    <row r="240" spans="1:1">
      <c r="A240" s="991"/>
    </row>
    <row r="241" spans="1:1">
      <c r="A241" s="991"/>
    </row>
    <row r="242" spans="1:1">
      <c r="A242" s="991"/>
    </row>
    <row r="243" spans="1:1">
      <c r="A243" s="991"/>
    </row>
    <row r="244" spans="1:1">
      <c r="A244" s="991"/>
    </row>
    <row r="245" spans="1:1">
      <c r="A245" s="991"/>
    </row>
    <row r="246" spans="1:1">
      <c r="A246" s="991"/>
    </row>
    <row r="247" spans="1:1">
      <c r="A247" s="991"/>
    </row>
    <row r="248" spans="1:1">
      <c r="A248" s="991"/>
    </row>
    <row r="249" spans="1:1">
      <c r="A249" s="991"/>
    </row>
    <row r="250" spans="1:1">
      <c r="A250" s="991"/>
    </row>
    <row r="251" spans="1:1">
      <c r="A251" s="991"/>
    </row>
    <row r="252" spans="1:1">
      <c r="A252" s="991"/>
    </row>
    <row r="253" spans="1:1">
      <c r="A253" s="991"/>
    </row>
    <row r="254" spans="1:1">
      <c r="A254" s="991"/>
    </row>
    <row r="255" spans="1:1">
      <c r="A255" s="991"/>
    </row>
    <row r="256" spans="1:1">
      <c r="A256" s="991"/>
    </row>
    <row r="257" spans="1:1">
      <c r="A257" s="991"/>
    </row>
    <row r="258" spans="1:1">
      <c r="A258" s="991"/>
    </row>
    <row r="259" spans="1:1">
      <c r="A259" s="992"/>
    </row>
    <row r="260" spans="1:1">
      <c r="A260" s="992"/>
    </row>
    <row r="261" spans="1:1">
      <c r="A261" s="992"/>
    </row>
    <row r="262" spans="1:1">
      <c r="A262" s="992"/>
    </row>
    <row r="263" spans="1:1">
      <c r="A263" s="992"/>
    </row>
    <row r="264" spans="1:1">
      <c r="A264" s="992"/>
    </row>
    <row r="265" spans="1:1">
      <c r="A265" s="992"/>
    </row>
    <row r="266" spans="1:1">
      <c r="A266" s="992"/>
    </row>
    <row r="267" spans="1:1">
      <c r="A267" s="992"/>
    </row>
    <row r="268" spans="1:1">
      <c r="A268" s="992"/>
    </row>
    <row r="269" spans="1:1">
      <c r="A269" s="992"/>
    </row>
    <row r="270" spans="1:1">
      <c r="A270" s="992"/>
    </row>
    <row r="271" spans="1:1">
      <c r="A271" s="992"/>
    </row>
    <row r="272" spans="1:1">
      <c r="A272" s="992"/>
    </row>
    <row r="273" spans="1:1">
      <c r="A273" s="992"/>
    </row>
    <row r="274" spans="1:1">
      <c r="A274" s="992"/>
    </row>
    <row r="275" spans="1:1">
      <c r="A275" s="992"/>
    </row>
    <row r="276" spans="1:1">
      <c r="A276" s="992"/>
    </row>
    <row r="277" spans="1:1">
      <c r="A277" s="992"/>
    </row>
    <row r="278" spans="1:1">
      <c r="A278" s="992"/>
    </row>
    <row r="279" spans="1:1">
      <c r="A279" s="992"/>
    </row>
    <row r="280" spans="1:1">
      <c r="A280" s="992"/>
    </row>
    <row r="281" spans="1:1">
      <c r="A281" s="992"/>
    </row>
    <row r="282" spans="1:1">
      <c r="A282" s="992"/>
    </row>
    <row r="283" spans="1:1">
      <c r="A283" s="992"/>
    </row>
    <row r="284" spans="1:1">
      <c r="A284" s="993"/>
    </row>
    <row r="285" spans="1:1">
      <c r="A285" s="993"/>
    </row>
  </sheetData>
  <mergeCells count="4">
    <mergeCell ref="A1:D1"/>
    <mergeCell ref="A2:D2"/>
    <mergeCell ref="A3:B3"/>
    <mergeCell ref="C3:D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Q284"/>
  <sheetViews>
    <sheetView showGridLines="0" showWhiteSpace="0" zoomScale="130" zoomScaleNormal="130" workbookViewId="0">
      <selection activeCell="H37" sqref="H37"/>
    </sheetView>
  </sheetViews>
  <sheetFormatPr baseColWidth="10" defaultColWidth="10.42578125" defaultRowHeight="12.75"/>
  <cols>
    <col min="1" max="1" width="16.140625" style="14" customWidth="1"/>
    <col min="2" max="3" width="12.140625" style="16" customWidth="1"/>
    <col min="4" max="4" width="13.42578125" style="16" customWidth="1"/>
    <col min="5" max="5" width="11.85546875" style="16" customWidth="1"/>
    <col min="6" max="6" width="12.42578125" style="15" customWidth="1"/>
    <col min="7" max="8" width="12.5703125" style="14" customWidth="1"/>
    <col min="9" max="9" width="10.42578125" style="84" customWidth="1"/>
    <col min="10" max="10" width="10.42578125" style="84"/>
    <col min="11" max="12" width="0" style="13" hidden="1" customWidth="1"/>
    <col min="13" max="16384" width="10.42578125" style="13"/>
  </cols>
  <sheetData>
    <row r="1" spans="1:17" ht="32.25" customHeight="1">
      <c r="A1" s="1022" t="s">
        <v>41</v>
      </c>
      <c r="B1" s="1022"/>
      <c r="C1" s="1022"/>
      <c r="D1" s="1022"/>
      <c r="E1" s="1022"/>
      <c r="F1" s="1022"/>
      <c r="G1" s="1022"/>
      <c r="H1" s="1022"/>
      <c r="I1" s="148"/>
      <c r="J1" s="148"/>
      <c r="M1" s="847"/>
      <c r="N1" s="847"/>
      <c r="O1" s="847"/>
      <c r="P1" s="847"/>
      <c r="Q1" s="847"/>
    </row>
    <row r="2" spans="1:17" ht="18" customHeight="1">
      <c r="A2" s="147"/>
      <c r="B2" s="1041" t="s">
        <v>30</v>
      </c>
      <c r="C2" s="1042"/>
      <c r="D2" s="1042"/>
      <c r="E2" s="1043"/>
      <c r="F2" s="1044" t="s">
        <v>29</v>
      </c>
      <c r="G2" s="1046" t="s">
        <v>28</v>
      </c>
      <c r="H2" s="1042"/>
      <c r="I2" s="1033" t="s">
        <v>40</v>
      </c>
      <c r="J2" s="1034"/>
      <c r="M2" s="847"/>
      <c r="N2" s="847"/>
      <c r="O2" s="847"/>
      <c r="P2" s="847"/>
      <c r="Q2" s="847"/>
    </row>
    <row r="3" spans="1:17" ht="39.75" customHeight="1">
      <c r="A3" s="146" t="s">
        <v>27</v>
      </c>
      <c r="B3" s="145" t="s">
        <v>39</v>
      </c>
      <c r="C3" s="145" t="s">
        <v>25</v>
      </c>
      <c r="D3" s="145" t="s">
        <v>24</v>
      </c>
      <c r="E3" s="144" t="s">
        <v>23</v>
      </c>
      <c r="F3" s="1045"/>
      <c r="G3" s="143" t="s">
        <v>21</v>
      </c>
      <c r="H3" s="142" t="s">
        <v>20</v>
      </c>
      <c r="I3" s="141" t="s">
        <v>38</v>
      </c>
      <c r="J3" s="141" t="s">
        <v>37</v>
      </c>
      <c r="M3" s="847"/>
      <c r="N3" s="847"/>
      <c r="O3" s="847"/>
      <c r="P3" s="847"/>
      <c r="Q3" s="847"/>
    </row>
    <row r="4" spans="1:17" ht="17.850000000000001" customHeight="1">
      <c r="A4" s="1035" t="s">
        <v>36</v>
      </c>
      <c r="B4" s="1036"/>
      <c r="C4" s="1036"/>
      <c r="D4" s="1036"/>
      <c r="E4" s="1036"/>
      <c r="F4" s="1036"/>
      <c r="G4" s="1036"/>
      <c r="H4" s="1037"/>
      <c r="I4" s="140"/>
      <c r="J4" s="139"/>
      <c r="M4" s="847"/>
      <c r="N4" s="847"/>
      <c r="O4" s="847"/>
      <c r="P4" s="847"/>
      <c r="Q4" s="847"/>
    </row>
    <row r="5" spans="1:17" ht="44.45" hidden="1" customHeight="1">
      <c r="A5" s="71" t="s">
        <v>35</v>
      </c>
      <c r="B5" s="21"/>
      <c r="C5" s="19"/>
      <c r="D5" s="19"/>
      <c r="E5" s="19"/>
      <c r="F5" s="138"/>
      <c r="G5" s="19"/>
      <c r="H5" s="18"/>
      <c r="I5" s="137"/>
      <c r="J5" s="136"/>
      <c r="M5" s="847"/>
      <c r="N5" s="847"/>
      <c r="O5" s="847"/>
      <c r="P5" s="847"/>
      <c r="Q5" s="847"/>
    </row>
    <row r="6" spans="1:17" s="135" customFormat="1" ht="14.1" hidden="1" customHeight="1">
      <c r="A6" s="68">
        <v>2001</v>
      </c>
      <c r="B6" s="49">
        <v>1291780.5900000001</v>
      </c>
      <c r="C6" s="47">
        <v>2694359.35</v>
      </c>
      <c r="D6" s="47">
        <v>1687775.15</v>
      </c>
      <c r="E6" s="47">
        <v>9736462.1000000015</v>
      </c>
      <c r="F6" s="48">
        <v>15425460.24</v>
      </c>
      <c r="G6" s="47">
        <v>12451242.15</v>
      </c>
      <c r="H6" s="46">
        <v>2967908.46</v>
      </c>
      <c r="I6" s="112"/>
      <c r="J6" s="111"/>
      <c r="M6" s="848"/>
      <c r="N6" s="848"/>
      <c r="O6" s="848"/>
      <c r="P6" s="848"/>
      <c r="Q6" s="848"/>
    </row>
    <row r="7" spans="1:17" ht="14.1" hidden="1" customHeight="1">
      <c r="A7" s="45">
        <v>2001</v>
      </c>
      <c r="B7" s="49">
        <v>1293745.49</v>
      </c>
      <c r="C7" s="47">
        <v>2696115.71</v>
      </c>
      <c r="D7" s="47">
        <v>1692971.76</v>
      </c>
      <c r="E7" s="47">
        <v>9779992.6099999994</v>
      </c>
      <c r="F7" s="48">
        <v>15477806.399999997</v>
      </c>
      <c r="G7" s="47">
        <v>12504257.35</v>
      </c>
      <c r="H7" s="46">
        <v>2970158.6299999976</v>
      </c>
      <c r="I7" s="112">
        <f>F7-F6</f>
        <v>52346.159999996424</v>
      </c>
      <c r="J7" s="111"/>
      <c r="M7" s="847"/>
      <c r="N7" s="847"/>
      <c r="O7" s="847"/>
      <c r="P7" s="847"/>
      <c r="Q7" s="847"/>
    </row>
    <row r="8" spans="1:17" ht="14.1" hidden="1" customHeight="1">
      <c r="A8" s="45">
        <v>2001</v>
      </c>
      <c r="B8" s="49">
        <v>1295194.27</v>
      </c>
      <c r="C8" s="47">
        <v>2698663.66</v>
      </c>
      <c r="D8" s="47">
        <v>1702085.28</v>
      </c>
      <c r="E8" s="47">
        <v>9822742.1900000013</v>
      </c>
      <c r="F8" s="48">
        <v>15534525.109999999</v>
      </c>
      <c r="G8" s="47">
        <v>12559961.624566566</v>
      </c>
      <c r="H8" s="46">
        <v>2972337.0754334363</v>
      </c>
      <c r="I8" s="112">
        <f>F8-F7</f>
        <v>56718.710000002757</v>
      </c>
      <c r="J8" s="111"/>
      <c r="M8" s="847"/>
      <c r="N8" s="847"/>
      <c r="O8" s="847"/>
      <c r="P8" s="847"/>
      <c r="Q8" s="847"/>
    </row>
    <row r="9" spans="1:17" ht="14.1" hidden="1" customHeight="1">
      <c r="A9" s="68">
        <v>2001</v>
      </c>
      <c r="B9" s="49">
        <v>1295580.22</v>
      </c>
      <c r="C9" s="47">
        <v>2699582.14</v>
      </c>
      <c r="D9" s="47">
        <v>1712623.81</v>
      </c>
      <c r="E9" s="47">
        <v>9861740.0500000007</v>
      </c>
      <c r="F9" s="48">
        <v>15579860.179999998</v>
      </c>
      <c r="G9" s="47">
        <v>12604302.925322175</v>
      </c>
      <c r="H9" s="46">
        <v>2974076.0846778238</v>
      </c>
      <c r="I9" s="112">
        <f>F9-F8</f>
        <v>45335.069999998435</v>
      </c>
      <c r="J9" s="111"/>
      <c r="M9" s="847"/>
      <c r="N9" s="847"/>
      <c r="O9" s="847"/>
      <c r="P9" s="847"/>
      <c r="Q9" s="847"/>
    </row>
    <row r="10" spans="1:17" ht="14.1" customHeight="1">
      <c r="A10" s="68">
        <v>2001</v>
      </c>
      <c r="B10" s="49">
        <v>1294893.24</v>
      </c>
      <c r="C10" s="47">
        <v>2698383.37</v>
      </c>
      <c r="D10" s="47">
        <v>1720965.03</v>
      </c>
      <c r="E10" s="47">
        <v>9897075.1600000001</v>
      </c>
      <c r="F10" s="48">
        <v>15620227.51</v>
      </c>
      <c r="G10" s="47">
        <v>12643155.228635602</v>
      </c>
      <c r="H10" s="46">
        <v>2976411.4113643975</v>
      </c>
      <c r="I10" s="112">
        <v>40367.330000001937</v>
      </c>
      <c r="J10" s="111"/>
      <c r="M10" s="847"/>
      <c r="N10" s="847"/>
      <c r="O10" s="847"/>
      <c r="P10" s="847"/>
      <c r="Q10" s="847"/>
    </row>
    <row r="11" spans="1:17" ht="14.1" hidden="1" customHeight="1">
      <c r="A11" s="68">
        <v>2001</v>
      </c>
      <c r="B11" s="49">
        <v>1297932.31</v>
      </c>
      <c r="C11" s="47">
        <v>2697636.77</v>
      </c>
      <c r="D11" s="47">
        <v>1727446.23</v>
      </c>
      <c r="E11" s="47">
        <v>9933070.0199999996</v>
      </c>
      <c r="F11" s="48">
        <v>15667418.199999999</v>
      </c>
      <c r="G11" s="47">
        <v>12688435.130792173</v>
      </c>
      <c r="H11" s="46">
        <v>2979157.5992078269</v>
      </c>
      <c r="I11" s="112">
        <v>47190.689999999478</v>
      </c>
      <c r="J11" s="111"/>
      <c r="M11" s="847"/>
      <c r="N11" s="847"/>
      <c r="O11" s="847"/>
      <c r="P11" s="847"/>
      <c r="Q11" s="847"/>
    </row>
    <row r="12" spans="1:17" ht="14.1" hidden="1" customHeight="1">
      <c r="A12" s="45">
        <v>2001</v>
      </c>
      <c r="B12" s="49">
        <v>1301687.57</v>
      </c>
      <c r="C12" s="47">
        <v>2697071.87</v>
      </c>
      <c r="D12" s="47">
        <v>1733918.27</v>
      </c>
      <c r="E12" s="47">
        <v>9968162.7300000004</v>
      </c>
      <c r="F12" s="48">
        <v>15710395.869999999</v>
      </c>
      <c r="G12" s="47">
        <v>12729604.091418559</v>
      </c>
      <c r="H12" s="46">
        <v>2982187.6585814431</v>
      </c>
      <c r="I12" s="112">
        <v>42977.669999999925</v>
      </c>
      <c r="J12" s="111"/>
      <c r="M12" s="847"/>
      <c r="N12" s="847"/>
      <c r="O12" s="847"/>
      <c r="P12" s="847"/>
      <c r="Q12" s="847"/>
    </row>
    <row r="13" spans="1:17" ht="14.1" hidden="1" customHeight="1">
      <c r="A13" s="45">
        <v>2001</v>
      </c>
      <c r="B13" s="53">
        <v>1304702.4099999999</v>
      </c>
      <c r="C13" s="51">
        <v>2695247.8</v>
      </c>
      <c r="D13" s="51">
        <v>1741469.06</v>
      </c>
      <c r="E13" s="51">
        <v>10004111.1</v>
      </c>
      <c r="F13" s="52">
        <v>15754125.470000001</v>
      </c>
      <c r="G13" s="51">
        <v>12770424.505709581</v>
      </c>
      <c r="H13" s="50">
        <v>2985759.6042904174</v>
      </c>
      <c r="I13" s="114">
        <v>43729.60000000149</v>
      </c>
      <c r="J13" s="113"/>
      <c r="M13" s="847"/>
      <c r="N13" s="847"/>
      <c r="O13" s="847"/>
      <c r="P13" s="847"/>
      <c r="Q13" s="847"/>
    </row>
    <row r="14" spans="1:17" ht="14.1" hidden="1" customHeight="1">
      <c r="A14" s="68">
        <v>2001</v>
      </c>
      <c r="B14" s="49">
        <v>1306349.3799999999</v>
      </c>
      <c r="C14" s="47">
        <v>2695638.2</v>
      </c>
      <c r="D14" s="47">
        <v>1749924.75</v>
      </c>
      <c r="E14" s="47">
        <v>10036930</v>
      </c>
      <c r="F14" s="48">
        <v>15796925.139999997</v>
      </c>
      <c r="G14" s="47">
        <v>12810508.950466191</v>
      </c>
      <c r="H14" s="46">
        <v>2988677.6695338041</v>
      </c>
      <c r="I14" s="112">
        <v>42799.6699999962</v>
      </c>
      <c r="J14" s="111"/>
      <c r="M14" s="847"/>
      <c r="N14" s="847"/>
      <c r="O14" s="847"/>
      <c r="P14" s="847"/>
      <c r="Q14" s="847"/>
    </row>
    <row r="15" spans="1:17" ht="14.1" hidden="1" customHeight="1">
      <c r="A15" s="68">
        <v>2001</v>
      </c>
      <c r="B15" s="49">
        <v>1305081.68</v>
      </c>
      <c r="C15" s="47">
        <v>2695247.61</v>
      </c>
      <c r="D15" s="47">
        <v>1758939.33</v>
      </c>
      <c r="E15" s="47">
        <v>10068704.6</v>
      </c>
      <c r="F15" s="48">
        <v>15836185.41</v>
      </c>
      <c r="G15" s="47">
        <v>12846874.179400409</v>
      </c>
      <c r="H15" s="46">
        <v>2991544.900599591</v>
      </c>
      <c r="I15" s="112">
        <v>39260.270000003278</v>
      </c>
      <c r="J15" s="111"/>
      <c r="M15" s="847"/>
      <c r="N15" s="847"/>
      <c r="O15" s="847"/>
      <c r="P15" s="847"/>
      <c r="Q15" s="847"/>
    </row>
    <row r="16" spans="1:17" ht="14.1" hidden="1" customHeight="1">
      <c r="A16" s="68">
        <v>2001</v>
      </c>
      <c r="B16" s="49">
        <v>1303712.49</v>
      </c>
      <c r="C16" s="47">
        <v>2693306.81</v>
      </c>
      <c r="D16" s="47">
        <v>1769921.16</v>
      </c>
      <c r="E16" s="47">
        <v>10105881.799999999</v>
      </c>
      <c r="F16" s="48">
        <v>15879427.949999997</v>
      </c>
      <c r="G16" s="47">
        <v>12886750.026410654</v>
      </c>
      <c r="H16" s="46">
        <v>2994831.9935893444</v>
      </c>
      <c r="I16" s="112">
        <v>43242.539999997243</v>
      </c>
      <c r="J16" s="111"/>
      <c r="M16" s="847"/>
      <c r="N16" s="847"/>
      <c r="O16" s="847"/>
      <c r="P16" s="847"/>
      <c r="Q16" s="847"/>
    </row>
    <row r="17" spans="1:17" ht="14.1" hidden="1" customHeight="1">
      <c r="A17" s="68">
        <v>2001</v>
      </c>
      <c r="B17" s="49">
        <v>1298385</v>
      </c>
      <c r="C17" s="47">
        <v>2692081.81</v>
      </c>
      <c r="D17" s="47">
        <v>1782514</v>
      </c>
      <c r="E17" s="47">
        <v>10141783.9</v>
      </c>
      <c r="F17" s="48">
        <v>15924348.530000001</v>
      </c>
      <c r="G17" s="47">
        <v>12928362.687531559</v>
      </c>
      <c r="H17" s="46">
        <v>2997784.5124684437</v>
      </c>
      <c r="I17" s="112">
        <v>44920.5800000038</v>
      </c>
      <c r="J17" s="111"/>
      <c r="M17" s="847"/>
      <c r="N17" s="847"/>
      <c r="O17" s="847"/>
      <c r="P17" s="847"/>
      <c r="Q17" s="847"/>
    </row>
    <row r="18" spans="1:17" ht="14.1" hidden="1" customHeight="1">
      <c r="A18" s="68">
        <v>2002</v>
      </c>
      <c r="B18" s="49"/>
      <c r="C18" s="47"/>
      <c r="D18" s="47"/>
      <c r="E18" s="47"/>
      <c r="F18" s="48"/>
      <c r="G18" s="47"/>
      <c r="H18" s="46"/>
      <c r="I18" s="114"/>
      <c r="J18" s="113"/>
      <c r="M18" s="847"/>
      <c r="N18" s="847"/>
      <c r="O18" s="847"/>
      <c r="P18" s="847"/>
      <c r="Q18" s="847"/>
    </row>
    <row r="19" spans="1:17" ht="14.1" hidden="1" customHeight="1">
      <c r="A19" s="68">
        <v>2002</v>
      </c>
      <c r="B19" s="49">
        <v>1294383.52</v>
      </c>
      <c r="C19" s="47">
        <v>2690979.95</v>
      </c>
      <c r="D19" s="47">
        <v>1791230.09</v>
      </c>
      <c r="E19" s="47">
        <v>10170364.199999999</v>
      </c>
      <c r="F19" s="48">
        <v>15957227.079999996</v>
      </c>
      <c r="G19" s="47">
        <v>12959712.006726336</v>
      </c>
      <c r="H19" s="46">
        <v>2993050.0932736611</v>
      </c>
      <c r="I19" s="112">
        <v>32878.549999995157</v>
      </c>
      <c r="J19" s="111">
        <v>531766.83999999613</v>
      </c>
      <c r="M19" s="847"/>
      <c r="N19" s="847"/>
      <c r="O19" s="847"/>
      <c r="P19" s="847"/>
      <c r="Q19" s="847"/>
    </row>
    <row r="20" spans="1:17" ht="14.1" hidden="1" customHeight="1">
      <c r="A20" s="68">
        <v>2002</v>
      </c>
      <c r="B20" s="49">
        <v>1296128.54</v>
      </c>
      <c r="C20" s="47">
        <v>2690478.86</v>
      </c>
      <c r="D20" s="47">
        <v>1797508.41</v>
      </c>
      <c r="E20" s="47">
        <v>10195730.9</v>
      </c>
      <c r="F20" s="48">
        <v>15987704.049999999</v>
      </c>
      <c r="G20" s="47">
        <v>12984381.74887508</v>
      </c>
      <c r="H20" s="46">
        <v>3002227.7611249201</v>
      </c>
      <c r="I20" s="112">
        <v>30476.970000002533</v>
      </c>
      <c r="J20" s="111">
        <v>509897.65000000224</v>
      </c>
      <c r="M20" s="847"/>
      <c r="N20" s="847"/>
      <c r="O20" s="847"/>
      <c r="P20" s="847"/>
      <c r="Q20" s="847"/>
    </row>
    <row r="21" spans="1:17" ht="14.1" hidden="1" customHeight="1">
      <c r="A21" s="68">
        <v>2002</v>
      </c>
      <c r="B21" s="49">
        <v>1297246.3</v>
      </c>
      <c r="C21" s="47">
        <v>2689328.67</v>
      </c>
      <c r="D21" s="47">
        <v>1801070.72</v>
      </c>
      <c r="E21" s="47">
        <v>10221994.699999999</v>
      </c>
      <c r="F21" s="48">
        <v>16015038.039999999</v>
      </c>
      <c r="G21" s="47">
        <v>13007898.540500306</v>
      </c>
      <c r="H21" s="46">
        <v>3005803.0494996952</v>
      </c>
      <c r="I21" s="112">
        <v>27333.990000000224</v>
      </c>
      <c r="J21" s="111">
        <v>480512.9299999997</v>
      </c>
      <c r="M21" s="847"/>
      <c r="N21" s="847"/>
      <c r="O21" s="847"/>
      <c r="P21" s="847"/>
      <c r="Q21" s="847"/>
    </row>
    <row r="22" spans="1:17" ht="14.1" hidden="1" customHeight="1">
      <c r="A22" s="68">
        <v>2002</v>
      </c>
      <c r="B22" s="49">
        <v>1298917.3899999999</v>
      </c>
      <c r="C22" s="47">
        <v>2689128.46</v>
      </c>
      <c r="D22" s="47">
        <v>1805720.72</v>
      </c>
      <c r="E22" s="47">
        <v>10250831</v>
      </c>
      <c r="F22" s="48">
        <v>16055701.99</v>
      </c>
      <c r="G22" s="47">
        <v>13044792.731214562</v>
      </c>
      <c r="H22" s="46">
        <v>3010199.6587854396</v>
      </c>
      <c r="I22" s="112">
        <v>40663.950000001118</v>
      </c>
      <c r="J22" s="111">
        <v>475841.81000000238</v>
      </c>
      <c r="M22" s="847"/>
      <c r="N22" s="847"/>
      <c r="O22" s="847"/>
      <c r="P22" s="847"/>
      <c r="Q22" s="847"/>
    </row>
    <row r="23" spans="1:17" ht="14.1" customHeight="1">
      <c r="A23" s="68">
        <v>2002</v>
      </c>
      <c r="B23" s="49">
        <v>1302290.8500000001</v>
      </c>
      <c r="C23" s="47">
        <v>2691257.97</v>
      </c>
      <c r="D23" s="47">
        <v>1816636.86</v>
      </c>
      <c r="E23" s="47">
        <v>10286721.199999999</v>
      </c>
      <c r="F23" s="48">
        <v>16107854.069999998</v>
      </c>
      <c r="G23" s="47">
        <v>13092860.746249529</v>
      </c>
      <c r="H23" s="46">
        <v>3014648.6037504701</v>
      </c>
      <c r="I23" s="112">
        <v>52152.079999998212</v>
      </c>
      <c r="J23" s="111">
        <v>487626.55999999866</v>
      </c>
      <c r="M23" s="847"/>
      <c r="N23" s="847"/>
      <c r="O23" s="847"/>
      <c r="P23" s="847"/>
      <c r="Q23" s="847"/>
    </row>
    <row r="24" spans="1:17" ht="14.1" hidden="1" customHeight="1">
      <c r="A24" s="68">
        <v>2002</v>
      </c>
      <c r="B24" s="49">
        <v>1299854.29</v>
      </c>
      <c r="C24" s="47">
        <v>2691502.13</v>
      </c>
      <c r="D24" s="47">
        <v>1827857.1</v>
      </c>
      <c r="E24" s="47">
        <v>10325790.1</v>
      </c>
      <c r="F24" s="48">
        <v>16154996.999999996</v>
      </c>
      <c r="G24" s="47">
        <v>13135909.935445551</v>
      </c>
      <c r="H24" s="46">
        <v>3019204.5145544489</v>
      </c>
      <c r="I24" s="112">
        <v>47142.929999997839</v>
      </c>
      <c r="J24" s="111">
        <v>487578.79999999702</v>
      </c>
      <c r="M24" s="847"/>
      <c r="N24" s="847"/>
      <c r="O24" s="847"/>
      <c r="P24" s="847"/>
      <c r="Q24" s="847"/>
    </row>
    <row r="25" spans="1:17" ht="14.1" hidden="1" customHeight="1">
      <c r="A25" s="68">
        <v>2002</v>
      </c>
      <c r="B25" s="49">
        <v>1301139.25</v>
      </c>
      <c r="C25" s="47">
        <v>2690786.51</v>
      </c>
      <c r="D25" s="47">
        <v>1838454.64</v>
      </c>
      <c r="E25" s="47">
        <v>10364859.300000001</v>
      </c>
      <c r="F25" s="48">
        <v>16205739.465</v>
      </c>
      <c r="G25" s="47">
        <v>13181193.995750001</v>
      </c>
      <c r="H25" s="46">
        <v>3024927.2492499994</v>
      </c>
      <c r="I25" s="114">
        <v>50742.465000003576</v>
      </c>
      <c r="J25" s="113">
        <v>495343.59500000067</v>
      </c>
      <c r="M25" s="847"/>
      <c r="N25" s="847"/>
      <c r="O25" s="847"/>
      <c r="P25" s="847"/>
      <c r="Q25" s="847"/>
    </row>
    <row r="26" spans="1:17" ht="14.1" hidden="1" customHeight="1">
      <c r="A26" s="68">
        <v>2002</v>
      </c>
      <c r="B26" s="49">
        <v>1302506.03</v>
      </c>
      <c r="C26" s="47">
        <v>2689882.78</v>
      </c>
      <c r="D26" s="47">
        <v>1849250.23</v>
      </c>
      <c r="E26" s="47">
        <v>10397932.4</v>
      </c>
      <c r="F26" s="48">
        <v>16249513.1</v>
      </c>
      <c r="G26" s="47">
        <v>13220235.73251668</v>
      </c>
      <c r="H26" s="46">
        <v>3030287.6674833209</v>
      </c>
      <c r="I26" s="112">
        <v>43773.634999999776</v>
      </c>
      <c r="J26" s="111">
        <v>495387.62999999896</v>
      </c>
      <c r="M26" s="847"/>
      <c r="N26" s="847"/>
      <c r="O26" s="847"/>
      <c r="P26" s="847"/>
      <c r="Q26" s="847"/>
    </row>
    <row r="27" spans="1:17" ht="14.1" hidden="1" customHeight="1">
      <c r="A27" s="68">
        <v>2002</v>
      </c>
      <c r="B27" s="49">
        <v>1299364.72</v>
      </c>
      <c r="C27" s="47">
        <v>2689008.23</v>
      </c>
      <c r="D27" s="47">
        <v>1857848.2</v>
      </c>
      <c r="E27" s="47">
        <v>10431942.6</v>
      </c>
      <c r="F27" s="48">
        <v>16287786.18</v>
      </c>
      <c r="G27" s="47">
        <v>13253276.343221797</v>
      </c>
      <c r="H27" s="46">
        <v>3035490.2567782043</v>
      </c>
      <c r="I27" s="112">
        <v>38273.080000000075</v>
      </c>
      <c r="J27" s="111">
        <v>490861.04000000283</v>
      </c>
      <c r="M27" s="847"/>
      <c r="N27" s="847"/>
      <c r="O27" s="847"/>
      <c r="P27" s="847"/>
      <c r="Q27" s="847"/>
    </row>
    <row r="28" spans="1:17" ht="14.1" hidden="1" customHeight="1">
      <c r="A28" s="68">
        <v>2002</v>
      </c>
      <c r="B28" s="49">
        <v>1294648.1100000001</v>
      </c>
      <c r="C28" s="47">
        <v>2689474.47</v>
      </c>
      <c r="D28" s="47">
        <v>1866194.88</v>
      </c>
      <c r="E28" s="47">
        <v>10466722.100000001</v>
      </c>
      <c r="F28" s="48">
        <v>16330685.480000004</v>
      </c>
      <c r="G28" s="47">
        <v>13290533.942988586</v>
      </c>
      <c r="H28" s="46">
        <v>3040891.2970114169</v>
      </c>
      <c r="I28" s="112">
        <v>42899.30000000447</v>
      </c>
      <c r="J28" s="111">
        <v>494500.07000000402</v>
      </c>
      <c r="M28" s="847"/>
      <c r="N28" s="847"/>
      <c r="O28" s="847"/>
      <c r="P28" s="847"/>
      <c r="Q28" s="847"/>
    </row>
    <row r="29" spans="1:17" ht="14.1" hidden="1" customHeight="1">
      <c r="A29" s="68">
        <v>2002</v>
      </c>
      <c r="B29" s="49">
        <v>1306553.47</v>
      </c>
      <c r="C29" s="47">
        <v>2690936.46</v>
      </c>
      <c r="D29" s="47">
        <v>1873803.57</v>
      </c>
      <c r="E29" s="47">
        <v>10494975.1</v>
      </c>
      <c r="F29" s="48">
        <v>16374379.050000003</v>
      </c>
      <c r="G29" s="47">
        <v>13328802.895994129</v>
      </c>
      <c r="H29" s="46">
        <v>3045989.0440058727</v>
      </c>
      <c r="I29" s="112">
        <v>43693.569999998435</v>
      </c>
      <c r="J29" s="111">
        <v>494951.10000000522</v>
      </c>
      <c r="M29" s="847"/>
      <c r="N29" s="847"/>
      <c r="O29" s="847"/>
      <c r="P29" s="847"/>
      <c r="Q29" s="847"/>
    </row>
    <row r="30" spans="1:17" ht="14.1" hidden="1" customHeight="1">
      <c r="A30" s="68">
        <v>2002</v>
      </c>
      <c r="B30" s="49">
        <v>1316197.44</v>
      </c>
      <c r="C30" s="47">
        <v>2690106.51</v>
      </c>
      <c r="D30" s="47">
        <v>1876643.48</v>
      </c>
      <c r="E30" s="47">
        <v>10527515.699999999</v>
      </c>
      <c r="F30" s="48">
        <v>16418807.880000001</v>
      </c>
      <c r="G30" s="47">
        <v>13367940.430251479</v>
      </c>
      <c r="H30" s="46">
        <v>3050846.3397485181</v>
      </c>
      <c r="I30" s="112">
        <v>44428.829999998212</v>
      </c>
      <c r="J30" s="111">
        <v>494459.34999999963</v>
      </c>
      <c r="K30" s="126"/>
      <c r="M30" s="847"/>
      <c r="N30" s="847"/>
      <c r="O30" s="847"/>
      <c r="P30" s="847"/>
      <c r="Q30" s="847"/>
    </row>
    <row r="31" spans="1:17" ht="14.1" hidden="1" customHeight="1">
      <c r="A31" s="68">
        <v>2003</v>
      </c>
      <c r="B31" s="49"/>
      <c r="C31" s="47"/>
      <c r="D31" s="47"/>
      <c r="E31" s="47"/>
      <c r="F31" s="48"/>
      <c r="G31" s="47"/>
      <c r="H31" s="46"/>
      <c r="I31" s="49"/>
      <c r="J31" s="46"/>
      <c r="M31" s="847"/>
      <c r="N31" s="847"/>
      <c r="O31" s="847"/>
      <c r="P31" s="847"/>
      <c r="Q31" s="847"/>
    </row>
    <row r="32" spans="1:17" ht="14.1" hidden="1" customHeight="1">
      <c r="A32" s="68">
        <v>2003</v>
      </c>
      <c r="B32" s="49">
        <v>1323859.42</v>
      </c>
      <c r="C32" s="47">
        <v>2687587.98</v>
      </c>
      <c r="D32" s="47">
        <v>1882492.99</v>
      </c>
      <c r="E32" s="47">
        <v>10566936.199999999</v>
      </c>
      <c r="F32" s="48">
        <v>16469902.98</v>
      </c>
      <c r="G32" s="47">
        <v>13410783.285246834</v>
      </c>
      <c r="H32" s="46">
        <v>3057097.7047531642</v>
      </c>
      <c r="I32" s="112">
        <v>51095.099999999627</v>
      </c>
      <c r="J32" s="111">
        <v>512675.9000000041</v>
      </c>
      <c r="M32" s="847"/>
      <c r="N32" s="847"/>
      <c r="O32" s="847"/>
      <c r="P32" s="847"/>
      <c r="Q32" s="847"/>
    </row>
    <row r="33" spans="1:17" ht="14.1" hidden="1" customHeight="1">
      <c r="A33" s="68">
        <v>2003</v>
      </c>
      <c r="B33" s="49">
        <v>1324960.92</v>
      </c>
      <c r="C33" s="47">
        <v>2686063.3</v>
      </c>
      <c r="D33" s="47">
        <v>1893776.93</v>
      </c>
      <c r="E33" s="47">
        <v>10605145.800000001</v>
      </c>
      <c r="F33" s="48">
        <v>16514848.899999997</v>
      </c>
      <c r="G33" s="47">
        <v>13450815.567570178</v>
      </c>
      <c r="H33" s="46">
        <v>3063684.6524298191</v>
      </c>
      <c r="I33" s="112">
        <v>44945.9199999962</v>
      </c>
      <c r="J33" s="111">
        <v>527144.84999999776</v>
      </c>
      <c r="M33" s="847"/>
      <c r="N33" s="847"/>
      <c r="O33" s="847"/>
      <c r="P33" s="847"/>
      <c r="Q33" s="847"/>
    </row>
    <row r="34" spans="1:17" ht="14.1" hidden="1" customHeight="1">
      <c r="A34" s="68">
        <v>2003</v>
      </c>
      <c r="B34" s="49">
        <v>1325654.3999999999</v>
      </c>
      <c r="C34" s="47">
        <v>2684431.71</v>
      </c>
      <c r="D34" s="47">
        <v>1904427.67</v>
      </c>
      <c r="E34" s="47">
        <v>10642545.200000001</v>
      </c>
      <c r="F34" s="48">
        <v>16560649.449999997</v>
      </c>
      <c r="G34" s="47">
        <v>13490755.384989111</v>
      </c>
      <c r="H34" s="46">
        <v>3070297.1850108905</v>
      </c>
      <c r="I34" s="112">
        <v>45800.550000000745</v>
      </c>
      <c r="J34" s="111">
        <v>545611.40999999829</v>
      </c>
      <c r="M34" s="847"/>
      <c r="N34" s="847"/>
      <c r="O34" s="847"/>
      <c r="P34" s="847"/>
      <c r="Q34" s="847"/>
    </row>
    <row r="35" spans="1:17" ht="14.1" hidden="1" customHeight="1">
      <c r="A35" s="68">
        <v>2003</v>
      </c>
      <c r="B35" s="49">
        <v>1325068.4099999999</v>
      </c>
      <c r="C35" s="47">
        <v>2683072.6</v>
      </c>
      <c r="D35" s="47">
        <v>1913038.98</v>
      </c>
      <c r="E35" s="47">
        <v>10683365.4</v>
      </c>
      <c r="F35" s="48">
        <v>16608351.620000001</v>
      </c>
      <c r="G35" s="47">
        <v>13530805.255319733</v>
      </c>
      <c r="H35" s="46">
        <v>3078159.9146802681</v>
      </c>
      <c r="I35" s="112">
        <v>47702.170000003651</v>
      </c>
      <c r="J35" s="111">
        <v>552649.63000000082</v>
      </c>
      <c r="M35" s="847"/>
      <c r="N35" s="847"/>
      <c r="O35" s="847"/>
      <c r="P35" s="847"/>
      <c r="Q35" s="847"/>
    </row>
    <row r="36" spans="1:17" ht="14.1" customHeight="1">
      <c r="A36" s="68">
        <v>2003</v>
      </c>
      <c r="B36" s="49">
        <v>1322069.55</v>
      </c>
      <c r="C36" s="47">
        <v>2679412.98</v>
      </c>
      <c r="D36" s="47">
        <v>1914744.13</v>
      </c>
      <c r="E36" s="47">
        <v>10718516.699999999</v>
      </c>
      <c r="F36" s="48">
        <v>16642490.389999999</v>
      </c>
      <c r="G36" s="47"/>
      <c r="H36" s="46">
        <v>3085641.633737029</v>
      </c>
      <c r="I36" s="112">
        <v>34138.76999999769</v>
      </c>
      <c r="J36" s="111">
        <v>534636.3200000003</v>
      </c>
      <c r="M36" s="847"/>
      <c r="N36" s="847"/>
      <c r="O36" s="847"/>
      <c r="P36" s="847"/>
      <c r="Q36" s="847"/>
    </row>
    <row r="37" spans="1:17" ht="14.1" hidden="1" customHeight="1">
      <c r="A37" s="68">
        <v>2003</v>
      </c>
      <c r="B37" s="49">
        <v>1319453.8500000001</v>
      </c>
      <c r="C37" s="47">
        <v>2678532.31</v>
      </c>
      <c r="D37" s="47">
        <v>1917709.23</v>
      </c>
      <c r="E37" s="47">
        <v>10743175.4</v>
      </c>
      <c r="F37" s="48">
        <v>16669734.899999999</v>
      </c>
      <c r="G37" s="47">
        <v>13577569.925990494</v>
      </c>
      <c r="H37" s="46">
        <v>3092771.9040095038</v>
      </c>
      <c r="I37" s="112">
        <v>27244.509999999776</v>
      </c>
      <c r="J37" s="111">
        <v>514737.90000000224</v>
      </c>
      <c r="M37" s="847"/>
      <c r="N37" s="847"/>
      <c r="O37" s="847"/>
      <c r="P37" s="847"/>
      <c r="Q37" s="847"/>
    </row>
    <row r="38" spans="1:17" ht="14.1" hidden="1" customHeight="1">
      <c r="A38" s="68">
        <v>2003</v>
      </c>
      <c r="B38" s="49">
        <v>1316090.67</v>
      </c>
      <c r="C38" s="47">
        <v>2678805.7200000002</v>
      </c>
      <c r="D38" s="47">
        <v>1923567.97</v>
      </c>
      <c r="E38" s="47">
        <v>10768529.9</v>
      </c>
      <c r="F38" s="48">
        <v>16700724.259999996</v>
      </c>
      <c r="G38" s="47">
        <v>13601439.650755346</v>
      </c>
      <c r="H38" s="46">
        <v>3099838.8192446521</v>
      </c>
      <c r="I38" s="114">
        <v>30989.359999997541</v>
      </c>
      <c r="J38" s="113">
        <v>494984.7949999962</v>
      </c>
      <c r="M38" s="847"/>
      <c r="N38" s="847"/>
      <c r="O38" s="847"/>
      <c r="P38" s="847"/>
      <c r="Q38" s="847"/>
    </row>
    <row r="39" spans="1:17" ht="14.1" hidden="1" customHeight="1">
      <c r="A39" s="68">
        <v>2003</v>
      </c>
      <c r="B39" s="49">
        <v>1316492.3799999999</v>
      </c>
      <c r="C39" s="47">
        <v>2678301.33</v>
      </c>
      <c r="D39" s="47">
        <v>1929797.13</v>
      </c>
      <c r="E39" s="47">
        <v>10803386.300000001</v>
      </c>
      <c r="F39" s="48">
        <v>16743610.469999999</v>
      </c>
      <c r="G39" s="47">
        <v>13636939.073508736</v>
      </c>
      <c r="H39" s="46">
        <v>3107085.8464912619</v>
      </c>
      <c r="I39" s="112">
        <v>42886.210000002757</v>
      </c>
      <c r="J39" s="111">
        <v>494097.36999999918</v>
      </c>
      <c r="M39" s="847"/>
      <c r="N39" s="847"/>
      <c r="O39" s="847"/>
      <c r="P39" s="847"/>
      <c r="Q39" s="847"/>
    </row>
    <row r="40" spans="1:17" ht="14.1" hidden="1" customHeight="1">
      <c r="A40" s="68">
        <v>2003</v>
      </c>
      <c r="B40" s="49">
        <v>1316542.3500000001</v>
      </c>
      <c r="C40" s="47">
        <v>2676777.29</v>
      </c>
      <c r="D40" s="47">
        <v>1938099.65</v>
      </c>
      <c r="E40" s="47">
        <v>10837519.5</v>
      </c>
      <c r="F40" s="48">
        <v>16783246.509999998</v>
      </c>
      <c r="G40" s="47">
        <v>13668846.921900002</v>
      </c>
      <c r="H40" s="46">
        <v>3114498.0980999977</v>
      </c>
      <c r="I40" s="112">
        <v>39636.039999999106</v>
      </c>
      <c r="J40" s="111">
        <v>495460.32999999821</v>
      </c>
      <c r="M40" s="847"/>
      <c r="N40" s="847"/>
      <c r="O40" s="847"/>
      <c r="P40" s="847"/>
      <c r="Q40" s="847"/>
    </row>
    <row r="41" spans="1:17" ht="14.1" hidden="1" customHeight="1">
      <c r="A41" s="68">
        <v>2003</v>
      </c>
      <c r="B41" s="49">
        <v>1315437.0900000001</v>
      </c>
      <c r="C41" s="47">
        <v>2675057.2400000002</v>
      </c>
      <c r="D41" s="47">
        <v>1945685.35</v>
      </c>
      <c r="E41" s="47">
        <v>10870012</v>
      </c>
      <c r="F41" s="48">
        <v>16818458.75</v>
      </c>
      <c r="G41" s="47">
        <v>13696357.302900078</v>
      </c>
      <c r="H41" s="46">
        <v>3121836.4170999196</v>
      </c>
      <c r="I41" s="112">
        <v>35212.240000002086</v>
      </c>
      <c r="J41" s="111">
        <v>487773.26999999583</v>
      </c>
      <c r="M41" s="847"/>
      <c r="N41" s="847"/>
      <c r="O41" s="847"/>
      <c r="P41" s="847"/>
      <c r="Q41" s="847"/>
    </row>
    <row r="42" spans="1:17" ht="14.1" hidden="1" customHeight="1">
      <c r="A42" s="68">
        <v>2003</v>
      </c>
      <c r="B42" s="49">
        <v>1310501.75</v>
      </c>
      <c r="C42" s="47">
        <v>2672538.2200000002</v>
      </c>
      <c r="D42" s="47">
        <v>1950761.69</v>
      </c>
      <c r="E42" s="47">
        <v>10904764.6</v>
      </c>
      <c r="F42" s="48">
        <v>16850756.650000002</v>
      </c>
      <c r="G42" s="47">
        <v>13720822.438810693</v>
      </c>
      <c r="H42" s="46">
        <v>3129349.6611893098</v>
      </c>
      <c r="I42" s="112">
        <v>32297.900000002235</v>
      </c>
      <c r="J42" s="111">
        <v>476377.59999999963</v>
      </c>
      <c r="M42" s="847"/>
      <c r="N42" s="847"/>
      <c r="O42" s="847"/>
      <c r="P42" s="847"/>
      <c r="Q42" s="847"/>
    </row>
    <row r="43" spans="1:17" ht="14.1" hidden="1" customHeight="1">
      <c r="A43" s="68">
        <v>2003</v>
      </c>
      <c r="B43" s="49">
        <v>1308917.47</v>
      </c>
      <c r="C43" s="47">
        <v>2670567.0499999998</v>
      </c>
      <c r="D43" s="47">
        <v>1953441.35</v>
      </c>
      <c r="E43" s="47">
        <v>10934743.300000001</v>
      </c>
      <c r="F43" s="48">
        <v>16878443.919999998</v>
      </c>
      <c r="G43" s="47">
        <v>13739655.135658385</v>
      </c>
      <c r="H43" s="46">
        <v>3137512.4843416149</v>
      </c>
      <c r="I43" s="112">
        <v>27687.269999995828</v>
      </c>
      <c r="J43" s="111">
        <v>459636.03999999724</v>
      </c>
      <c r="K43" s="126"/>
      <c r="M43" s="847"/>
      <c r="N43" s="847"/>
      <c r="O43" s="847"/>
      <c r="P43" s="847"/>
      <c r="Q43" s="847"/>
    </row>
    <row r="44" spans="1:17" ht="14.1" hidden="1" customHeight="1">
      <c r="A44" s="68">
        <v>2004</v>
      </c>
      <c r="B44" s="49"/>
      <c r="C44" s="47"/>
      <c r="D44" s="47"/>
      <c r="E44" s="47"/>
      <c r="F44" s="48"/>
      <c r="G44" s="47"/>
      <c r="H44" s="46"/>
      <c r="I44" s="112"/>
      <c r="J44" s="111"/>
      <c r="M44" s="847"/>
      <c r="N44" s="847"/>
      <c r="O44" s="847"/>
      <c r="P44" s="847"/>
      <c r="Q44" s="847"/>
    </row>
    <row r="45" spans="1:17" ht="14.1" hidden="1" customHeight="1">
      <c r="A45" s="68">
        <v>2004</v>
      </c>
      <c r="B45" s="49">
        <v>1306047.1100000001</v>
      </c>
      <c r="C45" s="47">
        <v>2663769.16</v>
      </c>
      <c r="D45" s="47">
        <v>1960250.21</v>
      </c>
      <c r="E45" s="47">
        <v>10962841.800000001</v>
      </c>
      <c r="F45" s="48">
        <v>16907471.550000001</v>
      </c>
      <c r="G45" s="47">
        <v>13760201.37838744</v>
      </c>
      <c r="H45" s="46">
        <v>3146023.7616125601</v>
      </c>
      <c r="I45" s="112">
        <v>29027.630000002682</v>
      </c>
      <c r="J45" s="111">
        <v>437568.5700000003</v>
      </c>
      <c r="M45" s="847"/>
      <c r="N45" s="847"/>
      <c r="O45" s="847"/>
      <c r="P45" s="847"/>
      <c r="Q45" s="847"/>
    </row>
    <row r="46" spans="1:17" ht="14.1" hidden="1" customHeight="1">
      <c r="A46" s="68">
        <v>2004</v>
      </c>
      <c r="B46" s="49">
        <v>1300616.71</v>
      </c>
      <c r="C46" s="47">
        <v>2669344.36</v>
      </c>
      <c r="D46" s="47">
        <v>1987281.01</v>
      </c>
      <c r="E46" s="47">
        <v>11000599.800000001</v>
      </c>
      <c r="F46" s="48">
        <v>16962013.450000003</v>
      </c>
      <c r="G46" s="47">
        <v>13805320.695038173</v>
      </c>
      <c r="H46" s="46">
        <v>3156141.5449618278</v>
      </c>
      <c r="I46" s="112">
        <v>54541.900000002235</v>
      </c>
      <c r="J46" s="111">
        <v>447164.55000000633</v>
      </c>
      <c r="M46" s="847"/>
      <c r="N46" s="847"/>
      <c r="O46" s="847"/>
      <c r="P46" s="847"/>
      <c r="Q46" s="847"/>
    </row>
    <row r="47" spans="1:17" ht="14.1" hidden="1" customHeight="1">
      <c r="A47" s="68">
        <v>2004</v>
      </c>
      <c r="B47" s="49">
        <v>1301069.77</v>
      </c>
      <c r="C47" s="47">
        <v>2668207.4500000002</v>
      </c>
      <c r="D47" s="47">
        <v>1992473.33</v>
      </c>
      <c r="E47" s="47">
        <v>11039473.799999999</v>
      </c>
      <c r="F47" s="48">
        <v>17008120.699999996</v>
      </c>
      <c r="G47" s="47">
        <v>13841760.131481966</v>
      </c>
      <c r="H47" s="46">
        <v>3166290.8385180309</v>
      </c>
      <c r="I47" s="112">
        <v>46107.249999992549</v>
      </c>
      <c r="J47" s="111">
        <v>447471.24999999814</v>
      </c>
      <c r="M47" s="847"/>
      <c r="N47" s="847"/>
      <c r="O47" s="847"/>
      <c r="P47" s="847"/>
      <c r="Q47" s="847"/>
    </row>
    <row r="48" spans="1:17" ht="14.1" hidden="1" customHeight="1">
      <c r="A48" s="68">
        <v>2004</v>
      </c>
      <c r="B48" s="49">
        <v>1299086.31</v>
      </c>
      <c r="C48" s="47">
        <v>2667259.04</v>
      </c>
      <c r="D48" s="47">
        <v>1996982.76</v>
      </c>
      <c r="E48" s="47">
        <v>11074757.4</v>
      </c>
      <c r="F48" s="48">
        <v>17037945.849999998</v>
      </c>
      <c r="G48" s="47">
        <v>13863543.093471453</v>
      </c>
      <c r="H48" s="46">
        <v>3174936.0365285459</v>
      </c>
      <c r="I48" s="112">
        <v>29825.150000002235</v>
      </c>
      <c r="J48" s="111">
        <v>429594.22999999672</v>
      </c>
      <c r="M48" s="847"/>
      <c r="N48" s="847"/>
      <c r="O48" s="847"/>
      <c r="P48" s="847"/>
      <c r="Q48" s="847"/>
    </row>
    <row r="49" spans="1:17" ht="14.1" customHeight="1">
      <c r="A49" s="68">
        <v>2004</v>
      </c>
      <c r="B49" s="49">
        <v>1291774.69</v>
      </c>
      <c r="C49" s="47">
        <v>2668725.17</v>
      </c>
      <c r="D49" s="47">
        <v>2005063.76</v>
      </c>
      <c r="E49" s="47">
        <v>11111021.300000001</v>
      </c>
      <c r="F49" s="48">
        <v>17080074.900000002</v>
      </c>
      <c r="G49" s="47">
        <v>13897732.282356389</v>
      </c>
      <c r="H49" s="46">
        <v>3183174.2776436135</v>
      </c>
      <c r="I49" s="112">
        <v>42129.05000000447</v>
      </c>
      <c r="J49" s="111">
        <v>437584.5100000035</v>
      </c>
      <c r="M49" s="847"/>
      <c r="N49" s="847"/>
      <c r="O49" s="847"/>
      <c r="P49" s="847"/>
      <c r="Q49" s="847"/>
    </row>
    <row r="50" spans="1:17" ht="14.1" hidden="1" customHeight="1">
      <c r="A50" s="68">
        <v>2004</v>
      </c>
      <c r="B50" s="49">
        <v>1281786.58</v>
      </c>
      <c r="C50" s="47">
        <v>2667785.6</v>
      </c>
      <c r="D50" s="47">
        <v>2014986.34</v>
      </c>
      <c r="E50" s="47">
        <v>11152476.300000001</v>
      </c>
      <c r="F50" s="48">
        <v>17122163.679999992</v>
      </c>
      <c r="G50" s="47">
        <v>13931770.141013388</v>
      </c>
      <c r="H50" s="46">
        <v>3191589.9489866057</v>
      </c>
      <c r="I50" s="112">
        <v>42088.779999990016</v>
      </c>
      <c r="J50" s="111">
        <v>452428.77999999374</v>
      </c>
      <c r="M50" s="847"/>
      <c r="N50" s="847"/>
      <c r="O50" s="847"/>
      <c r="P50" s="847"/>
      <c r="Q50" s="847"/>
    </row>
    <row r="51" spans="1:17" ht="14.1" hidden="1" customHeight="1">
      <c r="A51" s="68">
        <v>2004</v>
      </c>
      <c r="B51" s="49">
        <v>1266993.3899999999</v>
      </c>
      <c r="C51" s="47">
        <v>2665072.1800000002</v>
      </c>
      <c r="D51" s="47">
        <v>2024403.19</v>
      </c>
      <c r="E51" s="47">
        <v>11197205.1</v>
      </c>
      <c r="F51" s="48">
        <v>17168006.309999999</v>
      </c>
      <c r="G51" s="47">
        <v>13969886.93598331</v>
      </c>
      <c r="H51" s="46">
        <v>3199330.0940166879</v>
      </c>
      <c r="I51" s="114">
        <v>45842.630000006407</v>
      </c>
      <c r="J51" s="113">
        <v>467282.05000000261</v>
      </c>
      <c r="M51" s="847"/>
      <c r="N51" s="847"/>
      <c r="O51" s="847"/>
      <c r="P51" s="847"/>
      <c r="Q51" s="847"/>
    </row>
    <row r="52" spans="1:17" ht="14.1" hidden="1" customHeight="1">
      <c r="A52" s="68">
        <v>2004</v>
      </c>
      <c r="B52" s="49">
        <v>1259312.2</v>
      </c>
      <c r="C52" s="47">
        <v>2662595.04</v>
      </c>
      <c r="D52" s="47">
        <v>2032323.59</v>
      </c>
      <c r="E52" s="47">
        <v>11237307.5</v>
      </c>
      <c r="F52" s="48">
        <v>17205918.099999998</v>
      </c>
      <c r="G52" s="47">
        <v>14000312.164087273</v>
      </c>
      <c r="H52" s="46">
        <v>3206574.0559127256</v>
      </c>
      <c r="I52" s="112">
        <v>37911.789999999106</v>
      </c>
      <c r="J52" s="111">
        <v>462307.62999999896</v>
      </c>
      <c r="M52" s="847"/>
      <c r="N52" s="847"/>
      <c r="O52" s="847"/>
      <c r="P52" s="847"/>
      <c r="Q52" s="847"/>
    </row>
    <row r="53" spans="1:17" ht="14.1" hidden="1" customHeight="1">
      <c r="A53" s="68">
        <v>2004</v>
      </c>
      <c r="B53" s="49">
        <v>1259439.82</v>
      </c>
      <c r="C53" s="47">
        <v>2661262.2799999998</v>
      </c>
      <c r="D53" s="47">
        <v>2040946.41</v>
      </c>
      <c r="E53" s="47">
        <v>11276187.200000001</v>
      </c>
      <c r="F53" s="48">
        <v>17252130.139999997</v>
      </c>
      <c r="G53" s="47">
        <v>14038963.416020883</v>
      </c>
      <c r="H53" s="46">
        <v>3213808.7439791108</v>
      </c>
      <c r="I53" s="112">
        <v>46212.039999999106</v>
      </c>
      <c r="J53" s="111">
        <v>468883.62999999896</v>
      </c>
      <c r="M53" s="847"/>
      <c r="N53" s="847"/>
      <c r="O53" s="847"/>
      <c r="P53" s="847"/>
      <c r="Q53" s="847"/>
    </row>
    <row r="54" spans="1:17" ht="14.1" hidden="1" customHeight="1">
      <c r="A54" s="68">
        <v>2004</v>
      </c>
      <c r="B54" s="49">
        <v>1263309.8799999999</v>
      </c>
      <c r="C54" s="47">
        <v>2659891.1800000002</v>
      </c>
      <c r="D54" s="47">
        <v>2051266.03</v>
      </c>
      <c r="E54" s="47">
        <v>11316369.9</v>
      </c>
      <c r="F54" s="48">
        <v>17300126.939999998</v>
      </c>
      <c r="G54" s="47">
        <v>14078921.906931395</v>
      </c>
      <c r="H54" s="46">
        <v>3221611.3530686041</v>
      </c>
      <c r="I54" s="112">
        <v>47996.800000000745</v>
      </c>
      <c r="J54" s="111">
        <v>481668.18999999762</v>
      </c>
      <c r="M54" s="847"/>
      <c r="N54" s="847"/>
      <c r="O54" s="847"/>
      <c r="P54" s="847"/>
      <c r="Q54" s="847"/>
    </row>
    <row r="55" spans="1:17" ht="14.1" hidden="1" customHeight="1">
      <c r="A55" s="68">
        <v>2004</v>
      </c>
      <c r="B55" s="49">
        <v>1257457.22</v>
      </c>
      <c r="C55" s="47">
        <v>2659185.42</v>
      </c>
      <c r="D55" s="47">
        <v>2064044.49</v>
      </c>
      <c r="E55" s="47">
        <v>11357125.6</v>
      </c>
      <c r="F55" s="48">
        <v>17346709.34</v>
      </c>
      <c r="G55" s="47">
        <v>14117085.435501503</v>
      </c>
      <c r="H55" s="46">
        <v>3229847.7944984958</v>
      </c>
      <c r="I55" s="112">
        <v>46582.400000002235</v>
      </c>
      <c r="J55" s="111">
        <v>495952.68999999762</v>
      </c>
      <c r="M55" s="847"/>
      <c r="N55" s="847"/>
      <c r="O55" s="847"/>
      <c r="P55" s="847"/>
      <c r="Q55" s="847"/>
    </row>
    <row r="56" spans="1:17" ht="14.1" hidden="1" customHeight="1">
      <c r="A56" s="68">
        <v>2004</v>
      </c>
      <c r="B56" s="49">
        <v>1251838.93</v>
      </c>
      <c r="C56" s="47">
        <v>2657517.75</v>
      </c>
      <c r="D56" s="47">
        <v>2077182.07</v>
      </c>
      <c r="E56" s="47">
        <v>11399274.199999999</v>
      </c>
      <c r="F56" s="48">
        <v>17390461.049999997</v>
      </c>
      <c r="G56" s="47">
        <v>14152457.52983922</v>
      </c>
      <c r="H56" s="46">
        <v>3237984.6801607795</v>
      </c>
      <c r="I56" s="112">
        <v>43751.709999997169</v>
      </c>
      <c r="J56" s="111">
        <v>512017.12999999896</v>
      </c>
      <c r="K56" s="126"/>
      <c r="M56" s="847"/>
      <c r="N56" s="847"/>
      <c r="O56" s="847"/>
      <c r="P56" s="847"/>
      <c r="Q56" s="847"/>
    </row>
    <row r="57" spans="1:17" ht="14.1" hidden="1" customHeight="1">
      <c r="A57" s="68">
        <v>2005</v>
      </c>
      <c r="B57" s="49"/>
      <c r="C57" s="47"/>
      <c r="D57" s="47"/>
      <c r="E57" s="47"/>
      <c r="F57" s="48"/>
      <c r="G57" s="47"/>
      <c r="H57" s="46"/>
      <c r="I57" s="112"/>
      <c r="J57" s="111"/>
      <c r="M57" s="847"/>
      <c r="N57" s="847"/>
      <c r="O57" s="847"/>
      <c r="P57" s="847"/>
      <c r="Q57" s="847"/>
    </row>
    <row r="58" spans="1:17" ht="14.1" hidden="1" customHeight="1">
      <c r="A58" s="68">
        <v>2005</v>
      </c>
      <c r="B58" s="49">
        <v>1232903.28</v>
      </c>
      <c r="C58" s="47">
        <v>2656543.9900000002</v>
      </c>
      <c r="D58" s="47">
        <v>2089912.04</v>
      </c>
      <c r="E58" s="47">
        <v>11442703.299999999</v>
      </c>
      <c r="F58" s="48">
        <v>17433663.399999999</v>
      </c>
      <c r="G58" s="47">
        <v>14187099.264072429</v>
      </c>
      <c r="H58" s="46">
        <v>3245894.8759275707</v>
      </c>
      <c r="I58" s="112">
        <v>43202.35000000149</v>
      </c>
      <c r="J58" s="111">
        <v>526191.84999999776</v>
      </c>
      <c r="M58" s="847"/>
      <c r="N58" s="847"/>
      <c r="O58" s="847"/>
      <c r="P58" s="847"/>
      <c r="Q58" s="847"/>
    </row>
    <row r="59" spans="1:17" ht="14.1" hidden="1" customHeight="1">
      <c r="A59" s="68">
        <v>2005</v>
      </c>
      <c r="B59" s="49">
        <v>1233903.3400000001</v>
      </c>
      <c r="C59" s="47">
        <v>2653909.73</v>
      </c>
      <c r="D59" s="47">
        <v>2100242.66</v>
      </c>
      <c r="E59" s="47">
        <v>11482565.6</v>
      </c>
      <c r="F59" s="48">
        <v>17471060.149999999</v>
      </c>
      <c r="G59" s="47">
        <v>14217023.567393262</v>
      </c>
      <c r="H59" s="46">
        <v>3253143.6526067401</v>
      </c>
      <c r="I59" s="112">
        <v>37396.75</v>
      </c>
      <c r="J59" s="111">
        <v>509046.69999999553</v>
      </c>
      <c r="M59" s="847"/>
      <c r="N59" s="847"/>
      <c r="O59" s="847"/>
      <c r="P59" s="847"/>
      <c r="Q59" s="847"/>
    </row>
    <row r="60" spans="1:17" ht="14.1" hidden="1" customHeight="1">
      <c r="A60" s="68">
        <v>2005</v>
      </c>
      <c r="B60" s="49">
        <v>1230111.95</v>
      </c>
      <c r="C60" s="47">
        <v>2650089.4700000002</v>
      </c>
      <c r="D60" s="47">
        <v>2110455.4700000002</v>
      </c>
      <c r="E60" s="47">
        <v>11522065.9</v>
      </c>
      <c r="F60" s="48">
        <v>17508409.719999999</v>
      </c>
      <c r="G60" s="47">
        <v>14246234.535307303</v>
      </c>
      <c r="H60" s="46">
        <v>3260792.6146926954</v>
      </c>
      <c r="I60" s="112">
        <v>37349.570000000298</v>
      </c>
      <c r="J60" s="111">
        <v>500289.02000000328</v>
      </c>
      <c r="M60" s="847"/>
      <c r="N60" s="847"/>
      <c r="O60" s="847"/>
      <c r="P60" s="847"/>
      <c r="Q60" s="847"/>
    </row>
    <row r="61" spans="1:17" ht="14.1" hidden="1" customHeight="1">
      <c r="A61" s="68">
        <v>2005</v>
      </c>
      <c r="B61" s="49">
        <v>1231896.57</v>
      </c>
      <c r="C61" s="47">
        <v>2646927.7999999998</v>
      </c>
      <c r="D61" s="47">
        <v>2128283.83</v>
      </c>
      <c r="E61" s="47">
        <v>11576327.300000001</v>
      </c>
      <c r="F61" s="48">
        <v>17584147.739999998</v>
      </c>
      <c r="G61" s="47">
        <v>14310568.139544122</v>
      </c>
      <c r="H61" s="46">
        <v>3272030.6404558751</v>
      </c>
      <c r="I61" s="112">
        <v>75738.019999999553</v>
      </c>
      <c r="J61" s="111">
        <v>546201.8900000006</v>
      </c>
      <c r="M61" s="847"/>
      <c r="N61" s="847"/>
      <c r="O61" s="847"/>
      <c r="P61" s="847"/>
      <c r="Q61" s="847"/>
    </row>
    <row r="62" spans="1:17" ht="14.1" customHeight="1">
      <c r="A62" s="68">
        <v>2005</v>
      </c>
      <c r="B62" s="49">
        <v>1238090.28</v>
      </c>
      <c r="C62" s="47">
        <v>2647038.0299999998</v>
      </c>
      <c r="D62" s="47">
        <v>2154357.88</v>
      </c>
      <c r="E62" s="47">
        <v>11660220.300000001</v>
      </c>
      <c r="F62" s="48">
        <v>17696351.579999998</v>
      </c>
      <c r="G62" s="47">
        <v>14406429.672858963</v>
      </c>
      <c r="H62" s="46">
        <v>3288999.0271410355</v>
      </c>
      <c r="I62" s="112">
        <v>112203.83999999985</v>
      </c>
      <c r="J62" s="111">
        <v>616276.67999999598</v>
      </c>
      <c r="M62" s="847"/>
      <c r="N62" s="847"/>
      <c r="O62" s="847"/>
      <c r="P62" s="847"/>
      <c r="Q62" s="847"/>
    </row>
    <row r="63" spans="1:17" ht="14.1" hidden="1" customHeight="1">
      <c r="A63" s="68">
        <v>2005</v>
      </c>
      <c r="B63" s="49">
        <v>1252798.6399999999</v>
      </c>
      <c r="C63" s="47">
        <v>2650275.1</v>
      </c>
      <c r="D63" s="47">
        <v>2183566.54</v>
      </c>
      <c r="E63" s="47">
        <v>11770496.800000001</v>
      </c>
      <c r="F63" s="48">
        <v>17857432.210000001</v>
      </c>
      <c r="G63" s="47">
        <v>14546421.898140302</v>
      </c>
      <c r="H63" s="46">
        <v>3310640.5618596962</v>
      </c>
      <c r="I63" s="112">
        <v>161080.63000000268</v>
      </c>
      <c r="J63" s="111">
        <v>735268.53000000864</v>
      </c>
      <c r="M63" s="847"/>
      <c r="N63" s="847"/>
      <c r="O63" s="847"/>
      <c r="P63" s="847"/>
      <c r="Q63" s="847"/>
    </row>
    <row r="64" spans="1:17" ht="14.1" hidden="1" customHeight="1">
      <c r="A64" s="68">
        <v>2005</v>
      </c>
      <c r="B64" s="49">
        <v>1262472.6000000001</v>
      </c>
      <c r="C64" s="47">
        <v>2653333.62</v>
      </c>
      <c r="D64" s="47">
        <v>2209479.19</v>
      </c>
      <c r="E64" s="47">
        <v>11878556.800000001</v>
      </c>
      <c r="F64" s="48">
        <v>18008562.820000004</v>
      </c>
      <c r="G64" s="47">
        <v>14676439.699350629</v>
      </c>
      <c r="H64" s="46">
        <v>3332259.4806493712</v>
      </c>
      <c r="I64" s="114">
        <v>151130.61000000313</v>
      </c>
      <c r="J64" s="113">
        <v>840556.51000000536</v>
      </c>
      <c r="M64" s="847"/>
      <c r="N64" s="847"/>
      <c r="O64" s="847"/>
      <c r="P64" s="847"/>
      <c r="Q64" s="847"/>
    </row>
    <row r="65" spans="1:17" ht="14.1" hidden="1" customHeight="1">
      <c r="A65" s="68">
        <v>2005</v>
      </c>
      <c r="B65" s="49">
        <v>1259610.1599999999</v>
      </c>
      <c r="C65" s="47">
        <v>2655652.4500000002</v>
      </c>
      <c r="D65" s="47">
        <v>2234264.48</v>
      </c>
      <c r="E65" s="47">
        <v>11966946</v>
      </c>
      <c r="F65" s="48">
        <v>18126752.809999991</v>
      </c>
      <c r="G65" s="47">
        <v>14776093.052985042</v>
      </c>
      <c r="H65" s="46">
        <v>3350924.9970149538</v>
      </c>
      <c r="I65" s="112">
        <v>118189.98999998719</v>
      </c>
      <c r="J65" s="111">
        <v>920834.70999999344</v>
      </c>
      <c r="M65" s="847"/>
      <c r="N65" s="847"/>
      <c r="O65" s="847"/>
      <c r="P65" s="847"/>
      <c r="Q65" s="847"/>
    </row>
    <row r="66" spans="1:17" ht="14.1" hidden="1" customHeight="1">
      <c r="A66" s="68">
        <v>2005</v>
      </c>
      <c r="B66" s="49">
        <v>1251444.8899999999</v>
      </c>
      <c r="C66" s="47">
        <v>2656397.54</v>
      </c>
      <c r="D66" s="47">
        <v>2256290.9500000002</v>
      </c>
      <c r="E66" s="47">
        <v>12038937.299999999</v>
      </c>
      <c r="F66" s="48">
        <v>18213712.249999996</v>
      </c>
      <c r="G66" s="47">
        <v>14847507.878822217</v>
      </c>
      <c r="H66" s="46">
        <v>3366732.041177778</v>
      </c>
      <c r="I66" s="112">
        <v>86959.440000005066</v>
      </c>
      <c r="J66" s="111">
        <v>961582.1099999994</v>
      </c>
      <c r="M66" s="847"/>
      <c r="N66" s="847"/>
      <c r="O66" s="847"/>
      <c r="P66" s="847"/>
      <c r="Q66" s="847"/>
    </row>
    <row r="67" spans="1:17" ht="14.1" hidden="1" customHeight="1">
      <c r="A67" s="68">
        <v>2005</v>
      </c>
      <c r="B67" s="49">
        <v>1246496.3999999999</v>
      </c>
      <c r="C67" s="47">
        <v>2654685.7400000002</v>
      </c>
      <c r="D67" s="47">
        <v>2276419.62</v>
      </c>
      <c r="E67" s="47">
        <v>12094758.5</v>
      </c>
      <c r="F67" s="48">
        <v>18283488.5</v>
      </c>
      <c r="G67" s="47">
        <v>14905416.475806681</v>
      </c>
      <c r="H67" s="46">
        <v>3379116.2341933222</v>
      </c>
      <c r="I67" s="112">
        <v>69776.250000003725</v>
      </c>
      <c r="J67" s="111">
        <v>983361.56000000238</v>
      </c>
      <c r="M67" s="847"/>
      <c r="N67" s="847"/>
      <c r="O67" s="847"/>
      <c r="P67" s="847"/>
      <c r="Q67" s="847"/>
    </row>
    <row r="68" spans="1:17" ht="14.1" hidden="1" customHeight="1">
      <c r="A68" s="68">
        <v>2005</v>
      </c>
      <c r="B68" s="49">
        <v>1243180.6499999999</v>
      </c>
      <c r="C68" s="47">
        <v>2651123.2999999998</v>
      </c>
      <c r="D68" s="47">
        <v>2291281.2400000002</v>
      </c>
      <c r="E68" s="47">
        <v>12134551.5</v>
      </c>
      <c r="F68" s="48">
        <v>18328142.780000001</v>
      </c>
      <c r="G68" s="47">
        <v>14940475.190657053</v>
      </c>
      <c r="H68" s="46">
        <v>3388980.8093429497</v>
      </c>
      <c r="I68" s="112">
        <v>44654.280000001192</v>
      </c>
      <c r="J68" s="111">
        <v>981433.44000000134</v>
      </c>
      <c r="M68" s="847"/>
      <c r="N68" s="847"/>
      <c r="O68" s="847"/>
      <c r="P68" s="847"/>
      <c r="Q68" s="847"/>
    </row>
    <row r="69" spans="1:17" ht="14.1" hidden="1" customHeight="1">
      <c r="A69" s="68">
        <v>2005</v>
      </c>
      <c r="B69" s="49">
        <v>1237997.2</v>
      </c>
      <c r="C69" s="47">
        <v>2647480.0099999998</v>
      </c>
      <c r="D69" s="47">
        <v>2301446.0699999998</v>
      </c>
      <c r="E69" s="47">
        <v>12171719.9</v>
      </c>
      <c r="F69" s="48">
        <v>18362246.949999999</v>
      </c>
      <c r="G69" s="47">
        <v>14967567.550446734</v>
      </c>
      <c r="H69" s="46">
        <v>3396238.7895532642</v>
      </c>
      <c r="I69" s="112">
        <v>34104.169999998063</v>
      </c>
      <c r="J69" s="111">
        <v>971785.90000000224</v>
      </c>
      <c r="K69" s="126"/>
      <c r="M69" s="847"/>
      <c r="N69" s="847"/>
      <c r="O69" s="847"/>
      <c r="P69" s="847"/>
      <c r="Q69" s="847"/>
    </row>
    <row r="70" spans="1:17" ht="14.1" hidden="1" customHeight="1">
      <c r="A70" s="68">
        <v>2006</v>
      </c>
      <c r="B70" s="49"/>
      <c r="C70" s="47"/>
      <c r="D70" s="47"/>
      <c r="E70" s="47"/>
      <c r="F70" s="48"/>
      <c r="G70" s="47"/>
      <c r="H70" s="46"/>
      <c r="I70" s="112"/>
      <c r="J70" s="111"/>
      <c r="M70" s="847"/>
      <c r="N70" s="847"/>
      <c r="O70" s="847"/>
      <c r="P70" s="847"/>
      <c r="Q70" s="847"/>
    </row>
    <row r="71" spans="1:17" ht="14.1" hidden="1" customHeight="1">
      <c r="A71" s="68">
        <v>2006</v>
      </c>
      <c r="B71" s="49">
        <v>1230373.32</v>
      </c>
      <c r="C71" s="47">
        <v>2643385.2400000002</v>
      </c>
      <c r="D71" s="47">
        <v>2312591.06</v>
      </c>
      <c r="E71" s="47">
        <v>12204930.6</v>
      </c>
      <c r="F71" s="48">
        <v>18394839.34</v>
      </c>
      <c r="G71" s="47">
        <v>14995265.229796208</v>
      </c>
      <c r="H71" s="46">
        <v>3401109.4902037918</v>
      </c>
      <c r="I71" s="112">
        <v>32592.390000000596</v>
      </c>
      <c r="J71" s="111">
        <v>961175.94000000134</v>
      </c>
      <c r="M71" s="847"/>
      <c r="N71" s="847"/>
      <c r="O71" s="847"/>
      <c r="P71" s="847"/>
      <c r="Q71" s="847"/>
    </row>
    <row r="72" spans="1:17" ht="14.1" hidden="1" customHeight="1">
      <c r="A72" s="68">
        <v>2006</v>
      </c>
      <c r="B72" s="49">
        <v>1225063.96</v>
      </c>
      <c r="C72" s="47">
        <v>2641207.79</v>
      </c>
      <c r="D72" s="47">
        <v>2326672.87</v>
      </c>
      <c r="E72" s="47">
        <v>12241346.199999999</v>
      </c>
      <c r="F72" s="48">
        <v>18437411.149999999</v>
      </c>
      <c r="G72" s="47">
        <v>15032032.919393927</v>
      </c>
      <c r="H72" s="46">
        <v>3406311.960606073</v>
      </c>
      <c r="I72" s="112">
        <v>42571.809999998659</v>
      </c>
      <c r="J72" s="111">
        <v>966351</v>
      </c>
      <c r="M72" s="847"/>
      <c r="N72" s="847"/>
      <c r="O72" s="847"/>
      <c r="P72" s="847"/>
      <c r="Q72" s="847"/>
    </row>
    <row r="73" spans="1:17" ht="14.1" hidden="1" customHeight="1">
      <c r="A73" s="68">
        <v>2006</v>
      </c>
      <c r="B73" s="49">
        <v>1220707.07</v>
      </c>
      <c r="C73" s="47">
        <v>2643289.67</v>
      </c>
      <c r="D73" s="47">
        <v>2340488</v>
      </c>
      <c r="E73" s="47">
        <v>12283772.800000001</v>
      </c>
      <c r="F73" s="48">
        <v>18487163.479999997</v>
      </c>
      <c r="G73" s="47">
        <v>15077598.970967544</v>
      </c>
      <c r="H73" s="46">
        <v>3409745.2490324541</v>
      </c>
      <c r="I73" s="112">
        <v>49752.329999998212</v>
      </c>
      <c r="J73" s="111">
        <v>978753.75999999791</v>
      </c>
      <c r="M73" s="847"/>
      <c r="N73" s="847"/>
      <c r="O73" s="847"/>
      <c r="P73" s="847"/>
      <c r="Q73" s="847"/>
    </row>
    <row r="74" spans="1:17" ht="14.1" hidden="1" customHeight="1">
      <c r="A74" s="68">
        <v>2006</v>
      </c>
      <c r="B74" s="49">
        <v>1217579.49</v>
      </c>
      <c r="C74" s="47">
        <v>2647120.5699999998</v>
      </c>
      <c r="D74" s="47">
        <v>2355215.4700000002</v>
      </c>
      <c r="E74" s="47">
        <v>12332801.5</v>
      </c>
      <c r="F74" s="48">
        <v>18546720.709999997</v>
      </c>
      <c r="G74" s="47">
        <v>15131533.34029565</v>
      </c>
      <c r="H74" s="46">
        <v>3414989.5197043484</v>
      </c>
      <c r="I74" s="112">
        <v>59557.230000000447</v>
      </c>
      <c r="J74" s="111">
        <v>962572.96999999881</v>
      </c>
      <c r="M74" s="847"/>
      <c r="N74" s="847"/>
      <c r="O74" s="847"/>
      <c r="P74" s="847"/>
      <c r="Q74" s="847"/>
    </row>
    <row r="75" spans="1:17" ht="14.1" customHeight="1">
      <c r="A75" s="68">
        <v>2006</v>
      </c>
      <c r="B75" s="49">
        <v>1212560.2</v>
      </c>
      <c r="C75" s="47">
        <v>2648519.91</v>
      </c>
      <c r="D75" s="47">
        <v>2369184.31</v>
      </c>
      <c r="E75" s="47">
        <v>12377256.9</v>
      </c>
      <c r="F75" s="48">
        <v>18601500.449999999</v>
      </c>
      <c r="G75" s="47">
        <v>15180453.949999999</v>
      </c>
      <c r="H75" s="46">
        <v>3420716.8399999971</v>
      </c>
      <c r="I75" s="112">
        <v>54779.740000002086</v>
      </c>
      <c r="J75" s="111">
        <v>905148.87000000104</v>
      </c>
      <c r="M75" s="847"/>
      <c r="N75" s="847"/>
      <c r="O75" s="847"/>
      <c r="P75" s="847"/>
      <c r="Q75" s="847"/>
    </row>
    <row r="76" spans="1:17" ht="14.1" hidden="1" customHeight="1">
      <c r="A76" s="68">
        <v>2006</v>
      </c>
      <c r="B76" s="49">
        <v>1206961.24</v>
      </c>
      <c r="C76" s="47">
        <v>2649424.3199999998</v>
      </c>
      <c r="D76" s="47">
        <v>2382391.61</v>
      </c>
      <c r="E76" s="47">
        <v>12420967.5</v>
      </c>
      <c r="F76" s="48">
        <v>18656937.549999993</v>
      </c>
      <c r="G76" s="47">
        <v>15232096.721581182</v>
      </c>
      <c r="H76" s="46">
        <v>3424371.088418812</v>
      </c>
      <c r="I76" s="112">
        <v>55437.09999999404</v>
      </c>
      <c r="J76" s="111">
        <v>799505.3399999924</v>
      </c>
      <c r="M76" s="847"/>
      <c r="N76" s="847"/>
      <c r="O76" s="847"/>
      <c r="P76" s="847"/>
      <c r="Q76" s="847"/>
    </row>
    <row r="77" spans="1:17" ht="14.1" hidden="1" customHeight="1">
      <c r="A77" s="68">
        <v>2006</v>
      </c>
      <c r="B77" s="49">
        <v>1200102.3</v>
      </c>
      <c r="C77" s="47">
        <v>2651114.2400000002</v>
      </c>
      <c r="D77" s="47">
        <v>2394333.0299999998</v>
      </c>
      <c r="E77" s="47">
        <v>12461755.800000001</v>
      </c>
      <c r="F77" s="48">
        <v>18707705.800000004</v>
      </c>
      <c r="G77" s="47">
        <v>15279882.980896775</v>
      </c>
      <c r="H77" s="46">
        <v>3426830.4591032257</v>
      </c>
      <c r="I77" s="114">
        <v>50768.250000011176</v>
      </c>
      <c r="J77" s="113">
        <v>699142.98000000045</v>
      </c>
      <c r="M77" s="847"/>
      <c r="N77" s="847"/>
      <c r="O77" s="847"/>
      <c r="P77" s="847"/>
      <c r="Q77" s="847"/>
    </row>
    <row r="78" spans="1:17" ht="14.1" hidden="1" customHeight="1">
      <c r="A78" s="68">
        <v>2006</v>
      </c>
      <c r="B78" s="49">
        <v>1197772.02</v>
      </c>
      <c r="C78" s="47">
        <v>2651609.9</v>
      </c>
      <c r="D78" s="47">
        <v>2402960.0099999998</v>
      </c>
      <c r="E78" s="47">
        <v>12497116.700000001</v>
      </c>
      <c r="F78" s="48">
        <v>18748902.479999993</v>
      </c>
      <c r="G78" s="47">
        <v>15319166.390901707</v>
      </c>
      <c r="H78" s="46">
        <v>3428520.4590982874</v>
      </c>
      <c r="I78" s="112">
        <v>41196.679999988526</v>
      </c>
      <c r="J78" s="111">
        <v>622149.67000000179</v>
      </c>
      <c r="M78" s="847"/>
      <c r="N78" s="847"/>
      <c r="O78" s="847"/>
      <c r="P78" s="847"/>
      <c r="Q78" s="847"/>
    </row>
    <row r="79" spans="1:17" ht="14.1" hidden="1" customHeight="1">
      <c r="A79" s="68">
        <v>2006</v>
      </c>
      <c r="B79" s="49">
        <v>1197463.71</v>
      </c>
      <c r="C79" s="47">
        <v>2652241.6800000002</v>
      </c>
      <c r="D79" s="47">
        <v>2417594.35</v>
      </c>
      <c r="E79" s="47">
        <v>12534689.300000001</v>
      </c>
      <c r="F79" s="48">
        <v>18806283.439999994</v>
      </c>
      <c r="G79" s="47">
        <v>15373552.110000001</v>
      </c>
      <c r="H79" s="46">
        <v>3431949.0899999952</v>
      </c>
      <c r="I79" s="112">
        <v>57380.960000000894</v>
      </c>
      <c r="J79" s="111">
        <v>592571.18999999762</v>
      </c>
      <c r="M79" s="847"/>
      <c r="N79" s="847"/>
      <c r="O79" s="847"/>
      <c r="P79" s="847"/>
      <c r="Q79" s="847"/>
    </row>
    <row r="80" spans="1:17" ht="14.1" hidden="1" customHeight="1">
      <c r="A80" s="68">
        <v>2006</v>
      </c>
      <c r="B80" s="49">
        <v>1193412.02</v>
      </c>
      <c r="C80" s="47">
        <v>2653332.42</v>
      </c>
      <c r="D80" s="47">
        <v>2431436.16</v>
      </c>
      <c r="E80" s="47">
        <v>12573308.300000001</v>
      </c>
      <c r="F80" s="48">
        <v>18857500.380000003</v>
      </c>
      <c r="G80" s="47">
        <v>15421730.98076787</v>
      </c>
      <c r="H80" s="46">
        <v>3435862.1592321312</v>
      </c>
      <c r="I80" s="112">
        <v>51216.940000008792</v>
      </c>
      <c r="J80" s="111">
        <v>574011.88000000268</v>
      </c>
      <c r="M80" s="847"/>
      <c r="N80" s="847"/>
      <c r="O80" s="847"/>
      <c r="P80" s="847"/>
      <c r="Q80" s="847"/>
    </row>
    <row r="81" spans="1:17" ht="14.1" hidden="1" customHeight="1">
      <c r="A81" s="68">
        <v>2006</v>
      </c>
      <c r="B81" s="49">
        <v>1193506.6499999999</v>
      </c>
      <c r="C81" s="47">
        <v>2656428.86</v>
      </c>
      <c r="D81" s="47">
        <v>2443882.11</v>
      </c>
      <c r="E81" s="47">
        <v>12611903.800000001</v>
      </c>
      <c r="F81" s="48">
        <v>18914683.180000003</v>
      </c>
      <c r="G81" s="47">
        <v>15476083.67077305</v>
      </c>
      <c r="H81" s="46">
        <v>3439403.3592269518</v>
      </c>
      <c r="I81" s="112">
        <v>57182.800000000745</v>
      </c>
      <c r="J81" s="111">
        <v>586540.40000000224</v>
      </c>
      <c r="M81" s="847"/>
      <c r="N81" s="847"/>
      <c r="O81" s="847"/>
      <c r="P81" s="847"/>
      <c r="Q81" s="847"/>
    </row>
    <row r="82" spans="1:17" ht="14.1" hidden="1" customHeight="1">
      <c r="A82" s="68">
        <v>2006</v>
      </c>
      <c r="B82" s="49">
        <v>1196888.97</v>
      </c>
      <c r="C82" s="47">
        <v>2658899.11</v>
      </c>
      <c r="D82" s="47">
        <v>2455822.2200000002</v>
      </c>
      <c r="E82" s="47">
        <v>12644846</v>
      </c>
      <c r="F82" s="48">
        <v>18958121.929999996</v>
      </c>
      <c r="G82" s="47">
        <v>15516105.880785704</v>
      </c>
      <c r="H82" s="46">
        <v>3443008.6892142957</v>
      </c>
      <c r="I82" s="112">
        <v>43438.749999992549</v>
      </c>
      <c r="J82" s="111">
        <v>595874.97999999672</v>
      </c>
      <c r="K82" s="126"/>
      <c r="M82" s="847"/>
      <c r="N82" s="847"/>
      <c r="O82" s="847"/>
      <c r="P82" s="847"/>
      <c r="Q82" s="847"/>
    </row>
    <row r="83" spans="1:17" ht="14.1" hidden="1" customHeight="1">
      <c r="A83" s="68">
        <v>2007</v>
      </c>
      <c r="B83" s="49"/>
      <c r="C83" s="47"/>
      <c r="D83" s="47"/>
      <c r="E83" s="47"/>
      <c r="F83" s="48"/>
      <c r="G83" s="47"/>
      <c r="H83" s="46"/>
      <c r="I83" s="112"/>
      <c r="J83" s="111"/>
      <c r="M83" s="847"/>
      <c r="N83" s="847"/>
      <c r="O83" s="847"/>
      <c r="P83" s="847"/>
      <c r="Q83" s="847"/>
    </row>
    <row r="84" spans="1:17" ht="14.1" hidden="1" customHeight="1">
      <c r="A84" s="68">
        <v>2007</v>
      </c>
      <c r="B84" s="49">
        <v>1197677.69</v>
      </c>
      <c r="C84" s="47">
        <v>2663080.91</v>
      </c>
      <c r="D84" s="47">
        <v>2471257.9500000002</v>
      </c>
      <c r="E84" s="47">
        <v>12671486.300000001</v>
      </c>
      <c r="F84" s="48">
        <v>19001770.799999993</v>
      </c>
      <c r="G84" s="47">
        <v>15555490.48</v>
      </c>
      <c r="H84" s="46">
        <v>3447460.7399999956</v>
      </c>
      <c r="I84" s="112">
        <v>43648.869999997318</v>
      </c>
      <c r="J84" s="111">
        <v>606931.45999999344</v>
      </c>
      <c r="M84" s="847"/>
      <c r="N84" s="847"/>
      <c r="O84" s="847"/>
      <c r="P84" s="847"/>
      <c r="Q84" s="847"/>
    </row>
    <row r="85" spans="1:17" ht="14.1" hidden="1" customHeight="1">
      <c r="A85" s="68">
        <v>2007</v>
      </c>
      <c r="B85" s="49">
        <v>1199514.8999999999</v>
      </c>
      <c r="C85" s="47">
        <v>2690631.43</v>
      </c>
      <c r="D85" s="47">
        <v>2459558.89</v>
      </c>
      <c r="E85" s="47">
        <v>12705801.799999999</v>
      </c>
      <c r="F85" s="48">
        <v>19055167.399999999</v>
      </c>
      <c r="G85" s="47">
        <v>15602024.5</v>
      </c>
      <c r="H85" s="46">
        <v>3454108.379999998</v>
      </c>
      <c r="I85" s="112">
        <v>53396.600000005215</v>
      </c>
      <c r="J85" s="111">
        <v>617756.25</v>
      </c>
      <c r="M85" s="847"/>
      <c r="N85" s="847"/>
      <c r="O85" s="847"/>
      <c r="P85" s="847"/>
      <c r="Q85" s="847"/>
    </row>
    <row r="86" spans="1:17" ht="14.1" hidden="1" customHeight="1">
      <c r="A86" s="68">
        <v>2007</v>
      </c>
      <c r="B86" s="49">
        <v>1197946.52</v>
      </c>
      <c r="C86" s="47">
        <v>2705235.11</v>
      </c>
      <c r="D86" s="47">
        <v>2467056.66</v>
      </c>
      <c r="E86" s="47">
        <v>12740554.5</v>
      </c>
      <c r="F86" s="48">
        <v>19111197.209999993</v>
      </c>
      <c r="G86" s="47">
        <v>15651497.879998246</v>
      </c>
      <c r="H86" s="46">
        <v>3460067.0200017495</v>
      </c>
      <c r="I86" s="112">
        <v>56029.809999994934</v>
      </c>
      <c r="J86" s="111">
        <v>624033.72999999672</v>
      </c>
      <c r="M86" s="847"/>
      <c r="N86" s="847"/>
      <c r="O86" s="847"/>
      <c r="P86" s="847"/>
      <c r="Q86" s="847"/>
    </row>
    <row r="87" spans="1:17" ht="14.1" hidden="1" customHeight="1">
      <c r="A87" s="68">
        <v>2007</v>
      </c>
      <c r="B87" s="49">
        <v>1195950.6100000001</v>
      </c>
      <c r="C87" s="47">
        <v>2711575.48</v>
      </c>
      <c r="D87" s="47">
        <v>2472631.9300000002</v>
      </c>
      <c r="E87" s="47">
        <v>12776529.800000001</v>
      </c>
      <c r="F87" s="48">
        <v>19146907.069999993</v>
      </c>
      <c r="G87" s="47">
        <v>15679751.179998241</v>
      </c>
      <c r="H87" s="46">
        <v>3466727.3500017524</v>
      </c>
      <c r="I87" s="112">
        <v>35709.859999999404</v>
      </c>
      <c r="J87" s="111">
        <v>600186.35999999568</v>
      </c>
      <c r="M87" s="847"/>
      <c r="N87" s="847"/>
      <c r="O87" s="847"/>
      <c r="P87" s="847"/>
      <c r="Q87" s="847"/>
    </row>
    <row r="88" spans="1:17" ht="14.1" customHeight="1">
      <c r="A88" s="68">
        <v>2007</v>
      </c>
      <c r="B88" s="49">
        <v>1194161.8799999999</v>
      </c>
      <c r="C88" s="47">
        <v>2717182.49</v>
      </c>
      <c r="D88" s="47">
        <v>2475423.89</v>
      </c>
      <c r="E88" s="47">
        <v>12814018.1</v>
      </c>
      <c r="F88" s="48">
        <v>19194992.979999993</v>
      </c>
      <c r="G88" s="47">
        <v>15720067.08</v>
      </c>
      <c r="H88" s="46">
        <v>3473464.309999994</v>
      </c>
      <c r="I88" s="112">
        <v>48085.910000000149</v>
      </c>
      <c r="J88" s="111">
        <v>593492.52999999374</v>
      </c>
      <c r="M88" s="847"/>
      <c r="N88" s="847"/>
      <c r="O88" s="847"/>
      <c r="P88" s="847"/>
      <c r="Q88" s="847"/>
    </row>
    <row r="89" spans="1:17" ht="14.1" hidden="1" customHeight="1">
      <c r="A89" s="68">
        <v>2007</v>
      </c>
      <c r="B89" s="49">
        <v>1191940.8799999999</v>
      </c>
      <c r="C89" s="47">
        <v>2719979.92</v>
      </c>
      <c r="D89" s="47">
        <v>2477242.08</v>
      </c>
      <c r="E89" s="47">
        <v>12847728.4</v>
      </c>
      <c r="F89" s="48">
        <v>19236340.260000002</v>
      </c>
      <c r="G89" s="47">
        <v>15753619.890000001</v>
      </c>
      <c r="H89" s="46">
        <v>3480177.97</v>
      </c>
      <c r="I89" s="112">
        <v>41347.280000008643</v>
      </c>
      <c r="J89" s="111">
        <v>579402.71000000834</v>
      </c>
      <c r="M89" s="847"/>
      <c r="N89" s="847"/>
      <c r="O89" s="847"/>
      <c r="P89" s="847"/>
      <c r="Q89" s="847"/>
    </row>
    <row r="90" spans="1:17" ht="14.1" hidden="1" customHeight="1">
      <c r="A90" s="68">
        <v>2007</v>
      </c>
      <c r="B90" s="49">
        <v>1190806.56</v>
      </c>
      <c r="C90" s="47">
        <v>2720152.74</v>
      </c>
      <c r="D90" s="47">
        <v>2474061.06</v>
      </c>
      <c r="E90" s="47">
        <v>12877867.800000001</v>
      </c>
      <c r="F90" s="48">
        <v>19265155.389999993</v>
      </c>
      <c r="G90" s="47">
        <v>15774222.800000001</v>
      </c>
      <c r="H90" s="46">
        <v>3486953.9999999963</v>
      </c>
      <c r="I90" s="114">
        <v>28815.129999991506</v>
      </c>
      <c r="J90" s="113">
        <v>557449.58999998868</v>
      </c>
      <c r="M90" s="847"/>
      <c r="N90" s="847"/>
      <c r="O90" s="847"/>
      <c r="P90" s="847"/>
      <c r="Q90" s="847"/>
    </row>
    <row r="91" spans="1:17" ht="14.1" hidden="1" customHeight="1">
      <c r="A91" s="68">
        <v>2007</v>
      </c>
      <c r="B91" s="49">
        <v>1190819.78</v>
      </c>
      <c r="C91" s="47">
        <v>2720456.04</v>
      </c>
      <c r="D91" s="47">
        <v>2469715.9700000002</v>
      </c>
      <c r="E91" s="47">
        <v>12909797.800000001</v>
      </c>
      <c r="F91" s="48">
        <v>19294712.789999995</v>
      </c>
      <c r="G91" s="47">
        <v>15800075.180000002</v>
      </c>
      <c r="H91" s="46">
        <v>3492631.8599999938</v>
      </c>
      <c r="I91" s="112">
        <v>29557.400000002235</v>
      </c>
      <c r="J91" s="111">
        <v>545810.31000000238</v>
      </c>
      <c r="M91" s="847"/>
      <c r="N91" s="847"/>
      <c r="O91" s="847"/>
      <c r="P91" s="847"/>
      <c r="Q91" s="847"/>
    </row>
    <row r="92" spans="1:17" ht="14.1" hidden="1" customHeight="1">
      <c r="A92" s="68">
        <v>2007</v>
      </c>
      <c r="B92" s="49">
        <v>1190682.04</v>
      </c>
      <c r="C92" s="47">
        <v>2722347.62</v>
      </c>
      <c r="D92" s="47">
        <v>2471352.5</v>
      </c>
      <c r="E92" s="47">
        <v>12944728.800000001</v>
      </c>
      <c r="F92" s="48">
        <v>19331904.200000003</v>
      </c>
      <c r="G92" s="47">
        <v>15831256.6</v>
      </c>
      <c r="H92" s="46">
        <v>3499730.4300000016</v>
      </c>
      <c r="I92" s="112">
        <v>37191.4100000076</v>
      </c>
      <c r="J92" s="111">
        <v>525620.76000000909</v>
      </c>
      <c r="M92" s="847"/>
      <c r="N92" s="847"/>
      <c r="O92" s="847"/>
      <c r="P92" s="847"/>
      <c r="Q92" s="847"/>
    </row>
    <row r="93" spans="1:17" ht="14.1" hidden="1" customHeight="1">
      <c r="A93" s="68">
        <v>2007</v>
      </c>
      <c r="B93" s="49">
        <v>1188402.52</v>
      </c>
      <c r="C93" s="47">
        <v>2725298.33</v>
      </c>
      <c r="D93" s="47">
        <v>2475183.5499999998</v>
      </c>
      <c r="E93" s="47">
        <v>12979341.399999999</v>
      </c>
      <c r="F93" s="48">
        <v>19368654.419999991</v>
      </c>
      <c r="G93" s="47">
        <v>15863445.579998037</v>
      </c>
      <c r="H93" s="46">
        <v>3507979.2800019542</v>
      </c>
      <c r="I93" s="112">
        <v>36750.219999987632</v>
      </c>
      <c r="J93" s="111">
        <v>511154.03999998793</v>
      </c>
      <c r="M93" s="847"/>
      <c r="N93" s="847"/>
      <c r="O93" s="847"/>
      <c r="P93" s="847"/>
      <c r="Q93" s="847"/>
    </row>
    <row r="94" spans="1:17" ht="14.1" hidden="1" customHeight="1">
      <c r="A94" s="68">
        <v>2007</v>
      </c>
      <c r="B94" s="49">
        <v>1186069.8600000001</v>
      </c>
      <c r="C94" s="47">
        <v>2726208.69</v>
      </c>
      <c r="D94" s="47">
        <v>2474101.33</v>
      </c>
      <c r="E94" s="47">
        <v>13010975.200000001</v>
      </c>
      <c r="F94" s="48">
        <v>19400003.780000001</v>
      </c>
      <c r="G94" s="47">
        <v>15889454.069997057</v>
      </c>
      <c r="H94" s="46">
        <v>3514644.7200029464</v>
      </c>
      <c r="I94" s="112">
        <v>31349.36000001058</v>
      </c>
      <c r="J94" s="111">
        <v>485320.59999999776</v>
      </c>
      <c r="M94" s="847"/>
      <c r="N94" s="847"/>
      <c r="O94" s="847"/>
      <c r="P94" s="847"/>
      <c r="Q94" s="847"/>
    </row>
    <row r="95" spans="1:17" ht="14.1" hidden="1" customHeight="1">
      <c r="A95" s="68">
        <v>2007</v>
      </c>
      <c r="B95" s="49">
        <v>1183667.8500000001</v>
      </c>
      <c r="C95" s="47">
        <v>2725212.14</v>
      </c>
      <c r="D95" s="47">
        <v>2463876.33</v>
      </c>
      <c r="E95" s="47">
        <v>13037907.4</v>
      </c>
      <c r="F95" s="48">
        <v>19411358.68</v>
      </c>
      <c r="G95" s="47">
        <v>15896491.579998039</v>
      </c>
      <c r="H95" s="46">
        <v>3518799.4400019627</v>
      </c>
      <c r="I95" s="112">
        <v>11354.89999999851</v>
      </c>
      <c r="J95" s="111">
        <v>453236.75000000373</v>
      </c>
      <c r="K95" s="126"/>
      <c r="M95" s="847"/>
      <c r="N95" s="847"/>
      <c r="O95" s="847"/>
      <c r="P95" s="847"/>
      <c r="Q95" s="847"/>
    </row>
    <row r="96" spans="1:17" ht="14.1" hidden="1" customHeight="1">
      <c r="A96" s="68">
        <v>2008</v>
      </c>
      <c r="B96" s="49"/>
      <c r="C96" s="47"/>
      <c r="D96" s="47"/>
      <c r="E96" s="47"/>
      <c r="F96" s="48"/>
      <c r="G96" s="47"/>
      <c r="H96" s="46"/>
      <c r="I96" s="112"/>
      <c r="J96" s="111"/>
      <c r="M96" s="847"/>
      <c r="N96" s="847"/>
      <c r="O96" s="847"/>
      <c r="P96" s="847"/>
      <c r="Q96" s="847"/>
    </row>
    <row r="97" spans="1:17" ht="14.1" hidden="1" customHeight="1">
      <c r="A97" s="68">
        <v>2008</v>
      </c>
      <c r="B97" s="49">
        <v>1196703.33</v>
      </c>
      <c r="C97" s="47">
        <v>2719967.47</v>
      </c>
      <c r="D97" s="47">
        <v>2444355.62</v>
      </c>
      <c r="E97" s="47">
        <v>13058766</v>
      </c>
      <c r="F97" s="48">
        <v>19407834.700000003</v>
      </c>
      <c r="G97" s="47">
        <v>15890665.579994116</v>
      </c>
      <c r="H97" s="46">
        <v>3520895.1000058842</v>
      </c>
      <c r="I97" s="112">
        <v>-3523.9799999967217</v>
      </c>
      <c r="J97" s="111">
        <v>406063.90000000969</v>
      </c>
      <c r="M97" s="847"/>
      <c r="N97" s="847"/>
      <c r="O97" s="847"/>
      <c r="P97" s="847"/>
      <c r="Q97" s="847"/>
    </row>
    <row r="98" spans="1:17" ht="14.1" hidden="1" customHeight="1">
      <c r="A98" s="68">
        <v>2008</v>
      </c>
      <c r="B98" s="49">
        <v>1198031.77</v>
      </c>
      <c r="C98" s="47">
        <v>2712732.77</v>
      </c>
      <c r="D98" s="47">
        <v>2415018.33</v>
      </c>
      <c r="E98" s="47">
        <v>13076074.199999999</v>
      </c>
      <c r="F98" s="48">
        <v>19396319.899999999</v>
      </c>
      <c r="G98" s="47">
        <v>15877779.279994117</v>
      </c>
      <c r="H98" s="46">
        <v>3521706.090005883</v>
      </c>
      <c r="I98" s="112">
        <v>-11514.80000000447</v>
      </c>
      <c r="J98" s="111">
        <v>341152.5</v>
      </c>
      <c r="M98" s="847"/>
      <c r="N98" s="847"/>
      <c r="O98" s="847"/>
      <c r="P98" s="847"/>
      <c r="Q98" s="847"/>
    </row>
    <row r="99" spans="1:17" ht="14.1" hidden="1" customHeight="1">
      <c r="A99" s="68">
        <v>2008</v>
      </c>
      <c r="B99" s="49">
        <v>1200979.3799999999</v>
      </c>
      <c r="C99" s="47">
        <v>2705332.03</v>
      </c>
      <c r="D99" s="47">
        <v>2379859.1800000002</v>
      </c>
      <c r="E99" s="47">
        <v>13088770.5</v>
      </c>
      <c r="F99" s="48">
        <v>19368469.720000006</v>
      </c>
      <c r="G99" s="47">
        <v>15849489.890000001</v>
      </c>
      <c r="H99" s="46">
        <v>3521071.4500000058</v>
      </c>
      <c r="I99" s="112">
        <v>-27850.179999992251</v>
      </c>
      <c r="J99" s="111">
        <v>257272.51000001281</v>
      </c>
      <c r="M99" s="847"/>
      <c r="N99" s="847"/>
      <c r="O99" s="847"/>
      <c r="P99" s="847"/>
      <c r="Q99" s="847"/>
    </row>
    <row r="100" spans="1:17" ht="14.1" hidden="1" customHeight="1">
      <c r="A100" s="68">
        <v>2008</v>
      </c>
      <c r="B100" s="49">
        <v>1200568.97</v>
      </c>
      <c r="C100" s="47">
        <v>2697318.24</v>
      </c>
      <c r="D100" s="47">
        <v>2342531.81</v>
      </c>
      <c r="E100" s="47">
        <v>13093213.9</v>
      </c>
      <c r="F100" s="48">
        <v>19337318.049999997</v>
      </c>
      <c r="G100" s="47">
        <v>15820365.59</v>
      </c>
      <c r="H100" s="46">
        <v>3516874.149999998</v>
      </c>
      <c r="I100" s="112">
        <v>-31151.670000009239</v>
      </c>
      <c r="J100" s="111">
        <v>190410.98000000417</v>
      </c>
      <c r="M100" s="847"/>
      <c r="N100" s="847"/>
      <c r="O100" s="847"/>
      <c r="P100" s="847"/>
      <c r="Q100" s="847"/>
    </row>
    <row r="101" spans="1:17" ht="14.1" customHeight="1">
      <c r="A101" s="68">
        <v>2008</v>
      </c>
      <c r="B101" s="49">
        <v>1203316.23</v>
      </c>
      <c r="C101" s="47">
        <v>2684992.32</v>
      </c>
      <c r="D101" s="47">
        <v>2300363.81</v>
      </c>
      <c r="E101" s="47">
        <v>13090405.9</v>
      </c>
      <c r="F101" s="48">
        <v>19283253.799999997</v>
      </c>
      <c r="G101" s="47">
        <v>15769979.710139066</v>
      </c>
      <c r="H101" s="46">
        <v>3510479.8698609304</v>
      </c>
      <c r="I101" s="112">
        <v>-54064.25</v>
      </c>
      <c r="J101" s="111">
        <v>88260.820000004023</v>
      </c>
      <c r="M101" s="847"/>
      <c r="N101" s="847"/>
      <c r="O101" s="847"/>
      <c r="P101" s="847"/>
      <c r="Q101" s="847"/>
    </row>
    <row r="102" spans="1:17" ht="14.1" hidden="1" customHeight="1">
      <c r="A102" s="68">
        <v>2008</v>
      </c>
      <c r="B102" s="49">
        <v>1202551.06</v>
      </c>
      <c r="C102" s="47">
        <v>2670191.5</v>
      </c>
      <c r="D102" s="47">
        <v>2253200.52</v>
      </c>
      <c r="E102" s="47">
        <v>13081172.5</v>
      </c>
      <c r="F102" s="48">
        <v>19210186.610000003</v>
      </c>
      <c r="G102" s="47">
        <v>15700868.110030603</v>
      </c>
      <c r="H102" s="46">
        <v>3503931.899969398</v>
      </c>
      <c r="I102" s="112">
        <v>-73067.189999993891</v>
      </c>
      <c r="J102" s="111">
        <v>-26153.64999999851</v>
      </c>
      <c r="M102" s="847"/>
      <c r="N102" s="847"/>
      <c r="O102" s="847"/>
      <c r="P102" s="847"/>
      <c r="Q102" s="847"/>
    </row>
    <row r="103" spans="1:17" ht="14.1" hidden="1" customHeight="1">
      <c r="A103" s="68">
        <v>2008</v>
      </c>
      <c r="B103" s="49">
        <v>1207709.1299999999</v>
      </c>
      <c r="C103" s="47">
        <v>2653425.5</v>
      </c>
      <c r="D103" s="47">
        <v>2204398.65</v>
      </c>
      <c r="E103" s="47">
        <v>13067764.800000001</v>
      </c>
      <c r="F103" s="48">
        <v>19135708.489999998</v>
      </c>
      <c r="G103" s="47">
        <v>15632075.399999999</v>
      </c>
      <c r="H103" s="46">
        <v>3495507.3599999994</v>
      </c>
      <c r="I103" s="114">
        <v>-74478.120000004768</v>
      </c>
      <c r="J103" s="113">
        <v>-129446.89999999478</v>
      </c>
      <c r="M103" s="847"/>
      <c r="N103" s="847"/>
      <c r="O103" s="847"/>
      <c r="P103" s="847"/>
      <c r="Q103" s="847"/>
    </row>
    <row r="104" spans="1:17" ht="14.1" hidden="1" customHeight="1">
      <c r="A104" s="68">
        <v>2008</v>
      </c>
      <c r="B104" s="49">
        <v>1209474.05</v>
      </c>
      <c r="C104" s="47">
        <v>2647921.85</v>
      </c>
      <c r="D104" s="47">
        <v>2168132.7000000002</v>
      </c>
      <c r="E104" s="47">
        <v>13083015.9</v>
      </c>
      <c r="F104" s="48">
        <v>19124115.449999999</v>
      </c>
      <c r="G104" s="47">
        <v>15635955.700000001</v>
      </c>
      <c r="H104" s="46">
        <v>3485391.4299999974</v>
      </c>
      <c r="I104" s="112">
        <v>-11593.039999999106</v>
      </c>
      <c r="J104" s="111">
        <v>-170597.33999999613</v>
      </c>
      <c r="M104" s="847"/>
      <c r="N104" s="847"/>
      <c r="O104" s="847"/>
      <c r="P104" s="847"/>
      <c r="Q104" s="847"/>
    </row>
    <row r="105" spans="1:17" ht="14.1" hidden="1" customHeight="1">
      <c r="A105" s="45">
        <v>2008</v>
      </c>
      <c r="B105" s="49">
        <v>1212575.97</v>
      </c>
      <c r="C105" s="47">
        <v>2629319.36</v>
      </c>
      <c r="D105" s="47">
        <v>2117234.29</v>
      </c>
      <c r="E105" s="47">
        <v>13072579.9</v>
      </c>
      <c r="F105" s="48">
        <v>19041178.619999994</v>
      </c>
      <c r="G105" s="47">
        <v>15559647.890000001</v>
      </c>
      <c r="H105" s="46">
        <v>3478479.3299999945</v>
      </c>
      <c r="I105" s="112">
        <v>-82936.830000005662</v>
      </c>
      <c r="J105" s="111">
        <v>-290725.58000000939</v>
      </c>
      <c r="M105" s="847"/>
      <c r="N105" s="847"/>
      <c r="O105" s="847"/>
      <c r="P105" s="847"/>
      <c r="Q105" s="847"/>
    </row>
    <row r="106" spans="1:17" ht="14.1" hidden="1" customHeight="1">
      <c r="A106" s="45">
        <v>2008</v>
      </c>
      <c r="B106" s="49">
        <v>1220067.75</v>
      </c>
      <c r="C106" s="47">
        <v>2602788.39</v>
      </c>
      <c r="D106" s="47">
        <v>2054577.56</v>
      </c>
      <c r="E106" s="47">
        <v>13023044.6</v>
      </c>
      <c r="F106" s="48">
        <v>18902655.719999999</v>
      </c>
      <c r="G106" s="47">
        <v>15442550.779997924</v>
      </c>
      <c r="H106" s="46">
        <v>3464874.570002073</v>
      </c>
      <c r="I106" s="112">
        <v>-138522.89999999478</v>
      </c>
      <c r="J106" s="111">
        <v>-465998.6999999918</v>
      </c>
      <c r="M106" s="847"/>
      <c r="N106" s="847"/>
      <c r="O106" s="847"/>
      <c r="P106" s="847"/>
      <c r="Q106" s="847"/>
    </row>
    <row r="107" spans="1:17" ht="14.1" hidden="1" customHeight="1">
      <c r="A107" s="45">
        <v>2008</v>
      </c>
      <c r="B107" s="66">
        <v>1219279.58</v>
      </c>
      <c r="C107" s="64">
        <v>2571787.9300000002</v>
      </c>
      <c r="D107" s="64">
        <v>1987979.27</v>
      </c>
      <c r="E107" s="64">
        <v>12964248.6</v>
      </c>
      <c r="F107" s="65">
        <v>18741278.349999998</v>
      </c>
      <c r="G107" s="64">
        <v>15298256.800000001</v>
      </c>
      <c r="H107" s="63">
        <v>3448629.6499999985</v>
      </c>
      <c r="I107" s="112">
        <v>-161377.37000000104</v>
      </c>
      <c r="J107" s="111">
        <v>-658725.43000000343</v>
      </c>
      <c r="M107" s="847"/>
      <c r="N107" s="847"/>
      <c r="O107" s="847"/>
      <c r="P107" s="847"/>
      <c r="Q107" s="847"/>
    </row>
    <row r="108" spans="1:17" ht="14.1" hidden="1" customHeight="1">
      <c r="A108" s="45">
        <v>2008</v>
      </c>
      <c r="B108" s="49">
        <v>1219568.1299999999</v>
      </c>
      <c r="C108" s="47">
        <v>2538457.38</v>
      </c>
      <c r="D108" s="47">
        <v>1920573.88</v>
      </c>
      <c r="E108" s="47">
        <v>12900472</v>
      </c>
      <c r="F108" s="48">
        <v>18580741.150000006</v>
      </c>
      <c r="G108" s="47">
        <v>15152907.87999155</v>
      </c>
      <c r="H108" s="46">
        <v>3431954.7800084571</v>
      </c>
      <c r="I108" s="112">
        <v>-160537.1999999918</v>
      </c>
      <c r="J108" s="111">
        <v>-830617.52999999374</v>
      </c>
      <c r="K108" s="126"/>
      <c r="M108" s="847"/>
      <c r="N108" s="847"/>
      <c r="O108" s="847"/>
      <c r="P108" s="847"/>
      <c r="Q108" s="847"/>
    </row>
    <row r="109" spans="1:17" ht="14.1" customHeight="1">
      <c r="A109" s="1035" t="s">
        <v>34</v>
      </c>
      <c r="B109" s="1036"/>
      <c r="C109" s="1036"/>
      <c r="D109" s="1036"/>
      <c r="E109" s="1036"/>
      <c r="F109" s="1036"/>
      <c r="G109" s="1036"/>
      <c r="H109" s="1037"/>
      <c r="I109" s="134"/>
      <c r="J109" s="128"/>
      <c r="M109" s="847"/>
      <c r="N109" s="849"/>
      <c r="O109" s="847"/>
      <c r="P109" s="847"/>
      <c r="Q109" s="847"/>
    </row>
    <row r="110" spans="1:17" ht="14.1" hidden="1" customHeight="1">
      <c r="A110" s="1038"/>
      <c r="B110" s="1039"/>
      <c r="C110" s="1039"/>
      <c r="D110" s="1039"/>
      <c r="E110" s="1039"/>
      <c r="F110" s="1039"/>
      <c r="G110" s="1039"/>
      <c r="H110" s="1040"/>
      <c r="I110" s="129"/>
      <c r="J110" s="128"/>
      <c r="M110" s="847"/>
      <c r="N110" s="847"/>
      <c r="O110" s="847"/>
      <c r="P110" s="847"/>
      <c r="Q110" s="847"/>
    </row>
    <row r="111" spans="1:17" ht="14.1" hidden="1" customHeight="1">
      <c r="A111" s="36">
        <v>2008</v>
      </c>
      <c r="B111" s="133"/>
      <c r="C111" s="131"/>
      <c r="D111" s="131"/>
      <c r="E111" s="131"/>
      <c r="F111" s="132"/>
      <c r="G111" s="131"/>
      <c r="H111" s="130"/>
      <c r="I111" s="129"/>
      <c r="J111" s="128"/>
      <c r="M111" s="847"/>
      <c r="N111" s="847"/>
      <c r="O111" s="847"/>
      <c r="P111" s="847"/>
      <c r="Q111" s="847"/>
    </row>
    <row r="112" spans="1:17" ht="14.1" hidden="1" customHeight="1">
      <c r="A112" s="45">
        <v>2008</v>
      </c>
      <c r="B112" s="49">
        <v>1139616.05</v>
      </c>
      <c r="C112" s="47">
        <v>2763366.53</v>
      </c>
      <c r="D112" s="47">
        <v>2585760.77</v>
      </c>
      <c r="E112" s="47">
        <v>12940714.4</v>
      </c>
      <c r="F112" s="48">
        <v>19429801.200000003</v>
      </c>
      <c r="G112" s="47">
        <v>15908744.200000001</v>
      </c>
      <c r="H112" s="46">
        <v>3521346.48</v>
      </c>
      <c r="I112" s="112">
        <v>18442.520000003278</v>
      </c>
      <c r="J112" s="111">
        <v>428030.40000000969</v>
      </c>
      <c r="M112" s="847"/>
      <c r="N112" s="847"/>
      <c r="O112" s="847"/>
      <c r="P112" s="847"/>
      <c r="Q112" s="847"/>
    </row>
    <row r="113" spans="1:17" ht="13.7" hidden="1" customHeight="1">
      <c r="A113" s="45">
        <v>2008</v>
      </c>
      <c r="B113" s="66">
        <v>1141604.5099999998</v>
      </c>
      <c r="C113" s="64">
        <v>2759612.3699999996</v>
      </c>
      <c r="D113" s="64">
        <v>2566603.73</v>
      </c>
      <c r="E113" s="64">
        <v>12969633</v>
      </c>
      <c r="F113" s="65">
        <v>19442308.800000001</v>
      </c>
      <c r="G113" s="64">
        <v>15916811.899999999</v>
      </c>
      <c r="H113" s="63">
        <v>3525506.07</v>
      </c>
      <c r="I113" s="112">
        <v>12507.599999997765</v>
      </c>
      <c r="J113" s="111">
        <v>387141.40000000224</v>
      </c>
      <c r="M113" s="847"/>
      <c r="N113" s="849"/>
      <c r="O113" s="847"/>
      <c r="P113" s="847"/>
      <c r="Q113" s="847"/>
    </row>
    <row r="114" spans="1:17" ht="14.1" hidden="1" customHeight="1">
      <c r="A114" s="45">
        <v>2008</v>
      </c>
      <c r="B114" s="49">
        <v>1148897.25</v>
      </c>
      <c r="C114" s="47">
        <v>2753766.27</v>
      </c>
      <c r="D114" s="47">
        <v>2532252.75</v>
      </c>
      <c r="E114" s="47">
        <v>12989233.1</v>
      </c>
      <c r="F114" s="48">
        <v>19430139.400000002</v>
      </c>
      <c r="G114" s="47">
        <v>15903879.4</v>
      </c>
      <c r="H114" s="46">
        <v>3526050.32</v>
      </c>
      <c r="I114" s="112">
        <v>-12169.39999999851</v>
      </c>
      <c r="J114" s="111">
        <v>318942.19000000879</v>
      </c>
      <c r="M114" s="847"/>
      <c r="N114" s="849"/>
      <c r="O114" s="847"/>
      <c r="P114" s="847"/>
      <c r="Q114" s="847"/>
    </row>
    <row r="115" spans="1:17" ht="14.1" hidden="1" customHeight="1">
      <c r="A115" s="45">
        <v>2008</v>
      </c>
      <c r="B115" s="66">
        <v>1152266.57</v>
      </c>
      <c r="C115" s="64">
        <v>2747516.06</v>
      </c>
      <c r="D115" s="64">
        <v>2488835.9099999997</v>
      </c>
      <c r="E115" s="64">
        <v>13000145</v>
      </c>
      <c r="F115" s="65">
        <v>19394756.700000003</v>
      </c>
      <c r="G115" s="64">
        <v>15873475.800000001</v>
      </c>
      <c r="H115" s="63">
        <v>3520628.54</v>
      </c>
      <c r="I115" s="112">
        <v>-35382.699999999255</v>
      </c>
      <c r="J115" s="111">
        <v>247849.63000001013</v>
      </c>
      <c r="M115" s="847"/>
      <c r="N115" s="849"/>
      <c r="O115" s="847"/>
      <c r="P115" s="847"/>
      <c r="Q115" s="847"/>
    </row>
    <row r="116" spans="1:17" ht="14.1" customHeight="1">
      <c r="A116" s="45">
        <v>2008</v>
      </c>
      <c r="B116" s="49">
        <v>1153843.5</v>
      </c>
      <c r="C116" s="47">
        <v>2732647.64</v>
      </c>
      <c r="D116" s="47">
        <v>2434197.69</v>
      </c>
      <c r="E116" s="47">
        <v>12994274.889999999</v>
      </c>
      <c r="F116" s="48">
        <v>19317908.289999999</v>
      </c>
      <c r="G116" s="47">
        <v>15805255.189999999</v>
      </c>
      <c r="H116" s="46">
        <v>3512052.87</v>
      </c>
      <c r="I116" s="112">
        <v>-76848.410000003874</v>
      </c>
      <c r="J116" s="111">
        <v>122915.31000000611</v>
      </c>
      <c r="M116" s="847"/>
      <c r="N116" s="849"/>
      <c r="O116" s="847"/>
      <c r="P116" s="847"/>
      <c r="Q116" s="847"/>
    </row>
    <row r="117" spans="1:17" ht="14.1" hidden="1" customHeight="1">
      <c r="A117" s="45">
        <v>2008</v>
      </c>
      <c r="B117" s="49">
        <v>1148009.3600000001</v>
      </c>
      <c r="C117" s="47">
        <v>2715817.97</v>
      </c>
      <c r="D117" s="47">
        <v>2372866.41</v>
      </c>
      <c r="E117" s="47">
        <v>12981956.610000001</v>
      </c>
      <c r="F117" s="48">
        <v>19220984.309999999</v>
      </c>
      <c r="G117" s="47">
        <v>15716784.310000001</v>
      </c>
      <c r="H117" s="46">
        <v>3503989.48</v>
      </c>
      <c r="I117" s="112">
        <v>-96923.980000000447</v>
      </c>
      <c r="J117" s="111">
        <v>-15355.95000000298</v>
      </c>
      <c r="N117" s="30"/>
    </row>
    <row r="118" spans="1:17" ht="14.1" hidden="1" customHeight="1">
      <c r="A118" s="45">
        <v>2008</v>
      </c>
      <c r="B118" s="49">
        <v>1152325.07</v>
      </c>
      <c r="C118" s="47">
        <v>2700860.17</v>
      </c>
      <c r="D118" s="47">
        <v>2319249.91</v>
      </c>
      <c r="E118" s="47">
        <v>12969760.890000001</v>
      </c>
      <c r="F118" s="48">
        <v>19144714.190000001</v>
      </c>
      <c r="G118" s="47">
        <v>15648783.389999999</v>
      </c>
      <c r="H118" s="46">
        <v>3495154.83</v>
      </c>
      <c r="I118" s="114">
        <v>-76270.119999997318</v>
      </c>
      <c r="J118" s="113">
        <v>-120441.1999999918</v>
      </c>
      <c r="N118" s="30"/>
    </row>
    <row r="119" spans="1:17" ht="14.1" hidden="1" customHeight="1">
      <c r="A119" s="45">
        <v>2008</v>
      </c>
      <c r="B119" s="49">
        <v>1155373.4400000002</v>
      </c>
      <c r="C119" s="47">
        <v>2688335.5</v>
      </c>
      <c r="D119" s="47">
        <v>2268091.88</v>
      </c>
      <c r="E119" s="47">
        <v>12954183.199999999</v>
      </c>
      <c r="F119" s="48">
        <v>19067401</v>
      </c>
      <c r="G119" s="47">
        <v>15581240.1</v>
      </c>
      <c r="H119" s="46">
        <v>3485886.73</v>
      </c>
      <c r="I119" s="112">
        <v>-77313.190000001341</v>
      </c>
      <c r="J119" s="111">
        <v>-227311.78999999538</v>
      </c>
      <c r="N119" s="30"/>
    </row>
    <row r="120" spans="1:17" ht="14.1" hidden="1" customHeight="1">
      <c r="A120" s="45">
        <v>2008</v>
      </c>
      <c r="B120" s="49">
        <v>1153262.8</v>
      </c>
      <c r="C120" s="47">
        <v>2668679.65</v>
      </c>
      <c r="D120" s="47">
        <v>2216239.75</v>
      </c>
      <c r="E120" s="47">
        <v>12936418.369999999</v>
      </c>
      <c r="F120" s="48">
        <v>18979101.869999997</v>
      </c>
      <c r="G120" s="47">
        <v>15503219.469999999</v>
      </c>
      <c r="H120" s="46">
        <v>3475378.5</v>
      </c>
      <c r="I120" s="112">
        <v>-88299.130000002682</v>
      </c>
      <c r="J120" s="111">
        <v>-352802.33000000566</v>
      </c>
      <c r="N120" s="30"/>
    </row>
    <row r="121" spans="1:17" ht="14.1" hidden="1" customHeight="1">
      <c r="A121" s="45">
        <v>2008</v>
      </c>
      <c r="B121" s="49">
        <v>1166942.0900000001</v>
      </c>
      <c r="C121" s="47">
        <v>2640754.02</v>
      </c>
      <c r="D121" s="47">
        <v>2152852.27</v>
      </c>
      <c r="E121" s="47">
        <v>12894979.300000001</v>
      </c>
      <c r="F121" s="48">
        <v>18859906.900000002</v>
      </c>
      <c r="G121" s="47">
        <v>15398617.200000001</v>
      </c>
      <c r="H121" s="46">
        <v>3460810.3000000003</v>
      </c>
      <c r="I121" s="112">
        <v>-119194.96999999508</v>
      </c>
      <c r="J121" s="111">
        <v>-508747.51999998838</v>
      </c>
      <c r="N121" s="30"/>
    </row>
    <row r="122" spans="1:17" ht="14.1" hidden="1" customHeight="1">
      <c r="A122" s="45">
        <v>2008</v>
      </c>
      <c r="B122" s="49">
        <v>1165816.95</v>
      </c>
      <c r="C122" s="47">
        <v>2607562.77</v>
      </c>
      <c r="D122" s="47">
        <v>2087826.38</v>
      </c>
      <c r="E122" s="47">
        <v>12839248.549999999</v>
      </c>
      <c r="F122" s="48">
        <v>18704147.949999999</v>
      </c>
      <c r="G122" s="47">
        <v>15259591.65</v>
      </c>
      <c r="H122" s="46">
        <v>3444691.9</v>
      </c>
      <c r="I122" s="112">
        <v>-155758.95000000298</v>
      </c>
      <c r="J122" s="111">
        <v>-695855.83000000194</v>
      </c>
      <c r="N122" s="30"/>
    </row>
    <row r="123" spans="1:17" ht="14.1" hidden="1" customHeight="1">
      <c r="A123" s="45">
        <v>2008</v>
      </c>
      <c r="B123" s="49">
        <v>1160558.6299999999</v>
      </c>
      <c r="C123" s="47">
        <v>2576526.38</v>
      </c>
      <c r="D123" s="47">
        <v>2030655.24</v>
      </c>
      <c r="E123" s="47">
        <v>12786103.610000001</v>
      </c>
      <c r="F123" s="48">
        <v>18551304.309999999</v>
      </c>
      <c r="G123" s="47">
        <v>15124179.210000001</v>
      </c>
      <c r="H123" s="46">
        <v>3427767.07</v>
      </c>
      <c r="I123" s="112">
        <v>-152843.6400000006</v>
      </c>
      <c r="J123" s="111">
        <v>-860054.37000000104</v>
      </c>
      <c r="K123" s="126"/>
      <c r="N123" s="30"/>
    </row>
    <row r="124" spans="1:17" ht="14.1" hidden="1" customHeight="1">
      <c r="A124" s="45">
        <v>2009</v>
      </c>
      <c r="B124" s="49"/>
      <c r="C124" s="47"/>
      <c r="D124" s="47"/>
      <c r="E124" s="47"/>
      <c r="F124" s="48"/>
      <c r="G124" s="47"/>
      <c r="H124" s="46"/>
      <c r="I124" s="112"/>
      <c r="J124" s="123"/>
      <c r="N124" s="30"/>
    </row>
    <row r="125" spans="1:17" ht="14.1" hidden="1" customHeight="1">
      <c r="A125" s="45">
        <v>2009</v>
      </c>
      <c r="B125" s="49">
        <v>1164694.07</v>
      </c>
      <c r="C125" s="47">
        <v>2538973.64</v>
      </c>
      <c r="D125" s="47">
        <v>1973581.59</v>
      </c>
      <c r="E125" s="47">
        <v>12747367</v>
      </c>
      <c r="F125" s="48">
        <v>18424150.800000001</v>
      </c>
      <c r="G125" s="47">
        <v>15016759.699999999</v>
      </c>
      <c r="H125" s="46">
        <v>3407642.35</v>
      </c>
      <c r="I125" s="112">
        <v>-127153.50999999791</v>
      </c>
      <c r="J125" s="111">
        <v>-1005650.4000000022</v>
      </c>
      <c r="N125" s="30"/>
    </row>
    <row r="126" spans="1:17" ht="14.1" hidden="1" customHeight="1">
      <c r="A126" s="45">
        <v>2009</v>
      </c>
      <c r="B126" s="49">
        <v>1174807.6100000001</v>
      </c>
      <c r="C126" s="47">
        <v>2502886.38</v>
      </c>
      <c r="D126" s="47">
        <v>1923188.3900000001</v>
      </c>
      <c r="E126" s="47">
        <v>12703403.9</v>
      </c>
      <c r="F126" s="48">
        <v>18302708.900000002</v>
      </c>
      <c r="G126" s="47">
        <v>14915741.800000001</v>
      </c>
      <c r="H126" s="46">
        <v>3387361.11</v>
      </c>
      <c r="I126" s="112">
        <v>-121441.89999999851</v>
      </c>
      <c r="J126" s="111">
        <v>-1139599.8999999985</v>
      </c>
      <c r="N126" s="30"/>
    </row>
    <row r="127" spans="1:17" ht="14.1" hidden="1" customHeight="1">
      <c r="A127" s="45">
        <v>2009</v>
      </c>
      <c r="B127" s="49">
        <v>1183752.1099999999</v>
      </c>
      <c r="C127" s="47">
        <v>2467548.46</v>
      </c>
      <c r="D127" s="47">
        <v>1879899.7999999998</v>
      </c>
      <c r="E127" s="47">
        <v>12659585.4</v>
      </c>
      <c r="F127" s="48">
        <v>18187026.300000001</v>
      </c>
      <c r="G127" s="47">
        <v>14819768.300000001</v>
      </c>
      <c r="H127" s="46">
        <v>3368073.7600000002</v>
      </c>
      <c r="I127" s="112">
        <v>-115682.60000000149</v>
      </c>
      <c r="J127" s="111">
        <v>-1243113.1000000015</v>
      </c>
      <c r="N127" s="30"/>
    </row>
    <row r="128" spans="1:17" ht="14.1" hidden="1" customHeight="1">
      <c r="A128" s="45">
        <v>2009</v>
      </c>
      <c r="B128" s="49">
        <v>1192170.08</v>
      </c>
      <c r="C128" s="47">
        <v>2439448.5100000002</v>
      </c>
      <c r="D128" s="47">
        <v>1842461.75</v>
      </c>
      <c r="E128" s="47">
        <v>12622451.299999999</v>
      </c>
      <c r="F128" s="48">
        <v>18090136.099999998</v>
      </c>
      <c r="G128" s="47">
        <v>14740848.5</v>
      </c>
      <c r="H128" s="46">
        <v>3350066.21</v>
      </c>
      <c r="I128" s="112">
        <v>-96890.20000000298</v>
      </c>
      <c r="J128" s="111">
        <v>-1304620.6000000052</v>
      </c>
      <c r="N128" s="30"/>
    </row>
    <row r="129" spans="1:14" ht="14.1" customHeight="1">
      <c r="A129" s="45">
        <v>2009</v>
      </c>
      <c r="B129" s="49">
        <v>1200190.19</v>
      </c>
      <c r="C129" s="47">
        <v>2418134.5900000003</v>
      </c>
      <c r="D129" s="47">
        <v>1818731.65</v>
      </c>
      <c r="E129" s="47">
        <v>12597582.75</v>
      </c>
      <c r="F129" s="48">
        <v>18026705.950000003</v>
      </c>
      <c r="G129" s="47">
        <v>14693129.449999999</v>
      </c>
      <c r="H129" s="46">
        <v>3334196</v>
      </c>
      <c r="I129" s="112">
        <v>-63430.149999994785</v>
      </c>
      <c r="J129" s="111">
        <v>-1291202.3399999961</v>
      </c>
      <c r="N129" s="30"/>
    </row>
    <row r="130" spans="1:14" ht="14.1" hidden="1" customHeight="1">
      <c r="A130" s="45">
        <v>2009</v>
      </c>
      <c r="B130" s="49">
        <v>1206009.1000000001</v>
      </c>
      <c r="C130" s="47">
        <v>2398946.92</v>
      </c>
      <c r="D130" s="47">
        <v>1800594.83</v>
      </c>
      <c r="E130" s="47">
        <v>12579461.359999999</v>
      </c>
      <c r="F130" s="48">
        <v>17975549.259999998</v>
      </c>
      <c r="G130" s="47">
        <v>14655472.859999999</v>
      </c>
      <c r="H130" s="46">
        <v>3320673.1100000003</v>
      </c>
      <c r="I130" s="112">
        <v>-51156.690000005066</v>
      </c>
      <c r="J130" s="111">
        <v>-1245435.0500000007</v>
      </c>
      <c r="N130" s="30"/>
    </row>
    <row r="131" spans="1:14" ht="14.1" hidden="1" customHeight="1">
      <c r="A131" s="45">
        <v>2009</v>
      </c>
      <c r="B131" s="49">
        <v>1205377.4100000001</v>
      </c>
      <c r="C131" s="47">
        <v>2382598.1700000004</v>
      </c>
      <c r="D131" s="47">
        <v>1782734.3599999999</v>
      </c>
      <c r="E131" s="47">
        <v>12568827.700000001</v>
      </c>
      <c r="F131" s="48">
        <v>17936270.200000003</v>
      </c>
      <c r="G131" s="47">
        <v>14627145.500000002</v>
      </c>
      <c r="H131" s="46">
        <v>3309106.44</v>
      </c>
      <c r="I131" s="114">
        <v>-39279.059999994934</v>
      </c>
      <c r="J131" s="113">
        <v>-1208443.9899999984</v>
      </c>
      <c r="N131" s="30"/>
    </row>
    <row r="132" spans="1:14" ht="14.1" hidden="1" customHeight="1">
      <c r="A132" s="45">
        <v>2009</v>
      </c>
      <c r="B132" s="49">
        <v>1206185.69</v>
      </c>
      <c r="C132" s="47">
        <v>2378685.02</v>
      </c>
      <c r="D132" s="47">
        <v>1764451.5799999998</v>
      </c>
      <c r="E132" s="47">
        <v>12573167.370000001</v>
      </c>
      <c r="F132" s="48">
        <v>17921639.07</v>
      </c>
      <c r="G132" s="47">
        <v>14619118.57</v>
      </c>
      <c r="H132" s="46">
        <v>3301124.89</v>
      </c>
      <c r="I132" s="112">
        <v>-14631.130000002682</v>
      </c>
      <c r="J132" s="111">
        <v>-1145761.9299999997</v>
      </c>
      <c r="N132" s="30"/>
    </row>
    <row r="133" spans="1:14" ht="14.1" hidden="1" customHeight="1">
      <c r="A133" s="45">
        <v>2009</v>
      </c>
      <c r="B133" s="49">
        <v>1215849.9300000002</v>
      </c>
      <c r="C133" s="47">
        <v>2367617.0299999998</v>
      </c>
      <c r="D133" s="47">
        <v>1739479.14</v>
      </c>
      <c r="E133" s="47">
        <v>12559296.43</v>
      </c>
      <c r="F133" s="48">
        <v>17884860.23</v>
      </c>
      <c r="G133" s="47">
        <v>14590172.83</v>
      </c>
      <c r="H133" s="46">
        <v>3293530.22</v>
      </c>
      <c r="I133" s="112">
        <v>-36778.839999999851</v>
      </c>
      <c r="J133" s="111">
        <v>-1094241.6399999969</v>
      </c>
      <c r="N133" s="30"/>
    </row>
    <row r="134" spans="1:14" ht="14.1" hidden="1" customHeight="1">
      <c r="A134" s="45">
        <v>2009</v>
      </c>
      <c r="B134" s="49">
        <v>1213224.6099999999</v>
      </c>
      <c r="C134" s="47">
        <v>2354376.8199999998</v>
      </c>
      <c r="D134" s="47">
        <v>1715526.4</v>
      </c>
      <c r="E134" s="47">
        <v>12562658.74</v>
      </c>
      <c r="F134" s="48">
        <v>17850047.840000004</v>
      </c>
      <c r="G134" s="47">
        <v>14565715.74</v>
      </c>
      <c r="H134" s="46">
        <v>3283679.18</v>
      </c>
      <c r="I134" s="112">
        <v>-34812.389999996871</v>
      </c>
      <c r="J134" s="111">
        <v>-1009859.0599999987</v>
      </c>
      <c r="N134" s="30"/>
    </row>
    <row r="135" spans="1:14" ht="14.1" hidden="1" customHeight="1">
      <c r="A135" s="45">
        <v>2009</v>
      </c>
      <c r="B135" s="49">
        <v>1211270.4100000001</v>
      </c>
      <c r="C135" s="47">
        <v>2345747.36</v>
      </c>
      <c r="D135" s="47">
        <v>1694299.4000000001</v>
      </c>
      <c r="E135" s="47">
        <v>12574165.91</v>
      </c>
      <c r="F135" s="48">
        <v>17829862.41</v>
      </c>
      <c r="G135" s="47">
        <v>14554275.709999999</v>
      </c>
      <c r="H135" s="46">
        <v>3274988.4299999997</v>
      </c>
      <c r="I135" s="112">
        <v>-20185.430000003427</v>
      </c>
      <c r="J135" s="111">
        <v>-874285.53999999911</v>
      </c>
      <c r="N135" s="30"/>
    </row>
    <row r="136" spans="1:14" ht="14.1" hidden="1" customHeight="1">
      <c r="A136" s="45">
        <v>2009</v>
      </c>
      <c r="B136" s="49">
        <v>1215432.79</v>
      </c>
      <c r="C136" s="47">
        <v>2340227.09</v>
      </c>
      <c r="D136" s="47">
        <v>1670776.49</v>
      </c>
      <c r="E136" s="47">
        <v>12578019.51</v>
      </c>
      <c r="F136" s="48">
        <v>17805924.010000002</v>
      </c>
      <c r="G136" s="47">
        <v>14536426.51</v>
      </c>
      <c r="H136" s="46">
        <v>3269303.14</v>
      </c>
      <c r="I136" s="112">
        <v>-23938.39999999851</v>
      </c>
      <c r="J136" s="111">
        <v>-745380.29999999702</v>
      </c>
      <c r="K136" s="126"/>
      <c r="N136" s="30"/>
    </row>
    <row r="137" spans="1:14" ht="14.1" hidden="1" customHeight="1">
      <c r="A137" s="45">
        <v>2010</v>
      </c>
      <c r="B137" s="49"/>
      <c r="C137" s="47"/>
      <c r="D137" s="47"/>
      <c r="E137" s="47"/>
      <c r="F137" s="48"/>
      <c r="G137" s="47"/>
      <c r="H137" s="46"/>
      <c r="I137" s="112"/>
      <c r="J137" s="123"/>
      <c r="N137" s="30"/>
    </row>
    <row r="138" spans="1:14" ht="14.1" hidden="1" customHeight="1">
      <c r="A138" s="45">
        <v>2010</v>
      </c>
      <c r="B138" s="49">
        <v>1218288.6200000001</v>
      </c>
      <c r="C138" s="47">
        <v>2330977.98</v>
      </c>
      <c r="D138" s="47">
        <v>1626224.54</v>
      </c>
      <c r="E138" s="47">
        <v>12583589</v>
      </c>
      <c r="F138" s="48">
        <v>17773387.5</v>
      </c>
      <c r="G138" s="47">
        <v>14507919.1</v>
      </c>
      <c r="H138" s="46">
        <v>3265037.9699999997</v>
      </c>
      <c r="I138" s="112">
        <v>-32536.510000001639</v>
      </c>
      <c r="J138" s="111">
        <v>-650763.30000000075</v>
      </c>
      <c r="N138" s="30"/>
    </row>
    <row r="139" spans="1:14" ht="14.1" hidden="1" customHeight="1">
      <c r="A139" s="45">
        <v>2010</v>
      </c>
      <c r="B139" s="49">
        <v>1222985.98</v>
      </c>
      <c r="C139" s="47">
        <v>2323384.14</v>
      </c>
      <c r="D139" s="47">
        <v>1612715.34</v>
      </c>
      <c r="E139" s="47">
        <v>12595414.9</v>
      </c>
      <c r="F139" s="48">
        <v>17759368.100000001</v>
      </c>
      <c r="G139" s="47">
        <v>14501322.4</v>
      </c>
      <c r="H139" s="46">
        <v>3258351.7</v>
      </c>
      <c r="I139" s="112">
        <v>-14019.39999999851</v>
      </c>
      <c r="J139" s="111">
        <v>-543340.80000000075</v>
      </c>
      <c r="N139" s="30"/>
    </row>
    <row r="140" spans="1:14" ht="14.1" hidden="1" customHeight="1">
      <c r="A140" s="45">
        <v>2010</v>
      </c>
      <c r="B140" s="49">
        <v>1217021.7</v>
      </c>
      <c r="C140" s="47">
        <v>2313412.3800000004</v>
      </c>
      <c r="D140" s="47">
        <v>1596469.08</v>
      </c>
      <c r="E140" s="47">
        <v>12599383.550000001</v>
      </c>
      <c r="F140" s="48">
        <v>17728808.550000001</v>
      </c>
      <c r="G140" s="47">
        <v>14478630.25</v>
      </c>
      <c r="H140" s="46">
        <v>3251271.21</v>
      </c>
      <c r="I140" s="112">
        <v>-30559.550000000745</v>
      </c>
      <c r="J140" s="111">
        <v>-458217.75</v>
      </c>
      <c r="N140" s="30"/>
    </row>
    <row r="141" spans="1:14" ht="14.1" hidden="1" customHeight="1">
      <c r="A141" s="45">
        <v>2010</v>
      </c>
      <c r="B141" s="49">
        <v>1205749.8</v>
      </c>
      <c r="C141" s="47">
        <v>2306189.19</v>
      </c>
      <c r="D141" s="47">
        <v>1590849.6199999999</v>
      </c>
      <c r="E141" s="47">
        <v>12601915.950000001</v>
      </c>
      <c r="F141" s="48">
        <v>17703398.150000002</v>
      </c>
      <c r="G141" s="47">
        <v>14459402.35</v>
      </c>
      <c r="H141" s="46">
        <v>3245090.59</v>
      </c>
      <c r="I141" s="112">
        <v>-25410.39999999851</v>
      </c>
      <c r="J141" s="111">
        <v>-386737.94999999553</v>
      </c>
      <c r="N141" s="30"/>
    </row>
    <row r="142" spans="1:14" ht="14.1" customHeight="1">
      <c r="A142" s="45">
        <v>2010</v>
      </c>
      <c r="B142" s="49">
        <v>1196683.1299999999</v>
      </c>
      <c r="C142" s="47">
        <v>2300832.4</v>
      </c>
      <c r="D142" s="47">
        <v>1583327.74</v>
      </c>
      <c r="E142" s="47">
        <v>12604964.9</v>
      </c>
      <c r="F142" s="48">
        <v>17682715.399999999</v>
      </c>
      <c r="G142" s="47">
        <v>14443531.600000001</v>
      </c>
      <c r="H142" s="46">
        <v>3240376.6300000004</v>
      </c>
      <c r="I142" s="112">
        <v>-20682.750000003725</v>
      </c>
      <c r="J142" s="111">
        <v>-343990.55000000447</v>
      </c>
      <c r="N142" s="30"/>
    </row>
    <row r="143" spans="1:14" ht="14.1" hidden="1" customHeight="1">
      <c r="A143" s="45">
        <v>2010</v>
      </c>
      <c r="B143" s="49">
        <v>1197993.8799999999</v>
      </c>
      <c r="C143" s="47">
        <v>2292725.02</v>
      </c>
      <c r="D143" s="47">
        <v>1571177.53</v>
      </c>
      <c r="E143" s="47">
        <v>12608520.030000001</v>
      </c>
      <c r="F143" s="48">
        <v>17663374.830000002</v>
      </c>
      <c r="G143" s="47">
        <v>14427962.73</v>
      </c>
      <c r="H143" s="46">
        <v>3236601.99</v>
      </c>
      <c r="I143" s="112">
        <v>-19340.569999996573</v>
      </c>
      <c r="J143" s="111">
        <v>-312174.42999999598</v>
      </c>
      <c r="N143" s="30"/>
    </row>
    <row r="144" spans="1:14" ht="14.1" hidden="1" customHeight="1">
      <c r="A144" s="45">
        <v>2010</v>
      </c>
      <c r="B144" s="49">
        <v>1195794.3399999999</v>
      </c>
      <c r="C144" s="47">
        <v>2286867.5100000002</v>
      </c>
      <c r="D144" s="47">
        <v>1557384.54</v>
      </c>
      <c r="E144" s="47">
        <v>12610842.820000002</v>
      </c>
      <c r="F144" s="48">
        <v>17647355.219999999</v>
      </c>
      <c r="G144" s="47">
        <v>14414503.220000001</v>
      </c>
      <c r="H144" s="46">
        <v>3232362.52</v>
      </c>
      <c r="I144" s="114">
        <v>-16019.610000003129</v>
      </c>
      <c r="J144" s="113">
        <v>-288914.98000000417</v>
      </c>
      <c r="N144" s="30"/>
    </row>
    <row r="145" spans="1:14" ht="14.1" hidden="1" customHeight="1">
      <c r="A145" s="45">
        <v>2010</v>
      </c>
      <c r="B145" s="49">
        <v>1194535.05</v>
      </c>
      <c r="C145" s="47">
        <v>2286211.73</v>
      </c>
      <c r="D145" s="47">
        <v>1542815.81</v>
      </c>
      <c r="E145" s="47">
        <v>12611649.799999999</v>
      </c>
      <c r="F145" s="48">
        <v>17635334.800000001</v>
      </c>
      <c r="G145" s="47">
        <v>14406036.300000001</v>
      </c>
      <c r="H145" s="46">
        <v>3227603.26</v>
      </c>
      <c r="I145" s="112">
        <v>-12020.419999998063</v>
      </c>
      <c r="J145" s="111">
        <v>-286304.26999999955</v>
      </c>
      <c r="N145" s="30"/>
    </row>
    <row r="146" spans="1:14" ht="14.1" hidden="1" customHeight="1">
      <c r="A146" s="45">
        <v>2010</v>
      </c>
      <c r="B146" s="49">
        <v>1196526.27</v>
      </c>
      <c r="C146" s="47">
        <v>2280516.2200000002</v>
      </c>
      <c r="D146" s="47">
        <v>1526668.4</v>
      </c>
      <c r="E146" s="47">
        <v>12615091.369999999</v>
      </c>
      <c r="F146" s="48">
        <v>17619423.07</v>
      </c>
      <c r="G146" s="47">
        <v>14395561.470000001</v>
      </c>
      <c r="H146" s="46">
        <v>3222721.31</v>
      </c>
      <c r="I146" s="112">
        <v>-15911.730000000447</v>
      </c>
      <c r="J146" s="111">
        <v>-265437.16000000015</v>
      </c>
      <c r="N146" s="30"/>
    </row>
    <row r="147" spans="1:14" ht="14.1" hidden="1" customHeight="1">
      <c r="A147" s="45">
        <v>2010</v>
      </c>
      <c r="B147" s="49">
        <v>1206768.3199999998</v>
      </c>
      <c r="C147" s="47">
        <v>2275829.71</v>
      </c>
      <c r="D147" s="47">
        <v>1513475.3599999999</v>
      </c>
      <c r="E147" s="47">
        <v>12618310.25</v>
      </c>
      <c r="F147" s="48">
        <v>17612817.75</v>
      </c>
      <c r="G147" s="47">
        <v>14394286.350000001</v>
      </c>
      <c r="H147" s="46">
        <v>3218377.97</v>
      </c>
      <c r="I147" s="112">
        <v>-6605.320000000298</v>
      </c>
      <c r="J147" s="111">
        <v>-237230.09000000358</v>
      </c>
      <c r="N147" s="30"/>
    </row>
    <row r="148" spans="1:14" ht="14.1" hidden="1" customHeight="1">
      <c r="A148" s="45">
        <v>2010</v>
      </c>
      <c r="B148" s="49">
        <v>1199148.68</v>
      </c>
      <c r="C148" s="47">
        <v>2272081.3199999998</v>
      </c>
      <c r="D148" s="47">
        <v>1503390.22</v>
      </c>
      <c r="E148" s="47">
        <v>12631467.640000001</v>
      </c>
      <c r="F148" s="48">
        <v>17604611.040000003</v>
      </c>
      <c r="G148" s="47">
        <v>14390534.74</v>
      </c>
      <c r="H148" s="46">
        <v>3213873.52</v>
      </c>
      <c r="I148" s="112">
        <v>-8206.7099999971688</v>
      </c>
      <c r="J148" s="111">
        <v>-225251.36999999732</v>
      </c>
      <c r="N148" s="30"/>
    </row>
    <row r="149" spans="1:14" ht="14.1" hidden="1" customHeight="1">
      <c r="A149" s="45">
        <v>2010</v>
      </c>
      <c r="B149" s="49">
        <v>1198752.2</v>
      </c>
      <c r="C149" s="47">
        <v>2266820.9299999997</v>
      </c>
      <c r="D149" s="47">
        <v>1484440.15</v>
      </c>
      <c r="E149" s="47">
        <v>12633752.339999998</v>
      </c>
      <c r="F149" s="48">
        <v>17586306.940000001</v>
      </c>
      <c r="G149" s="47">
        <v>14377295.539999999</v>
      </c>
      <c r="H149" s="46">
        <v>3209238.33</v>
      </c>
      <c r="I149" s="112">
        <v>-18304.10000000149</v>
      </c>
      <c r="J149" s="111">
        <v>-219617.0700000003</v>
      </c>
      <c r="K149" s="126"/>
      <c r="N149" s="30"/>
    </row>
    <row r="150" spans="1:14" ht="14.1" hidden="1" customHeight="1">
      <c r="A150" s="45">
        <v>2011</v>
      </c>
      <c r="B150" s="49"/>
      <c r="C150" s="47"/>
      <c r="D150" s="47"/>
      <c r="E150" s="47"/>
      <c r="F150" s="48"/>
      <c r="G150" s="47"/>
      <c r="H150" s="46"/>
      <c r="I150" s="124"/>
      <c r="J150" s="123"/>
      <c r="N150" s="30"/>
    </row>
    <row r="151" spans="1:14" ht="14.1" hidden="1" customHeight="1">
      <c r="A151" s="45">
        <v>2011</v>
      </c>
      <c r="B151" s="49">
        <v>1205976.6299999999</v>
      </c>
      <c r="C151" s="47">
        <v>2263078.64</v>
      </c>
      <c r="D151" s="47">
        <v>1468750.2</v>
      </c>
      <c r="E151" s="47">
        <v>12637062.700000001</v>
      </c>
      <c r="F151" s="48">
        <v>17577842.699999999</v>
      </c>
      <c r="G151" s="47">
        <v>14369297.5</v>
      </c>
      <c r="H151" s="46">
        <v>3206867.87</v>
      </c>
      <c r="I151" s="112">
        <v>-8464.2400000020862</v>
      </c>
      <c r="J151" s="111">
        <v>-195544.80000000075</v>
      </c>
      <c r="N151" s="30"/>
    </row>
    <row r="152" spans="1:14" ht="14.1" hidden="1" customHeight="1">
      <c r="A152" s="45">
        <v>2011</v>
      </c>
      <c r="B152" s="49">
        <v>1195644.73</v>
      </c>
      <c r="C152" s="47">
        <v>2257739.2199999997</v>
      </c>
      <c r="D152" s="47">
        <v>1456996.52</v>
      </c>
      <c r="E152" s="47">
        <v>12634271.75</v>
      </c>
      <c r="F152" s="48">
        <v>17545504.850000001</v>
      </c>
      <c r="G152" s="47">
        <v>14343606.750000002</v>
      </c>
      <c r="H152" s="46">
        <v>3202847.05</v>
      </c>
      <c r="I152" s="112">
        <v>-32337.849999997765</v>
      </c>
      <c r="J152" s="111">
        <v>-213863.25</v>
      </c>
      <c r="N152" s="30"/>
    </row>
    <row r="153" spans="1:14" ht="14.1" hidden="1" customHeight="1">
      <c r="A153" s="45">
        <v>2011</v>
      </c>
      <c r="B153" s="49">
        <v>1188993.05</v>
      </c>
      <c r="C153" s="47">
        <v>2254004.25</v>
      </c>
      <c r="D153" s="47">
        <v>1443142.71</v>
      </c>
      <c r="E153" s="47">
        <v>12645715.73</v>
      </c>
      <c r="F153" s="48">
        <v>17529899.729999997</v>
      </c>
      <c r="G153" s="47">
        <v>14330811.23</v>
      </c>
      <c r="H153" s="46">
        <v>3200338.19</v>
      </c>
      <c r="I153" s="112">
        <v>-15605.120000004768</v>
      </c>
      <c r="J153" s="111">
        <v>-198908.82000000402</v>
      </c>
      <c r="N153" s="30"/>
    </row>
    <row r="154" spans="1:14" ht="14.1" hidden="1" customHeight="1">
      <c r="A154" s="45">
        <v>2011</v>
      </c>
      <c r="B154" s="49">
        <v>1193305.8400000001</v>
      </c>
      <c r="C154" s="47">
        <v>2250322.0900000003</v>
      </c>
      <c r="D154" s="47">
        <v>1424213.16</v>
      </c>
      <c r="E154" s="47">
        <v>12660796.359999999</v>
      </c>
      <c r="F154" s="48">
        <v>17526590.060000002</v>
      </c>
      <c r="G154" s="47">
        <v>14329284.26</v>
      </c>
      <c r="H154" s="46">
        <v>3198795.42</v>
      </c>
      <c r="I154" s="112">
        <v>-3309.6699999943376</v>
      </c>
      <c r="J154" s="111">
        <v>-176808.08999999985</v>
      </c>
      <c r="N154" s="30"/>
    </row>
    <row r="155" spans="1:14" ht="14.1" customHeight="1">
      <c r="A155" s="45">
        <v>2011</v>
      </c>
      <c r="B155" s="49">
        <v>1193575.1700000002</v>
      </c>
      <c r="C155" s="47">
        <v>2244234.73</v>
      </c>
      <c r="D155" s="47">
        <v>1400942.82</v>
      </c>
      <c r="E155" s="47">
        <v>12669012.200000001</v>
      </c>
      <c r="F155" s="48">
        <v>17503926.800000001</v>
      </c>
      <c r="G155" s="47">
        <v>14308859.9</v>
      </c>
      <c r="H155" s="46">
        <v>3196666.03</v>
      </c>
      <c r="I155" s="112">
        <v>-22663.260000001639</v>
      </c>
      <c r="J155" s="111">
        <v>-178788.59999999776</v>
      </c>
      <c r="N155" s="30"/>
    </row>
    <row r="156" spans="1:14" ht="14.1" hidden="1" customHeight="1">
      <c r="A156" s="45">
        <v>2011</v>
      </c>
      <c r="B156" s="49">
        <v>1192756.3</v>
      </c>
      <c r="C156" s="47">
        <v>2238170.52</v>
      </c>
      <c r="D156" s="47">
        <v>1380213.6</v>
      </c>
      <c r="E156" s="47">
        <v>12647481.239999998</v>
      </c>
      <c r="F156" s="48">
        <v>17459254.539999999</v>
      </c>
      <c r="G156" s="47">
        <v>14267430.439999999</v>
      </c>
      <c r="H156" s="46">
        <v>3193374.22</v>
      </c>
      <c r="I156" s="112">
        <v>-44672.260000001639</v>
      </c>
      <c r="J156" s="111">
        <v>-204120.29000000283</v>
      </c>
      <c r="N156" s="30"/>
    </row>
    <row r="157" spans="1:14" ht="14.1" hidden="1" customHeight="1">
      <c r="A157" s="45">
        <v>2011</v>
      </c>
      <c r="B157" s="49">
        <v>1189716.24</v>
      </c>
      <c r="C157" s="47">
        <v>2233142.54</v>
      </c>
      <c r="D157" s="47">
        <v>1360225.9</v>
      </c>
      <c r="E157" s="47">
        <v>12654673.060000001</v>
      </c>
      <c r="F157" s="48">
        <v>17438054.060000002</v>
      </c>
      <c r="G157" s="47">
        <v>14246018.66</v>
      </c>
      <c r="H157" s="46">
        <v>3190555.9699999997</v>
      </c>
      <c r="I157" s="114">
        <v>-21200.479999996722</v>
      </c>
      <c r="J157" s="113">
        <v>-209301.15999999642</v>
      </c>
      <c r="N157" s="30"/>
    </row>
    <row r="158" spans="1:14" ht="14.1" hidden="1" customHeight="1">
      <c r="A158" s="45">
        <v>2011</v>
      </c>
      <c r="B158" s="49">
        <v>1189923.6499999999</v>
      </c>
      <c r="C158" s="47">
        <v>2231158.83</v>
      </c>
      <c r="D158" s="47">
        <v>1343517.54</v>
      </c>
      <c r="E158" s="47">
        <v>12645515.49</v>
      </c>
      <c r="F158" s="48">
        <v>17417098.890000001</v>
      </c>
      <c r="G158" s="47">
        <v>14224815.189999999</v>
      </c>
      <c r="H158" s="46">
        <v>3189246.53</v>
      </c>
      <c r="I158" s="112">
        <v>-20955.170000001788</v>
      </c>
      <c r="J158" s="111">
        <v>-218235.91000000015</v>
      </c>
      <c r="N158" s="30"/>
    </row>
    <row r="159" spans="1:14" ht="14.1" hidden="1" customHeight="1">
      <c r="A159" s="45">
        <v>2011</v>
      </c>
      <c r="B159" s="49">
        <v>1194160.5899999999</v>
      </c>
      <c r="C159" s="47">
        <v>2220918.21</v>
      </c>
      <c r="D159" s="47">
        <v>1323397.97</v>
      </c>
      <c r="E159" s="47">
        <v>12635211.949999999</v>
      </c>
      <c r="F159" s="48">
        <v>17378463.350000001</v>
      </c>
      <c r="G159" s="47">
        <v>14189556.349999998</v>
      </c>
      <c r="H159" s="46">
        <v>3186613.91</v>
      </c>
      <c r="I159" s="112">
        <v>-38635.539999999106</v>
      </c>
      <c r="J159" s="111">
        <v>-240959.71999999881</v>
      </c>
      <c r="N159" s="30"/>
    </row>
    <row r="160" spans="1:14" ht="14.1" hidden="1" customHeight="1">
      <c r="A160" s="45">
        <v>2011</v>
      </c>
      <c r="B160" s="49">
        <v>1185929.73</v>
      </c>
      <c r="C160" s="47">
        <v>2206972.0299999998</v>
      </c>
      <c r="D160" s="47">
        <v>1301308.3600000001</v>
      </c>
      <c r="E160" s="47">
        <v>12614843.250000002</v>
      </c>
      <c r="F160" s="48">
        <v>17311697.150000002</v>
      </c>
      <c r="G160" s="47">
        <v>14129233.85</v>
      </c>
      <c r="H160" s="46">
        <v>3182360.49</v>
      </c>
      <c r="I160" s="112">
        <v>-66766.199999999255</v>
      </c>
      <c r="J160" s="111">
        <v>-301120.59999999776</v>
      </c>
      <c r="N160" s="30"/>
    </row>
    <row r="161" spans="1:14" ht="14.1" hidden="1" customHeight="1">
      <c r="A161" s="45">
        <v>2011</v>
      </c>
      <c r="B161" s="49">
        <v>1190471.73</v>
      </c>
      <c r="C161" s="47">
        <v>2196072.9700000002</v>
      </c>
      <c r="D161" s="47">
        <v>1276116.17</v>
      </c>
      <c r="E161" s="47">
        <v>12591109.98</v>
      </c>
      <c r="F161" s="48">
        <v>17253916.48</v>
      </c>
      <c r="G161" s="47">
        <v>14077194.180000002</v>
      </c>
      <c r="H161" s="46">
        <v>3177129</v>
      </c>
      <c r="I161" s="112">
        <v>-57780.670000001788</v>
      </c>
      <c r="J161" s="111">
        <v>-350694.56000000238</v>
      </c>
      <c r="N161" s="30"/>
    </row>
    <row r="162" spans="1:14" ht="14.1" hidden="1" customHeight="1">
      <c r="A162" s="45">
        <v>2011</v>
      </c>
      <c r="B162" s="49">
        <v>1197871.8699999999</v>
      </c>
      <c r="C162" s="47">
        <v>2187497.71</v>
      </c>
      <c r="D162" s="47">
        <v>1254837.8800000001</v>
      </c>
      <c r="E162" s="47">
        <v>12581584.4</v>
      </c>
      <c r="F162" s="48">
        <v>17223039.099999998</v>
      </c>
      <c r="G162" s="47">
        <v>14053597.000000002</v>
      </c>
      <c r="H162" s="46">
        <v>3170740</v>
      </c>
      <c r="I162" s="112">
        <v>-30877.380000002682</v>
      </c>
      <c r="J162" s="111">
        <v>-363267.84000000358</v>
      </c>
      <c r="K162" s="126"/>
      <c r="N162" s="30"/>
    </row>
    <row r="163" spans="1:14" ht="14.1" hidden="1" customHeight="1">
      <c r="A163" s="45">
        <v>2012</v>
      </c>
      <c r="B163" s="49"/>
      <c r="C163" s="47"/>
      <c r="D163" s="47"/>
      <c r="E163" s="47"/>
      <c r="F163" s="48"/>
      <c r="G163" s="47"/>
      <c r="H163" s="46"/>
      <c r="I163" s="124"/>
      <c r="J163" s="123"/>
      <c r="N163" s="30"/>
    </row>
    <row r="164" spans="1:14" ht="14.1" hidden="1" customHeight="1">
      <c r="A164" s="45">
        <v>2012</v>
      </c>
      <c r="B164" s="49">
        <v>1192990.8</v>
      </c>
      <c r="C164" s="47">
        <v>2178230.42</v>
      </c>
      <c r="D164" s="47">
        <v>1238068.75</v>
      </c>
      <c r="E164" s="47">
        <v>12556471.609999999</v>
      </c>
      <c r="F164" s="48">
        <v>17171359.609999999</v>
      </c>
      <c r="G164" s="47">
        <v>14016026.41</v>
      </c>
      <c r="H164" s="46">
        <v>3151798.8099999996</v>
      </c>
      <c r="I164" s="112">
        <v>-51679.489999998361</v>
      </c>
      <c r="J164" s="111">
        <v>-406483.08999999985</v>
      </c>
      <c r="N164" s="30"/>
    </row>
    <row r="165" spans="1:14" ht="14.1" hidden="1" customHeight="1">
      <c r="A165" s="45">
        <v>2012</v>
      </c>
      <c r="B165" s="49">
        <v>1187465.26</v>
      </c>
      <c r="C165" s="47">
        <v>2163095.2400000002</v>
      </c>
      <c r="D165" s="47">
        <v>1215587.6399999999</v>
      </c>
      <c r="E165" s="47">
        <v>12533067.280000001</v>
      </c>
      <c r="F165" s="48">
        <v>17098094.18</v>
      </c>
      <c r="G165" s="47">
        <v>13948429.98</v>
      </c>
      <c r="H165" s="46">
        <v>3152093.8000000003</v>
      </c>
      <c r="I165" s="112">
        <v>-73265.429999999702</v>
      </c>
      <c r="J165" s="111">
        <v>-447410.67000000179</v>
      </c>
      <c r="N165" s="30"/>
    </row>
    <row r="166" spans="1:14" ht="14.1" hidden="1" customHeight="1">
      <c r="A166" s="45">
        <v>2012</v>
      </c>
      <c r="B166" s="49">
        <v>1183893.1299999999</v>
      </c>
      <c r="C166" s="47">
        <v>2150221.25</v>
      </c>
      <c r="D166" s="47">
        <v>1197386.73</v>
      </c>
      <c r="E166" s="47">
        <v>12512240.469999999</v>
      </c>
      <c r="F166" s="48">
        <v>17036670.169999998</v>
      </c>
      <c r="G166" s="47">
        <v>13896987.07</v>
      </c>
      <c r="H166" s="46">
        <v>3140928.4</v>
      </c>
      <c r="I166" s="112">
        <v>-61424.010000001639</v>
      </c>
      <c r="J166" s="111">
        <v>-493229.55999999866</v>
      </c>
      <c r="N166" s="30"/>
    </row>
    <row r="167" spans="1:14" ht="14.1" hidden="1" customHeight="1">
      <c r="A167" s="45">
        <v>2012</v>
      </c>
      <c r="B167" s="49">
        <v>1178342.29</v>
      </c>
      <c r="C167" s="47">
        <v>2138852.61</v>
      </c>
      <c r="D167" s="47">
        <v>1178146.1300000001</v>
      </c>
      <c r="E167" s="47">
        <v>12480761.120000001</v>
      </c>
      <c r="F167" s="48">
        <v>16967987.420000002</v>
      </c>
      <c r="G167" s="47">
        <v>13839734.32</v>
      </c>
      <c r="H167" s="46">
        <v>3130502.5500000003</v>
      </c>
      <c r="I167" s="112">
        <v>-68682.749999996275</v>
      </c>
      <c r="J167" s="111">
        <v>-558602.6400000006</v>
      </c>
      <c r="N167" s="30"/>
    </row>
    <row r="168" spans="1:14" ht="14.1" customHeight="1">
      <c r="A168" s="45">
        <v>2012</v>
      </c>
      <c r="B168" s="49">
        <v>1175760.18</v>
      </c>
      <c r="C168" s="47">
        <v>2129039.91</v>
      </c>
      <c r="D168" s="47">
        <v>1158577.3799999999</v>
      </c>
      <c r="E168" s="47">
        <v>12449723.120000001</v>
      </c>
      <c r="F168" s="48">
        <v>16908772.52</v>
      </c>
      <c r="G168" s="47">
        <v>13791515.420000002</v>
      </c>
      <c r="H168" s="46">
        <v>3119558.72</v>
      </c>
      <c r="I168" s="112">
        <v>-59214.900000002235</v>
      </c>
      <c r="J168" s="111">
        <v>-595154.28000000119</v>
      </c>
      <c r="N168" s="30"/>
    </row>
    <row r="169" spans="1:14" ht="14.1" hidden="1" customHeight="1">
      <c r="A169" s="45">
        <v>2012</v>
      </c>
      <c r="B169" s="49">
        <v>1184939.92</v>
      </c>
      <c r="C169" s="47">
        <v>2116131.1300000004</v>
      </c>
      <c r="D169" s="47">
        <v>1140184.8800000001</v>
      </c>
      <c r="E169" s="47">
        <v>12453665.16</v>
      </c>
      <c r="F169" s="48">
        <v>16888327.459999997</v>
      </c>
      <c r="G169" s="47">
        <v>13785972.359999999</v>
      </c>
      <c r="H169" s="46">
        <v>3105830.9899999998</v>
      </c>
      <c r="I169" s="112">
        <v>-20445.060000002384</v>
      </c>
      <c r="J169" s="111">
        <v>-570927.08000000194</v>
      </c>
      <c r="N169" s="30"/>
    </row>
    <row r="170" spans="1:14" ht="14.1" hidden="1" customHeight="1">
      <c r="A170" s="45">
        <v>2012</v>
      </c>
      <c r="B170" s="49">
        <v>1185661.95</v>
      </c>
      <c r="C170" s="47">
        <v>2103139.7400000002</v>
      </c>
      <c r="D170" s="47">
        <v>1120974.3800000001</v>
      </c>
      <c r="E170" s="47">
        <v>12434336.779999999</v>
      </c>
      <c r="F170" s="48">
        <v>16846197.48</v>
      </c>
      <c r="G170" s="47">
        <v>13767286.879999999</v>
      </c>
      <c r="H170" s="46">
        <v>3075865.9899999998</v>
      </c>
      <c r="I170" s="114">
        <v>-42129.979999996722</v>
      </c>
      <c r="J170" s="113">
        <v>-591856.58000000194</v>
      </c>
      <c r="N170" s="30"/>
    </row>
    <row r="171" spans="1:14" ht="14.1" hidden="1" customHeight="1">
      <c r="A171" s="45">
        <v>2012</v>
      </c>
      <c r="B171" s="49">
        <v>1188100.32</v>
      </c>
      <c r="C171" s="47">
        <v>2098475.34</v>
      </c>
      <c r="D171" s="47">
        <v>1105409.5900000001</v>
      </c>
      <c r="E171" s="47">
        <v>12419077.189999999</v>
      </c>
      <c r="F171" s="48">
        <v>16816362.690000001</v>
      </c>
      <c r="G171" s="47">
        <v>13747605.189999999</v>
      </c>
      <c r="H171" s="46">
        <v>3065767.31</v>
      </c>
      <c r="I171" s="112">
        <v>-29834.789999999106</v>
      </c>
      <c r="J171" s="111">
        <v>-600736.19999999925</v>
      </c>
      <c r="N171" s="30"/>
    </row>
    <row r="172" spans="1:14" ht="14.1" hidden="1" customHeight="1">
      <c r="A172" s="45">
        <v>2012</v>
      </c>
      <c r="B172" s="49">
        <v>1172742.2200000002</v>
      </c>
      <c r="C172" s="47">
        <v>2088342.2099999997</v>
      </c>
      <c r="D172" s="47">
        <v>1091111.82</v>
      </c>
      <c r="E172" s="47">
        <v>12399964.25</v>
      </c>
      <c r="F172" s="48">
        <v>16761193.549999999</v>
      </c>
      <c r="G172" s="47">
        <v>13699204.450000001</v>
      </c>
      <c r="H172" s="46">
        <v>3059203.56</v>
      </c>
      <c r="I172" s="112">
        <v>-55169.140000002459</v>
      </c>
      <c r="J172" s="111">
        <v>-617269.80000000261</v>
      </c>
      <c r="N172" s="30"/>
    </row>
    <row r="173" spans="1:14" ht="14.1" hidden="1" customHeight="1">
      <c r="A173" s="45">
        <v>2012</v>
      </c>
      <c r="B173" s="49">
        <v>1167826.44</v>
      </c>
      <c r="C173" s="47">
        <v>2075287.5600000003</v>
      </c>
      <c r="D173" s="47">
        <v>1075243.3699999999</v>
      </c>
      <c r="E173" s="47">
        <v>12370766.59</v>
      </c>
      <c r="F173" s="48">
        <v>16693899.59</v>
      </c>
      <c r="G173" s="47">
        <v>13640776.689999999</v>
      </c>
      <c r="H173" s="46">
        <v>3052822.3200000003</v>
      </c>
      <c r="I173" s="112">
        <v>-67293.959999999031</v>
      </c>
      <c r="J173" s="111">
        <v>-617797.56000000238</v>
      </c>
      <c r="N173" s="30"/>
    </row>
    <row r="174" spans="1:14" ht="14.1" hidden="1" customHeight="1">
      <c r="A174" s="45">
        <v>2012</v>
      </c>
      <c r="B174" s="49">
        <v>1156691.3600000001</v>
      </c>
      <c r="C174" s="47">
        <v>2064996.5000000002</v>
      </c>
      <c r="D174" s="47">
        <v>1059560.08</v>
      </c>
      <c r="E174" s="47">
        <v>12261602.749999998</v>
      </c>
      <c r="F174" s="48">
        <v>16542847.35</v>
      </c>
      <c r="G174" s="47">
        <v>13497253.549999999</v>
      </c>
      <c r="H174" s="46">
        <v>3045960.53</v>
      </c>
      <c r="I174" s="112">
        <v>-151052.24000000022</v>
      </c>
      <c r="J174" s="111">
        <v>-711069.13000000082</v>
      </c>
      <c r="N174" s="30"/>
    </row>
    <row r="175" spans="1:14" ht="14.1" hidden="1" customHeight="1">
      <c r="A175" s="45">
        <v>2012</v>
      </c>
      <c r="B175" s="49">
        <v>1139676.02</v>
      </c>
      <c r="C175" s="47">
        <v>2058871.02</v>
      </c>
      <c r="D175" s="47">
        <v>1051952.6900000002</v>
      </c>
      <c r="E175" s="47">
        <v>12180493.099999998</v>
      </c>
      <c r="F175" s="48">
        <v>16433850.199999997</v>
      </c>
      <c r="G175" s="47">
        <v>13391450.299999999</v>
      </c>
      <c r="H175" s="46">
        <v>3041911.81</v>
      </c>
      <c r="I175" s="112">
        <v>-108997.15000000224</v>
      </c>
      <c r="J175" s="111">
        <v>-789188.90000000037</v>
      </c>
      <c r="K175" s="126"/>
      <c r="N175" s="30"/>
    </row>
    <row r="176" spans="1:14" ht="14.1" hidden="1" customHeight="1">
      <c r="A176" s="127">
        <v>2013</v>
      </c>
      <c r="B176" s="44"/>
      <c r="C176" s="42"/>
      <c r="D176" s="42"/>
      <c r="E176" s="42"/>
      <c r="F176" s="43"/>
      <c r="G176" s="42"/>
      <c r="H176" s="41"/>
      <c r="I176" s="122"/>
      <c r="J176" s="121"/>
      <c r="N176" s="30"/>
    </row>
    <row r="177" spans="1:14" ht="14.1" hidden="1" customHeight="1">
      <c r="A177" s="45">
        <v>2013</v>
      </c>
      <c r="B177" s="53">
        <v>1120505.33</v>
      </c>
      <c r="C177" s="51">
        <v>2048534.67</v>
      </c>
      <c r="D177" s="51">
        <v>1040274.1000000001</v>
      </c>
      <c r="E177" s="51">
        <v>12171937.18</v>
      </c>
      <c r="F177" s="52">
        <v>16387181.879999999</v>
      </c>
      <c r="G177" s="51">
        <v>13346871.880000001</v>
      </c>
      <c r="H177" s="50">
        <v>3038460.23</v>
      </c>
      <c r="I177" s="114">
        <v>-46668.319999998435</v>
      </c>
      <c r="J177" s="113">
        <v>-784177.73000000045</v>
      </c>
      <c r="N177" s="30"/>
    </row>
    <row r="178" spans="1:14" ht="14.1" hidden="1" customHeight="1">
      <c r="A178" s="45">
        <v>2013</v>
      </c>
      <c r="B178" s="66">
        <v>1119159.48</v>
      </c>
      <c r="C178" s="64">
        <v>2039514.28</v>
      </c>
      <c r="D178" s="64">
        <v>1026145.15</v>
      </c>
      <c r="E178" s="64">
        <v>12159435.000000002</v>
      </c>
      <c r="F178" s="65">
        <v>16344224.500000002</v>
      </c>
      <c r="G178" s="64">
        <v>13312344.4</v>
      </c>
      <c r="H178" s="63">
        <v>3032080.5300000003</v>
      </c>
      <c r="I178" s="112">
        <v>-42957.379999997094</v>
      </c>
      <c r="J178" s="111">
        <v>-753869.67999999784</v>
      </c>
      <c r="N178" s="30"/>
    </row>
    <row r="179" spans="1:14" ht="14.1" hidden="1" customHeight="1">
      <c r="A179" s="45">
        <v>2013</v>
      </c>
      <c r="B179" s="49">
        <v>1120731.6100000001</v>
      </c>
      <c r="C179" s="47">
        <v>2031830.53</v>
      </c>
      <c r="D179" s="47">
        <v>1012091.89</v>
      </c>
      <c r="E179" s="47">
        <v>12146867.970000001</v>
      </c>
      <c r="F179" s="48">
        <v>16308125.570000002</v>
      </c>
      <c r="G179" s="47">
        <v>13279612.370000001</v>
      </c>
      <c r="H179" s="46">
        <v>3029085.14</v>
      </c>
      <c r="I179" s="112">
        <v>-36098.929999999702</v>
      </c>
      <c r="J179" s="111">
        <v>-728544.5999999959</v>
      </c>
      <c r="N179" s="30"/>
    </row>
    <row r="180" spans="1:14" ht="14.1" hidden="1" customHeight="1">
      <c r="A180" s="45">
        <v>2013</v>
      </c>
      <c r="B180" s="49">
        <v>1118277.25</v>
      </c>
      <c r="C180" s="47">
        <v>2021637.01</v>
      </c>
      <c r="D180" s="47">
        <v>1001855.25</v>
      </c>
      <c r="E180" s="47">
        <v>12137549.300000001</v>
      </c>
      <c r="F180" s="48">
        <v>16273737.299999999</v>
      </c>
      <c r="G180" s="47">
        <v>13245865.199999999</v>
      </c>
      <c r="H180" s="46">
        <v>3029533.7399999998</v>
      </c>
      <c r="I180" s="112">
        <v>-34388.270000003278</v>
      </c>
      <c r="J180" s="111">
        <v>-694250.12000000291</v>
      </c>
      <c r="N180" s="30"/>
    </row>
    <row r="181" spans="1:14" ht="14.1" customHeight="1">
      <c r="A181" s="45">
        <v>2013</v>
      </c>
      <c r="B181" s="53">
        <v>1115026.3899999999</v>
      </c>
      <c r="C181" s="51">
        <v>2017693.34</v>
      </c>
      <c r="D181" s="51">
        <v>997426.76600000006</v>
      </c>
      <c r="E181" s="51">
        <v>12137670.209999999</v>
      </c>
      <c r="F181" s="52">
        <v>16261884.309999999</v>
      </c>
      <c r="G181" s="51">
        <v>13232152.91</v>
      </c>
      <c r="H181" s="50">
        <v>3031743.1</v>
      </c>
      <c r="I181" s="114">
        <v>-11852.990000000224</v>
      </c>
      <c r="J181" s="111">
        <v>-646888.21000000089</v>
      </c>
      <c r="N181" s="30"/>
    </row>
    <row r="182" spans="1:14" ht="14.1" hidden="1" customHeight="1">
      <c r="A182" s="45">
        <v>2013</v>
      </c>
      <c r="B182" s="49">
        <v>1101673.1299999999</v>
      </c>
      <c r="C182" s="47">
        <v>2015276.04</v>
      </c>
      <c r="D182" s="47">
        <v>993210.54100000008</v>
      </c>
      <c r="E182" s="47">
        <v>12145940.549999999</v>
      </c>
      <c r="F182" s="48">
        <v>16251909.149999999</v>
      </c>
      <c r="G182" s="47">
        <v>13216791.550000001</v>
      </c>
      <c r="H182" s="46">
        <v>3037217.58</v>
      </c>
      <c r="I182" s="112">
        <v>-9975.160000000149</v>
      </c>
      <c r="J182" s="111">
        <v>-636418.30999999866</v>
      </c>
      <c r="N182" s="30"/>
    </row>
    <row r="183" spans="1:14" ht="14.1" hidden="1" customHeight="1">
      <c r="A183" s="45">
        <v>2013</v>
      </c>
      <c r="B183" s="49">
        <v>1101045.26</v>
      </c>
      <c r="C183" s="47">
        <v>2014306.01</v>
      </c>
      <c r="D183" s="47">
        <v>990472.67700000003</v>
      </c>
      <c r="E183" s="47">
        <v>12144306.310000001</v>
      </c>
      <c r="F183" s="48">
        <v>16245792.91</v>
      </c>
      <c r="G183" s="47">
        <v>13202316.610000001</v>
      </c>
      <c r="H183" s="46">
        <v>3043480.53</v>
      </c>
      <c r="I183" s="114">
        <v>-6116.2399999983609</v>
      </c>
      <c r="J183" s="113">
        <v>-600404.5700000003</v>
      </c>
      <c r="N183" s="30"/>
    </row>
    <row r="184" spans="1:14" ht="14.1" hidden="1" customHeight="1">
      <c r="A184" s="45">
        <v>2013</v>
      </c>
      <c r="B184" s="66">
        <v>1095102.03</v>
      </c>
      <c r="C184" s="64">
        <v>2015350.6400000001</v>
      </c>
      <c r="D184" s="64">
        <v>986653.74599999993</v>
      </c>
      <c r="E184" s="64">
        <v>12166615.039999999</v>
      </c>
      <c r="F184" s="65">
        <v>16263155.539999999</v>
      </c>
      <c r="G184" s="64">
        <v>13216036.139999999</v>
      </c>
      <c r="H184" s="63">
        <v>3045368.25</v>
      </c>
      <c r="I184" s="112">
        <v>17362.629999998957</v>
      </c>
      <c r="J184" s="89">
        <v>-553207.15000000224</v>
      </c>
      <c r="N184" s="30"/>
    </row>
    <row r="185" spans="1:14" ht="14.1" hidden="1" customHeight="1">
      <c r="A185" s="45">
        <v>2013</v>
      </c>
      <c r="B185" s="49">
        <v>1094705.06</v>
      </c>
      <c r="C185" s="47">
        <v>2014164.3099999998</v>
      </c>
      <c r="D185" s="47">
        <v>983443.40099999995</v>
      </c>
      <c r="E185" s="47">
        <v>12178809.379999999</v>
      </c>
      <c r="F185" s="48">
        <v>16271428.18</v>
      </c>
      <c r="G185" s="47">
        <v>13222692.779999999</v>
      </c>
      <c r="H185" s="46">
        <v>3046890.16</v>
      </c>
      <c r="I185" s="112">
        <v>8272.640000000596</v>
      </c>
      <c r="J185" s="111">
        <v>-489765.36999999918</v>
      </c>
      <c r="N185" s="30"/>
    </row>
    <row r="186" spans="1:14" ht="14.1" hidden="1" customHeight="1">
      <c r="A186" s="45">
        <v>2013</v>
      </c>
      <c r="B186" s="49">
        <v>1125735.3700000001</v>
      </c>
      <c r="C186" s="47">
        <v>2015435.07</v>
      </c>
      <c r="D186" s="47">
        <v>980761.53599999996</v>
      </c>
      <c r="E186" s="47">
        <v>12208503.24</v>
      </c>
      <c r="F186" s="48">
        <v>16329558.540000001</v>
      </c>
      <c r="G186" s="47">
        <v>13280519.34</v>
      </c>
      <c r="H186" s="46">
        <v>3051140.4299999997</v>
      </c>
      <c r="I186" s="112">
        <v>58130.360000001267</v>
      </c>
      <c r="J186" s="111">
        <v>-364341.04999999888</v>
      </c>
      <c r="N186" s="30"/>
    </row>
    <row r="187" spans="1:14" ht="14.1" hidden="1" customHeight="1">
      <c r="A187" s="45">
        <v>2013</v>
      </c>
      <c r="B187" s="49">
        <v>1095436.6700000002</v>
      </c>
      <c r="C187" s="47">
        <v>2013106.75</v>
      </c>
      <c r="D187" s="47">
        <v>978442.304</v>
      </c>
      <c r="E187" s="47">
        <v>12228773.85</v>
      </c>
      <c r="F187" s="48">
        <v>16312486.449999999</v>
      </c>
      <c r="G187" s="47">
        <v>13254759.649999999</v>
      </c>
      <c r="H187" s="46">
        <v>3058444.62</v>
      </c>
      <c r="I187" s="112">
        <v>-17072.090000001714</v>
      </c>
      <c r="J187" s="111">
        <v>-230360.90000000037</v>
      </c>
      <c r="K187" s="13" t="s">
        <v>33</v>
      </c>
      <c r="L187" s="13" t="s">
        <v>32</v>
      </c>
      <c r="N187" s="30"/>
    </row>
    <row r="188" spans="1:14" ht="14.1" hidden="1" customHeight="1">
      <c r="A188" s="45">
        <v>2013</v>
      </c>
      <c r="B188" s="49">
        <v>1109443.8899999999</v>
      </c>
      <c r="C188" s="47">
        <v>2013884.64</v>
      </c>
      <c r="D188" s="47">
        <v>975541.58399999992</v>
      </c>
      <c r="E188" s="47">
        <v>12249849.43</v>
      </c>
      <c r="F188" s="48">
        <v>16351616.029999999</v>
      </c>
      <c r="G188" s="47">
        <v>13285508.630000001</v>
      </c>
      <c r="H188" s="46">
        <v>3065753.65</v>
      </c>
      <c r="I188" s="112">
        <v>39129.580000000075</v>
      </c>
      <c r="J188" s="111">
        <v>-82234.169999998063</v>
      </c>
      <c r="K188" s="126">
        <v>1</v>
      </c>
      <c r="N188" s="30"/>
    </row>
    <row r="189" spans="1:14" ht="14.1" hidden="1" customHeight="1">
      <c r="A189" s="45">
        <v>2014</v>
      </c>
      <c r="B189" s="60"/>
      <c r="C189" s="58"/>
      <c r="D189" s="58"/>
      <c r="E189" s="58"/>
      <c r="F189" s="59"/>
      <c r="G189" s="58"/>
      <c r="H189" s="57"/>
      <c r="I189" s="125"/>
      <c r="J189" s="121"/>
      <c r="N189" s="30"/>
    </row>
    <row r="190" spans="1:14" ht="14.1" hidden="1" customHeight="1">
      <c r="A190" s="45">
        <v>2014</v>
      </c>
      <c r="B190" s="53">
        <v>1118428.1100000001</v>
      </c>
      <c r="C190" s="51">
        <v>2012845.46</v>
      </c>
      <c r="D190" s="51">
        <v>970799.42100000009</v>
      </c>
      <c r="E190" s="51">
        <v>12271923.92</v>
      </c>
      <c r="F190" s="52">
        <v>16385741.520000001</v>
      </c>
      <c r="G190" s="51">
        <v>13314128.82</v>
      </c>
      <c r="H190" s="50">
        <v>3070370.5</v>
      </c>
      <c r="I190" s="114">
        <v>34125.490000002086</v>
      </c>
      <c r="J190" s="113">
        <v>-1440.3599999975413</v>
      </c>
      <c r="K190" s="13">
        <v>2</v>
      </c>
      <c r="N190" s="30"/>
    </row>
    <row r="191" spans="1:14" ht="14.1" hidden="1" customHeight="1">
      <c r="A191" s="45">
        <v>2014</v>
      </c>
      <c r="B191" s="49">
        <v>1122727.0900000001</v>
      </c>
      <c r="C191" s="47">
        <v>2013305</v>
      </c>
      <c r="D191" s="47">
        <v>967836.28299999994</v>
      </c>
      <c r="E191" s="47">
        <v>12294914.300000001</v>
      </c>
      <c r="F191" s="48">
        <v>16405138.799999999</v>
      </c>
      <c r="G191" s="47">
        <v>13327845.600000001</v>
      </c>
      <c r="H191" s="46">
        <v>3075924.96</v>
      </c>
      <c r="I191" s="112">
        <v>19397.279999997467</v>
      </c>
      <c r="J191" s="111">
        <v>60914.29999999702</v>
      </c>
      <c r="K191" s="13">
        <v>3</v>
      </c>
      <c r="L191" s="13">
        <v>1</v>
      </c>
      <c r="N191" s="30"/>
    </row>
    <row r="192" spans="1:14" ht="14.1" hidden="1" customHeight="1">
      <c r="A192" s="45">
        <v>2014</v>
      </c>
      <c r="B192" s="49">
        <v>1113921.54</v>
      </c>
      <c r="C192" s="47">
        <v>2014631.4</v>
      </c>
      <c r="D192" s="47">
        <v>970376.54599999997</v>
      </c>
      <c r="E192" s="47">
        <v>12315933.709999999</v>
      </c>
      <c r="F192" s="48">
        <v>16418265.91</v>
      </c>
      <c r="G192" s="47">
        <v>13334699.609999999</v>
      </c>
      <c r="H192" s="46">
        <v>3082900.47</v>
      </c>
      <c r="I192" s="112">
        <v>13127.110000001267</v>
      </c>
      <c r="J192" s="111">
        <v>110140.33999999799</v>
      </c>
      <c r="K192" s="13">
        <v>4</v>
      </c>
      <c r="L192" s="13">
        <v>2</v>
      </c>
      <c r="N192" s="30"/>
    </row>
    <row r="193" spans="1:14" ht="14.1" hidden="1" customHeight="1">
      <c r="A193" s="45">
        <v>2014</v>
      </c>
      <c r="B193" s="66">
        <v>1106192.83</v>
      </c>
      <c r="C193" s="64">
        <v>2016508.66</v>
      </c>
      <c r="D193" s="64">
        <v>972773.43400000001</v>
      </c>
      <c r="E193" s="64">
        <v>12352998.5</v>
      </c>
      <c r="F193" s="65">
        <v>16452568</v>
      </c>
      <c r="G193" s="64">
        <v>13360702.299999999</v>
      </c>
      <c r="H193" s="63">
        <v>3091625.11</v>
      </c>
      <c r="I193" s="112">
        <v>34302.089999999851</v>
      </c>
      <c r="J193" s="111">
        <v>178830.70000000112</v>
      </c>
      <c r="K193" s="13">
        <v>5</v>
      </c>
      <c r="L193" s="13">
        <v>3</v>
      </c>
      <c r="N193" s="30"/>
    </row>
    <row r="194" spans="1:14" ht="14.1" customHeight="1">
      <c r="A194" s="45">
        <v>2014</v>
      </c>
      <c r="B194" s="53">
        <v>1110772.24</v>
      </c>
      <c r="C194" s="51">
        <v>2018442.71</v>
      </c>
      <c r="D194" s="51">
        <v>973477.77399999998</v>
      </c>
      <c r="E194" s="51">
        <v>12392521.609999999</v>
      </c>
      <c r="F194" s="52">
        <v>16497628.210000001</v>
      </c>
      <c r="G194" s="51">
        <v>13397911.409999998</v>
      </c>
      <c r="H194" s="50">
        <v>3099877.62</v>
      </c>
      <c r="I194" s="114">
        <v>45060.210000000894</v>
      </c>
      <c r="J194" s="114">
        <v>235743.90000000224</v>
      </c>
      <c r="K194" s="13">
        <v>6</v>
      </c>
      <c r="L194" s="13">
        <v>4</v>
      </c>
      <c r="N194" s="30"/>
    </row>
    <row r="195" spans="1:14" ht="14.1" hidden="1" customHeight="1">
      <c r="A195" s="45">
        <v>2014</v>
      </c>
      <c r="B195" s="49">
        <v>1105905.23</v>
      </c>
      <c r="C195" s="47">
        <v>2021301.94</v>
      </c>
      <c r="D195" s="47">
        <v>976931.26600000006</v>
      </c>
      <c r="E195" s="47">
        <v>12423232.76</v>
      </c>
      <c r="F195" s="48">
        <v>16526918.459999999</v>
      </c>
      <c r="G195" s="47">
        <v>13420444.060000001</v>
      </c>
      <c r="H195" s="46">
        <v>3107537.6500000004</v>
      </c>
      <c r="I195" s="112">
        <v>29290.249999998137</v>
      </c>
      <c r="J195" s="111">
        <v>275009.31000000052</v>
      </c>
      <c r="K195" s="13">
        <v>7</v>
      </c>
      <c r="L195" s="13">
        <v>5</v>
      </c>
      <c r="N195" s="30"/>
    </row>
    <row r="196" spans="1:14" ht="14.1" hidden="1" customHeight="1">
      <c r="A196" s="45">
        <v>2014</v>
      </c>
      <c r="B196" s="49">
        <v>1105769.72</v>
      </c>
      <c r="C196" s="47">
        <v>2025023.26</v>
      </c>
      <c r="D196" s="47">
        <v>980590.90500000003</v>
      </c>
      <c r="E196" s="47">
        <v>12451788.300000001</v>
      </c>
      <c r="F196" s="48">
        <v>16557613.5</v>
      </c>
      <c r="G196" s="47">
        <v>13443103.700000001</v>
      </c>
      <c r="H196" s="46">
        <v>3114882.12</v>
      </c>
      <c r="I196" s="114">
        <v>30695.040000000969</v>
      </c>
      <c r="J196" s="113">
        <v>311820.58999999985</v>
      </c>
      <c r="K196" s="13">
        <v>8</v>
      </c>
      <c r="L196" s="13">
        <v>6</v>
      </c>
      <c r="N196" s="30"/>
    </row>
    <row r="197" spans="1:14" ht="14.1" hidden="1" customHeight="1">
      <c r="A197" s="45">
        <v>2014</v>
      </c>
      <c r="B197" s="49">
        <v>1106440.28</v>
      </c>
      <c r="C197" s="47">
        <v>2026861.83</v>
      </c>
      <c r="D197" s="47">
        <v>984543.14799999993</v>
      </c>
      <c r="E197" s="47">
        <v>12486003.85</v>
      </c>
      <c r="F197" s="48">
        <v>16600409.549999997</v>
      </c>
      <c r="G197" s="47">
        <v>13478880.349999998</v>
      </c>
      <c r="H197" s="46">
        <v>3120535.46</v>
      </c>
      <c r="I197" s="112">
        <v>42796.04999999702</v>
      </c>
      <c r="J197" s="111">
        <v>337254.00999999791</v>
      </c>
      <c r="K197" s="13">
        <v>9</v>
      </c>
      <c r="L197" s="13">
        <v>7</v>
      </c>
      <c r="N197" s="30"/>
    </row>
    <row r="198" spans="1:14" ht="14.1" hidden="1" customHeight="1">
      <c r="A198" s="45">
        <v>2014</v>
      </c>
      <c r="B198" s="49">
        <v>1115041.8700000001</v>
      </c>
      <c r="C198" s="47">
        <v>2028183.02</v>
      </c>
      <c r="D198" s="47">
        <v>985442.04500000004</v>
      </c>
      <c r="E198" s="47">
        <v>12519107.289999999</v>
      </c>
      <c r="F198" s="48">
        <v>16640725.99</v>
      </c>
      <c r="G198" s="47">
        <v>13514278.59</v>
      </c>
      <c r="H198" s="46">
        <v>3125741.17</v>
      </c>
      <c r="I198" s="112">
        <v>40316.440000003204</v>
      </c>
      <c r="J198" s="111">
        <v>369297.81000000052</v>
      </c>
      <c r="K198" s="13">
        <v>10</v>
      </c>
      <c r="L198" s="13">
        <v>8</v>
      </c>
      <c r="N198" s="30"/>
    </row>
    <row r="199" spans="1:14" ht="14.1" hidden="1" customHeight="1">
      <c r="A199" s="45">
        <v>2014</v>
      </c>
      <c r="B199" s="49">
        <v>1114060.9300000002</v>
      </c>
      <c r="C199" s="47">
        <v>2028879.27</v>
      </c>
      <c r="D199" s="47">
        <v>988848.71</v>
      </c>
      <c r="E199" s="47">
        <v>12547719.01</v>
      </c>
      <c r="F199" s="48">
        <v>16671330.109999999</v>
      </c>
      <c r="G199" s="47">
        <v>13543720.41</v>
      </c>
      <c r="H199" s="46">
        <v>3131268</v>
      </c>
      <c r="I199" s="112">
        <v>30604.11999999918</v>
      </c>
      <c r="J199" s="111">
        <v>341771.56999999844</v>
      </c>
      <c r="K199" s="13">
        <v>11</v>
      </c>
      <c r="L199" s="13">
        <v>9</v>
      </c>
      <c r="N199" s="30"/>
    </row>
    <row r="200" spans="1:14" ht="14.1" hidden="1" customHeight="1">
      <c r="A200" s="45">
        <v>2014</v>
      </c>
      <c r="B200" s="49">
        <v>1115431.99</v>
      </c>
      <c r="C200" s="47">
        <v>2032262.0899999999</v>
      </c>
      <c r="D200" s="47">
        <v>995134.41999999993</v>
      </c>
      <c r="E200" s="47">
        <v>12590097</v>
      </c>
      <c r="F200" s="48">
        <v>16724131.599999998</v>
      </c>
      <c r="G200" s="47">
        <v>13590345.4</v>
      </c>
      <c r="H200" s="46">
        <v>3136252.8400000003</v>
      </c>
      <c r="I200" s="112">
        <v>52801.489999998361</v>
      </c>
      <c r="J200" s="111">
        <v>411645.14999999851</v>
      </c>
      <c r="K200" s="13">
        <v>12</v>
      </c>
      <c r="L200" s="13">
        <v>10</v>
      </c>
      <c r="N200" s="30"/>
    </row>
    <row r="201" spans="1:14" ht="14.1" hidden="1" customHeight="1">
      <c r="A201" s="45">
        <v>2014</v>
      </c>
      <c r="B201" s="49">
        <v>1112554.7200000002</v>
      </c>
      <c r="C201" s="47">
        <v>2036041.53</v>
      </c>
      <c r="D201" s="47">
        <v>1001056.15</v>
      </c>
      <c r="E201" s="47">
        <v>12628757.85</v>
      </c>
      <c r="F201" s="48">
        <v>16773394.449999999</v>
      </c>
      <c r="G201" s="47">
        <v>13631534.850000001</v>
      </c>
      <c r="H201" s="46">
        <v>3142077.94</v>
      </c>
      <c r="I201" s="112">
        <v>49262.85000000149</v>
      </c>
      <c r="J201" s="111">
        <v>421778.41999999993</v>
      </c>
      <c r="K201" s="13">
        <v>13</v>
      </c>
      <c r="L201" s="13">
        <v>11</v>
      </c>
      <c r="N201" s="30"/>
    </row>
    <row r="202" spans="1:14" ht="14.1" hidden="1" customHeight="1">
      <c r="A202" s="45">
        <v>2015</v>
      </c>
      <c r="B202" s="49"/>
      <c r="C202" s="47"/>
      <c r="D202" s="47"/>
      <c r="E202" s="47"/>
      <c r="F202" s="48"/>
      <c r="G202" s="47"/>
      <c r="H202" s="46"/>
      <c r="I202" s="124"/>
      <c r="J202" s="123"/>
      <c r="N202" s="30"/>
    </row>
    <row r="203" spans="1:14" ht="14.1" hidden="1" customHeight="1">
      <c r="A203" s="45">
        <v>2015</v>
      </c>
      <c r="B203" s="49">
        <v>1080704.2</v>
      </c>
      <c r="C203" s="47">
        <v>2036669.8699999999</v>
      </c>
      <c r="D203" s="47">
        <v>1004903.5599999999</v>
      </c>
      <c r="E203" s="47">
        <v>12674667.75</v>
      </c>
      <c r="F203" s="48">
        <v>16805751.849999998</v>
      </c>
      <c r="G203" s="47">
        <v>13658262.85</v>
      </c>
      <c r="H203" s="46">
        <v>3146652.5900000003</v>
      </c>
      <c r="I203" s="112">
        <v>32357.39999999851</v>
      </c>
      <c r="J203" s="111">
        <v>420010.32999999635</v>
      </c>
      <c r="K203" s="13">
        <v>14</v>
      </c>
      <c r="L203" s="13">
        <v>12</v>
      </c>
      <c r="N203" s="30"/>
    </row>
    <row r="204" spans="1:14" ht="14.1" hidden="1" customHeight="1">
      <c r="A204" s="45">
        <v>2014.5384615384601</v>
      </c>
      <c r="B204" s="49">
        <v>1091241.76</v>
      </c>
      <c r="C204" s="47">
        <v>2043385.26</v>
      </c>
      <c r="D204" s="47">
        <v>1014235.39</v>
      </c>
      <c r="E204" s="47">
        <v>12720591.4</v>
      </c>
      <c r="F204" s="48">
        <v>16874788.5</v>
      </c>
      <c r="G204" s="47">
        <v>13724562.6</v>
      </c>
      <c r="H204" s="46">
        <v>3149005.97</v>
      </c>
      <c r="I204" s="112">
        <v>69036.650000002235</v>
      </c>
      <c r="J204" s="111">
        <v>469649.70000000112</v>
      </c>
      <c r="K204" s="13">
        <v>15</v>
      </c>
      <c r="L204" s="13">
        <v>13</v>
      </c>
      <c r="N204" s="30"/>
    </row>
    <row r="205" spans="1:14" ht="14.1" hidden="1" customHeight="1">
      <c r="A205" s="45">
        <v>2014.59120879121</v>
      </c>
      <c r="B205" s="49">
        <v>1105921.07</v>
      </c>
      <c r="C205" s="47">
        <v>2050078.0599999998</v>
      </c>
      <c r="D205" s="47">
        <v>1020809.38</v>
      </c>
      <c r="E205" s="47">
        <v>12767506.549999999</v>
      </c>
      <c r="F205" s="48">
        <v>16951327.449999999</v>
      </c>
      <c r="G205" s="47">
        <v>13795967.65</v>
      </c>
      <c r="H205" s="46">
        <v>3153841.46</v>
      </c>
      <c r="I205" s="112">
        <v>76538.949999999255</v>
      </c>
      <c r="J205" s="111">
        <v>533061.53999999911</v>
      </c>
      <c r="K205" s="13">
        <v>16</v>
      </c>
      <c r="L205" s="13">
        <v>14</v>
      </c>
      <c r="N205" s="30"/>
    </row>
    <row r="206" spans="1:14" ht="14.1" hidden="1" customHeight="1">
      <c r="A206" s="45">
        <v>2014.6439560439601</v>
      </c>
      <c r="B206" s="49">
        <v>1116540.46</v>
      </c>
      <c r="C206" s="47">
        <v>2056370.93</v>
      </c>
      <c r="D206" s="47">
        <v>1024776.55</v>
      </c>
      <c r="E206" s="47">
        <v>12807352.050000001</v>
      </c>
      <c r="F206" s="48">
        <v>17016550.149999999</v>
      </c>
      <c r="G206" s="47">
        <v>13854578.65</v>
      </c>
      <c r="H206" s="46">
        <v>3160676.37</v>
      </c>
      <c r="I206" s="112">
        <v>65222.699999999255</v>
      </c>
      <c r="J206" s="111">
        <v>563982.14999999851</v>
      </c>
      <c r="K206" s="13">
        <v>17</v>
      </c>
      <c r="L206" s="13">
        <v>15</v>
      </c>
      <c r="N206" s="30"/>
    </row>
    <row r="207" spans="1:14" ht="14.1" customHeight="1">
      <c r="A207" s="45">
        <v>2014.6967032967</v>
      </c>
      <c r="B207" s="49">
        <v>1122635.0999999999</v>
      </c>
      <c r="C207" s="47">
        <v>2063397.43</v>
      </c>
      <c r="D207" s="47">
        <v>1028929.23</v>
      </c>
      <c r="E207" s="47">
        <v>12843207.199999999</v>
      </c>
      <c r="F207" s="48">
        <v>17066490.400000002</v>
      </c>
      <c r="G207" s="47">
        <v>13898992.199999999</v>
      </c>
      <c r="H207" s="46">
        <v>3166287.37</v>
      </c>
      <c r="I207" s="112">
        <v>49940.250000003725</v>
      </c>
      <c r="J207" s="111">
        <v>568862.19000000134</v>
      </c>
      <c r="K207" s="13">
        <v>18</v>
      </c>
      <c r="L207" s="13">
        <v>16</v>
      </c>
      <c r="N207" s="30"/>
    </row>
    <row r="208" spans="1:14" ht="14.1" hidden="1" customHeight="1">
      <c r="A208" s="45">
        <v>2014.7494505494501</v>
      </c>
      <c r="B208" s="49">
        <v>1120829.01</v>
      </c>
      <c r="C208" s="47">
        <v>2068122.5</v>
      </c>
      <c r="D208" s="47">
        <v>1027854.0800000001</v>
      </c>
      <c r="E208" s="47">
        <v>12857738.979999999</v>
      </c>
      <c r="F208" s="48">
        <v>17079898.379999999</v>
      </c>
      <c r="G208" s="47">
        <v>13909072.379999999</v>
      </c>
      <c r="H208" s="46">
        <v>3170568.0900000003</v>
      </c>
      <c r="I208" s="112">
        <v>13407.979999996722</v>
      </c>
      <c r="J208" s="111">
        <v>552979.91999999993</v>
      </c>
      <c r="K208" s="13">
        <v>19</v>
      </c>
      <c r="L208" s="13">
        <v>17</v>
      </c>
      <c r="N208" s="30"/>
    </row>
    <row r="209" spans="1:14" ht="15" hidden="1" customHeight="1">
      <c r="A209" s="45">
        <v>2014.8021978022</v>
      </c>
      <c r="B209" s="49">
        <v>1117553.68</v>
      </c>
      <c r="C209" s="47">
        <v>2073018.15</v>
      </c>
      <c r="D209" s="47">
        <v>1028330.8300000001</v>
      </c>
      <c r="E209" s="47">
        <v>12892143.799999999</v>
      </c>
      <c r="F209" s="48">
        <v>17109691.600000001</v>
      </c>
      <c r="G209" s="47">
        <v>13935565.1</v>
      </c>
      <c r="H209" s="46">
        <v>3173252.48</v>
      </c>
      <c r="I209" s="114">
        <v>29793.220000002533</v>
      </c>
      <c r="J209" s="113">
        <v>552078.10000000149</v>
      </c>
      <c r="K209" s="13">
        <v>20</v>
      </c>
      <c r="L209" s="13">
        <v>18</v>
      </c>
      <c r="N209" s="30"/>
    </row>
    <row r="210" spans="1:14" ht="14.1" hidden="1" customHeight="1">
      <c r="A210" s="45">
        <v>2014.8549450549399</v>
      </c>
      <c r="B210" s="49">
        <v>1119630.0900000001</v>
      </c>
      <c r="C210" s="47">
        <v>2075029.4</v>
      </c>
      <c r="D210" s="47">
        <v>1030649.7799999999</v>
      </c>
      <c r="E210" s="47">
        <v>12919752.580000002</v>
      </c>
      <c r="F210" s="48">
        <v>17143387.179999996</v>
      </c>
      <c r="G210" s="47">
        <v>13966289.580000002</v>
      </c>
      <c r="H210" s="46">
        <v>3175454.26</v>
      </c>
      <c r="I210" s="112">
        <v>33695.579999994487</v>
      </c>
      <c r="J210" s="111">
        <v>542977.62999999896</v>
      </c>
      <c r="K210" s="13">
        <v>21</v>
      </c>
      <c r="L210" s="13">
        <v>19</v>
      </c>
      <c r="N210" s="30"/>
    </row>
    <row r="211" spans="1:14" ht="14.1" hidden="1" customHeight="1">
      <c r="A211" s="45">
        <v>2014.90769230769</v>
      </c>
      <c r="B211" s="49">
        <v>1125999.5</v>
      </c>
      <c r="C211" s="47">
        <v>2077356.8599999999</v>
      </c>
      <c r="D211" s="47">
        <v>1031902.39</v>
      </c>
      <c r="E211" s="47">
        <v>12951118.07</v>
      </c>
      <c r="F211" s="48">
        <v>17179334.57</v>
      </c>
      <c r="G211" s="47">
        <v>14001363.17</v>
      </c>
      <c r="H211" s="46">
        <v>3176792.2800000003</v>
      </c>
      <c r="I211" s="112">
        <v>35947.390000004321</v>
      </c>
      <c r="J211" s="111">
        <v>538608.58000000007</v>
      </c>
      <c r="K211" s="13">
        <v>22</v>
      </c>
      <c r="L211" s="13">
        <v>20</v>
      </c>
      <c r="N211" s="30"/>
    </row>
    <row r="212" spans="1:14" ht="14.1" hidden="1" customHeight="1">
      <c r="A212" s="45">
        <v>2014.9604395604399</v>
      </c>
      <c r="B212" s="49">
        <v>1123346.1199999999</v>
      </c>
      <c r="C212" s="47">
        <v>2081407.6700000002</v>
      </c>
      <c r="D212" s="47">
        <v>1033184.3200000001</v>
      </c>
      <c r="E212" s="47">
        <v>12975809.930000002</v>
      </c>
      <c r="F212" s="48">
        <v>17202831.129999999</v>
      </c>
      <c r="G212" s="47">
        <v>14031083.73</v>
      </c>
      <c r="H212" s="46">
        <v>3178179.3</v>
      </c>
      <c r="I212" s="112">
        <v>23496.559999998659</v>
      </c>
      <c r="J212" s="111">
        <v>531501.01999999955</v>
      </c>
      <c r="K212" s="13">
        <v>23</v>
      </c>
      <c r="L212" s="13">
        <v>21</v>
      </c>
      <c r="N212" s="30"/>
    </row>
    <row r="213" spans="1:14" ht="14.1" hidden="1" customHeight="1">
      <c r="A213" s="45">
        <v>2015.01318681319</v>
      </c>
      <c r="B213" s="49">
        <v>1129477.1599999999</v>
      </c>
      <c r="C213" s="47">
        <v>2088186.85</v>
      </c>
      <c r="D213" s="47">
        <v>1037140.0900000001</v>
      </c>
      <c r="E213" s="47">
        <v>13010681.100000001</v>
      </c>
      <c r="F213" s="48">
        <v>17257277.400000002</v>
      </c>
      <c r="G213" s="47">
        <v>14079482.199999999</v>
      </c>
      <c r="H213" s="46">
        <v>3182107.34</v>
      </c>
      <c r="I213" s="112">
        <v>54446.270000003278</v>
      </c>
      <c r="J213" s="111">
        <v>533145.80000000447</v>
      </c>
      <c r="K213" s="13">
        <v>24</v>
      </c>
      <c r="L213" s="13">
        <v>22</v>
      </c>
      <c r="N213" s="30"/>
    </row>
    <row r="214" spans="1:14" ht="11.85" hidden="1" customHeight="1">
      <c r="A214" s="45">
        <v>2015.0659340659299</v>
      </c>
      <c r="B214" s="49">
        <v>1128347.45</v>
      </c>
      <c r="C214" s="47">
        <v>2094281.2800000003</v>
      </c>
      <c r="D214" s="47">
        <v>1039653.3999999999</v>
      </c>
      <c r="E214" s="47">
        <v>13056442.95736842</v>
      </c>
      <c r="F214" s="48">
        <v>17314261.357368421</v>
      </c>
      <c r="G214" s="47">
        <v>14130740.357368419</v>
      </c>
      <c r="H214" s="46">
        <v>3184388</v>
      </c>
      <c r="I214" s="112">
        <v>56983.957368418574</v>
      </c>
      <c r="J214" s="111">
        <v>540866.90736842155</v>
      </c>
      <c r="K214" s="13">
        <v>25</v>
      </c>
      <c r="L214" s="13">
        <v>23</v>
      </c>
      <c r="N214" s="30"/>
    </row>
    <row r="215" spans="1:14" ht="14.1" hidden="1" customHeight="1">
      <c r="A215" s="45">
        <v>2015.11868131868</v>
      </c>
      <c r="B215" s="44"/>
      <c r="C215" s="42"/>
      <c r="D215" s="42"/>
      <c r="E215" s="42"/>
      <c r="F215" s="43"/>
      <c r="G215" s="42"/>
      <c r="H215" s="41"/>
      <c r="I215" s="122"/>
      <c r="J215" s="121"/>
      <c r="N215" s="30"/>
    </row>
    <row r="216" spans="1:14" ht="14.1" hidden="1" customHeight="1">
      <c r="A216" s="45">
        <v>2016</v>
      </c>
      <c r="B216" s="53">
        <v>1121098.74</v>
      </c>
      <c r="C216" s="51">
        <v>2096893.84</v>
      </c>
      <c r="D216" s="51">
        <v>1037466.75</v>
      </c>
      <c r="E216" s="51">
        <v>13087479.68</v>
      </c>
      <c r="F216" s="52">
        <v>17346103.780000001</v>
      </c>
      <c r="G216" s="51">
        <v>14161037.68</v>
      </c>
      <c r="H216" s="50">
        <v>3184918.62</v>
      </c>
      <c r="I216" s="114">
        <v>31842.422631580383</v>
      </c>
      <c r="J216" s="113">
        <v>540351.93000000343</v>
      </c>
      <c r="K216" s="13">
        <v>26</v>
      </c>
      <c r="L216" s="13">
        <v>24</v>
      </c>
      <c r="N216" s="30"/>
    </row>
    <row r="217" spans="1:14" ht="14.1" hidden="1" customHeight="1">
      <c r="A217" s="45">
        <v>2016</v>
      </c>
      <c r="B217" s="66">
        <v>1116703.4200000002</v>
      </c>
      <c r="C217" s="64">
        <v>2102595.2600000002</v>
      </c>
      <c r="D217" s="64">
        <v>1039721.3400000001</v>
      </c>
      <c r="E217" s="64">
        <v>13121618.630000001</v>
      </c>
      <c r="F217" s="65">
        <v>17382813.23</v>
      </c>
      <c r="G217" s="64">
        <v>14192928.330000002</v>
      </c>
      <c r="H217" s="63">
        <v>3188824.3000000003</v>
      </c>
      <c r="I217" s="112">
        <v>36709.449999999255</v>
      </c>
      <c r="J217" s="111">
        <v>508024.73000000045</v>
      </c>
      <c r="K217" s="13">
        <v>27</v>
      </c>
      <c r="L217" s="13">
        <v>25</v>
      </c>
      <c r="N217" s="30"/>
    </row>
    <row r="218" spans="1:14" ht="14.1" hidden="1" customHeight="1">
      <c r="A218" s="45">
        <v>2016</v>
      </c>
      <c r="B218" s="49">
        <v>1118440.68</v>
      </c>
      <c r="C218" s="47">
        <v>2105883.9300000002</v>
      </c>
      <c r="D218" s="47">
        <v>1040807.72</v>
      </c>
      <c r="E218" s="47">
        <v>13156822.420000002</v>
      </c>
      <c r="F218" s="48">
        <v>17426169.32</v>
      </c>
      <c r="G218" s="47">
        <v>14231645.220000001</v>
      </c>
      <c r="H218" s="46">
        <v>3192815.92</v>
      </c>
      <c r="I218" s="112">
        <v>43356.089999999851</v>
      </c>
      <c r="J218" s="111">
        <v>474841.87000000104</v>
      </c>
      <c r="K218" s="13">
        <v>28</v>
      </c>
      <c r="L218" s="13">
        <v>26</v>
      </c>
      <c r="N218" s="30"/>
    </row>
    <row r="219" spans="1:14" ht="14.1" hidden="1" customHeight="1">
      <c r="A219" s="45">
        <v>2016</v>
      </c>
      <c r="B219" s="49">
        <v>1119645.17</v>
      </c>
      <c r="C219" s="47">
        <v>2112535.6</v>
      </c>
      <c r="D219" s="47">
        <v>1042548.0800000001</v>
      </c>
      <c r="E219" s="47">
        <v>13183320.760000002</v>
      </c>
      <c r="F219" s="48">
        <v>17461515.259999998</v>
      </c>
      <c r="G219" s="47">
        <v>14264828.960000001</v>
      </c>
      <c r="H219" s="46">
        <v>3194758.1300000004</v>
      </c>
      <c r="I219" s="112">
        <v>35345.939999997616</v>
      </c>
      <c r="J219" s="111">
        <v>444965.1099999994</v>
      </c>
      <c r="K219" s="13">
        <v>29</v>
      </c>
      <c r="L219" s="13">
        <v>27</v>
      </c>
      <c r="N219" s="30"/>
    </row>
    <row r="220" spans="1:14" ht="14.1" customHeight="1">
      <c r="A220" s="45">
        <v>2016</v>
      </c>
      <c r="B220" s="53">
        <v>1113449.1599999999</v>
      </c>
      <c r="C220" s="51">
        <v>2117277.5499999998</v>
      </c>
      <c r="D220" s="51">
        <v>1045985.45</v>
      </c>
      <c r="E220" s="51">
        <v>13216531.57</v>
      </c>
      <c r="F220" s="52">
        <v>17499250.670000002</v>
      </c>
      <c r="G220" s="51">
        <v>14300597.67</v>
      </c>
      <c r="H220" s="50">
        <v>3196898.97</v>
      </c>
      <c r="I220" s="114">
        <v>37735.410000003874</v>
      </c>
      <c r="J220" s="111">
        <v>432760.26999999955</v>
      </c>
      <c r="K220" s="13">
        <v>30</v>
      </c>
      <c r="L220" s="13">
        <v>28</v>
      </c>
      <c r="N220" s="30"/>
    </row>
    <row r="221" spans="1:14" ht="14.1" hidden="1" customHeight="1">
      <c r="A221" s="45">
        <v>2016</v>
      </c>
      <c r="B221" s="49">
        <v>1122701.93</v>
      </c>
      <c r="C221" s="47">
        <v>2123105.41</v>
      </c>
      <c r="D221" s="47">
        <v>1051756.53</v>
      </c>
      <c r="E221" s="47">
        <v>13262662.359999999</v>
      </c>
      <c r="F221" s="48">
        <v>17563573.359999999</v>
      </c>
      <c r="G221" s="47">
        <v>14362085.059999999</v>
      </c>
      <c r="H221" s="46">
        <v>3199636.77</v>
      </c>
      <c r="I221" s="112">
        <v>64322.689999997616</v>
      </c>
      <c r="J221" s="111">
        <v>483674.98000000045</v>
      </c>
      <c r="K221" s="13">
        <v>31</v>
      </c>
      <c r="L221" s="13">
        <v>29</v>
      </c>
      <c r="N221" s="30"/>
    </row>
    <row r="222" spans="1:14" ht="14.1" hidden="1" customHeight="1">
      <c r="A222" s="45">
        <v>2016</v>
      </c>
      <c r="B222" s="49">
        <v>1131175.4800000002</v>
      </c>
      <c r="C222" s="47">
        <v>2128912.8199999998</v>
      </c>
      <c r="D222" s="47">
        <v>1055110.8099999998</v>
      </c>
      <c r="E222" s="47">
        <v>13309924.24</v>
      </c>
      <c r="F222" s="48">
        <v>17628251.040000003</v>
      </c>
      <c r="G222" s="47">
        <v>14423756.040000001</v>
      </c>
      <c r="H222" s="46">
        <v>3202424.41</v>
      </c>
      <c r="I222" s="114">
        <v>64677.680000003427</v>
      </c>
      <c r="J222" s="113">
        <v>518559.44000000134</v>
      </c>
      <c r="K222" s="13">
        <v>32</v>
      </c>
      <c r="L222" s="13">
        <v>30</v>
      </c>
      <c r="N222" s="30"/>
    </row>
    <row r="223" spans="1:14" ht="14.1" hidden="1" customHeight="1">
      <c r="A223" s="45">
        <v>2016</v>
      </c>
      <c r="B223" s="49">
        <v>1131335.6300000001</v>
      </c>
      <c r="C223" s="47">
        <v>2131934.83</v>
      </c>
      <c r="D223" s="47">
        <v>1060141.5</v>
      </c>
      <c r="E223" s="47">
        <v>13349892.649999999</v>
      </c>
      <c r="F223" s="48">
        <v>17673449.049999997</v>
      </c>
      <c r="G223" s="47">
        <v>14466916.149999999</v>
      </c>
      <c r="H223" s="46">
        <v>3205179.42</v>
      </c>
      <c r="I223" s="112">
        <v>45198.009999994189</v>
      </c>
      <c r="J223" s="111">
        <v>530061.87000000104</v>
      </c>
      <c r="K223" s="13">
        <v>33</v>
      </c>
      <c r="L223" s="13">
        <v>31</v>
      </c>
      <c r="N223" s="30"/>
    </row>
    <row r="224" spans="1:14" ht="14.1" hidden="1" customHeight="1">
      <c r="A224" s="45">
        <v>2016</v>
      </c>
      <c r="B224" s="49">
        <v>1130854.1199999999</v>
      </c>
      <c r="C224" s="47">
        <v>2135907.9499999997</v>
      </c>
      <c r="D224" s="47">
        <v>1063006.9800000002</v>
      </c>
      <c r="E224" s="47">
        <v>13386785.09</v>
      </c>
      <c r="F224" s="48">
        <v>17718386.59</v>
      </c>
      <c r="G224" s="47">
        <v>14506606.289999999</v>
      </c>
      <c r="H224" s="46">
        <v>3206321.46</v>
      </c>
      <c r="I224" s="112">
        <v>44937.540000002831</v>
      </c>
      <c r="J224" s="111">
        <v>539052.01999999955</v>
      </c>
      <c r="K224" s="13">
        <v>34</v>
      </c>
      <c r="L224" s="13">
        <v>32</v>
      </c>
      <c r="N224" s="30"/>
    </row>
    <row r="225" spans="1:14" ht="14.1" hidden="1" customHeight="1">
      <c r="A225" s="45">
        <v>2016</v>
      </c>
      <c r="B225" s="49">
        <v>1156360.7</v>
      </c>
      <c r="C225" s="47">
        <v>2142309.44</v>
      </c>
      <c r="D225" s="47">
        <v>1067434.79</v>
      </c>
      <c r="E225" s="47">
        <v>13429904.549999999</v>
      </c>
      <c r="F225" s="48">
        <v>17782689.950000003</v>
      </c>
      <c r="G225" s="47">
        <v>14586205.550000001</v>
      </c>
      <c r="H225" s="46">
        <v>3208798.12</v>
      </c>
      <c r="I225" s="112">
        <v>64303.360000003129</v>
      </c>
      <c r="J225" s="111">
        <v>579858.82000000402</v>
      </c>
      <c r="K225" s="13">
        <v>35</v>
      </c>
      <c r="L225" s="13">
        <v>33</v>
      </c>
      <c r="N225" s="30"/>
    </row>
    <row r="226" spans="1:14" ht="14.1" hidden="1" customHeight="1">
      <c r="A226" s="45">
        <v>2016</v>
      </c>
      <c r="B226" s="49">
        <v>1133005.96</v>
      </c>
      <c r="C226" s="47">
        <v>2148365.6799999997</v>
      </c>
      <c r="D226" s="47">
        <v>1071881.3299999998</v>
      </c>
      <c r="E226" s="47">
        <v>13466918.595238095</v>
      </c>
      <c r="F226" s="48">
        <v>17818550.395238098</v>
      </c>
      <c r="G226" s="47">
        <v>14609787.695238095</v>
      </c>
      <c r="H226" s="46">
        <v>3212361.8000000003</v>
      </c>
      <c r="I226" s="112">
        <v>35860.445238094777</v>
      </c>
      <c r="J226" s="111">
        <v>561272.99523809552</v>
      </c>
      <c r="K226" s="13">
        <v>36</v>
      </c>
      <c r="L226" s="13">
        <v>34</v>
      </c>
      <c r="N226" s="30"/>
    </row>
    <row r="227" spans="1:14" ht="14.1" hidden="1" customHeight="1">
      <c r="A227" s="45">
        <v>2016</v>
      </c>
      <c r="B227" s="120">
        <v>1138424.6499999999</v>
      </c>
      <c r="C227" s="119">
        <v>2150890.1500000004</v>
      </c>
      <c r="D227" s="119">
        <v>1074649.1000000001</v>
      </c>
      <c r="E227" s="119">
        <v>13502980.700000001</v>
      </c>
      <c r="F227" s="52">
        <v>17864015.199999999</v>
      </c>
      <c r="G227" s="119">
        <v>14651428.799999999</v>
      </c>
      <c r="H227" s="118">
        <v>3213973.21</v>
      </c>
      <c r="I227" s="117">
        <v>45464.804761901498</v>
      </c>
      <c r="J227" s="117">
        <v>549753.84263157845</v>
      </c>
      <c r="K227" s="13">
        <v>37</v>
      </c>
      <c r="L227" s="13">
        <v>35</v>
      </c>
      <c r="N227" s="30"/>
    </row>
    <row r="228" spans="1:14" ht="14.1" hidden="1" customHeight="1">
      <c r="A228" s="45">
        <v>2016</v>
      </c>
      <c r="B228" s="44"/>
      <c r="C228" s="42"/>
      <c r="D228" s="42"/>
      <c r="E228" s="42"/>
      <c r="F228" s="43"/>
      <c r="G228" s="42"/>
      <c r="H228" s="41"/>
      <c r="I228" s="116"/>
      <c r="J228" s="115"/>
      <c r="N228" s="30"/>
    </row>
    <row r="229" spans="1:14" ht="14.1" hidden="1" customHeight="1">
      <c r="A229" s="45">
        <v>2017</v>
      </c>
      <c r="B229" s="49">
        <v>1142552.44</v>
      </c>
      <c r="C229" s="47">
        <v>2158904.44</v>
      </c>
      <c r="D229" s="47">
        <v>1082875.3699999999</v>
      </c>
      <c r="E229" s="47">
        <v>13539273.279999999</v>
      </c>
      <c r="F229" s="48">
        <v>17921759.68</v>
      </c>
      <c r="G229" s="47">
        <v>14706370.480000002</v>
      </c>
      <c r="H229" s="46">
        <v>3215128.44</v>
      </c>
      <c r="I229" s="112">
        <v>57744.480000000447</v>
      </c>
      <c r="J229" s="111">
        <v>575655.89999999851</v>
      </c>
      <c r="K229" s="13">
        <v>38</v>
      </c>
      <c r="L229" s="13">
        <v>36</v>
      </c>
      <c r="N229" s="30"/>
    </row>
    <row r="230" spans="1:14" ht="14.1" hidden="1" customHeight="1">
      <c r="A230" s="45">
        <v>2017</v>
      </c>
      <c r="B230" s="49">
        <v>1140264.55</v>
      </c>
      <c r="C230" s="47">
        <v>2163919.9300000002</v>
      </c>
      <c r="D230" s="47">
        <v>1090356.8299999998</v>
      </c>
      <c r="E230" s="47">
        <v>13578404.200000001</v>
      </c>
      <c r="F230" s="48">
        <v>17971744.799999997</v>
      </c>
      <c r="G230" s="47">
        <v>14754510.299999999</v>
      </c>
      <c r="H230" s="46">
        <v>3217036.5900000003</v>
      </c>
      <c r="I230" s="112">
        <v>49985.119999997318</v>
      </c>
      <c r="J230" s="111">
        <v>588931.56999999657</v>
      </c>
      <c r="K230" s="13">
        <v>39</v>
      </c>
      <c r="L230" s="13">
        <v>37</v>
      </c>
      <c r="N230" s="30"/>
    </row>
    <row r="231" spans="1:14" ht="14.1" hidden="1" customHeight="1">
      <c r="A231" s="45">
        <v>2017</v>
      </c>
      <c r="B231" s="49">
        <v>1142527</v>
      </c>
      <c r="C231" s="47">
        <v>2170945.84</v>
      </c>
      <c r="D231" s="47">
        <v>1100289.3899999999</v>
      </c>
      <c r="E231" s="47">
        <v>13621021.859999999</v>
      </c>
      <c r="F231" s="48">
        <v>18035508.460000001</v>
      </c>
      <c r="G231" s="47">
        <v>14815344.26</v>
      </c>
      <c r="H231" s="46">
        <v>3219647.23</v>
      </c>
      <c r="I231" s="112">
        <v>63763.660000003874</v>
      </c>
      <c r="J231" s="111">
        <v>609339.1400000006</v>
      </c>
      <c r="K231" s="13">
        <v>40</v>
      </c>
      <c r="L231" s="13">
        <v>38</v>
      </c>
      <c r="N231" s="30"/>
    </row>
    <row r="232" spans="1:14" ht="14.1" hidden="1" customHeight="1">
      <c r="A232" s="45">
        <v>2017</v>
      </c>
      <c r="B232" s="49">
        <v>1143981.27</v>
      </c>
      <c r="C232" s="47">
        <v>2177780.29</v>
      </c>
      <c r="D232" s="47">
        <v>1106516.74</v>
      </c>
      <c r="E232" s="47">
        <v>13680236.630000001</v>
      </c>
      <c r="F232" s="48">
        <v>18112183.829999998</v>
      </c>
      <c r="G232" s="47">
        <v>14887168.23</v>
      </c>
      <c r="H232" s="46">
        <v>3223512.98</v>
      </c>
      <c r="I232" s="112">
        <v>76675.369999997318</v>
      </c>
      <c r="J232" s="111">
        <v>650668.5700000003</v>
      </c>
      <c r="K232" s="13">
        <v>41</v>
      </c>
      <c r="L232" s="13">
        <v>39</v>
      </c>
      <c r="N232" s="30"/>
    </row>
    <row r="233" spans="1:14" ht="14.1" customHeight="1">
      <c r="A233" s="45">
        <v>2017</v>
      </c>
      <c r="B233" s="49">
        <v>1148801</v>
      </c>
      <c r="C233" s="47">
        <v>2184261.7399999998</v>
      </c>
      <c r="D233" s="47">
        <v>1111068</v>
      </c>
      <c r="E233" s="47">
        <v>13717637.039999999</v>
      </c>
      <c r="F233" s="48">
        <v>18168288.839999996</v>
      </c>
      <c r="G233" s="47">
        <v>14939620.939999998</v>
      </c>
      <c r="H233" s="46">
        <v>3227003.01</v>
      </c>
      <c r="I233" s="112">
        <v>56105.009999997914</v>
      </c>
      <c r="J233" s="111">
        <v>669038.16999999434</v>
      </c>
      <c r="K233" s="13">
        <v>42</v>
      </c>
      <c r="L233" s="13">
        <v>40</v>
      </c>
      <c r="N233" s="30"/>
    </row>
    <row r="234" spans="1:14" ht="14.1" hidden="1" customHeight="1">
      <c r="A234" s="45">
        <v>2017</v>
      </c>
      <c r="B234" s="49">
        <v>1144283.22</v>
      </c>
      <c r="C234" s="47">
        <v>2189378.6</v>
      </c>
      <c r="D234" s="47">
        <v>1115509.8900000001</v>
      </c>
      <c r="E234" s="47">
        <v>13763057.749999998</v>
      </c>
      <c r="F234" s="48">
        <v>18219075.349999998</v>
      </c>
      <c r="G234" s="47">
        <v>14988992.75</v>
      </c>
      <c r="H234" s="46">
        <v>3228042.64</v>
      </c>
      <c r="I234" s="112">
        <v>50786.510000001639</v>
      </c>
      <c r="J234" s="111">
        <v>655501.98999999836</v>
      </c>
      <c r="K234" s="13">
        <v>43</v>
      </c>
      <c r="L234" s="13">
        <v>41</v>
      </c>
      <c r="N234" s="30"/>
    </row>
    <row r="235" spans="1:14" ht="14.1" hidden="1" customHeight="1">
      <c r="A235" s="45">
        <v>2017</v>
      </c>
      <c r="B235" s="49">
        <v>1140040.4100000001</v>
      </c>
      <c r="C235" s="47">
        <v>2194993.86</v>
      </c>
      <c r="D235" s="47">
        <v>1120867.32</v>
      </c>
      <c r="E235" s="47">
        <v>13803059.339999998</v>
      </c>
      <c r="F235" s="48">
        <v>18263367.039999999</v>
      </c>
      <c r="G235" s="47">
        <v>15033513.139999999</v>
      </c>
      <c r="H235" s="46">
        <v>3227257.82</v>
      </c>
      <c r="I235" s="114">
        <v>44291.690000001341</v>
      </c>
      <c r="J235" s="113">
        <v>635115.99999999627</v>
      </c>
      <c r="K235" s="13">
        <v>44</v>
      </c>
      <c r="L235" s="13">
        <v>42</v>
      </c>
      <c r="N235" s="30"/>
    </row>
    <row r="236" spans="1:14" ht="14.1" hidden="1" customHeight="1">
      <c r="A236" s="45">
        <v>2017</v>
      </c>
      <c r="B236" s="49">
        <v>1143130.9900000002</v>
      </c>
      <c r="C236" s="47">
        <v>2198990.4299999997</v>
      </c>
      <c r="D236" s="47">
        <v>1125096.8499999999</v>
      </c>
      <c r="E236" s="47">
        <v>13831011.939999999</v>
      </c>
      <c r="F236" s="48">
        <v>18298112.440000001</v>
      </c>
      <c r="G236" s="47">
        <v>15067978.139999999</v>
      </c>
      <c r="H236" s="46">
        <v>3228097.47</v>
      </c>
      <c r="I236" s="112">
        <v>34745.400000002235</v>
      </c>
      <c r="J236" s="111">
        <v>624663.39000000432</v>
      </c>
      <c r="K236" s="13">
        <v>45</v>
      </c>
      <c r="L236" s="13">
        <v>43</v>
      </c>
      <c r="N236" s="30"/>
    </row>
    <row r="237" spans="1:14" ht="14.1" hidden="1" customHeight="1">
      <c r="A237" s="45">
        <v>2017</v>
      </c>
      <c r="B237" s="49">
        <v>1142003.58</v>
      </c>
      <c r="C237" s="47">
        <v>2204609.29</v>
      </c>
      <c r="D237" s="47">
        <v>1131213.46</v>
      </c>
      <c r="E237" s="47">
        <v>13873183.77</v>
      </c>
      <c r="F237" s="48">
        <v>18349258.969999999</v>
      </c>
      <c r="G237" s="47">
        <v>15117334.470000001</v>
      </c>
      <c r="H237" s="46">
        <v>3230779.26</v>
      </c>
      <c r="I237" s="112">
        <v>51146.529999997467</v>
      </c>
      <c r="J237" s="111">
        <v>630872.37999999896</v>
      </c>
      <c r="K237" s="13">
        <v>46</v>
      </c>
      <c r="L237" s="13">
        <v>44</v>
      </c>
      <c r="N237" s="30"/>
    </row>
    <row r="238" spans="1:14" ht="14.1" hidden="1" customHeight="1">
      <c r="A238" s="45">
        <v>2017</v>
      </c>
      <c r="B238" s="49">
        <v>1139710.82</v>
      </c>
      <c r="C238" s="47">
        <v>2209571.38</v>
      </c>
      <c r="D238" s="47">
        <v>1139750.3600000001</v>
      </c>
      <c r="E238" s="47">
        <v>13914768.249999998</v>
      </c>
      <c r="F238" s="48">
        <v>18399442.649999999</v>
      </c>
      <c r="G238" s="47">
        <v>15173238.449999999</v>
      </c>
      <c r="H238" s="46">
        <v>3231537.52</v>
      </c>
      <c r="I238" s="112">
        <v>50183.679999999702</v>
      </c>
      <c r="J238" s="111">
        <v>616752.69999999553</v>
      </c>
      <c r="K238" s="13">
        <v>47</v>
      </c>
      <c r="L238" s="13">
        <v>45</v>
      </c>
      <c r="N238" s="30"/>
    </row>
    <row r="239" spans="1:14" ht="14.1" hidden="1" customHeight="1">
      <c r="A239" s="45">
        <v>2017</v>
      </c>
      <c r="B239" s="49">
        <v>1139794.47</v>
      </c>
      <c r="C239" s="47">
        <v>2217624.4900000002</v>
      </c>
      <c r="D239" s="47">
        <v>1148807</v>
      </c>
      <c r="E239" s="47">
        <v>13947872.939999999</v>
      </c>
      <c r="F239" s="48">
        <v>18451836.140000001</v>
      </c>
      <c r="G239" s="47">
        <v>15225983.74</v>
      </c>
      <c r="H239" s="46">
        <v>3230457.8299999996</v>
      </c>
      <c r="I239" s="112">
        <v>52393.490000002086</v>
      </c>
      <c r="J239" s="111">
        <v>633285.74476190284</v>
      </c>
      <c r="K239" s="13">
        <v>48</v>
      </c>
      <c r="L239" s="13">
        <v>46</v>
      </c>
      <c r="N239" s="30"/>
    </row>
    <row r="240" spans="1:14" ht="14.1" hidden="1" customHeight="1">
      <c r="A240" s="22">
        <v>2017</v>
      </c>
      <c r="B240" s="21">
        <v>1132708.74</v>
      </c>
      <c r="C240" s="19">
        <v>2221614.79</v>
      </c>
      <c r="D240" s="19">
        <v>1154598.2100000002</v>
      </c>
      <c r="E240" s="19">
        <v>13973368.17</v>
      </c>
      <c r="F240" s="20">
        <v>18481684.169999998</v>
      </c>
      <c r="G240" s="19">
        <v>15256500.27</v>
      </c>
      <c r="H240" s="18">
        <v>3224367.86</v>
      </c>
      <c r="I240" s="86">
        <v>29848.029999997467</v>
      </c>
      <c r="J240" s="111">
        <v>617668.96999999881</v>
      </c>
      <c r="K240" s="13">
        <v>49</v>
      </c>
      <c r="L240" s="13">
        <v>47</v>
      </c>
      <c r="N240" s="30"/>
    </row>
    <row r="241" spans="1:14" ht="14.1" customHeight="1">
      <c r="A241" s="110">
        <v>2018</v>
      </c>
      <c r="B241" s="109"/>
      <c r="C241" s="107"/>
      <c r="D241" s="107"/>
      <c r="E241" s="107"/>
      <c r="F241" s="108"/>
      <c r="G241" s="107"/>
      <c r="H241" s="106"/>
      <c r="I241" s="105"/>
      <c r="J241" s="104"/>
      <c r="N241" s="30"/>
    </row>
    <row r="242" spans="1:14" ht="14.1" customHeight="1">
      <c r="A242" s="88" t="s">
        <v>16</v>
      </c>
      <c r="B242" s="21">
        <v>1133138.32</v>
      </c>
      <c r="C242" s="19">
        <v>2230153.0499999998</v>
      </c>
      <c r="D242" s="19">
        <v>1162925.26</v>
      </c>
      <c r="E242" s="19">
        <v>14015459.030000001</v>
      </c>
      <c r="F242" s="20">
        <v>18538493.43</v>
      </c>
      <c r="G242" s="19">
        <v>15305130.23</v>
      </c>
      <c r="H242" s="18">
        <v>3233004.6900000004</v>
      </c>
      <c r="I242" s="86">
        <v>56809.260000001639</v>
      </c>
      <c r="J242" s="86">
        <v>616733.75</v>
      </c>
      <c r="K242" s="13">
        <v>50</v>
      </c>
      <c r="L242" s="13">
        <v>48</v>
      </c>
      <c r="N242" s="30"/>
    </row>
    <row r="243" spans="1:14" ht="14.1" customHeight="1">
      <c r="A243" s="88" t="s">
        <v>15</v>
      </c>
      <c r="B243" s="21">
        <v>1134434.8600000001</v>
      </c>
      <c r="C243" s="19">
        <v>2236450.58</v>
      </c>
      <c r="D243" s="19">
        <v>1166608.53</v>
      </c>
      <c r="E243" s="19">
        <v>14055906.950000001</v>
      </c>
      <c r="F243" s="20">
        <v>18591544.450000003</v>
      </c>
      <c r="G243" s="19">
        <v>15346591.450000001</v>
      </c>
      <c r="H243" s="18">
        <v>3244630.69</v>
      </c>
      <c r="I243" s="86">
        <v>53051.020000003278</v>
      </c>
      <c r="J243" s="86">
        <v>619799.65000000596</v>
      </c>
      <c r="K243" s="13">
        <v>51</v>
      </c>
      <c r="L243" s="13">
        <v>49</v>
      </c>
      <c r="N243" s="30"/>
    </row>
    <row r="244" spans="1:14" ht="14.1" customHeight="1">
      <c r="A244" s="88" t="s">
        <v>14</v>
      </c>
      <c r="B244" s="21">
        <v>1129798.1099999999</v>
      </c>
      <c r="C244" s="19">
        <v>2241054.5</v>
      </c>
      <c r="D244" s="19">
        <v>1166595.7000000002</v>
      </c>
      <c r="E244" s="19">
        <v>14088801.550000001</v>
      </c>
      <c r="F244" s="20">
        <v>18627648.150000002</v>
      </c>
      <c r="G244" s="19">
        <v>15375349.65</v>
      </c>
      <c r="H244" s="18">
        <v>3252318.49</v>
      </c>
      <c r="I244" s="86">
        <v>36103.699999999255</v>
      </c>
      <c r="J244" s="86">
        <v>592139.69000000134</v>
      </c>
      <c r="K244" s="13">
        <v>52</v>
      </c>
      <c r="L244" s="13">
        <v>50</v>
      </c>
      <c r="N244" s="30"/>
    </row>
    <row r="245" spans="1:14" ht="14.1" customHeight="1">
      <c r="A245" s="88" t="s">
        <v>13</v>
      </c>
      <c r="B245" s="96">
        <v>1136406.58</v>
      </c>
      <c r="C245" s="94">
        <v>2242948.14</v>
      </c>
      <c r="D245" s="94">
        <v>1173360.4099999999</v>
      </c>
      <c r="E245" s="94">
        <v>14111431.310000001</v>
      </c>
      <c r="F245" s="95">
        <v>18666794.809999999</v>
      </c>
      <c r="G245" s="94">
        <v>15410502.110000001</v>
      </c>
      <c r="H245" s="93">
        <v>3255830.39</v>
      </c>
      <c r="I245" s="103">
        <v>39146.659999996424</v>
      </c>
      <c r="J245" s="103">
        <v>554610.98000000045</v>
      </c>
      <c r="K245" s="13">
        <v>53</v>
      </c>
      <c r="L245" s="13">
        <v>51</v>
      </c>
      <c r="N245" s="30"/>
    </row>
    <row r="246" spans="1:14" ht="14.1" customHeight="1">
      <c r="A246" s="92" t="s">
        <v>12</v>
      </c>
      <c r="B246" s="40">
        <v>1137749.04</v>
      </c>
      <c r="C246" s="38">
        <v>2246958.0299999998</v>
      </c>
      <c r="D246" s="38">
        <v>1184523.49</v>
      </c>
      <c r="E246" s="38">
        <v>14152479.090909092</v>
      </c>
      <c r="F246" s="39">
        <v>18726256.290909093</v>
      </c>
      <c r="G246" s="38">
        <v>15466228.990909092</v>
      </c>
      <c r="H246" s="37">
        <v>3258989</v>
      </c>
      <c r="I246" s="101">
        <v>59461.480909094214</v>
      </c>
      <c r="J246" s="101">
        <v>557967.45090909675</v>
      </c>
      <c r="K246" s="13">
        <v>54</v>
      </c>
      <c r="L246" s="13">
        <v>52</v>
      </c>
      <c r="N246" s="30"/>
    </row>
    <row r="247" spans="1:14" ht="14.1" customHeight="1">
      <c r="A247" s="88" t="s">
        <v>11</v>
      </c>
      <c r="B247" s="21">
        <v>1141851.01</v>
      </c>
      <c r="C247" s="19">
        <v>2252767.4499999997</v>
      </c>
      <c r="D247" s="19">
        <v>1192625.67</v>
      </c>
      <c r="E247" s="19">
        <v>14186541.9</v>
      </c>
      <c r="F247" s="20">
        <v>18779760.300000001</v>
      </c>
      <c r="G247" s="19">
        <v>15515938.100000001</v>
      </c>
      <c r="H247" s="18">
        <v>3262549.4899999998</v>
      </c>
      <c r="I247" s="86">
        <v>53504.009090907872</v>
      </c>
      <c r="J247" s="86">
        <v>560684.95000000298</v>
      </c>
      <c r="N247" s="30"/>
    </row>
    <row r="248" spans="1:14" ht="14.1" customHeight="1">
      <c r="A248" s="88" t="s">
        <v>10</v>
      </c>
      <c r="B248" s="21">
        <v>1140545.6200000001</v>
      </c>
      <c r="C248" s="19">
        <v>2254119.0700000003</v>
      </c>
      <c r="D248" s="19">
        <v>1199617.45</v>
      </c>
      <c r="E248" s="19">
        <v>14218156.68</v>
      </c>
      <c r="F248" s="20">
        <v>18813953.979999997</v>
      </c>
      <c r="G248" s="19">
        <v>15548453.279999999</v>
      </c>
      <c r="H248" s="18">
        <v>3264167.4200000004</v>
      </c>
      <c r="I248" s="86">
        <v>34193.679999995977</v>
      </c>
      <c r="J248" s="86">
        <v>550586.93999999762</v>
      </c>
      <c r="N248" s="30"/>
    </row>
    <row r="249" spans="1:14" ht="14.1" customHeight="1">
      <c r="A249" s="88" t="s">
        <v>9</v>
      </c>
      <c r="B249" s="21">
        <v>1136143.5</v>
      </c>
      <c r="C249" s="19">
        <v>2254718.9899999998</v>
      </c>
      <c r="D249" s="19">
        <v>1204801.9099999999</v>
      </c>
      <c r="E249" s="19">
        <v>14248981.9</v>
      </c>
      <c r="F249" s="20">
        <v>18839722.5</v>
      </c>
      <c r="G249" s="19">
        <v>15574473.200000001</v>
      </c>
      <c r="H249" s="18">
        <v>3264931.9099999997</v>
      </c>
      <c r="I249" s="86">
        <v>25768.520000003278</v>
      </c>
      <c r="J249" s="86">
        <v>541610.05999999866</v>
      </c>
      <c r="N249" s="30"/>
    </row>
    <row r="250" spans="1:14" ht="14.1" customHeight="1">
      <c r="A250" s="88" t="s">
        <v>8</v>
      </c>
      <c r="B250" s="21">
        <v>1130484.0799999998</v>
      </c>
      <c r="C250" s="19">
        <v>2258946.67</v>
      </c>
      <c r="D250" s="19">
        <v>1211778.0900000001</v>
      </c>
      <c r="E250" s="19">
        <v>14290446.700000001</v>
      </c>
      <c r="F250" s="20">
        <v>18888705.799999997</v>
      </c>
      <c r="G250" s="19">
        <v>15620925.800000001</v>
      </c>
      <c r="H250" s="18">
        <v>3268149.33</v>
      </c>
      <c r="I250" s="87">
        <v>48983.29999999702</v>
      </c>
      <c r="J250" s="86">
        <v>539446.82999999821</v>
      </c>
      <c r="N250" s="30"/>
    </row>
    <row r="251" spans="1:14" ht="14.1" customHeight="1">
      <c r="A251" s="88" t="s">
        <v>7</v>
      </c>
      <c r="B251" s="21">
        <v>1155284.81</v>
      </c>
      <c r="C251" s="19">
        <v>2263279.3000000003</v>
      </c>
      <c r="D251" s="19">
        <v>1217419.8400000001</v>
      </c>
      <c r="E251" s="19">
        <v>14327001.5</v>
      </c>
      <c r="F251" s="20">
        <v>18952670.399999999</v>
      </c>
      <c r="G251" s="19">
        <v>15684225.1</v>
      </c>
      <c r="H251" s="18">
        <v>3271601.26</v>
      </c>
      <c r="I251" s="87">
        <v>63964.60000000149</v>
      </c>
      <c r="J251" s="20">
        <v>553227.75</v>
      </c>
      <c r="K251" s="90"/>
      <c r="L251" s="90"/>
      <c r="N251" s="30"/>
    </row>
    <row r="252" spans="1:14" ht="14.1" customHeight="1">
      <c r="A252" s="88" t="s">
        <v>6</v>
      </c>
      <c r="B252" s="21">
        <v>1137909.81</v>
      </c>
      <c r="C252" s="19">
        <v>2263163.33</v>
      </c>
      <c r="D252" s="19">
        <v>1220869.79</v>
      </c>
      <c r="E252" s="19">
        <v>14361251.67</v>
      </c>
      <c r="F252" s="20">
        <v>18987295.170000002</v>
      </c>
      <c r="G252" s="19">
        <v>15716783.57</v>
      </c>
      <c r="H252" s="18">
        <v>3273162.94</v>
      </c>
      <c r="I252" s="86">
        <v>34624.770000003278</v>
      </c>
      <c r="J252" s="86">
        <v>535459.03000000119</v>
      </c>
      <c r="K252" s="89"/>
      <c r="L252" s="89"/>
      <c r="N252" s="30"/>
    </row>
    <row r="253" spans="1:14" ht="14.1" customHeight="1">
      <c r="A253" s="88" t="s">
        <v>5</v>
      </c>
      <c r="B253" s="21">
        <v>1146955.3900000001</v>
      </c>
      <c r="C253" s="19">
        <v>2266880.48</v>
      </c>
      <c r="D253" s="19">
        <v>1229582.58</v>
      </c>
      <c r="E253" s="19">
        <v>14399374.9</v>
      </c>
      <c r="F253" s="20">
        <v>19040450.699999999</v>
      </c>
      <c r="G253" s="19">
        <v>15765538</v>
      </c>
      <c r="H253" s="18">
        <v>3273905.1399999997</v>
      </c>
      <c r="I253" s="86">
        <v>53155.529999997467</v>
      </c>
      <c r="J253" s="86">
        <v>558766.53000000119</v>
      </c>
      <c r="N253" s="30"/>
    </row>
    <row r="254" spans="1:14" ht="14.1" customHeight="1">
      <c r="A254" s="100">
        <v>2019</v>
      </c>
      <c r="B254" s="34"/>
      <c r="C254" s="32"/>
      <c r="D254" s="32"/>
      <c r="E254" s="32"/>
      <c r="F254" s="33"/>
      <c r="G254" s="32"/>
      <c r="H254" s="31"/>
      <c r="I254" s="99"/>
      <c r="J254" s="98"/>
      <c r="N254" s="30"/>
    </row>
    <row r="255" spans="1:14" ht="14.1" customHeight="1">
      <c r="A255" s="88" t="s">
        <v>16</v>
      </c>
      <c r="B255" s="21">
        <v>1148891.5899999999</v>
      </c>
      <c r="C255" s="19">
        <v>2271702.4</v>
      </c>
      <c r="D255" s="19">
        <v>1237578.7</v>
      </c>
      <c r="E255" s="19">
        <v>14425576.059999999</v>
      </c>
      <c r="F255" s="20">
        <v>19082866.460000001</v>
      </c>
      <c r="G255" s="19">
        <v>15808574.460000001</v>
      </c>
      <c r="H255" s="18">
        <v>3273483.48</v>
      </c>
      <c r="I255" s="86">
        <v>42415.760000001639</v>
      </c>
      <c r="J255" s="86">
        <v>544373.03000000119</v>
      </c>
      <c r="K255" s="13">
        <v>50</v>
      </c>
      <c r="L255" s="13">
        <v>48</v>
      </c>
      <c r="N255" s="30"/>
    </row>
    <row r="256" spans="1:14" ht="14.1" customHeight="1">
      <c r="A256" s="88" t="s">
        <v>15</v>
      </c>
      <c r="B256" s="21">
        <v>1147760.6800000002</v>
      </c>
      <c r="C256" s="19">
        <v>2274072.0099999998</v>
      </c>
      <c r="D256" s="19">
        <v>1244495.97</v>
      </c>
      <c r="E256" s="19">
        <v>14454497.199999999</v>
      </c>
      <c r="F256" s="20">
        <v>19122753.600000001</v>
      </c>
      <c r="G256" s="19">
        <v>15848375.699999999</v>
      </c>
      <c r="H256" s="18">
        <v>3274574.3400000003</v>
      </c>
      <c r="I256" s="86">
        <v>39887.140000000596</v>
      </c>
      <c r="J256" s="86">
        <v>531209.14999999851</v>
      </c>
      <c r="K256" s="13">
        <v>51</v>
      </c>
      <c r="L256" s="13">
        <v>49</v>
      </c>
      <c r="N256" s="30"/>
    </row>
    <row r="257" spans="1:14" ht="14.1" customHeight="1">
      <c r="A257" s="88" t="s">
        <v>14</v>
      </c>
      <c r="B257" s="21">
        <v>1147714.49</v>
      </c>
      <c r="C257" s="19">
        <v>2277863.48</v>
      </c>
      <c r="D257" s="19">
        <v>1251654.54</v>
      </c>
      <c r="E257" s="19">
        <v>14488235.42</v>
      </c>
      <c r="F257" s="20">
        <v>19169074.720000003</v>
      </c>
      <c r="G257" s="19">
        <v>15893852.119999999</v>
      </c>
      <c r="H257" s="18">
        <v>3275550.12</v>
      </c>
      <c r="I257" s="86">
        <v>46321.120000001043</v>
      </c>
      <c r="J257" s="86">
        <v>541426.5700000003</v>
      </c>
      <c r="K257" s="13">
        <v>52</v>
      </c>
      <c r="L257" s="13">
        <v>50</v>
      </c>
      <c r="N257" s="30"/>
    </row>
    <row r="258" spans="1:14" ht="14.1" customHeight="1">
      <c r="A258" s="88" t="s">
        <v>13</v>
      </c>
      <c r="B258" s="96">
        <v>1142493.8500000001</v>
      </c>
      <c r="C258" s="94">
        <v>2283455.8499999996</v>
      </c>
      <c r="D258" s="94">
        <v>1255301.6000000001</v>
      </c>
      <c r="E258" s="94">
        <v>14524265.35</v>
      </c>
      <c r="F258" s="95">
        <v>19211510.75</v>
      </c>
      <c r="G258" s="94">
        <v>15935644.75</v>
      </c>
      <c r="H258" s="93">
        <v>3275336.73</v>
      </c>
      <c r="I258" s="103">
        <v>42436.029999997467</v>
      </c>
      <c r="J258" s="103">
        <v>544715.94000000134</v>
      </c>
      <c r="K258" s="13">
        <v>53</v>
      </c>
      <c r="L258" s="13">
        <v>51</v>
      </c>
    </row>
    <row r="259" spans="1:14" ht="14.1" customHeight="1">
      <c r="A259" s="92" t="s">
        <v>12</v>
      </c>
      <c r="B259" s="40">
        <v>1141395.73</v>
      </c>
      <c r="C259" s="38">
        <v>2281822.6800000002</v>
      </c>
      <c r="D259" s="38">
        <v>1253741.3500000001</v>
      </c>
      <c r="E259" s="38">
        <v>14561731.469999999</v>
      </c>
      <c r="F259" s="39">
        <v>19246510.07</v>
      </c>
      <c r="G259" s="38">
        <v>15970209.869999999</v>
      </c>
      <c r="H259" s="37">
        <v>3275229.7800000003</v>
      </c>
      <c r="I259" s="102">
        <v>34999.320000000298</v>
      </c>
      <c r="J259" s="101">
        <v>520253.77909090742</v>
      </c>
      <c r="K259" s="13">
        <v>54</v>
      </c>
      <c r="L259" s="13">
        <v>52</v>
      </c>
    </row>
    <row r="260" spans="1:14" ht="14.1" customHeight="1">
      <c r="A260" s="88" t="s">
        <v>11</v>
      </c>
      <c r="B260" s="21">
        <v>1137821.69</v>
      </c>
      <c r="C260" s="19">
        <v>2281935.46</v>
      </c>
      <c r="D260" s="19">
        <v>1255240.6800000002</v>
      </c>
      <c r="E260" s="19">
        <v>14599543.299999999</v>
      </c>
      <c r="F260" s="20">
        <v>19281483.700000003</v>
      </c>
      <c r="G260" s="19">
        <v>16004309.999999998</v>
      </c>
      <c r="H260" s="18">
        <v>3275775.22</v>
      </c>
      <c r="I260" s="87">
        <v>34973.630000002682</v>
      </c>
      <c r="J260" s="86">
        <v>501723.40000000224</v>
      </c>
    </row>
    <row r="261" spans="1:14" ht="14.1" customHeight="1">
      <c r="A261" s="88" t="s">
        <v>10</v>
      </c>
      <c r="B261" s="21">
        <v>1133812.43</v>
      </c>
      <c r="C261" s="19">
        <v>2283300.15</v>
      </c>
      <c r="D261" s="19">
        <v>1257212.94</v>
      </c>
      <c r="E261" s="19">
        <v>14626854.560000001</v>
      </c>
      <c r="F261" s="20">
        <v>19302880.559999999</v>
      </c>
      <c r="G261" s="19">
        <v>16025571.960000001</v>
      </c>
      <c r="H261" s="18">
        <v>3276264.14</v>
      </c>
      <c r="I261" s="87">
        <v>21396.859999995679</v>
      </c>
      <c r="J261" s="86">
        <v>488926.58000000194</v>
      </c>
    </row>
    <row r="262" spans="1:14" ht="14.1" customHeight="1">
      <c r="A262" s="88" t="s">
        <v>9</v>
      </c>
      <c r="B262" s="21">
        <v>1130914.55</v>
      </c>
      <c r="C262" s="19">
        <v>2285482.0300000003</v>
      </c>
      <c r="D262" s="19">
        <v>1257759.07</v>
      </c>
      <c r="E262" s="19">
        <v>14656574.059999999</v>
      </c>
      <c r="F262" s="20">
        <v>19324938.160000004</v>
      </c>
      <c r="G262" s="19">
        <v>16047328.760000002</v>
      </c>
      <c r="H262" s="18">
        <v>3277564.81</v>
      </c>
      <c r="I262" s="87">
        <v>22057.600000005215</v>
      </c>
      <c r="J262" s="86">
        <v>485215.66000000387</v>
      </c>
    </row>
    <row r="263" spans="1:14" ht="14.1" customHeight="1">
      <c r="A263" s="88" t="s">
        <v>8</v>
      </c>
      <c r="B263" s="21">
        <v>1131660.54</v>
      </c>
      <c r="C263" s="19">
        <v>2287417.8499999996</v>
      </c>
      <c r="D263" s="19">
        <v>1261177.0799999998</v>
      </c>
      <c r="E263" s="19">
        <v>14678631.079999998</v>
      </c>
      <c r="F263" s="20">
        <v>19354017.680000003</v>
      </c>
      <c r="G263" s="19">
        <v>16073720.279999997</v>
      </c>
      <c r="H263" s="18">
        <v>3280932.5</v>
      </c>
      <c r="I263" s="87">
        <v>29079.519999999553</v>
      </c>
      <c r="J263" s="86">
        <v>465311.88000000641</v>
      </c>
    </row>
    <row r="264" spans="1:14" ht="14.1" customHeight="1">
      <c r="A264" s="88" t="s">
        <v>7</v>
      </c>
      <c r="B264" s="21">
        <v>1132712.54</v>
      </c>
      <c r="C264" s="19">
        <v>2289632.5</v>
      </c>
      <c r="D264" s="19">
        <v>1262742.21</v>
      </c>
      <c r="E264" s="19">
        <v>14710963.069565218</v>
      </c>
      <c r="F264" s="20">
        <v>19390294.769565217</v>
      </c>
      <c r="G264" s="19">
        <v>16107804.869565217</v>
      </c>
      <c r="H264" s="18">
        <v>3284814.9</v>
      </c>
      <c r="I264" s="87">
        <v>36277.08956521377</v>
      </c>
      <c r="J264" s="86">
        <v>437624.36956521869</v>
      </c>
      <c r="K264" s="90"/>
      <c r="L264" s="90"/>
    </row>
    <row r="265" spans="1:14" ht="14.1" customHeight="1">
      <c r="A265" s="88" t="s">
        <v>6</v>
      </c>
      <c r="B265" s="21">
        <v>1123806.6100000001</v>
      </c>
      <c r="C265" s="19">
        <v>2290734.71</v>
      </c>
      <c r="D265" s="19">
        <v>1262134.33</v>
      </c>
      <c r="E265" s="19">
        <v>14737929.949999999</v>
      </c>
      <c r="F265" s="20">
        <v>19414680.550000001</v>
      </c>
      <c r="G265" s="19">
        <v>16128916.149999999</v>
      </c>
      <c r="H265" s="18">
        <v>3287238.9400000004</v>
      </c>
      <c r="I265" s="86">
        <v>24385.780434783548</v>
      </c>
      <c r="J265" s="86">
        <v>427385.37999999896</v>
      </c>
      <c r="K265" s="89"/>
      <c r="L265" s="89"/>
    </row>
    <row r="266" spans="1:14" ht="14.1" customHeight="1">
      <c r="A266" s="88" t="s">
        <v>5</v>
      </c>
      <c r="B266" s="21">
        <v>1118426.44</v>
      </c>
      <c r="C266" s="19">
        <v>2290952.1599999997</v>
      </c>
      <c r="D266" s="19">
        <v>1260003.8500000001</v>
      </c>
      <c r="E266" s="19">
        <v>14760986.5</v>
      </c>
      <c r="F266" s="20">
        <v>19426895.800000001</v>
      </c>
      <c r="G266" s="19">
        <v>16137537.000000002</v>
      </c>
      <c r="H266" s="18">
        <v>3288417.81</v>
      </c>
      <c r="I266" s="87">
        <v>12215.25</v>
      </c>
      <c r="J266" s="86">
        <v>386445.10000000149</v>
      </c>
    </row>
    <row r="267" spans="1:14" ht="14.1" customHeight="1">
      <c r="A267" s="100">
        <v>2020</v>
      </c>
      <c r="B267" s="34"/>
      <c r="C267" s="32"/>
      <c r="D267" s="32"/>
      <c r="E267" s="32"/>
      <c r="F267" s="33"/>
      <c r="G267" s="32"/>
      <c r="H267" s="31"/>
      <c r="I267" s="99"/>
      <c r="J267" s="98"/>
    </row>
    <row r="268" spans="1:14" ht="14.1" customHeight="1">
      <c r="A268" s="88" t="s">
        <v>16</v>
      </c>
      <c r="B268" s="21">
        <v>1102441.56</v>
      </c>
      <c r="C268" s="19">
        <v>2292207.48</v>
      </c>
      <c r="D268" s="19">
        <v>1266159.45</v>
      </c>
      <c r="E268" s="19">
        <v>14775168.640000001</v>
      </c>
      <c r="F268" s="20">
        <v>19432220.289999999</v>
      </c>
      <c r="G268" s="19">
        <v>16141486.210000001</v>
      </c>
      <c r="H268" s="18">
        <v>3290176.84</v>
      </c>
      <c r="I268" s="86">
        <v>5324.4899999983609</v>
      </c>
      <c r="J268" s="86">
        <v>349353.82999999821</v>
      </c>
      <c r="K268" s="13">
        <v>50</v>
      </c>
      <c r="L268" s="13">
        <v>48</v>
      </c>
    </row>
    <row r="269" spans="1:14" ht="14.1" customHeight="1">
      <c r="A269" s="88" t="s">
        <v>15</v>
      </c>
      <c r="B269" s="21">
        <v>1111791</v>
      </c>
      <c r="C269" s="19">
        <v>2292787.5699999998</v>
      </c>
      <c r="D269" s="19">
        <v>1272546.3500000001</v>
      </c>
      <c r="E269" s="19">
        <v>14810478.529999999</v>
      </c>
      <c r="F269" s="20">
        <v>19488377.77</v>
      </c>
      <c r="G269" s="19">
        <v>16196056.26</v>
      </c>
      <c r="H269" s="18">
        <v>3292781.09</v>
      </c>
      <c r="I269" s="86">
        <v>56157.480000000447</v>
      </c>
      <c r="J269" s="86">
        <v>365624.16999999806</v>
      </c>
      <c r="K269" s="13">
        <v>51</v>
      </c>
      <c r="L269" s="13">
        <v>49</v>
      </c>
      <c r="M269" s="97"/>
    </row>
    <row r="270" spans="1:14" ht="14.1" customHeight="1">
      <c r="A270" s="88" t="s">
        <v>14</v>
      </c>
      <c r="B270" s="21">
        <v>1122867.8131882076</v>
      </c>
      <c r="C270" s="19">
        <v>2270187.4666130841</v>
      </c>
      <c r="D270" s="19">
        <v>1222760.0372903536</v>
      </c>
      <c r="E270" s="19">
        <v>14512579.67</v>
      </c>
      <c r="F270" s="20">
        <v>19131674.289999999</v>
      </c>
      <c r="G270" s="19">
        <v>15858080.960000001</v>
      </c>
      <c r="H270" s="18">
        <v>3273848.545851931</v>
      </c>
      <c r="I270" s="86">
        <v>-356703.48000000045</v>
      </c>
      <c r="J270" s="86">
        <v>-37400.430000003427</v>
      </c>
      <c r="K270" s="13">
        <v>52</v>
      </c>
      <c r="L270" s="13">
        <v>50</v>
      </c>
    </row>
    <row r="271" spans="1:14" ht="14.1" customHeight="1">
      <c r="A271" s="88" t="s">
        <v>13</v>
      </c>
      <c r="B271" s="96">
        <v>1118509.3899999999</v>
      </c>
      <c r="C271" s="94">
        <v>2206494.2799999998</v>
      </c>
      <c r="D271" s="94">
        <v>1125356.08</v>
      </c>
      <c r="E271" s="94">
        <v>13984465.359999999</v>
      </c>
      <c r="F271" s="95">
        <v>18440620.780000001</v>
      </c>
      <c r="G271" s="94">
        <v>15220181.300000001</v>
      </c>
      <c r="H271" s="93">
        <v>3219871.44</v>
      </c>
      <c r="I271" s="86">
        <v>-691053.50999999791</v>
      </c>
      <c r="J271" s="86">
        <v>-770889.96999999881</v>
      </c>
      <c r="K271" s="13">
        <v>53</v>
      </c>
      <c r="L271" s="13">
        <v>51</v>
      </c>
    </row>
    <row r="272" spans="1:14" ht="14.1" customHeight="1">
      <c r="A272" s="92" t="s">
        <v>12</v>
      </c>
      <c r="B272" s="40">
        <v>1125766.24</v>
      </c>
      <c r="C272" s="38">
        <v>2200535.9700000002</v>
      </c>
      <c r="D272" s="38">
        <v>1173193.04</v>
      </c>
      <c r="E272" s="38">
        <v>13862167.630000001</v>
      </c>
      <c r="F272" s="39">
        <v>18369831.059999999</v>
      </c>
      <c r="G272" s="38">
        <v>15150877.359999999</v>
      </c>
      <c r="H272" s="37">
        <v>3218554.11</v>
      </c>
      <c r="I272" s="91">
        <v>-70789.720000002533</v>
      </c>
      <c r="J272" s="91">
        <v>-876679.01000000164</v>
      </c>
      <c r="K272" s="13">
        <v>54</v>
      </c>
      <c r="L272" s="13">
        <v>52</v>
      </c>
    </row>
    <row r="273" spans="1:12" ht="14.1" customHeight="1">
      <c r="A273" s="88" t="s">
        <v>11</v>
      </c>
      <c r="B273" s="21"/>
      <c r="C273" s="19"/>
      <c r="D273" s="19"/>
      <c r="E273" s="19"/>
      <c r="F273" s="20"/>
      <c r="G273" s="19"/>
      <c r="H273" s="18"/>
      <c r="I273" s="87"/>
      <c r="J273" s="86"/>
    </row>
    <row r="274" spans="1:12" ht="14.1" customHeight="1">
      <c r="A274" s="88" t="s">
        <v>10</v>
      </c>
      <c r="B274" s="21"/>
      <c r="C274" s="19"/>
      <c r="D274" s="19"/>
      <c r="E274" s="19"/>
      <c r="F274" s="20"/>
      <c r="G274" s="19"/>
      <c r="H274" s="18"/>
      <c r="I274" s="87"/>
      <c r="J274" s="86"/>
    </row>
    <row r="275" spans="1:12" ht="14.1" customHeight="1">
      <c r="A275" s="88" t="s">
        <v>9</v>
      </c>
      <c r="B275" s="21"/>
      <c r="C275" s="19"/>
      <c r="D275" s="19"/>
      <c r="E275" s="19"/>
      <c r="F275" s="20"/>
      <c r="G275" s="19"/>
      <c r="H275" s="18"/>
      <c r="I275" s="87"/>
      <c r="J275" s="86"/>
    </row>
    <row r="276" spans="1:12" ht="14.1" customHeight="1">
      <c r="A276" s="88" t="s">
        <v>8</v>
      </c>
      <c r="B276" s="21"/>
      <c r="C276" s="19"/>
      <c r="D276" s="19"/>
      <c r="E276" s="19"/>
      <c r="F276" s="20"/>
      <c r="G276" s="19"/>
      <c r="H276" s="18"/>
      <c r="I276" s="87"/>
      <c r="J276" s="86"/>
    </row>
    <row r="277" spans="1:12" ht="14.1" customHeight="1">
      <c r="A277" s="88" t="s">
        <v>7</v>
      </c>
      <c r="B277" s="21"/>
      <c r="C277" s="19"/>
      <c r="D277" s="19"/>
      <c r="E277" s="19"/>
      <c r="F277" s="20"/>
      <c r="G277" s="19"/>
      <c r="H277" s="18"/>
      <c r="I277" s="87"/>
      <c r="J277" s="86"/>
      <c r="K277" s="90"/>
      <c r="L277" s="90"/>
    </row>
    <row r="278" spans="1:12" ht="14.1" customHeight="1">
      <c r="A278" s="88" t="s">
        <v>6</v>
      </c>
      <c r="B278" s="21"/>
      <c r="C278" s="19"/>
      <c r="D278" s="19"/>
      <c r="E278" s="19"/>
      <c r="F278" s="20"/>
      <c r="G278" s="19"/>
      <c r="H278" s="18"/>
      <c r="I278" s="86"/>
      <c r="J278" s="86"/>
      <c r="K278" s="89"/>
      <c r="L278" s="89"/>
    </row>
    <row r="279" spans="1:12" ht="14.1" customHeight="1">
      <c r="A279" s="88" t="s">
        <v>5</v>
      </c>
      <c r="B279" s="21"/>
      <c r="C279" s="19"/>
      <c r="D279" s="19"/>
      <c r="E279" s="19"/>
      <c r="F279" s="20"/>
      <c r="G279" s="19"/>
      <c r="H279" s="18"/>
      <c r="I279" s="87"/>
      <c r="J279" s="86"/>
    </row>
    <row r="281" spans="1:12">
      <c r="B281" s="85"/>
      <c r="F281" s="85"/>
    </row>
    <row r="282" spans="1:12">
      <c r="B282" s="85"/>
    </row>
    <row r="283" spans="1:12">
      <c r="B283" s="85"/>
    </row>
    <row r="284" spans="1:12">
      <c r="B284" s="85"/>
    </row>
  </sheetData>
  <mergeCells count="8">
    <mergeCell ref="I2:J2"/>
    <mergeCell ref="A4:H4"/>
    <mergeCell ref="A109:H109"/>
    <mergeCell ref="A110:H110"/>
    <mergeCell ref="A1:H1"/>
    <mergeCell ref="B2:E2"/>
    <mergeCell ref="F2:F3"/>
    <mergeCell ref="G2:H2"/>
  </mergeCells>
  <printOptions horizontalCentered="1" verticalCentered="1"/>
  <pageMargins left="0.19685039370078741" right="0.19685039370078741" top="0.39370078740157483" bottom="0.39370078740157483" header="0" footer="0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L41"/>
  <sheetViews>
    <sheetView showGridLines="0" zoomScale="70" zoomScaleNormal="70" workbookViewId="0">
      <selection activeCell="H37" sqref="H37"/>
    </sheetView>
  </sheetViews>
  <sheetFormatPr baseColWidth="10" defaultColWidth="11.5703125" defaultRowHeight="12.75"/>
  <cols>
    <col min="2" max="2" width="48.28515625" style="149" customWidth="1"/>
    <col min="3" max="3" width="18.42578125" style="149" customWidth="1"/>
    <col min="4" max="4" width="16.42578125" style="149" customWidth="1"/>
    <col min="5" max="5" width="11.85546875" customWidth="1"/>
    <col min="6" max="6" width="12.85546875" customWidth="1"/>
    <col min="7" max="7" width="11.140625" customWidth="1"/>
  </cols>
  <sheetData>
    <row r="2" spans="2:12">
      <c r="F2" s="576"/>
      <c r="G2" s="576"/>
      <c r="H2" s="576"/>
      <c r="I2" s="576"/>
    </row>
    <row r="3" spans="2:12" ht="26.25" customHeight="1">
      <c r="B3" s="166" t="s">
        <v>81</v>
      </c>
      <c r="C3" s="166"/>
      <c r="D3" s="166"/>
      <c r="F3" s="576"/>
      <c r="G3" s="576"/>
      <c r="H3" s="576"/>
      <c r="I3" s="576"/>
    </row>
    <row r="4" spans="2:12" ht="32.25" customHeight="1">
      <c r="B4" s="165" t="s">
        <v>80</v>
      </c>
      <c r="C4" s="164" t="s">
        <v>79</v>
      </c>
      <c r="D4" s="163" t="s">
        <v>78</v>
      </c>
      <c r="F4" s="576"/>
      <c r="G4" s="576"/>
      <c r="H4" s="576"/>
      <c r="I4" s="576"/>
    </row>
    <row r="5" spans="2:12" s="158" customFormat="1" ht="18.95" customHeight="1">
      <c r="B5" s="162" t="s">
        <v>77</v>
      </c>
      <c r="C5" s="161">
        <v>84882</v>
      </c>
      <c r="D5" s="160">
        <v>0</v>
      </c>
      <c r="F5" s="850"/>
      <c r="G5" s="850"/>
      <c r="H5" s="850"/>
      <c r="I5" s="850"/>
      <c r="K5" s="154"/>
      <c r="L5" s="154"/>
    </row>
    <row r="6" spans="2:12" s="158" customFormat="1" ht="18.95" customHeight="1">
      <c r="B6" s="157" t="s">
        <v>76</v>
      </c>
      <c r="C6" s="156">
        <v>10053</v>
      </c>
      <c r="D6" s="155">
        <v>0</v>
      </c>
      <c r="F6" s="850"/>
      <c r="G6" s="850"/>
      <c r="H6" s="850"/>
      <c r="I6" s="850"/>
      <c r="K6" s="154"/>
      <c r="L6" s="154"/>
    </row>
    <row r="7" spans="2:12" s="158" customFormat="1" ht="18.95" customHeight="1">
      <c r="B7" s="157" t="s">
        <v>75</v>
      </c>
      <c r="C7" s="156">
        <v>5958</v>
      </c>
      <c r="D7" s="155">
        <v>0</v>
      </c>
      <c r="F7" s="850"/>
      <c r="G7" s="850"/>
      <c r="H7" s="850"/>
      <c r="I7" s="850"/>
      <c r="K7" s="154"/>
      <c r="L7" s="154"/>
    </row>
    <row r="8" spans="2:12" s="158" customFormat="1" ht="18.95" customHeight="1">
      <c r="B8" s="157" t="s">
        <v>74</v>
      </c>
      <c r="C8" s="156">
        <v>374</v>
      </c>
      <c r="D8" s="155">
        <v>0</v>
      </c>
      <c r="K8" s="154"/>
      <c r="L8" s="154"/>
    </row>
    <row r="9" spans="2:12" s="158" customFormat="1" ht="18.95" customHeight="1">
      <c r="B9" s="157" t="s">
        <v>73</v>
      </c>
      <c r="C9" s="156">
        <v>2104</v>
      </c>
      <c r="D9" s="155">
        <v>0</v>
      </c>
      <c r="K9" s="154"/>
      <c r="L9" s="154"/>
    </row>
    <row r="10" spans="2:12" s="158" customFormat="1" ht="18.95" customHeight="1">
      <c r="B10" s="157" t="s">
        <v>72</v>
      </c>
      <c r="C10" s="156">
        <v>752</v>
      </c>
      <c r="D10" s="155">
        <v>0</v>
      </c>
      <c r="K10" s="154"/>
      <c r="L10" s="154"/>
    </row>
    <row r="11" spans="2:12" s="158" customFormat="1" ht="18.95" customHeight="1">
      <c r="B11" s="157" t="s">
        <v>71</v>
      </c>
      <c r="C11" s="156">
        <v>162</v>
      </c>
      <c r="D11" s="155">
        <v>0</v>
      </c>
      <c r="K11" s="154"/>
      <c r="L11" s="154"/>
    </row>
    <row r="12" spans="2:12" s="158" customFormat="1" ht="18.95" customHeight="1">
      <c r="B12" s="157" t="s">
        <v>70</v>
      </c>
      <c r="C12" s="156">
        <v>0</v>
      </c>
      <c r="D12" s="155">
        <v>0</v>
      </c>
      <c r="K12" s="154"/>
      <c r="L12" s="154"/>
    </row>
    <row r="13" spans="2:12" s="158" customFormat="1" ht="18.95" customHeight="1">
      <c r="B13" s="157" t="s">
        <v>69</v>
      </c>
      <c r="C13" s="156">
        <v>0</v>
      </c>
      <c r="D13" s="155">
        <v>0</v>
      </c>
      <c r="K13" s="154"/>
      <c r="L13" s="154"/>
    </row>
    <row r="14" spans="2:12" s="158" customFormat="1" ht="18.95" customHeight="1">
      <c r="B14" s="157" t="s">
        <v>68</v>
      </c>
      <c r="C14" s="156">
        <v>0</v>
      </c>
      <c r="D14" s="155">
        <v>543</v>
      </c>
      <c r="K14" s="154"/>
      <c r="L14" s="154"/>
    </row>
    <row r="15" spans="2:12" s="158" customFormat="1" ht="18.95" customHeight="1">
      <c r="B15" s="157" t="s">
        <v>67</v>
      </c>
      <c r="C15" s="156">
        <v>0</v>
      </c>
      <c r="D15" s="155">
        <v>7350</v>
      </c>
      <c r="K15" s="154"/>
      <c r="L15" s="154"/>
    </row>
    <row r="16" spans="2:12" s="158" customFormat="1" ht="18.95" customHeight="1">
      <c r="B16" s="157" t="s">
        <v>66</v>
      </c>
      <c r="C16" s="156">
        <v>6</v>
      </c>
      <c r="D16" s="155">
        <v>0</v>
      </c>
      <c r="K16" s="154"/>
      <c r="L16" s="154"/>
    </row>
    <row r="17" spans="2:12" s="158" customFormat="1" ht="18.95" customHeight="1">
      <c r="B17" s="157" t="s">
        <v>65</v>
      </c>
      <c r="C17" s="156">
        <v>249</v>
      </c>
      <c r="D17" s="155">
        <v>0</v>
      </c>
      <c r="K17" s="154"/>
      <c r="L17" s="154"/>
    </row>
    <row r="18" spans="2:12" s="158" customFormat="1" ht="18.95" customHeight="1">
      <c r="B18" s="157" t="s">
        <v>64</v>
      </c>
      <c r="C18" s="156">
        <v>2</v>
      </c>
      <c r="D18" s="155">
        <v>0</v>
      </c>
      <c r="K18" s="154"/>
      <c r="L18" s="154"/>
    </row>
    <row r="19" spans="2:12" s="158" customFormat="1" ht="18.95" customHeight="1">
      <c r="B19" s="157" t="s">
        <v>63</v>
      </c>
      <c r="C19" s="156">
        <v>2</v>
      </c>
      <c r="D19" s="155">
        <v>0</v>
      </c>
      <c r="K19" s="154"/>
      <c r="L19" s="154"/>
    </row>
    <row r="20" spans="2:12" s="158" customFormat="1" ht="18.95" customHeight="1">
      <c r="B20" s="157" t="s">
        <v>62</v>
      </c>
      <c r="C20" s="156">
        <v>0</v>
      </c>
      <c r="D20" s="155">
        <v>0</v>
      </c>
      <c r="K20" s="154"/>
      <c r="L20" s="154"/>
    </row>
    <row r="21" spans="2:12" s="158" customFormat="1" ht="18.95" customHeight="1">
      <c r="B21" s="157" t="s">
        <v>61</v>
      </c>
      <c r="C21" s="156">
        <v>11</v>
      </c>
      <c r="D21" s="155">
        <v>0</v>
      </c>
      <c r="K21" s="154"/>
      <c r="L21" s="154"/>
    </row>
    <row r="22" spans="2:12" s="158" customFormat="1" ht="18.95" customHeight="1">
      <c r="B22" s="157" t="s">
        <v>60</v>
      </c>
      <c r="C22" s="156">
        <v>433</v>
      </c>
      <c r="D22" s="155">
        <v>0</v>
      </c>
      <c r="K22" s="154"/>
      <c r="L22" s="154"/>
    </row>
    <row r="23" spans="2:12" s="158" customFormat="1" ht="18.95" customHeight="1">
      <c r="B23" s="157" t="s">
        <v>59</v>
      </c>
      <c r="C23" s="156">
        <v>39</v>
      </c>
      <c r="D23" s="155">
        <v>0</v>
      </c>
      <c r="K23" s="154"/>
      <c r="L23" s="154"/>
    </row>
    <row r="24" spans="2:12" s="158" customFormat="1" ht="18.95" customHeight="1">
      <c r="B24" s="157" t="s">
        <v>58</v>
      </c>
      <c r="C24" s="156">
        <v>0</v>
      </c>
      <c r="D24" s="155">
        <v>4</v>
      </c>
      <c r="K24" s="154"/>
      <c r="L24" s="154"/>
    </row>
    <row r="25" spans="2:12" s="158" customFormat="1" ht="18.95" customHeight="1">
      <c r="B25" s="157" t="s">
        <v>57</v>
      </c>
      <c r="C25" s="156">
        <v>0</v>
      </c>
      <c r="D25" s="155">
        <v>57</v>
      </c>
      <c r="K25" s="154"/>
      <c r="L25" s="154"/>
    </row>
    <row r="26" spans="2:12" s="158" customFormat="1" ht="18.95" customHeight="1">
      <c r="B26" s="157" t="s">
        <v>56</v>
      </c>
      <c r="C26" s="156">
        <v>6274</v>
      </c>
      <c r="D26" s="155">
        <v>0</v>
      </c>
      <c r="K26" s="154"/>
      <c r="L26" s="154"/>
    </row>
    <row r="27" spans="2:12" s="158" customFormat="1" ht="18.95" customHeight="1">
      <c r="B27" s="157" t="s">
        <v>55</v>
      </c>
      <c r="C27" s="156">
        <v>1990</v>
      </c>
      <c r="D27" s="155">
        <v>0</v>
      </c>
      <c r="K27" s="154"/>
      <c r="L27" s="154"/>
    </row>
    <row r="28" spans="2:12" s="158" customFormat="1" ht="18.95" customHeight="1">
      <c r="B28" s="157" t="s">
        <v>54</v>
      </c>
      <c r="C28" s="156">
        <v>1014</v>
      </c>
      <c r="D28" s="155">
        <v>0</v>
      </c>
      <c r="K28" s="154"/>
      <c r="L28" s="154"/>
    </row>
    <row r="29" spans="2:12" s="158" customFormat="1" ht="18.95" customHeight="1">
      <c r="B29" s="157" t="s">
        <v>53</v>
      </c>
      <c r="C29" s="156">
        <v>390</v>
      </c>
      <c r="D29" s="155">
        <v>0</v>
      </c>
      <c r="K29" s="154"/>
      <c r="L29" s="154"/>
    </row>
    <row r="30" spans="2:12" s="158" customFormat="1" ht="18.95" customHeight="1">
      <c r="B30" s="157" t="s">
        <v>52</v>
      </c>
      <c r="C30" s="156">
        <v>7</v>
      </c>
      <c r="D30" s="155">
        <v>0</v>
      </c>
      <c r="K30" s="154"/>
      <c r="L30" s="154"/>
    </row>
    <row r="31" spans="2:12" s="158" customFormat="1" ht="18.95" customHeight="1">
      <c r="B31" s="157" t="s">
        <v>51</v>
      </c>
      <c r="C31" s="156">
        <v>653</v>
      </c>
      <c r="D31" s="155">
        <v>0</v>
      </c>
      <c r="K31" s="154"/>
      <c r="L31" s="154"/>
    </row>
    <row r="32" spans="2:12" s="158" customFormat="1" ht="18.95" customHeight="1">
      <c r="B32" s="157" t="s">
        <v>50</v>
      </c>
      <c r="C32" s="156">
        <v>1664</v>
      </c>
      <c r="D32" s="155">
        <v>0</v>
      </c>
      <c r="K32" s="154"/>
      <c r="L32" s="154"/>
    </row>
    <row r="33" spans="1:12" s="158" customFormat="1" ht="18.95" customHeight="1">
      <c r="B33" s="157" t="s">
        <v>49</v>
      </c>
      <c r="C33" s="156">
        <v>57754.26</v>
      </c>
      <c r="D33" s="155">
        <v>0</v>
      </c>
      <c r="K33" s="154"/>
      <c r="L33" s="154"/>
    </row>
    <row r="34" spans="1:12" s="158" customFormat="1" ht="18.95" customHeight="1">
      <c r="B34" s="157" t="s">
        <v>48</v>
      </c>
      <c r="C34" s="156">
        <v>1567.98</v>
      </c>
      <c r="D34" s="155">
        <v>0</v>
      </c>
      <c r="K34" s="154"/>
      <c r="L34" s="154"/>
    </row>
    <row r="35" spans="1:12" s="158" customFormat="1" ht="18.95" customHeight="1">
      <c r="B35" s="157" t="s">
        <v>47</v>
      </c>
      <c r="C35" s="156">
        <v>310</v>
      </c>
      <c r="D35" s="155">
        <v>0</v>
      </c>
      <c r="K35" s="154"/>
      <c r="L35" s="154"/>
    </row>
    <row r="36" spans="1:12" s="158" customFormat="1" ht="18.95" customHeight="1">
      <c r="A36" s="159"/>
      <c r="B36" s="157" t="s">
        <v>46</v>
      </c>
      <c r="C36" s="156">
        <v>41</v>
      </c>
      <c r="D36" s="155">
        <v>0</v>
      </c>
      <c r="K36" s="154"/>
      <c r="L36" s="154"/>
    </row>
    <row r="37" spans="1:12" s="158" customFormat="1" ht="18.95" customHeight="1">
      <c r="B37" s="157" t="s">
        <v>45</v>
      </c>
      <c r="C37" s="156">
        <v>257</v>
      </c>
      <c r="D37" s="155">
        <v>0</v>
      </c>
      <c r="K37" s="154"/>
      <c r="L37" s="154"/>
    </row>
    <row r="38" spans="1:12" s="158" customFormat="1" ht="18.95" customHeight="1">
      <c r="B38" s="157" t="s">
        <v>44</v>
      </c>
      <c r="C38" s="156">
        <v>88</v>
      </c>
      <c r="D38" s="155">
        <v>0</v>
      </c>
      <c r="K38" s="154"/>
      <c r="L38" s="154"/>
    </row>
    <row r="39" spans="1:12" s="158" customFormat="1" ht="20.100000000000001" customHeight="1">
      <c r="B39" s="157" t="s">
        <v>43</v>
      </c>
      <c r="C39" s="156">
        <v>707</v>
      </c>
      <c r="D39" s="155">
        <v>0</v>
      </c>
      <c r="K39" s="154"/>
      <c r="L39" s="154"/>
    </row>
    <row r="40" spans="1:12" ht="16.5" customHeight="1">
      <c r="B40" s="157" t="s">
        <v>42</v>
      </c>
      <c r="C40" s="156">
        <v>132</v>
      </c>
      <c r="D40" s="155">
        <v>0</v>
      </c>
      <c r="K40" s="154"/>
      <c r="L40" s="154"/>
    </row>
    <row r="41" spans="1:12" ht="24.75" customHeight="1">
      <c r="B41" s="153" t="s">
        <v>29</v>
      </c>
      <c r="C41" s="152">
        <v>177876.25</v>
      </c>
      <c r="D41" s="151">
        <v>7954</v>
      </c>
      <c r="K41" s="150"/>
      <c r="L41" s="150"/>
    </row>
  </sheetData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H161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28515625" style="168" customWidth="1"/>
    <col min="2" max="2" width="13" style="170" customWidth="1"/>
    <col min="3" max="7" width="11.85546875" style="170" customWidth="1"/>
    <col min="8" max="8" width="11.85546875" style="169" customWidth="1"/>
    <col min="9" max="16384" width="11.5703125" style="167"/>
  </cols>
  <sheetData>
    <row r="1" spans="1:8" s="202" customFormat="1" ht="22.5" customHeight="1">
      <c r="A1" s="206" t="s">
        <v>103</v>
      </c>
      <c r="B1" s="205"/>
      <c r="C1" s="205"/>
      <c r="D1" s="205"/>
      <c r="E1" s="205"/>
      <c r="F1" s="205"/>
      <c r="G1" s="205"/>
      <c r="H1" s="205"/>
    </row>
    <row r="2" spans="1:8" s="202" customFormat="1" ht="14.1" customHeight="1">
      <c r="A2" s="204" t="s">
        <v>102</v>
      </c>
      <c r="B2" s="203"/>
      <c r="C2" s="203"/>
      <c r="D2" s="203"/>
      <c r="E2" s="203"/>
      <c r="F2" s="203"/>
      <c r="G2" s="203"/>
      <c r="H2" s="203"/>
    </row>
    <row r="3" spans="1:8" s="202" customFormat="1" ht="2.1" customHeight="1">
      <c r="A3" s="204"/>
      <c r="B3" s="203"/>
      <c r="C3" s="203"/>
      <c r="D3" s="203"/>
      <c r="E3" s="203"/>
      <c r="F3" s="203"/>
      <c r="G3" s="203"/>
      <c r="H3" s="203"/>
    </row>
    <row r="4" spans="1:8" ht="38.1" customHeight="1">
      <c r="A4" s="201" t="s">
        <v>18</v>
      </c>
      <c r="B4" s="200" t="s">
        <v>101</v>
      </c>
      <c r="C4" s="200" t="s">
        <v>100</v>
      </c>
      <c r="D4" s="200" t="s">
        <v>99</v>
      </c>
      <c r="E4" s="200" t="s">
        <v>98</v>
      </c>
      <c r="F4" s="200" t="s">
        <v>97</v>
      </c>
      <c r="G4" s="200" t="s">
        <v>96</v>
      </c>
      <c r="H4" s="200" t="s">
        <v>95</v>
      </c>
    </row>
    <row r="5" spans="1:8" s="180" customFormat="1" ht="14.25" customHeight="1">
      <c r="A5" s="199"/>
      <c r="B5" s="198"/>
      <c r="C5" s="198"/>
      <c r="D5" s="198"/>
      <c r="E5" s="198"/>
      <c r="F5" s="198"/>
      <c r="G5" s="198"/>
      <c r="H5" s="197"/>
    </row>
    <row r="6" spans="1:8" ht="16.5" hidden="1" customHeight="1">
      <c r="A6" s="68">
        <v>2009</v>
      </c>
      <c r="B6" s="196">
        <v>586133</v>
      </c>
      <c r="C6" s="196">
        <v>580619</v>
      </c>
      <c r="D6" s="196">
        <v>325444</v>
      </c>
      <c r="E6" s="196">
        <v>19508</v>
      </c>
      <c r="F6" s="196">
        <v>13785</v>
      </c>
      <c r="G6" s="196">
        <v>2050</v>
      </c>
      <c r="H6" s="195">
        <v>1527539</v>
      </c>
    </row>
    <row r="7" spans="1:8" ht="15" hidden="1" customHeight="1">
      <c r="A7" s="45">
        <v>2009</v>
      </c>
      <c r="B7" s="189">
        <v>583786</v>
      </c>
      <c r="C7" s="189">
        <v>579158</v>
      </c>
      <c r="D7" s="189">
        <v>323271</v>
      </c>
      <c r="E7" s="189">
        <v>19393</v>
      </c>
      <c r="F7" s="189">
        <v>13721</v>
      </c>
      <c r="G7" s="189">
        <v>2030</v>
      </c>
      <c r="H7" s="188">
        <v>1521359</v>
      </c>
    </row>
    <row r="8" spans="1:8" ht="17.45" hidden="1" customHeight="1">
      <c r="A8" s="45">
        <v>2009</v>
      </c>
      <c r="B8" s="189">
        <v>581180</v>
      </c>
      <c r="C8" s="189">
        <v>577453</v>
      </c>
      <c r="D8" s="189">
        <v>320737</v>
      </c>
      <c r="E8" s="189">
        <v>19154</v>
      </c>
      <c r="F8" s="189">
        <v>13605</v>
      </c>
      <c r="G8" s="189">
        <v>2022</v>
      </c>
      <c r="H8" s="188">
        <v>1514151</v>
      </c>
    </row>
    <row r="9" spans="1:8" ht="15" customHeight="1">
      <c r="A9" s="45">
        <v>2009</v>
      </c>
      <c r="B9" s="189">
        <v>580902</v>
      </c>
      <c r="C9" s="189">
        <v>579260</v>
      </c>
      <c r="D9" s="189">
        <v>319740</v>
      </c>
      <c r="E9" s="189">
        <v>19174</v>
      </c>
      <c r="F9" s="189">
        <v>13601</v>
      </c>
      <c r="G9" s="189">
        <v>2017</v>
      </c>
      <c r="H9" s="188">
        <v>1514694</v>
      </c>
    </row>
    <row r="10" spans="1:8" ht="15" hidden="1" customHeight="1">
      <c r="A10" s="45">
        <v>2009</v>
      </c>
      <c r="B10" s="189">
        <v>581800</v>
      </c>
      <c r="C10" s="189">
        <v>582362</v>
      </c>
      <c r="D10" s="189">
        <v>322561</v>
      </c>
      <c r="E10" s="189">
        <v>19496</v>
      </c>
      <c r="F10" s="189">
        <v>13743</v>
      </c>
      <c r="G10" s="189">
        <v>2040</v>
      </c>
      <c r="H10" s="188">
        <v>1522002</v>
      </c>
    </row>
    <row r="11" spans="1:8" ht="15" hidden="1" customHeight="1">
      <c r="A11" s="45">
        <v>2009</v>
      </c>
      <c r="B11" s="189">
        <v>578407</v>
      </c>
      <c r="C11" s="189">
        <v>580835</v>
      </c>
      <c r="D11" s="189">
        <v>320729</v>
      </c>
      <c r="E11" s="189">
        <v>19334</v>
      </c>
      <c r="F11" s="189">
        <v>13471</v>
      </c>
      <c r="G11" s="189">
        <v>2001</v>
      </c>
      <c r="H11" s="188">
        <v>1514777</v>
      </c>
    </row>
    <row r="12" spans="1:8" ht="15" hidden="1" customHeight="1">
      <c r="A12" s="45">
        <v>2009</v>
      </c>
      <c r="B12" s="189">
        <v>574472</v>
      </c>
      <c r="C12" s="189">
        <v>578820</v>
      </c>
      <c r="D12" s="189">
        <v>320298</v>
      </c>
      <c r="E12" s="189">
        <v>19388</v>
      </c>
      <c r="F12" s="189">
        <v>13576</v>
      </c>
      <c r="G12" s="189">
        <v>2023</v>
      </c>
      <c r="H12" s="188">
        <v>1508577</v>
      </c>
    </row>
    <row r="13" spans="1:8" ht="15" hidden="1" customHeight="1">
      <c r="A13" s="45">
        <v>2009</v>
      </c>
      <c r="B13" s="189">
        <v>570796</v>
      </c>
      <c r="C13" s="189">
        <v>573547</v>
      </c>
      <c r="D13" s="189">
        <v>315024</v>
      </c>
      <c r="E13" s="189">
        <v>19143</v>
      </c>
      <c r="F13" s="189">
        <v>13492</v>
      </c>
      <c r="G13" s="189">
        <v>2028</v>
      </c>
      <c r="H13" s="188">
        <v>1494030</v>
      </c>
    </row>
    <row r="14" spans="1:8" ht="15" hidden="1" customHeight="1">
      <c r="A14" s="68">
        <v>2009</v>
      </c>
      <c r="B14" s="189">
        <v>570295</v>
      </c>
      <c r="C14" s="189">
        <v>568937</v>
      </c>
      <c r="D14" s="189">
        <v>313109</v>
      </c>
      <c r="E14" s="189">
        <v>19096</v>
      </c>
      <c r="F14" s="189">
        <v>13603</v>
      </c>
      <c r="G14" s="189">
        <v>2015</v>
      </c>
      <c r="H14" s="188">
        <v>1487055</v>
      </c>
    </row>
    <row r="15" spans="1:8" ht="15" hidden="1" customHeight="1">
      <c r="A15" s="45">
        <v>2009</v>
      </c>
      <c r="B15" s="189">
        <v>570503</v>
      </c>
      <c r="C15" s="189">
        <v>570924</v>
      </c>
      <c r="D15" s="189">
        <v>313974</v>
      </c>
      <c r="E15" s="189">
        <v>19343</v>
      </c>
      <c r="F15" s="189">
        <v>13766</v>
      </c>
      <c r="G15" s="189">
        <v>2032</v>
      </c>
      <c r="H15" s="188">
        <v>1490542</v>
      </c>
    </row>
    <row r="16" spans="1:8" ht="15" hidden="1" customHeight="1">
      <c r="A16" s="45">
        <v>2009</v>
      </c>
      <c r="B16" s="189">
        <v>566905</v>
      </c>
      <c r="C16" s="189">
        <v>566184</v>
      </c>
      <c r="D16" s="189">
        <v>310574</v>
      </c>
      <c r="E16" s="189">
        <v>19038</v>
      </c>
      <c r="F16" s="189">
        <v>13726</v>
      </c>
      <c r="G16" s="189">
        <v>2029</v>
      </c>
      <c r="H16" s="188">
        <v>1478456</v>
      </c>
    </row>
    <row r="17" spans="1:8" ht="15" hidden="1" customHeight="1">
      <c r="A17" s="45">
        <v>2009</v>
      </c>
      <c r="B17" s="189">
        <v>566283</v>
      </c>
      <c r="C17" s="189">
        <v>560503</v>
      </c>
      <c r="D17" s="189">
        <v>303964</v>
      </c>
      <c r="E17" s="189">
        <v>18689</v>
      </c>
      <c r="F17" s="189">
        <v>13569</v>
      </c>
      <c r="G17" s="189">
        <v>2026</v>
      </c>
      <c r="H17" s="188">
        <v>1465034</v>
      </c>
    </row>
    <row r="18" spans="1:8" s="180" customFormat="1" ht="15" hidden="1" customHeight="1">
      <c r="A18" s="45">
        <v>2010</v>
      </c>
      <c r="B18" s="192"/>
      <c r="C18" s="192"/>
      <c r="D18" s="192"/>
      <c r="E18" s="192"/>
      <c r="F18" s="192"/>
      <c r="G18" s="192"/>
      <c r="H18" s="191"/>
    </row>
    <row r="19" spans="1:8" ht="15" hidden="1" customHeight="1">
      <c r="A19" s="45">
        <v>2010</v>
      </c>
      <c r="B19" s="189">
        <v>560806</v>
      </c>
      <c r="C19" s="189">
        <v>556873</v>
      </c>
      <c r="D19" s="189">
        <v>303929</v>
      </c>
      <c r="E19" s="189">
        <v>18740</v>
      </c>
      <c r="F19" s="189">
        <v>13403</v>
      </c>
      <c r="G19" s="189">
        <v>2014</v>
      </c>
      <c r="H19" s="188">
        <v>1455765</v>
      </c>
    </row>
    <row r="20" spans="1:8" ht="15" hidden="1" customHeight="1">
      <c r="A20" s="45">
        <v>2010</v>
      </c>
      <c r="B20" s="189">
        <v>561018</v>
      </c>
      <c r="C20" s="189">
        <v>558065</v>
      </c>
      <c r="D20" s="189">
        <v>303690</v>
      </c>
      <c r="E20" s="189">
        <v>18820</v>
      </c>
      <c r="F20" s="189">
        <v>13386</v>
      </c>
      <c r="G20" s="189">
        <v>2025</v>
      </c>
      <c r="H20" s="188">
        <v>1457004</v>
      </c>
    </row>
    <row r="21" spans="1:8" ht="15" hidden="1" customHeight="1">
      <c r="A21" s="45">
        <v>2010</v>
      </c>
      <c r="B21" s="189">
        <v>560873</v>
      </c>
      <c r="C21" s="189">
        <v>559117</v>
      </c>
      <c r="D21" s="189">
        <v>302993</v>
      </c>
      <c r="E21" s="189">
        <v>18679</v>
      </c>
      <c r="F21" s="189">
        <v>13286</v>
      </c>
      <c r="G21" s="189">
        <v>2006</v>
      </c>
      <c r="H21" s="188">
        <v>1456954</v>
      </c>
    </row>
    <row r="22" spans="1:8" ht="15" customHeight="1">
      <c r="A22" s="45">
        <v>2010</v>
      </c>
      <c r="B22" s="189">
        <v>562632</v>
      </c>
      <c r="C22" s="189">
        <v>565168</v>
      </c>
      <c r="D22" s="189">
        <v>306933</v>
      </c>
      <c r="E22" s="189">
        <v>18879</v>
      </c>
      <c r="F22" s="189">
        <v>13410</v>
      </c>
      <c r="G22" s="189">
        <v>2014</v>
      </c>
      <c r="H22" s="188">
        <v>1469036</v>
      </c>
    </row>
    <row r="23" spans="1:8" ht="15" hidden="1" customHeight="1">
      <c r="A23" s="45">
        <v>2010</v>
      </c>
      <c r="B23" s="189">
        <v>564184</v>
      </c>
      <c r="C23" s="189">
        <v>569177</v>
      </c>
      <c r="D23" s="189">
        <v>309738</v>
      </c>
      <c r="E23" s="189">
        <v>19085</v>
      </c>
      <c r="F23" s="189">
        <v>13470</v>
      </c>
      <c r="G23" s="189">
        <v>2018</v>
      </c>
      <c r="H23" s="188">
        <v>1477672</v>
      </c>
    </row>
    <row r="24" spans="1:8" ht="15" hidden="1" customHeight="1">
      <c r="A24" s="45">
        <v>2010</v>
      </c>
      <c r="B24" s="189">
        <v>564176</v>
      </c>
      <c r="C24" s="189">
        <v>571127</v>
      </c>
      <c r="D24" s="189">
        <v>309738</v>
      </c>
      <c r="E24" s="189">
        <v>18928</v>
      </c>
      <c r="F24" s="189">
        <v>13231</v>
      </c>
      <c r="G24" s="189">
        <v>1989</v>
      </c>
      <c r="H24" s="188">
        <v>1479189</v>
      </c>
    </row>
    <row r="25" spans="1:8" ht="15" hidden="1" customHeight="1">
      <c r="A25" s="45">
        <v>2010</v>
      </c>
      <c r="B25" s="189">
        <v>562537</v>
      </c>
      <c r="C25" s="189">
        <v>573989</v>
      </c>
      <c r="D25" s="189">
        <v>312608</v>
      </c>
      <c r="E25" s="189">
        <v>19005</v>
      </c>
      <c r="F25" s="189">
        <v>13537</v>
      </c>
      <c r="G25" s="189">
        <v>2089</v>
      </c>
      <c r="H25" s="188">
        <v>1483765</v>
      </c>
    </row>
    <row r="26" spans="1:8" ht="15" hidden="1" customHeight="1">
      <c r="A26" s="45">
        <v>2010</v>
      </c>
      <c r="B26" s="189">
        <v>559388</v>
      </c>
      <c r="C26" s="189">
        <v>564425</v>
      </c>
      <c r="D26" s="189">
        <v>304896</v>
      </c>
      <c r="E26" s="189">
        <v>18684</v>
      </c>
      <c r="F26" s="189">
        <v>13298</v>
      </c>
      <c r="G26" s="189">
        <v>2040</v>
      </c>
      <c r="H26" s="188">
        <v>1462731</v>
      </c>
    </row>
    <row r="27" spans="1:8" ht="15" hidden="1" customHeight="1">
      <c r="A27" s="45">
        <v>2010</v>
      </c>
      <c r="B27" s="189">
        <v>559390</v>
      </c>
      <c r="C27" s="189">
        <v>561869</v>
      </c>
      <c r="D27" s="189">
        <v>303034</v>
      </c>
      <c r="E27" s="189">
        <v>18850</v>
      </c>
      <c r="F27" s="189">
        <v>13409</v>
      </c>
      <c r="G27" s="189">
        <v>2030</v>
      </c>
      <c r="H27" s="188">
        <v>1458582</v>
      </c>
    </row>
    <row r="28" spans="1:8" ht="15" hidden="1" customHeight="1">
      <c r="A28" s="45">
        <v>2010</v>
      </c>
      <c r="B28" s="189">
        <v>560259</v>
      </c>
      <c r="C28" s="189">
        <v>563413</v>
      </c>
      <c r="D28" s="189">
        <v>304369</v>
      </c>
      <c r="E28" s="189">
        <v>19072</v>
      </c>
      <c r="F28" s="189">
        <v>13580</v>
      </c>
      <c r="G28" s="189">
        <v>2060</v>
      </c>
      <c r="H28" s="188">
        <v>1462753</v>
      </c>
    </row>
    <row r="29" spans="1:8" ht="15" hidden="1" customHeight="1">
      <c r="A29" s="45">
        <v>2010</v>
      </c>
      <c r="B29" s="189">
        <v>557445</v>
      </c>
      <c r="C29" s="189">
        <v>557171</v>
      </c>
      <c r="D29" s="189">
        <v>300901</v>
      </c>
      <c r="E29" s="189">
        <v>18778</v>
      </c>
      <c r="F29" s="189">
        <v>13526</v>
      </c>
      <c r="G29" s="189">
        <v>2060</v>
      </c>
      <c r="H29" s="188">
        <v>1449881</v>
      </c>
    </row>
    <row r="30" spans="1:8" ht="15" hidden="1" customHeight="1">
      <c r="A30" s="45">
        <v>2010</v>
      </c>
      <c r="B30" s="189">
        <v>556807</v>
      </c>
      <c r="C30" s="189">
        <v>552732</v>
      </c>
      <c r="D30" s="189">
        <v>296287</v>
      </c>
      <c r="E30" s="189">
        <v>18538</v>
      </c>
      <c r="F30" s="189">
        <v>13428</v>
      </c>
      <c r="G30" s="189">
        <v>2058</v>
      </c>
      <c r="H30" s="188">
        <v>1439850</v>
      </c>
    </row>
    <row r="31" spans="1:8" s="180" customFormat="1" ht="15" hidden="1" customHeight="1">
      <c r="A31" s="45">
        <v>2011</v>
      </c>
      <c r="B31" s="192"/>
      <c r="C31" s="192"/>
      <c r="D31" s="192"/>
      <c r="E31" s="192"/>
      <c r="F31" s="192"/>
      <c r="G31" s="192"/>
      <c r="H31" s="191"/>
    </row>
    <row r="32" spans="1:8" ht="15" hidden="1" customHeight="1">
      <c r="A32" s="45">
        <v>2011</v>
      </c>
      <c r="B32" s="189">
        <v>551210</v>
      </c>
      <c r="C32" s="189">
        <v>546530</v>
      </c>
      <c r="D32" s="189">
        <v>293790</v>
      </c>
      <c r="E32" s="189">
        <v>18359</v>
      </c>
      <c r="F32" s="189">
        <v>13197</v>
      </c>
      <c r="G32" s="189">
        <v>2017</v>
      </c>
      <c r="H32" s="188">
        <v>1425103</v>
      </c>
    </row>
    <row r="33" spans="1:8" ht="15" hidden="1" customHeight="1">
      <c r="A33" s="45">
        <v>2011</v>
      </c>
      <c r="B33" s="189">
        <v>551639</v>
      </c>
      <c r="C33" s="189">
        <v>547874</v>
      </c>
      <c r="D33" s="189">
        <v>294914</v>
      </c>
      <c r="E33" s="189">
        <v>18449</v>
      </c>
      <c r="F33" s="189">
        <v>13236</v>
      </c>
      <c r="G33" s="189">
        <v>2020</v>
      </c>
      <c r="H33" s="188">
        <v>1428132</v>
      </c>
    </row>
    <row r="34" spans="1:8" ht="15" hidden="1" customHeight="1">
      <c r="A34" s="45">
        <v>2011</v>
      </c>
      <c r="B34" s="189">
        <v>553404</v>
      </c>
      <c r="C34" s="189">
        <v>551458</v>
      </c>
      <c r="D34" s="189">
        <v>295999</v>
      </c>
      <c r="E34" s="189">
        <v>18462</v>
      </c>
      <c r="F34" s="189">
        <v>13241</v>
      </c>
      <c r="G34" s="189">
        <v>2016</v>
      </c>
      <c r="H34" s="188">
        <v>1434580</v>
      </c>
    </row>
    <row r="35" spans="1:8" ht="15" customHeight="1">
      <c r="A35" s="45">
        <v>2011</v>
      </c>
      <c r="B35" s="189">
        <v>557472</v>
      </c>
      <c r="C35" s="189">
        <v>558146</v>
      </c>
      <c r="D35" s="189">
        <v>299149</v>
      </c>
      <c r="E35" s="189">
        <v>18703</v>
      </c>
      <c r="F35" s="189">
        <v>13386</v>
      </c>
      <c r="G35" s="189">
        <v>2041</v>
      </c>
      <c r="H35" s="188">
        <v>1448897</v>
      </c>
    </row>
    <row r="36" spans="1:8" ht="15" hidden="1" customHeight="1">
      <c r="A36" s="45">
        <v>2011</v>
      </c>
      <c r="B36" s="189">
        <v>558170</v>
      </c>
      <c r="C36" s="189">
        <v>560036</v>
      </c>
      <c r="D36" s="189">
        <v>300201</v>
      </c>
      <c r="E36" s="189">
        <v>18811</v>
      </c>
      <c r="F36" s="189">
        <v>13277</v>
      </c>
      <c r="G36" s="189"/>
      <c r="H36" s="188">
        <v>1452507</v>
      </c>
    </row>
    <row r="37" spans="1:8" ht="15" hidden="1" customHeight="1">
      <c r="A37" s="45">
        <v>2011</v>
      </c>
      <c r="B37" s="189">
        <v>557646</v>
      </c>
      <c r="C37" s="189">
        <v>561509</v>
      </c>
      <c r="D37" s="189">
        <v>300379</v>
      </c>
      <c r="E37" s="189">
        <v>18590</v>
      </c>
      <c r="F37" s="189">
        <v>13043</v>
      </c>
      <c r="G37" s="189">
        <v>1991</v>
      </c>
      <c r="H37" s="188">
        <v>1453158</v>
      </c>
    </row>
    <row r="38" spans="1:8" ht="15" hidden="1" customHeight="1">
      <c r="A38" s="45">
        <v>2011</v>
      </c>
      <c r="B38" s="189">
        <v>556325</v>
      </c>
      <c r="C38" s="189">
        <v>565238</v>
      </c>
      <c r="D38" s="189">
        <v>303946</v>
      </c>
      <c r="E38" s="189">
        <v>18708</v>
      </c>
      <c r="F38" s="189">
        <v>13347</v>
      </c>
      <c r="G38" s="189">
        <v>2068</v>
      </c>
      <c r="H38" s="188">
        <v>1459632</v>
      </c>
    </row>
    <row r="39" spans="1:8" ht="15" hidden="1" customHeight="1">
      <c r="A39" s="45">
        <v>2011</v>
      </c>
      <c r="B39" s="189">
        <v>553247</v>
      </c>
      <c r="C39" s="189">
        <v>554994</v>
      </c>
      <c r="D39" s="189">
        <v>296363</v>
      </c>
      <c r="E39" s="189">
        <v>18331</v>
      </c>
      <c r="F39" s="189">
        <v>13080</v>
      </c>
      <c r="G39" s="189">
        <v>2010</v>
      </c>
      <c r="H39" s="188">
        <v>1438025</v>
      </c>
    </row>
    <row r="40" spans="1:8" ht="15" hidden="1" customHeight="1">
      <c r="A40" s="45">
        <v>2011</v>
      </c>
      <c r="B40" s="189">
        <v>554934</v>
      </c>
      <c r="C40" s="189">
        <v>551462</v>
      </c>
      <c r="D40" s="189">
        <v>293042</v>
      </c>
      <c r="E40" s="189">
        <v>18408</v>
      </c>
      <c r="F40" s="189">
        <v>13099</v>
      </c>
      <c r="G40" s="189">
        <v>1992</v>
      </c>
      <c r="H40" s="188">
        <v>1432937</v>
      </c>
    </row>
    <row r="41" spans="1:8" ht="15" hidden="1" customHeight="1">
      <c r="A41" s="45">
        <v>2011</v>
      </c>
      <c r="B41" s="189">
        <v>555122</v>
      </c>
      <c r="C41" s="189">
        <v>548916</v>
      </c>
      <c r="D41" s="189">
        <v>291136</v>
      </c>
      <c r="E41" s="189">
        <v>18218</v>
      </c>
      <c r="F41" s="189">
        <v>13142</v>
      </c>
      <c r="G41" s="189">
        <v>1996</v>
      </c>
      <c r="H41" s="188">
        <v>1428530</v>
      </c>
    </row>
    <row r="42" spans="1:8" ht="15" hidden="1" customHeight="1">
      <c r="A42" s="45">
        <v>2011</v>
      </c>
      <c r="B42" s="189">
        <v>555372</v>
      </c>
      <c r="C42" s="189">
        <v>546948</v>
      </c>
      <c r="D42" s="189">
        <v>289109</v>
      </c>
      <c r="E42" s="189">
        <v>18091</v>
      </c>
      <c r="F42" s="189">
        <v>13129</v>
      </c>
      <c r="G42" s="189">
        <v>2020</v>
      </c>
      <c r="H42" s="188">
        <v>1424669</v>
      </c>
    </row>
    <row r="43" spans="1:8" ht="15" hidden="1" customHeight="1">
      <c r="A43" s="45">
        <v>2011</v>
      </c>
      <c r="B43" s="189">
        <v>554435</v>
      </c>
      <c r="C43" s="189">
        <v>541839</v>
      </c>
      <c r="D43" s="189">
        <v>284404</v>
      </c>
      <c r="E43" s="189">
        <v>17825</v>
      </c>
      <c r="F43" s="189">
        <v>13047</v>
      </c>
      <c r="G43" s="189">
        <v>2021</v>
      </c>
      <c r="H43" s="188">
        <v>1413571</v>
      </c>
    </row>
    <row r="44" spans="1:8" s="180" customFormat="1" ht="15" hidden="1" customHeight="1">
      <c r="A44" s="45">
        <v>2012</v>
      </c>
      <c r="B44" s="192"/>
      <c r="C44" s="192"/>
      <c r="D44" s="192"/>
      <c r="E44" s="192"/>
      <c r="F44" s="192"/>
      <c r="G44" s="192"/>
      <c r="H44" s="191"/>
    </row>
    <row r="45" spans="1:8" ht="15" hidden="1" customHeight="1">
      <c r="A45" s="45">
        <v>2012</v>
      </c>
      <c r="B45" s="189">
        <v>547607</v>
      </c>
      <c r="C45" s="189">
        <v>533784</v>
      </c>
      <c r="D45" s="189">
        <v>280292</v>
      </c>
      <c r="E45" s="189">
        <v>17616</v>
      </c>
      <c r="F45" s="189">
        <v>12828</v>
      </c>
      <c r="G45" s="189">
        <v>2025</v>
      </c>
      <c r="H45" s="188">
        <v>1394152</v>
      </c>
    </row>
    <row r="46" spans="1:8" ht="15" hidden="1" customHeight="1">
      <c r="A46" s="45">
        <v>2012</v>
      </c>
      <c r="B46" s="189">
        <v>547085</v>
      </c>
      <c r="C46" s="189">
        <v>532699</v>
      </c>
      <c r="D46" s="189">
        <v>279144</v>
      </c>
      <c r="E46" s="189">
        <v>17582</v>
      </c>
      <c r="F46" s="189">
        <v>12803</v>
      </c>
      <c r="G46" s="189">
        <v>1972</v>
      </c>
      <c r="H46" s="188">
        <v>1391285</v>
      </c>
    </row>
    <row r="47" spans="1:8" ht="15" hidden="1" customHeight="1">
      <c r="A47" s="45">
        <v>2012</v>
      </c>
      <c r="B47" s="189">
        <v>551828</v>
      </c>
      <c r="C47" s="189">
        <v>537340</v>
      </c>
      <c r="D47" s="189">
        <v>281144</v>
      </c>
      <c r="E47" s="189">
        <v>17605</v>
      </c>
      <c r="F47" s="189">
        <v>12822</v>
      </c>
      <c r="G47" s="189">
        <v>1978</v>
      </c>
      <c r="H47" s="188">
        <v>1402717</v>
      </c>
    </row>
    <row r="48" spans="1:8" ht="15" customHeight="1">
      <c r="A48" s="45">
        <v>2012</v>
      </c>
      <c r="B48" s="189">
        <v>554354</v>
      </c>
      <c r="C48" s="189">
        <v>538601</v>
      </c>
      <c r="D48" s="189">
        <v>281104</v>
      </c>
      <c r="E48" s="189">
        <v>17607</v>
      </c>
      <c r="F48" s="189">
        <v>12752</v>
      </c>
      <c r="G48" s="189">
        <v>1972</v>
      </c>
      <c r="H48" s="188">
        <v>1406390</v>
      </c>
    </row>
    <row r="49" spans="1:8" ht="15" hidden="1" customHeight="1">
      <c r="A49" s="45">
        <v>2012</v>
      </c>
      <c r="B49" s="189">
        <v>557371</v>
      </c>
      <c r="C49" s="189">
        <v>541379</v>
      </c>
      <c r="D49" s="189">
        <v>282344</v>
      </c>
      <c r="E49" s="189">
        <v>17566</v>
      </c>
      <c r="F49" s="189">
        <v>12724</v>
      </c>
      <c r="G49" s="189">
        <v>2004</v>
      </c>
      <c r="H49" s="188">
        <v>1413388</v>
      </c>
    </row>
    <row r="50" spans="1:8" ht="15" hidden="1" customHeight="1">
      <c r="A50" s="45">
        <v>2012</v>
      </c>
      <c r="B50" s="189">
        <v>560098</v>
      </c>
      <c r="C50" s="189">
        <v>546815</v>
      </c>
      <c r="D50" s="189">
        <v>285422</v>
      </c>
      <c r="E50" s="189">
        <v>17668</v>
      </c>
      <c r="F50" s="189">
        <v>12631</v>
      </c>
      <c r="G50" s="189">
        <v>1944</v>
      </c>
      <c r="H50" s="188">
        <v>1424578</v>
      </c>
    </row>
    <row r="51" spans="1:8" ht="15" hidden="1" customHeight="1">
      <c r="A51" s="45">
        <v>2012</v>
      </c>
      <c r="B51" s="189">
        <v>555616</v>
      </c>
      <c r="C51" s="189">
        <v>543447</v>
      </c>
      <c r="D51" s="189">
        <v>283813</v>
      </c>
      <c r="E51" s="189">
        <v>17512</v>
      </c>
      <c r="F51" s="189">
        <v>12494</v>
      </c>
      <c r="G51" s="189">
        <v>1955</v>
      </c>
      <c r="H51" s="188">
        <v>1414837</v>
      </c>
    </row>
    <row r="52" spans="1:8" ht="15" hidden="1" customHeight="1">
      <c r="A52" s="45">
        <v>2012</v>
      </c>
      <c r="B52" s="189">
        <v>552834</v>
      </c>
      <c r="C52" s="189">
        <v>537138</v>
      </c>
      <c r="D52" s="189">
        <v>278429</v>
      </c>
      <c r="E52" s="189">
        <v>17200</v>
      </c>
      <c r="F52" s="189">
        <v>12377</v>
      </c>
      <c r="G52" s="189">
        <v>1917</v>
      </c>
      <c r="H52" s="188">
        <v>1399895</v>
      </c>
    </row>
    <row r="53" spans="1:8" ht="15" hidden="1" customHeight="1">
      <c r="A53" s="45">
        <v>2012</v>
      </c>
      <c r="B53" s="189">
        <v>556417</v>
      </c>
      <c r="C53" s="189">
        <v>536314</v>
      </c>
      <c r="D53" s="189">
        <v>276719</v>
      </c>
      <c r="E53" s="189">
        <v>17377</v>
      </c>
      <c r="F53" s="189">
        <v>12663</v>
      </c>
      <c r="G53" s="189">
        <v>1954</v>
      </c>
      <c r="H53" s="188">
        <v>1401444</v>
      </c>
    </row>
    <row r="54" spans="1:8" ht="15" hidden="1" customHeight="1">
      <c r="A54" s="45">
        <v>2012</v>
      </c>
      <c r="B54" s="189">
        <v>553945</v>
      </c>
      <c r="C54" s="189">
        <v>528564</v>
      </c>
      <c r="D54" s="189">
        <v>271717</v>
      </c>
      <c r="E54" s="189">
        <v>16999</v>
      </c>
      <c r="F54" s="189">
        <v>12428</v>
      </c>
      <c r="G54" s="189">
        <v>1924</v>
      </c>
      <c r="H54" s="188">
        <v>1385577</v>
      </c>
    </row>
    <row r="55" spans="1:8" ht="15" hidden="1" customHeight="1">
      <c r="A55" s="45">
        <v>2012</v>
      </c>
      <c r="B55" s="189">
        <v>553599</v>
      </c>
      <c r="C55" s="189">
        <v>526130</v>
      </c>
      <c r="D55" s="189">
        <v>270009</v>
      </c>
      <c r="E55" s="189">
        <v>16850</v>
      </c>
      <c r="F55" s="189">
        <v>12439</v>
      </c>
      <c r="G55" s="189">
        <v>1929</v>
      </c>
      <c r="H55" s="188">
        <v>1380956</v>
      </c>
    </row>
    <row r="56" spans="1:8" s="180" customFormat="1" ht="15" hidden="1" customHeight="1">
      <c r="A56" s="45">
        <v>2012</v>
      </c>
      <c r="B56" s="189">
        <v>553522</v>
      </c>
      <c r="C56" s="189">
        <v>522930</v>
      </c>
      <c r="D56" s="189">
        <v>266775</v>
      </c>
      <c r="E56" s="189">
        <v>16703</v>
      </c>
      <c r="F56" s="189">
        <v>12347</v>
      </c>
      <c r="G56" s="189">
        <v>1942</v>
      </c>
      <c r="H56" s="188">
        <v>1374219</v>
      </c>
    </row>
    <row r="57" spans="1:8" s="180" customFormat="1" ht="15" hidden="1" customHeight="1">
      <c r="A57" s="45">
        <v>2013</v>
      </c>
      <c r="B57" s="187"/>
      <c r="C57" s="194"/>
      <c r="D57" s="193"/>
      <c r="E57" s="194"/>
      <c r="F57" s="193"/>
      <c r="G57" s="192"/>
      <c r="H57" s="191"/>
    </row>
    <row r="58" spans="1:8" ht="15" hidden="1" customHeight="1">
      <c r="A58" s="45">
        <v>2013</v>
      </c>
      <c r="B58" s="189">
        <v>547143</v>
      </c>
      <c r="C58" s="189">
        <v>514941</v>
      </c>
      <c r="D58" s="189">
        <v>263378</v>
      </c>
      <c r="E58" s="189">
        <v>16539</v>
      </c>
      <c r="F58" s="189">
        <v>12126</v>
      </c>
      <c r="G58" s="189">
        <v>1902</v>
      </c>
      <c r="H58" s="188">
        <v>1356029</v>
      </c>
    </row>
    <row r="59" spans="1:8" ht="15" hidden="1" customHeight="1">
      <c r="A59" s="45">
        <v>2013</v>
      </c>
      <c r="B59" s="189">
        <v>548725</v>
      </c>
      <c r="C59" s="189">
        <v>515586</v>
      </c>
      <c r="D59" s="189">
        <v>263730</v>
      </c>
      <c r="E59" s="189">
        <v>16558</v>
      </c>
      <c r="F59" s="189">
        <v>12131</v>
      </c>
      <c r="G59" s="189">
        <v>1900</v>
      </c>
      <c r="H59" s="188">
        <v>1358630</v>
      </c>
    </row>
    <row r="60" spans="1:8" ht="15" hidden="1" customHeight="1">
      <c r="A60" s="45">
        <v>2013</v>
      </c>
      <c r="B60" s="189">
        <v>551961</v>
      </c>
      <c r="C60" s="189">
        <v>520077</v>
      </c>
      <c r="D60" s="189">
        <v>265462</v>
      </c>
      <c r="E60" s="189">
        <v>16621</v>
      </c>
      <c r="F60" s="189">
        <v>12193</v>
      </c>
      <c r="G60" s="189">
        <v>1909</v>
      </c>
      <c r="H60" s="188">
        <v>1368223</v>
      </c>
    </row>
    <row r="61" spans="1:8" ht="15" customHeight="1">
      <c r="A61" s="45">
        <v>2013</v>
      </c>
      <c r="B61" s="189">
        <v>553755</v>
      </c>
      <c r="C61" s="189">
        <v>522140</v>
      </c>
      <c r="D61" s="189">
        <v>266918</v>
      </c>
      <c r="E61" s="189">
        <v>16561</v>
      </c>
      <c r="F61" s="189">
        <v>12226</v>
      </c>
      <c r="G61" s="189">
        <v>1895</v>
      </c>
      <c r="H61" s="188">
        <v>1373495</v>
      </c>
    </row>
    <row r="62" spans="1:8" ht="15" hidden="1" customHeight="1">
      <c r="A62" s="45">
        <v>2013</v>
      </c>
      <c r="B62" s="189">
        <v>556821</v>
      </c>
      <c r="C62" s="189">
        <v>526485</v>
      </c>
      <c r="D62" s="189">
        <v>269829</v>
      </c>
      <c r="E62" s="189">
        <v>16776</v>
      </c>
      <c r="F62" s="189">
        <v>12269</v>
      </c>
      <c r="G62" s="189">
        <v>1894</v>
      </c>
      <c r="H62" s="188">
        <v>1384074</v>
      </c>
    </row>
    <row r="63" spans="1:8" ht="15" hidden="1" customHeight="1">
      <c r="A63" s="45">
        <v>2013</v>
      </c>
      <c r="B63" s="189">
        <v>559565</v>
      </c>
      <c r="C63" s="189">
        <v>533110</v>
      </c>
      <c r="D63" s="189">
        <v>273837</v>
      </c>
      <c r="E63" s="189">
        <v>16859</v>
      </c>
      <c r="F63" s="189">
        <v>12281</v>
      </c>
      <c r="G63" s="189">
        <v>1894</v>
      </c>
      <c r="H63" s="188">
        <v>1397546</v>
      </c>
    </row>
    <row r="64" spans="1:8" ht="15" hidden="1" customHeight="1">
      <c r="A64" s="45">
        <v>2013</v>
      </c>
      <c r="B64" s="189">
        <v>556647</v>
      </c>
      <c r="C64" s="189">
        <v>532182</v>
      </c>
      <c r="D64" s="189">
        <v>274089</v>
      </c>
      <c r="E64" s="189">
        <v>16795</v>
      </c>
      <c r="F64" s="189">
        <v>12231</v>
      </c>
      <c r="G64" s="189">
        <v>1885</v>
      </c>
      <c r="H64" s="188">
        <v>1393829</v>
      </c>
    </row>
    <row r="65" spans="1:8" s="175" customFormat="1" ht="15" hidden="1" customHeight="1">
      <c r="A65" s="45">
        <v>2013</v>
      </c>
      <c r="B65" s="189">
        <v>553979</v>
      </c>
      <c r="C65" s="189">
        <v>531128</v>
      </c>
      <c r="D65" s="189">
        <v>272593</v>
      </c>
      <c r="E65" s="189">
        <v>16826</v>
      </c>
      <c r="F65" s="189">
        <v>12274</v>
      </c>
      <c r="G65" s="189">
        <v>1894</v>
      </c>
      <c r="H65" s="188">
        <v>1388694</v>
      </c>
    </row>
    <row r="66" spans="1:8" s="175" customFormat="1" ht="15" hidden="1" customHeight="1">
      <c r="A66" s="45">
        <v>2013</v>
      </c>
      <c r="B66" s="189">
        <v>559765</v>
      </c>
      <c r="C66" s="189">
        <v>524233</v>
      </c>
      <c r="D66" s="189">
        <v>267108</v>
      </c>
      <c r="E66" s="189">
        <v>16808</v>
      </c>
      <c r="F66" s="189">
        <v>12283</v>
      </c>
      <c r="G66" s="189">
        <v>1906</v>
      </c>
      <c r="H66" s="188">
        <v>1382103</v>
      </c>
    </row>
    <row r="67" spans="1:8" ht="15" hidden="1" customHeight="1">
      <c r="A67" s="45">
        <v>2013</v>
      </c>
      <c r="B67" s="189">
        <v>561731</v>
      </c>
      <c r="C67" s="189">
        <v>523439</v>
      </c>
      <c r="D67" s="189">
        <v>266199</v>
      </c>
      <c r="E67" s="189">
        <v>16583</v>
      </c>
      <c r="F67" s="189">
        <v>12334</v>
      </c>
      <c r="G67" s="189">
        <v>1911</v>
      </c>
      <c r="H67" s="188">
        <v>1382197</v>
      </c>
    </row>
    <row r="68" spans="1:8" ht="15" hidden="1" customHeight="1">
      <c r="A68" s="45">
        <v>2013</v>
      </c>
      <c r="B68" s="189">
        <v>563863</v>
      </c>
      <c r="C68" s="189">
        <v>525562</v>
      </c>
      <c r="D68" s="189">
        <v>267723</v>
      </c>
      <c r="E68" s="189">
        <v>16606</v>
      </c>
      <c r="F68" s="189">
        <v>12368</v>
      </c>
      <c r="G68" s="189">
        <v>1939</v>
      </c>
      <c r="H68" s="188">
        <v>1388061</v>
      </c>
    </row>
    <row r="69" spans="1:8" ht="15" hidden="1" customHeight="1">
      <c r="A69" s="45">
        <v>2013</v>
      </c>
      <c r="B69" s="189">
        <v>563206</v>
      </c>
      <c r="C69" s="189">
        <v>520859</v>
      </c>
      <c r="D69" s="189">
        <v>263753</v>
      </c>
      <c r="E69" s="189">
        <v>16476</v>
      </c>
      <c r="F69" s="189">
        <v>12286</v>
      </c>
      <c r="G69" s="189">
        <v>1926</v>
      </c>
      <c r="H69" s="188">
        <v>1378506</v>
      </c>
    </row>
    <row r="70" spans="1:8" s="180" customFormat="1" ht="20.25" hidden="1" customHeight="1">
      <c r="A70" s="190">
        <v>2014</v>
      </c>
      <c r="B70" s="184"/>
      <c r="C70" s="184"/>
      <c r="D70" s="184"/>
      <c r="E70" s="184"/>
      <c r="F70" s="184"/>
      <c r="G70" s="184"/>
      <c r="H70" s="183"/>
    </row>
    <row r="71" spans="1:8" ht="14.1" hidden="1" customHeight="1">
      <c r="A71" s="45">
        <v>2014</v>
      </c>
      <c r="B71" s="189">
        <v>557358</v>
      </c>
      <c r="C71" s="189">
        <v>514971</v>
      </c>
      <c r="D71" s="189">
        <v>262039</v>
      </c>
      <c r="E71" s="189">
        <v>16354</v>
      </c>
      <c r="F71" s="189">
        <v>12133</v>
      </c>
      <c r="G71" s="189">
        <v>1889</v>
      </c>
      <c r="H71" s="188">
        <v>1364744</v>
      </c>
    </row>
    <row r="72" spans="1:8" ht="14.1" hidden="1" customHeight="1">
      <c r="A72" s="45">
        <v>2014</v>
      </c>
      <c r="B72" s="189">
        <v>559649</v>
      </c>
      <c r="C72" s="189">
        <v>518317</v>
      </c>
      <c r="D72" s="189">
        <v>263892</v>
      </c>
      <c r="E72" s="189">
        <v>16512</v>
      </c>
      <c r="F72" s="189">
        <v>12185</v>
      </c>
      <c r="G72" s="189">
        <v>1892</v>
      </c>
      <c r="H72" s="188">
        <v>1372447</v>
      </c>
    </row>
    <row r="73" spans="1:8" ht="14.1" hidden="1" customHeight="1">
      <c r="A73" s="45">
        <v>2014</v>
      </c>
      <c r="B73" s="189">
        <v>563732</v>
      </c>
      <c r="C73" s="189">
        <v>523567</v>
      </c>
      <c r="D73" s="189">
        <v>266850</v>
      </c>
      <c r="E73" s="189">
        <v>16653</v>
      </c>
      <c r="F73" s="189">
        <v>12298</v>
      </c>
      <c r="G73" s="189">
        <v>1902</v>
      </c>
      <c r="H73" s="188">
        <v>1385002</v>
      </c>
    </row>
    <row r="74" spans="1:8" ht="14.1" customHeight="1">
      <c r="A74" s="45">
        <v>2014</v>
      </c>
      <c r="B74" s="189">
        <v>569335</v>
      </c>
      <c r="C74" s="189">
        <v>530599</v>
      </c>
      <c r="D74" s="189">
        <v>270183</v>
      </c>
      <c r="E74" s="189">
        <v>16804</v>
      </c>
      <c r="F74" s="189">
        <v>12392</v>
      </c>
      <c r="G74" s="189">
        <v>1920</v>
      </c>
      <c r="H74" s="188">
        <v>1401233</v>
      </c>
    </row>
    <row r="75" spans="1:8" ht="14.1" hidden="1" customHeight="1">
      <c r="A75" s="45">
        <v>2014</v>
      </c>
      <c r="B75" s="189">
        <v>573619</v>
      </c>
      <c r="C75" s="189">
        <v>538976</v>
      </c>
      <c r="D75" s="189">
        <v>275908</v>
      </c>
      <c r="E75" s="189">
        <v>17167</v>
      </c>
      <c r="F75" s="189">
        <v>12579</v>
      </c>
      <c r="G75" s="189">
        <v>1944</v>
      </c>
      <c r="H75" s="188">
        <v>1420193</v>
      </c>
    </row>
    <row r="76" spans="1:8" ht="14.1" hidden="1" customHeight="1">
      <c r="A76" s="45">
        <v>2014</v>
      </c>
      <c r="B76" s="189">
        <v>573232</v>
      </c>
      <c r="C76" s="189">
        <v>541893</v>
      </c>
      <c r="D76" s="189">
        <v>277048</v>
      </c>
      <c r="E76" s="189">
        <v>17081</v>
      </c>
      <c r="F76" s="189">
        <v>12392</v>
      </c>
      <c r="G76" s="189">
        <v>1904</v>
      </c>
      <c r="H76" s="188">
        <v>1423550</v>
      </c>
    </row>
    <row r="77" spans="1:8" ht="14.1" hidden="1" customHeight="1">
      <c r="A77" s="45">
        <v>2014</v>
      </c>
      <c r="B77" s="189">
        <v>571932</v>
      </c>
      <c r="C77" s="189">
        <v>543227</v>
      </c>
      <c r="D77" s="189">
        <v>279302</v>
      </c>
      <c r="E77" s="189">
        <v>17103</v>
      </c>
      <c r="F77" s="189">
        <v>12474</v>
      </c>
      <c r="G77" s="189">
        <v>1937</v>
      </c>
      <c r="H77" s="188">
        <v>1425975</v>
      </c>
    </row>
    <row r="78" spans="1:8" s="175" customFormat="1" ht="14.1" hidden="1" customHeight="1">
      <c r="A78" s="45">
        <v>2014</v>
      </c>
      <c r="B78" s="189">
        <v>568263</v>
      </c>
      <c r="C78" s="189">
        <v>542481</v>
      </c>
      <c r="D78" s="189">
        <v>278046</v>
      </c>
      <c r="E78" s="189">
        <v>17120</v>
      </c>
      <c r="F78" s="189">
        <v>12552</v>
      </c>
      <c r="G78" s="189">
        <v>1950</v>
      </c>
      <c r="H78" s="188">
        <v>1420412</v>
      </c>
    </row>
    <row r="79" spans="1:8" s="175" customFormat="1" ht="14.1" hidden="1" customHeight="1">
      <c r="A79" s="45">
        <v>2014</v>
      </c>
      <c r="B79" s="189">
        <v>573196</v>
      </c>
      <c r="C79" s="189">
        <v>534299</v>
      </c>
      <c r="D79" s="189">
        <v>272760</v>
      </c>
      <c r="E79" s="189">
        <v>17042</v>
      </c>
      <c r="F79" s="189">
        <v>12516</v>
      </c>
      <c r="G79" s="189">
        <v>1946</v>
      </c>
      <c r="H79" s="188">
        <v>1411759</v>
      </c>
    </row>
    <row r="80" spans="1:8" ht="14.1" hidden="1" customHeight="1">
      <c r="A80" s="45">
        <v>2014</v>
      </c>
      <c r="B80" s="189">
        <v>574778</v>
      </c>
      <c r="C80" s="189">
        <v>534812</v>
      </c>
      <c r="D80" s="189">
        <v>273422</v>
      </c>
      <c r="E80" s="189">
        <v>16986</v>
      </c>
      <c r="F80" s="189">
        <v>12602</v>
      </c>
      <c r="G80" s="189">
        <v>1969</v>
      </c>
      <c r="H80" s="188">
        <v>1414569</v>
      </c>
    </row>
    <row r="81" spans="1:8" ht="14.1" hidden="1" customHeight="1">
      <c r="A81" s="45">
        <v>2014</v>
      </c>
      <c r="B81" s="189">
        <v>577223</v>
      </c>
      <c r="C81" s="189">
        <v>536758</v>
      </c>
      <c r="D81" s="189">
        <v>274544</v>
      </c>
      <c r="E81" s="189">
        <v>17102</v>
      </c>
      <c r="F81" s="189">
        <v>12747</v>
      </c>
      <c r="G81" s="189">
        <v>1993</v>
      </c>
      <c r="H81" s="188">
        <v>1420367</v>
      </c>
    </row>
    <row r="82" spans="1:8" ht="14.1" hidden="1" customHeight="1">
      <c r="A82" s="45">
        <v>2014</v>
      </c>
      <c r="B82" s="189">
        <v>577750</v>
      </c>
      <c r="C82" s="189">
        <v>533418</v>
      </c>
      <c r="D82" s="189">
        <v>270997</v>
      </c>
      <c r="E82" s="189">
        <v>16915</v>
      </c>
      <c r="F82" s="189">
        <v>12696</v>
      </c>
      <c r="G82" s="189">
        <v>1984</v>
      </c>
      <c r="H82" s="188">
        <v>1413760</v>
      </c>
    </row>
    <row r="83" spans="1:8" s="180" customFormat="1" ht="21.2" hidden="1" customHeight="1">
      <c r="A83" s="190">
        <v>2015</v>
      </c>
      <c r="B83" s="184"/>
      <c r="C83" s="184"/>
      <c r="D83" s="184"/>
      <c r="E83" s="184"/>
      <c r="F83" s="184"/>
      <c r="G83" s="184"/>
      <c r="H83" s="183"/>
    </row>
    <row r="84" spans="1:8" ht="14.1" hidden="1" customHeight="1">
      <c r="A84" s="45">
        <v>2015</v>
      </c>
      <c r="B84" s="189">
        <v>574490</v>
      </c>
      <c r="C84" s="189">
        <v>530601</v>
      </c>
      <c r="D84" s="189">
        <v>271775</v>
      </c>
      <c r="E84" s="189">
        <v>16946</v>
      </c>
      <c r="F84" s="189">
        <v>12747</v>
      </c>
      <c r="G84" s="189">
        <v>1969</v>
      </c>
      <c r="H84" s="188">
        <v>1408528</v>
      </c>
    </row>
    <row r="85" spans="1:8" ht="14.1" hidden="1" customHeight="1">
      <c r="A85" s="45">
        <v>2015</v>
      </c>
      <c r="B85" s="189">
        <v>577260</v>
      </c>
      <c r="C85" s="189">
        <v>534403</v>
      </c>
      <c r="D85" s="189">
        <v>274408</v>
      </c>
      <c r="E85" s="189">
        <v>17075</v>
      </c>
      <c r="F85" s="189">
        <v>12894</v>
      </c>
      <c r="G85" s="189">
        <v>1990</v>
      </c>
      <c r="H85" s="188">
        <v>1418030</v>
      </c>
    </row>
    <row r="86" spans="1:8" ht="14.1" hidden="1" customHeight="1">
      <c r="A86" s="45">
        <v>2015</v>
      </c>
      <c r="B86" s="189">
        <v>580235</v>
      </c>
      <c r="C86" s="189">
        <v>540043</v>
      </c>
      <c r="D86" s="189">
        <v>278284</v>
      </c>
      <c r="E86" s="189">
        <v>17200</v>
      </c>
      <c r="F86" s="189">
        <v>12959</v>
      </c>
      <c r="G86" s="189">
        <v>1994</v>
      </c>
      <c r="H86" s="188">
        <v>1430715</v>
      </c>
    </row>
    <row r="87" spans="1:8" ht="14.1" customHeight="1">
      <c r="A87" s="45">
        <v>2015</v>
      </c>
      <c r="B87" s="189">
        <v>584984</v>
      </c>
      <c r="C87" s="189">
        <v>546320</v>
      </c>
      <c r="D87" s="189">
        <v>281907</v>
      </c>
      <c r="E87" s="189">
        <v>17456</v>
      </c>
      <c r="F87" s="189">
        <v>13011</v>
      </c>
      <c r="G87" s="189">
        <v>1995</v>
      </c>
      <c r="H87" s="188">
        <v>1445673</v>
      </c>
    </row>
    <row r="88" spans="1:8" ht="14.1" hidden="1" customHeight="1">
      <c r="A88" s="45">
        <v>2015</v>
      </c>
      <c r="B88" s="189">
        <v>589997</v>
      </c>
      <c r="C88" s="189">
        <v>554430</v>
      </c>
      <c r="D88" s="189">
        <v>288125</v>
      </c>
      <c r="E88" s="189">
        <v>17874</v>
      </c>
      <c r="F88" s="189">
        <v>13193</v>
      </c>
      <c r="G88" s="189">
        <v>2031</v>
      </c>
      <c r="H88" s="188">
        <v>1465650</v>
      </c>
    </row>
    <row r="89" spans="1:8" ht="14.1" hidden="1" customHeight="1">
      <c r="A89" s="45">
        <v>2015</v>
      </c>
      <c r="B89" s="189">
        <v>589573</v>
      </c>
      <c r="C89" s="189">
        <v>555748</v>
      </c>
      <c r="D89" s="189">
        <v>288682</v>
      </c>
      <c r="E89" s="189">
        <v>17737</v>
      </c>
      <c r="F89" s="189">
        <v>12837</v>
      </c>
      <c r="G89" s="189">
        <v>1986</v>
      </c>
      <c r="H89" s="188">
        <v>1466563</v>
      </c>
    </row>
    <row r="90" spans="1:8" ht="14.1" hidden="1" customHeight="1">
      <c r="A90" s="45">
        <v>2015</v>
      </c>
      <c r="B90" s="189">
        <v>587160</v>
      </c>
      <c r="C90" s="189">
        <v>556100</v>
      </c>
      <c r="D90" s="189">
        <v>291088</v>
      </c>
      <c r="E90" s="189">
        <v>17735</v>
      </c>
      <c r="F90" s="189">
        <v>12961</v>
      </c>
      <c r="G90" s="189">
        <v>2009</v>
      </c>
      <c r="H90" s="188">
        <v>1467053</v>
      </c>
    </row>
    <row r="91" spans="1:8" s="175" customFormat="1" ht="14.1" hidden="1" customHeight="1">
      <c r="A91" s="45">
        <v>2015</v>
      </c>
      <c r="B91" s="189">
        <v>582407</v>
      </c>
      <c r="C91" s="189">
        <v>551841</v>
      </c>
      <c r="D91" s="189">
        <v>286533</v>
      </c>
      <c r="E91" s="189">
        <v>17514</v>
      </c>
      <c r="F91" s="189">
        <v>12902</v>
      </c>
      <c r="G91" s="189">
        <v>1988</v>
      </c>
      <c r="H91" s="188">
        <v>1453185</v>
      </c>
    </row>
    <row r="92" spans="1:8" s="175" customFormat="1" ht="14.1" hidden="1" customHeight="1">
      <c r="A92" s="45">
        <v>2015</v>
      </c>
      <c r="B92" s="189">
        <v>585882</v>
      </c>
      <c r="C92" s="189">
        <v>548144</v>
      </c>
      <c r="D92" s="189">
        <v>283796</v>
      </c>
      <c r="E92" s="189">
        <v>17654</v>
      </c>
      <c r="F92" s="189">
        <v>13016</v>
      </c>
      <c r="G92" s="189">
        <v>2014</v>
      </c>
      <c r="H92" s="188">
        <v>1450506</v>
      </c>
    </row>
    <row r="93" spans="1:8" ht="14.1" hidden="1" customHeight="1">
      <c r="A93" s="45">
        <v>2015</v>
      </c>
      <c r="B93" s="189">
        <v>590102</v>
      </c>
      <c r="C93" s="189">
        <v>552079</v>
      </c>
      <c r="D93" s="189">
        <v>287556</v>
      </c>
      <c r="E93" s="189">
        <v>17710</v>
      </c>
      <c r="F93" s="189">
        <v>13188</v>
      </c>
      <c r="G93" s="189">
        <v>2039</v>
      </c>
      <c r="H93" s="188">
        <v>1462674</v>
      </c>
    </row>
    <row r="94" spans="1:8" ht="14.1" hidden="1" customHeight="1">
      <c r="A94" s="45">
        <v>2015</v>
      </c>
      <c r="B94" s="189">
        <v>589225</v>
      </c>
      <c r="C94" s="189">
        <v>548645</v>
      </c>
      <c r="D94" s="189">
        <v>286234</v>
      </c>
      <c r="E94" s="189">
        <v>17605</v>
      </c>
      <c r="F94" s="189">
        <v>13095</v>
      </c>
      <c r="G94" s="189">
        <v>2054</v>
      </c>
      <c r="H94" s="188">
        <v>1456858</v>
      </c>
    </row>
    <row r="95" spans="1:8" ht="14.1" hidden="1" customHeight="1">
      <c r="A95" s="45">
        <v>2015</v>
      </c>
      <c r="B95" s="189">
        <v>590350</v>
      </c>
      <c r="C95" s="189">
        <v>546885</v>
      </c>
      <c r="D95" s="189">
        <v>283910</v>
      </c>
      <c r="E95" s="189">
        <v>17451</v>
      </c>
      <c r="F95" s="189">
        <v>13100</v>
      </c>
      <c r="G95" s="189">
        <v>2058</v>
      </c>
      <c r="H95" s="188">
        <v>1453754</v>
      </c>
    </row>
    <row r="96" spans="1:8" s="180" customFormat="1" ht="25.9" hidden="1" customHeight="1">
      <c r="A96" s="190">
        <v>2016</v>
      </c>
      <c r="B96" s="184"/>
      <c r="C96" s="184"/>
      <c r="D96" s="184"/>
      <c r="E96" s="184"/>
      <c r="F96" s="184"/>
      <c r="G96" s="184"/>
      <c r="H96" s="183"/>
    </row>
    <row r="97" spans="1:8" ht="14.1" hidden="1" customHeight="1">
      <c r="A97" s="45">
        <v>2016</v>
      </c>
      <c r="B97" s="189">
        <v>586503</v>
      </c>
      <c r="C97" s="189">
        <v>543824</v>
      </c>
      <c r="D97" s="189">
        <v>284285</v>
      </c>
      <c r="E97" s="189">
        <v>17417</v>
      </c>
      <c r="F97" s="189">
        <v>13108</v>
      </c>
      <c r="G97" s="189">
        <v>2035</v>
      </c>
      <c r="H97" s="188">
        <v>1447172</v>
      </c>
    </row>
    <row r="98" spans="1:8" ht="14.1" hidden="1" customHeight="1">
      <c r="A98" s="45">
        <v>2016</v>
      </c>
      <c r="B98" s="189">
        <v>585655</v>
      </c>
      <c r="C98" s="189">
        <v>545383</v>
      </c>
      <c r="D98" s="189">
        <v>286266</v>
      </c>
      <c r="E98" s="189">
        <v>17595</v>
      </c>
      <c r="F98" s="189">
        <v>13114</v>
      </c>
      <c r="G98" s="189">
        <v>2023</v>
      </c>
      <c r="H98" s="188">
        <v>1450036</v>
      </c>
    </row>
    <row r="99" spans="1:8" ht="14.1" hidden="1" customHeight="1">
      <c r="A99" s="45">
        <v>2016</v>
      </c>
      <c r="B99" s="189">
        <v>588052</v>
      </c>
      <c r="C99" s="189">
        <v>550822</v>
      </c>
      <c r="D99" s="189">
        <v>289743</v>
      </c>
      <c r="E99" s="189">
        <v>17682</v>
      </c>
      <c r="F99" s="189">
        <v>13211</v>
      </c>
      <c r="G99" s="189">
        <v>2040</v>
      </c>
      <c r="H99" s="188">
        <v>1461550</v>
      </c>
    </row>
    <row r="100" spans="1:8" ht="14.1" customHeight="1">
      <c r="A100" s="45">
        <v>2016</v>
      </c>
      <c r="B100" s="189">
        <v>591368</v>
      </c>
      <c r="C100" s="189">
        <v>559461</v>
      </c>
      <c r="D100" s="189">
        <v>296429</v>
      </c>
      <c r="E100" s="189">
        <v>18015</v>
      </c>
      <c r="F100" s="189">
        <v>13500</v>
      </c>
      <c r="G100" s="189">
        <v>2064</v>
      </c>
      <c r="H100" s="188">
        <v>1480837</v>
      </c>
    </row>
    <row r="101" spans="1:8" ht="14.1" hidden="1" customHeight="1">
      <c r="A101" s="45">
        <v>2016</v>
      </c>
      <c r="B101" s="189">
        <v>590982</v>
      </c>
      <c r="C101" s="189">
        <v>561441</v>
      </c>
      <c r="D101" s="189">
        <v>298599</v>
      </c>
      <c r="E101" s="189">
        <v>18219</v>
      </c>
      <c r="F101" s="189">
        <v>13458</v>
      </c>
      <c r="G101" s="189">
        <v>2065</v>
      </c>
      <c r="H101" s="188">
        <v>1484764</v>
      </c>
    </row>
    <row r="102" spans="1:8" ht="14.1" hidden="1" customHeight="1">
      <c r="A102" s="45">
        <v>2016</v>
      </c>
      <c r="B102" s="189">
        <v>587619</v>
      </c>
      <c r="C102" s="189">
        <v>564409</v>
      </c>
      <c r="D102" s="189">
        <v>301568</v>
      </c>
      <c r="E102" s="189">
        <v>18151</v>
      </c>
      <c r="F102" s="189">
        <v>13342</v>
      </c>
      <c r="G102" s="189">
        <v>2061</v>
      </c>
      <c r="H102" s="188">
        <v>1487150</v>
      </c>
    </row>
    <row r="103" spans="1:8" ht="14.1" hidden="1" customHeight="1">
      <c r="A103" s="45">
        <v>2016</v>
      </c>
      <c r="B103" s="189">
        <v>584057</v>
      </c>
      <c r="C103" s="189">
        <v>569488</v>
      </c>
      <c r="D103" s="189">
        <v>307728</v>
      </c>
      <c r="E103" s="189">
        <v>18512</v>
      </c>
      <c r="F103" s="189">
        <v>13669</v>
      </c>
      <c r="G103" s="189">
        <v>2106</v>
      </c>
      <c r="H103" s="188">
        <v>1495560</v>
      </c>
    </row>
    <row r="104" spans="1:8" s="175" customFormat="1" ht="14.1" hidden="1" customHeight="1">
      <c r="A104" s="45">
        <v>2016</v>
      </c>
      <c r="B104" s="189">
        <v>579177</v>
      </c>
      <c r="C104" s="189">
        <v>557093</v>
      </c>
      <c r="D104" s="189">
        <v>299363</v>
      </c>
      <c r="E104" s="189">
        <v>18073</v>
      </c>
      <c r="F104" s="189">
        <v>13415</v>
      </c>
      <c r="G104" s="189">
        <v>2041</v>
      </c>
      <c r="H104" s="188">
        <v>1469162</v>
      </c>
    </row>
    <row r="105" spans="1:8" s="175" customFormat="1" ht="14.1" hidden="1" customHeight="1">
      <c r="A105" s="45">
        <v>2016</v>
      </c>
      <c r="B105" s="189">
        <v>580057</v>
      </c>
      <c r="C105" s="189">
        <v>555539</v>
      </c>
      <c r="D105" s="189">
        <v>297465</v>
      </c>
      <c r="E105" s="189">
        <v>18331</v>
      </c>
      <c r="F105" s="189">
        <v>13634</v>
      </c>
      <c r="G105" s="189">
        <v>2080</v>
      </c>
      <c r="H105" s="188">
        <v>1467106</v>
      </c>
    </row>
    <row r="106" spans="1:8" ht="14.1" hidden="1" customHeight="1">
      <c r="A106" s="45">
        <v>2016</v>
      </c>
      <c r="B106" s="189">
        <v>580029</v>
      </c>
      <c r="C106" s="189">
        <v>556879</v>
      </c>
      <c r="D106" s="189">
        <v>299505</v>
      </c>
      <c r="E106" s="189">
        <v>18311</v>
      </c>
      <c r="F106" s="189">
        <v>13743</v>
      </c>
      <c r="G106" s="189">
        <v>2099</v>
      </c>
      <c r="H106" s="188">
        <v>1470566</v>
      </c>
    </row>
    <row r="107" spans="1:8" ht="14.1" hidden="1" customHeight="1">
      <c r="A107" s="45">
        <v>2016</v>
      </c>
      <c r="B107" s="189">
        <v>579015</v>
      </c>
      <c r="C107" s="189">
        <v>556519</v>
      </c>
      <c r="D107" s="189">
        <v>299478</v>
      </c>
      <c r="E107" s="189">
        <v>18296</v>
      </c>
      <c r="F107" s="189">
        <v>13777</v>
      </c>
      <c r="G107" s="189">
        <v>2125</v>
      </c>
      <c r="H107" s="188">
        <v>1469210</v>
      </c>
    </row>
    <row r="108" spans="1:8" ht="14.1" hidden="1" customHeight="1">
      <c r="A108" s="45">
        <v>2016</v>
      </c>
      <c r="B108" s="189">
        <v>577463</v>
      </c>
      <c r="C108" s="189">
        <v>555088</v>
      </c>
      <c r="D108" s="189">
        <v>297763</v>
      </c>
      <c r="E108" s="189">
        <v>18258</v>
      </c>
      <c r="F108" s="189">
        <v>13704</v>
      </c>
      <c r="G108" s="189">
        <v>2108</v>
      </c>
      <c r="H108" s="188">
        <v>1464384</v>
      </c>
    </row>
    <row r="109" spans="1:8" s="180" customFormat="1" ht="25.9" hidden="1" customHeight="1">
      <c r="A109" s="45">
        <v>2017</v>
      </c>
      <c r="B109" s="184"/>
      <c r="C109" s="184"/>
      <c r="D109" s="184"/>
      <c r="E109" s="184"/>
      <c r="F109" s="184"/>
      <c r="G109" s="184"/>
      <c r="H109" s="183"/>
    </row>
    <row r="110" spans="1:8" ht="14.1" hidden="1" customHeight="1">
      <c r="A110" s="45">
        <v>2017</v>
      </c>
      <c r="B110" s="189">
        <v>572271</v>
      </c>
      <c r="C110" s="189">
        <v>549887</v>
      </c>
      <c r="D110" s="189">
        <v>296400</v>
      </c>
      <c r="E110" s="189">
        <v>18219</v>
      </c>
      <c r="F110" s="189">
        <v>13644</v>
      </c>
      <c r="G110" s="189">
        <v>2088</v>
      </c>
      <c r="H110" s="188">
        <v>1452509</v>
      </c>
    </row>
    <row r="111" spans="1:8" ht="14.1" hidden="1" customHeight="1">
      <c r="A111" s="45">
        <v>2017</v>
      </c>
      <c r="B111" s="189">
        <v>573556</v>
      </c>
      <c r="C111" s="189">
        <v>553621</v>
      </c>
      <c r="D111" s="189">
        <v>300532</v>
      </c>
      <c r="E111" s="189">
        <v>18453</v>
      </c>
      <c r="F111" s="189">
        <v>13821</v>
      </c>
      <c r="G111" s="189">
        <v>2086</v>
      </c>
      <c r="H111" s="188">
        <v>1462069</v>
      </c>
    </row>
    <row r="112" spans="1:8" ht="14.1" hidden="1" customHeight="1">
      <c r="A112" s="45">
        <v>2017</v>
      </c>
      <c r="B112" s="189">
        <v>574732</v>
      </c>
      <c r="C112" s="189">
        <v>558420</v>
      </c>
      <c r="D112" s="189">
        <v>304941</v>
      </c>
      <c r="E112" s="189">
        <v>18550</v>
      </c>
      <c r="F112" s="189">
        <v>13897</v>
      </c>
      <c r="G112" s="189">
        <v>2094</v>
      </c>
      <c r="H112" s="188">
        <v>1472634</v>
      </c>
    </row>
    <row r="113" spans="1:8" ht="14.1" customHeight="1">
      <c r="A113" s="45">
        <v>2017</v>
      </c>
      <c r="B113" s="189">
        <v>578540</v>
      </c>
      <c r="C113" s="189">
        <v>567636</v>
      </c>
      <c r="D113" s="189">
        <v>312151</v>
      </c>
      <c r="E113" s="189">
        <v>19059</v>
      </c>
      <c r="F113" s="189">
        <v>14146</v>
      </c>
      <c r="G113" s="189">
        <v>2154</v>
      </c>
      <c r="H113" s="188">
        <v>1493686</v>
      </c>
    </row>
    <row r="114" spans="1:8" ht="14.1" hidden="1" customHeight="1">
      <c r="A114" s="45">
        <v>2017</v>
      </c>
      <c r="B114" s="187">
        <v>577756</v>
      </c>
      <c r="C114" s="187">
        <v>569153</v>
      </c>
      <c r="D114" s="187">
        <v>314255</v>
      </c>
      <c r="E114" s="187">
        <v>19249</v>
      </c>
      <c r="F114" s="187">
        <v>14216</v>
      </c>
      <c r="G114" s="187">
        <v>2149</v>
      </c>
      <c r="H114" s="186">
        <v>1496778</v>
      </c>
    </row>
    <row r="115" spans="1:8" ht="14.1" hidden="1" customHeight="1">
      <c r="A115" s="45">
        <v>2017</v>
      </c>
      <c r="B115" s="187">
        <v>573981</v>
      </c>
      <c r="C115" s="187">
        <v>570378</v>
      </c>
      <c r="D115" s="187">
        <v>316935</v>
      </c>
      <c r="E115" s="187">
        <v>19250</v>
      </c>
      <c r="F115" s="187">
        <v>14045</v>
      </c>
      <c r="G115" s="187">
        <v>2131</v>
      </c>
      <c r="H115" s="186">
        <v>1496720</v>
      </c>
    </row>
    <row r="116" spans="1:8" ht="14.1" hidden="1" customHeight="1">
      <c r="A116" s="45">
        <v>2017</v>
      </c>
      <c r="B116" s="187">
        <v>568030</v>
      </c>
      <c r="C116" s="187">
        <v>570281</v>
      </c>
      <c r="D116" s="187">
        <v>318873</v>
      </c>
      <c r="E116" s="187">
        <v>19406</v>
      </c>
      <c r="F116" s="187">
        <v>14195</v>
      </c>
      <c r="G116" s="187">
        <v>2179</v>
      </c>
      <c r="H116" s="186">
        <v>1492964</v>
      </c>
    </row>
    <row r="117" spans="1:8" s="175" customFormat="1" ht="14.1" hidden="1" customHeight="1">
      <c r="A117" s="45">
        <v>2017</v>
      </c>
      <c r="B117" s="187">
        <v>564997</v>
      </c>
      <c r="C117" s="187">
        <v>561587</v>
      </c>
      <c r="D117" s="187">
        <v>312816</v>
      </c>
      <c r="E117" s="187">
        <v>19082</v>
      </c>
      <c r="F117" s="187">
        <v>14068</v>
      </c>
      <c r="G117" s="187">
        <v>2154</v>
      </c>
      <c r="H117" s="186">
        <v>1474704</v>
      </c>
    </row>
    <row r="118" spans="1:8" s="175" customFormat="1" ht="14.1" hidden="1" customHeight="1">
      <c r="A118" s="45">
        <v>2017</v>
      </c>
      <c r="B118" s="187">
        <v>569129</v>
      </c>
      <c r="C118" s="187">
        <v>566496</v>
      </c>
      <c r="D118" s="187">
        <v>315033</v>
      </c>
      <c r="E118" s="187">
        <v>19606</v>
      </c>
      <c r="F118" s="187">
        <v>14550</v>
      </c>
      <c r="G118" s="187">
        <v>2223</v>
      </c>
      <c r="H118" s="186">
        <v>1487037</v>
      </c>
    </row>
    <row r="119" spans="1:8" ht="14.1" hidden="1" customHeight="1">
      <c r="A119" s="45">
        <v>2017</v>
      </c>
      <c r="B119" s="187">
        <v>566039</v>
      </c>
      <c r="C119" s="187">
        <v>562794</v>
      </c>
      <c r="D119" s="187">
        <v>313183</v>
      </c>
      <c r="E119" s="187">
        <v>19379</v>
      </c>
      <c r="F119" s="187">
        <v>14446</v>
      </c>
      <c r="G119" s="187">
        <v>2203</v>
      </c>
      <c r="H119" s="186">
        <v>1478044</v>
      </c>
    </row>
    <row r="120" spans="1:8" ht="14.1" hidden="1" customHeight="1">
      <c r="A120" s="45">
        <v>2017</v>
      </c>
      <c r="B120" s="187">
        <v>565272</v>
      </c>
      <c r="C120" s="187">
        <v>562653</v>
      </c>
      <c r="D120" s="187">
        <v>314058</v>
      </c>
      <c r="E120" s="187">
        <v>19363</v>
      </c>
      <c r="F120" s="187">
        <v>14467</v>
      </c>
      <c r="G120" s="187">
        <v>2228</v>
      </c>
      <c r="H120" s="186">
        <v>1478041</v>
      </c>
    </row>
    <row r="121" spans="1:8" ht="14.1" hidden="1" customHeight="1">
      <c r="A121" s="45">
        <v>2017</v>
      </c>
      <c r="B121" s="187">
        <v>563903</v>
      </c>
      <c r="C121" s="187">
        <v>560945</v>
      </c>
      <c r="D121" s="187">
        <v>312025</v>
      </c>
      <c r="E121" s="187">
        <v>19264</v>
      </c>
      <c r="F121" s="187">
        <v>14441</v>
      </c>
      <c r="G121" s="187">
        <v>2187</v>
      </c>
      <c r="H121" s="186">
        <v>1472765</v>
      </c>
    </row>
    <row r="122" spans="1:8" s="180" customFormat="1" ht="25.9" customHeight="1">
      <c r="A122" s="185">
        <v>2018</v>
      </c>
      <c r="B122" s="184"/>
      <c r="C122" s="184"/>
      <c r="D122" s="184"/>
      <c r="E122" s="184"/>
      <c r="F122" s="184"/>
      <c r="G122" s="184"/>
      <c r="H122" s="183"/>
    </row>
    <row r="123" spans="1:8" ht="14.1" customHeight="1">
      <c r="A123" s="174" t="s">
        <v>94</v>
      </c>
      <c r="B123" s="173">
        <v>559867</v>
      </c>
      <c r="C123" s="173">
        <v>555596</v>
      </c>
      <c r="D123" s="173">
        <v>310575</v>
      </c>
      <c r="E123" s="173">
        <v>19273</v>
      </c>
      <c r="F123" s="173">
        <v>14348</v>
      </c>
      <c r="G123" s="173">
        <v>2172</v>
      </c>
      <c r="H123" s="173">
        <v>1461831</v>
      </c>
    </row>
    <row r="124" spans="1:8" ht="14.1" customHeight="1">
      <c r="A124" s="174" t="s">
        <v>93</v>
      </c>
      <c r="B124" s="173">
        <v>561166</v>
      </c>
      <c r="C124" s="173">
        <v>558993</v>
      </c>
      <c r="D124" s="173">
        <v>313700</v>
      </c>
      <c r="E124" s="173">
        <v>19468</v>
      </c>
      <c r="F124" s="173">
        <v>14486</v>
      </c>
      <c r="G124" s="173">
        <v>2186</v>
      </c>
      <c r="H124" s="173">
        <v>1469999</v>
      </c>
    </row>
    <row r="125" spans="1:8" ht="14.1" customHeight="1">
      <c r="A125" s="179" t="s">
        <v>92</v>
      </c>
      <c r="B125" s="178">
        <v>565050</v>
      </c>
      <c r="C125" s="178">
        <v>567025</v>
      </c>
      <c r="D125" s="178">
        <v>319671</v>
      </c>
      <c r="E125" s="178">
        <v>19794</v>
      </c>
      <c r="F125" s="178">
        <v>14645</v>
      </c>
      <c r="G125" s="178">
        <v>2199</v>
      </c>
      <c r="H125" s="178">
        <v>1488384</v>
      </c>
    </row>
    <row r="126" spans="1:8" ht="14.1" customHeight="1">
      <c r="A126" s="177" t="s">
        <v>91</v>
      </c>
      <c r="B126" s="176">
        <v>565876</v>
      </c>
      <c r="C126" s="176">
        <v>570648</v>
      </c>
      <c r="D126" s="176">
        <v>323165</v>
      </c>
      <c r="E126" s="176">
        <v>20019</v>
      </c>
      <c r="F126" s="176">
        <v>14735</v>
      </c>
      <c r="G126" s="176">
        <v>2204</v>
      </c>
      <c r="H126" s="176">
        <v>1496647</v>
      </c>
    </row>
    <row r="127" spans="1:8" ht="14.1" customHeight="1">
      <c r="A127" s="174" t="s">
        <v>90</v>
      </c>
      <c r="B127" s="173">
        <v>566381</v>
      </c>
      <c r="C127" s="173">
        <v>574246</v>
      </c>
      <c r="D127" s="173">
        <v>326172</v>
      </c>
      <c r="E127" s="173">
        <v>20361</v>
      </c>
      <c r="F127" s="173">
        <v>14832</v>
      </c>
      <c r="G127" s="173">
        <v>2247</v>
      </c>
      <c r="H127" s="173">
        <v>1504239</v>
      </c>
    </row>
    <row r="128" spans="1:8" ht="14.1" customHeight="1">
      <c r="A128" s="174" t="s">
        <v>89</v>
      </c>
      <c r="B128" s="173">
        <v>566230</v>
      </c>
      <c r="C128" s="173">
        <v>579649</v>
      </c>
      <c r="D128" s="173">
        <v>332148</v>
      </c>
      <c r="E128" s="173">
        <v>20580</v>
      </c>
      <c r="F128" s="173">
        <v>14888</v>
      </c>
      <c r="G128" s="173">
        <v>2260</v>
      </c>
      <c r="H128" s="173">
        <v>1515755</v>
      </c>
    </row>
    <row r="129" spans="1:8" ht="14.1" customHeight="1">
      <c r="A129" s="174" t="s">
        <v>88</v>
      </c>
      <c r="B129" s="173">
        <v>558681</v>
      </c>
      <c r="C129" s="173">
        <v>574170</v>
      </c>
      <c r="D129" s="173">
        <v>329991</v>
      </c>
      <c r="E129" s="173">
        <v>20389</v>
      </c>
      <c r="F129" s="173">
        <v>14746</v>
      </c>
      <c r="G129" s="173">
        <v>2251</v>
      </c>
      <c r="H129" s="173">
        <v>1500228</v>
      </c>
    </row>
    <row r="130" spans="1:8" s="175" customFormat="1" ht="14.1" customHeight="1">
      <c r="A130" s="174" t="s">
        <v>87</v>
      </c>
      <c r="B130" s="173">
        <v>554385</v>
      </c>
      <c r="C130" s="173">
        <v>565627</v>
      </c>
      <c r="D130" s="173">
        <v>323954</v>
      </c>
      <c r="E130" s="173">
        <v>20064</v>
      </c>
      <c r="F130" s="173">
        <v>14600</v>
      </c>
      <c r="G130" s="173">
        <v>2207</v>
      </c>
      <c r="H130" s="173">
        <v>1480837</v>
      </c>
    </row>
    <row r="131" spans="1:8" s="175" customFormat="1" ht="14.1" customHeight="1">
      <c r="A131" s="174" t="s">
        <v>86</v>
      </c>
      <c r="B131" s="173">
        <v>558936</v>
      </c>
      <c r="C131" s="173">
        <v>571133</v>
      </c>
      <c r="D131" s="173">
        <v>326723</v>
      </c>
      <c r="E131" s="173">
        <v>20618</v>
      </c>
      <c r="F131" s="173">
        <v>15151</v>
      </c>
      <c r="G131" s="173">
        <v>2297</v>
      </c>
      <c r="H131" s="173">
        <v>1494858</v>
      </c>
    </row>
    <row r="132" spans="1:8" ht="14.1" customHeight="1">
      <c r="A132" s="174" t="s">
        <v>85</v>
      </c>
      <c r="B132" s="173">
        <v>557097</v>
      </c>
      <c r="C132" s="173">
        <v>566200</v>
      </c>
      <c r="D132" s="173">
        <v>323296</v>
      </c>
      <c r="E132" s="173">
        <v>20406</v>
      </c>
      <c r="F132" s="173">
        <v>15034</v>
      </c>
      <c r="G132" s="173">
        <v>2265</v>
      </c>
      <c r="H132" s="173">
        <v>1484298</v>
      </c>
    </row>
    <row r="133" spans="1:8" ht="14.1" customHeight="1">
      <c r="A133" s="174" t="s">
        <v>84</v>
      </c>
      <c r="B133" s="173">
        <v>556766</v>
      </c>
      <c r="C133" s="173">
        <v>566058</v>
      </c>
      <c r="D133" s="173">
        <v>324007</v>
      </c>
      <c r="E133" s="173">
        <v>20441</v>
      </c>
      <c r="F133" s="173">
        <v>15060</v>
      </c>
      <c r="G133" s="173">
        <v>2285</v>
      </c>
      <c r="H133" s="173">
        <v>1484617</v>
      </c>
    </row>
    <row r="134" spans="1:8" ht="14.1" customHeight="1">
      <c r="A134" s="174" t="s">
        <v>83</v>
      </c>
      <c r="B134" s="173">
        <v>556712</v>
      </c>
      <c r="C134" s="173">
        <v>564754</v>
      </c>
      <c r="D134" s="173">
        <v>322481</v>
      </c>
      <c r="E134" s="173">
        <v>20295</v>
      </c>
      <c r="F134" s="173">
        <v>15025</v>
      </c>
      <c r="G134" s="173">
        <v>2298</v>
      </c>
      <c r="H134" s="173">
        <v>1481565</v>
      </c>
    </row>
    <row r="135" spans="1:8" s="180" customFormat="1" ht="25.9" customHeight="1">
      <c r="A135" s="182">
        <v>2019</v>
      </c>
      <c r="B135" s="181"/>
      <c r="C135" s="181"/>
      <c r="D135" s="181"/>
      <c r="E135" s="181"/>
      <c r="F135" s="181"/>
      <c r="G135" s="181"/>
      <c r="H135" s="181"/>
    </row>
    <row r="136" spans="1:8" ht="14.1" customHeight="1">
      <c r="A136" s="174" t="s">
        <v>94</v>
      </c>
      <c r="B136" s="173">
        <v>553009</v>
      </c>
      <c r="C136" s="173">
        <v>560797</v>
      </c>
      <c r="D136" s="173">
        <v>320873</v>
      </c>
      <c r="E136" s="173">
        <v>20231</v>
      </c>
      <c r="F136" s="173">
        <v>14873</v>
      </c>
      <c r="G136" s="173">
        <v>2244</v>
      </c>
      <c r="H136" s="173">
        <v>1472027</v>
      </c>
    </row>
    <row r="137" spans="1:8" ht="14.1" customHeight="1">
      <c r="A137" s="174" t="s">
        <v>93</v>
      </c>
      <c r="B137" s="173">
        <v>554625</v>
      </c>
      <c r="C137" s="173">
        <v>564974</v>
      </c>
      <c r="D137" s="173">
        <v>324933</v>
      </c>
      <c r="E137" s="173">
        <v>20450</v>
      </c>
      <c r="F137" s="173">
        <v>15003</v>
      </c>
      <c r="G137" s="173">
        <v>2269</v>
      </c>
      <c r="H137" s="173">
        <v>1482254</v>
      </c>
    </row>
    <row r="138" spans="1:8" ht="14.1" customHeight="1">
      <c r="A138" s="179" t="s">
        <v>92</v>
      </c>
      <c r="B138" s="178">
        <v>558547</v>
      </c>
      <c r="C138" s="178">
        <v>572991</v>
      </c>
      <c r="D138" s="178">
        <v>331238</v>
      </c>
      <c r="E138" s="178">
        <v>20856</v>
      </c>
      <c r="F138" s="178">
        <v>15193</v>
      </c>
      <c r="G138" s="178">
        <v>2305</v>
      </c>
      <c r="H138" s="178">
        <v>1501130</v>
      </c>
    </row>
    <row r="139" spans="1:8" ht="14.1" customHeight="1">
      <c r="A139" s="177" t="s">
        <v>91</v>
      </c>
      <c r="B139" s="176">
        <v>559238</v>
      </c>
      <c r="C139" s="176">
        <v>576123</v>
      </c>
      <c r="D139" s="176">
        <v>333148</v>
      </c>
      <c r="E139" s="176">
        <v>20954</v>
      </c>
      <c r="F139" s="176">
        <v>15259</v>
      </c>
      <c r="G139" s="176">
        <v>2305</v>
      </c>
      <c r="H139" s="176">
        <v>1507027</v>
      </c>
    </row>
    <row r="140" spans="1:8" ht="14.1" customHeight="1">
      <c r="A140" s="174" t="s">
        <v>90</v>
      </c>
      <c r="B140" s="173">
        <v>558655</v>
      </c>
      <c r="C140" s="173">
        <v>579077</v>
      </c>
      <c r="D140" s="173">
        <v>336675</v>
      </c>
      <c r="E140" s="173">
        <v>21302</v>
      </c>
      <c r="F140" s="173">
        <v>15296</v>
      </c>
      <c r="G140" s="173">
        <v>2334</v>
      </c>
      <c r="H140" s="173">
        <v>1513339</v>
      </c>
    </row>
    <row r="141" spans="1:8" ht="14.1" customHeight="1">
      <c r="A141" s="174" t="s">
        <v>89</v>
      </c>
      <c r="B141" s="173">
        <v>557848</v>
      </c>
      <c r="C141" s="173">
        <v>582538</v>
      </c>
      <c r="D141" s="173">
        <v>341284</v>
      </c>
      <c r="E141" s="173">
        <v>21477</v>
      </c>
      <c r="F141" s="173">
        <v>15394</v>
      </c>
      <c r="G141" s="173">
        <v>2367</v>
      </c>
      <c r="H141" s="173">
        <v>1520908</v>
      </c>
    </row>
    <row r="142" spans="1:8" ht="14.1" customHeight="1">
      <c r="A142" s="174" t="s">
        <v>88</v>
      </c>
      <c r="B142" s="173">
        <v>551210</v>
      </c>
      <c r="C142" s="173">
        <v>576386</v>
      </c>
      <c r="D142" s="173">
        <v>338455</v>
      </c>
      <c r="E142" s="173">
        <v>21312</v>
      </c>
      <c r="F142" s="173">
        <v>15259</v>
      </c>
      <c r="G142" s="173">
        <v>2364</v>
      </c>
      <c r="H142" s="173">
        <v>1504986</v>
      </c>
    </row>
    <row r="143" spans="1:8" s="175" customFormat="1" ht="14.1" customHeight="1">
      <c r="A143" s="174" t="s">
        <v>87</v>
      </c>
      <c r="B143" s="173">
        <v>548120</v>
      </c>
      <c r="C143" s="173">
        <v>572523</v>
      </c>
      <c r="D143" s="173">
        <v>335819</v>
      </c>
      <c r="E143" s="173">
        <v>21180</v>
      </c>
      <c r="F143" s="173">
        <v>15319</v>
      </c>
      <c r="G143" s="173">
        <v>2368</v>
      </c>
      <c r="H143" s="173">
        <v>1495329</v>
      </c>
    </row>
    <row r="144" spans="1:8" s="175" customFormat="1" ht="14.1" customHeight="1">
      <c r="A144" s="174" t="s">
        <v>86</v>
      </c>
      <c r="B144" s="173">
        <v>549916</v>
      </c>
      <c r="C144" s="173">
        <v>568111</v>
      </c>
      <c r="D144" s="173">
        <v>331242</v>
      </c>
      <c r="E144" s="173">
        <v>21101</v>
      </c>
      <c r="F144" s="173">
        <v>15402</v>
      </c>
      <c r="G144" s="173">
        <v>2378</v>
      </c>
      <c r="H144" s="173">
        <v>1488150</v>
      </c>
    </row>
    <row r="145" spans="1:8" ht="14.1" customHeight="1">
      <c r="A145" s="174" t="s">
        <v>85</v>
      </c>
      <c r="B145" s="173">
        <v>549550</v>
      </c>
      <c r="C145" s="173">
        <v>567101</v>
      </c>
      <c r="D145" s="173">
        <v>330702</v>
      </c>
      <c r="E145" s="173">
        <v>20957</v>
      </c>
      <c r="F145" s="173">
        <v>15399</v>
      </c>
      <c r="G145" s="173">
        <v>2369</v>
      </c>
      <c r="H145" s="173">
        <v>1486078</v>
      </c>
    </row>
    <row r="146" spans="1:8" ht="14.1" customHeight="1">
      <c r="A146" s="174" t="s">
        <v>84</v>
      </c>
      <c r="B146" s="173">
        <v>550972</v>
      </c>
      <c r="C146" s="173">
        <v>570621</v>
      </c>
      <c r="D146" s="173">
        <v>333467</v>
      </c>
      <c r="E146" s="173">
        <v>21140</v>
      </c>
      <c r="F146" s="173">
        <v>15550</v>
      </c>
      <c r="G146" s="173">
        <v>2426</v>
      </c>
      <c r="H146" s="173">
        <v>1494176</v>
      </c>
    </row>
    <row r="147" spans="1:8" ht="14.1" customHeight="1">
      <c r="A147" s="174" t="s">
        <v>83</v>
      </c>
      <c r="B147" s="173">
        <v>548709</v>
      </c>
      <c r="C147" s="173">
        <v>565498</v>
      </c>
      <c r="D147" s="173">
        <v>328352</v>
      </c>
      <c r="E147" s="173">
        <v>20847</v>
      </c>
      <c r="F147" s="173">
        <v>15378</v>
      </c>
      <c r="G147" s="173">
        <v>2382</v>
      </c>
      <c r="H147" s="173">
        <v>1481166</v>
      </c>
    </row>
    <row r="148" spans="1:8" s="180" customFormat="1" ht="25.9" customHeight="1">
      <c r="A148" s="182">
        <v>2020</v>
      </c>
      <c r="B148" s="181"/>
      <c r="C148" s="181"/>
      <c r="D148" s="181"/>
      <c r="E148" s="181"/>
      <c r="F148" s="181"/>
      <c r="G148" s="181"/>
      <c r="H148" s="181"/>
    </row>
    <row r="149" spans="1:8" ht="14.1" customHeight="1">
      <c r="A149" s="174" t="s">
        <v>94</v>
      </c>
      <c r="B149" s="173">
        <v>543907</v>
      </c>
      <c r="C149" s="173">
        <v>560007</v>
      </c>
      <c r="D149" s="173">
        <v>326515</v>
      </c>
      <c r="E149" s="173">
        <v>20636</v>
      </c>
      <c r="F149" s="173">
        <v>15213</v>
      </c>
      <c r="G149" s="173">
        <v>2342</v>
      </c>
      <c r="H149" s="173">
        <v>1468620</v>
      </c>
    </row>
    <row r="150" spans="1:8" ht="14.1" customHeight="1">
      <c r="A150" s="174" t="s">
        <v>93</v>
      </c>
      <c r="B150" s="173">
        <v>544141</v>
      </c>
      <c r="C150" s="173">
        <v>566072</v>
      </c>
      <c r="D150" s="173">
        <v>332402</v>
      </c>
      <c r="E150" s="173">
        <v>20893</v>
      </c>
      <c r="F150" s="173">
        <v>15495</v>
      </c>
      <c r="G150" s="173">
        <v>2361</v>
      </c>
      <c r="H150" s="173">
        <v>1481364</v>
      </c>
    </row>
    <row r="151" spans="1:8" ht="14.1" customHeight="1">
      <c r="A151" s="179" t="s">
        <v>92</v>
      </c>
      <c r="B151" s="178">
        <v>494775</v>
      </c>
      <c r="C151" s="178">
        <v>522080</v>
      </c>
      <c r="D151" s="178">
        <v>306055</v>
      </c>
      <c r="E151" s="178">
        <v>19735</v>
      </c>
      <c r="F151" s="178">
        <v>14859</v>
      </c>
      <c r="G151" s="178">
        <v>2317</v>
      </c>
      <c r="H151" s="178">
        <v>1359821</v>
      </c>
    </row>
    <row r="152" spans="1:8" ht="14.1" customHeight="1">
      <c r="A152" s="177" t="s">
        <v>91</v>
      </c>
      <c r="B152" s="176">
        <v>486848</v>
      </c>
      <c r="C152" s="176">
        <v>518918</v>
      </c>
      <c r="D152" s="176">
        <v>305391</v>
      </c>
      <c r="E152" s="176">
        <v>19685</v>
      </c>
      <c r="F152" s="176">
        <v>14779</v>
      </c>
      <c r="G152" s="176">
        <v>2313</v>
      </c>
      <c r="H152" s="176">
        <v>1347934</v>
      </c>
    </row>
    <row r="153" spans="1:8" ht="14.1" customHeight="1">
      <c r="A153" s="174" t="s">
        <v>90</v>
      </c>
      <c r="B153" s="173"/>
      <c r="C153" s="173"/>
      <c r="D153" s="173"/>
      <c r="E153" s="173"/>
      <c r="F153" s="173"/>
      <c r="G153" s="173"/>
      <c r="H153" s="173"/>
    </row>
    <row r="154" spans="1:8" ht="14.1" customHeight="1">
      <c r="A154" s="174" t="s">
        <v>89</v>
      </c>
      <c r="B154" s="173"/>
      <c r="C154" s="173"/>
      <c r="D154" s="173"/>
      <c r="E154" s="173"/>
      <c r="F154" s="173"/>
      <c r="G154" s="173"/>
      <c r="H154" s="173"/>
    </row>
    <row r="155" spans="1:8" ht="14.1" customHeight="1">
      <c r="A155" s="174" t="s">
        <v>88</v>
      </c>
      <c r="B155" s="173"/>
      <c r="C155" s="173"/>
      <c r="D155" s="173"/>
      <c r="E155" s="173"/>
      <c r="F155" s="173"/>
      <c r="G155" s="173"/>
      <c r="H155" s="173"/>
    </row>
    <row r="156" spans="1:8" s="175" customFormat="1" ht="14.1" customHeight="1">
      <c r="A156" s="174" t="s">
        <v>87</v>
      </c>
      <c r="B156" s="173"/>
      <c r="C156" s="173"/>
      <c r="D156" s="173"/>
      <c r="E156" s="173"/>
      <c r="F156" s="173"/>
      <c r="G156" s="173"/>
      <c r="H156" s="173"/>
    </row>
    <row r="157" spans="1:8" s="175" customFormat="1" ht="14.1" customHeight="1">
      <c r="A157" s="174" t="s">
        <v>86</v>
      </c>
      <c r="B157" s="173"/>
      <c r="C157" s="173"/>
      <c r="D157" s="173"/>
      <c r="E157" s="173"/>
      <c r="F157" s="173"/>
      <c r="G157" s="173"/>
      <c r="H157" s="173"/>
    </row>
    <row r="158" spans="1:8" ht="14.1" customHeight="1">
      <c r="A158" s="174" t="s">
        <v>85</v>
      </c>
      <c r="B158" s="173"/>
      <c r="C158" s="173"/>
      <c r="D158" s="173"/>
      <c r="E158" s="173"/>
      <c r="F158" s="173"/>
      <c r="G158" s="173"/>
      <c r="H158" s="173"/>
    </row>
    <row r="159" spans="1:8" ht="14.1" customHeight="1">
      <c r="A159" s="174" t="s">
        <v>84</v>
      </c>
      <c r="B159" s="173"/>
      <c r="C159" s="173"/>
      <c r="D159" s="173"/>
      <c r="E159" s="173"/>
      <c r="F159" s="173"/>
      <c r="G159" s="173"/>
      <c r="H159" s="173"/>
    </row>
    <row r="160" spans="1:8" ht="14.1" customHeight="1">
      <c r="A160" s="174" t="s">
        <v>83</v>
      </c>
      <c r="B160" s="173"/>
      <c r="C160" s="173"/>
      <c r="D160" s="173"/>
      <c r="E160" s="173"/>
      <c r="F160" s="173"/>
      <c r="G160" s="173"/>
      <c r="H160" s="173"/>
    </row>
    <row r="161" spans="1:8" ht="18" customHeight="1">
      <c r="A161" s="1047" t="s">
        <v>82</v>
      </c>
      <c r="B161" s="1048"/>
      <c r="C161" s="1048"/>
      <c r="D161" s="1048"/>
      <c r="E161" s="1048"/>
      <c r="F161" s="1048"/>
      <c r="G161" s="1048"/>
      <c r="H161" s="1048"/>
    </row>
  </sheetData>
  <mergeCells count="1">
    <mergeCell ref="A161:H16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H160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85546875" style="171" customWidth="1"/>
    <col min="2" max="7" width="12.5703125" style="208" customWidth="1"/>
    <col min="8" max="8" width="13.5703125" style="207" customWidth="1"/>
    <col min="9" max="16384" width="11.5703125" style="167"/>
  </cols>
  <sheetData>
    <row r="1" spans="1:8" s="212" customFormat="1" ht="21.2" customHeight="1">
      <c r="A1" s="216" t="s">
        <v>104</v>
      </c>
      <c r="B1" s="215"/>
      <c r="C1" s="215"/>
      <c r="D1" s="215"/>
      <c r="E1" s="215"/>
      <c r="F1" s="215"/>
      <c r="G1" s="215"/>
      <c r="H1" s="215"/>
    </row>
    <row r="2" spans="1:8" s="212" customFormat="1" ht="16.5" customHeight="1">
      <c r="A2" s="214" t="s">
        <v>102</v>
      </c>
      <c r="B2" s="213"/>
      <c r="C2" s="213"/>
      <c r="D2" s="213"/>
      <c r="E2" s="213"/>
      <c r="F2" s="213"/>
      <c r="G2" s="213"/>
      <c r="H2" s="213"/>
    </row>
    <row r="3" spans="1:8" s="212" customFormat="1" ht="2.1" customHeight="1">
      <c r="A3" s="214"/>
      <c r="B3" s="213"/>
      <c r="C3" s="213"/>
      <c r="D3" s="213"/>
      <c r="E3" s="213"/>
      <c r="F3" s="213"/>
      <c r="G3" s="213"/>
      <c r="H3" s="213"/>
    </row>
    <row r="4" spans="1:8" ht="41.25" customHeight="1">
      <c r="A4" s="211" t="s">
        <v>18</v>
      </c>
      <c r="B4" s="200" t="s">
        <v>101</v>
      </c>
      <c r="C4" s="200" t="s">
        <v>100</v>
      </c>
      <c r="D4" s="200" t="s">
        <v>99</v>
      </c>
      <c r="E4" s="200" t="s">
        <v>98</v>
      </c>
      <c r="F4" s="200" t="s">
        <v>97</v>
      </c>
      <c r="G4" s="200" t="s">
        <v>96</v>
      </c>
      <c r="H4" s="200" t="s">
        <v>95</v>
      </c>
    </row>
    <row r="5" spans="1:8" ht="20.25" hidden="1" customHeight="1">
      <c r="A5" s="185">
        <v>2009</v>
      </c>
      <c r="B5" s="210"/>
      <c r="C5" s="210"/>
      <c r="D5" s="210"/>
      <c r="E5" s="210"/>
      <c r="F5" s="210"/>
      <c r="G5" s="210"/>
      <c r="H5" s="210"/>
    </row>
    <row r="6" spans="1:8" ht="16.5" hidden="1" customHeight="1">
      <c r="A6" s="68">
        <v>2009</v>
      </c>
      <c r="B6" s="189">
        <v>4610</v>
      </c>
      <c r="C6" s="189">
        <v>4042</v>
      </c>
      <c r="D6" s="189">
        <v>1759</v>
      </c>
      <c r="E6" s="189">
        <v>56</v>
      </c>
      <c r="F6" s="189">
        <v>15</v>
      </c>
      <c r="G6" s="189">
        <v>4</v>
      </c>
      <c r="H6" s="188">
        <v>10486</v>
      </c>
    </row>
    <row r="7" spans="1:8" ht="15" hidden="1" customHeight="1">
      <c r="A7" s="45">
        <v>2009</v>
      </c>
      <c r="B7" s="189">
        <v>4589</v>
      </c>
      <c r="C7" s="189">
        <v>4273</v>
      </c>
      <c r="D7" s="189">
        <v>1939</v>
      </c>
      <c r="E7" s="189">
        <v>53</v>
      </c>
      <c r="F7" s="189">
        <v>13</v>
      </c>
      <c r="G7" s="189">
        <v>4</v>
      </c>
      <c r="H7" s="188">
        <v>10871</v>
      </c>
    </row>
    <row r="8" spans="1:8" ht="17.45" hidden="1" customHeight="1">
      <c r="A8" s="45">
        <v>2009</v>
      </c>
      <c r="B8" s="189">
        <v>4591</v>
      </c>
      <c r="C8" s="189">
        <v>4333</v>
      </c>
      <c r="D8" s="189">
        <v>2090</v>
      </c>
      <c r="E8" s="189">
        <v>58</v>
      </c>
      <c r="F8" s="189">
        <v>13</v>
      </c>
      <c r="G8" s="189">
        <v>4</v>
      </c>
      <c r="H8" s="188">
        <v>11089</v>
      </c>
    </row>
    <row r="9" spans="1:8" ht="15" customHeight="1">
      <c r="A9" s="45">
        <v>2009</v>
      </c>
      <c r="B9" s="189">
        <v>4486</v>
      </c>
      <c r="C9" s="189">
        <v>4212</v>
      </c>
      <c r="D9" s="189">
        <v>2068</v>
      </c>
      <c r="E9" s="189">
        <v>53</v>
      </c>
      <c r="F9" s="189">
        <v>13</v>
      </c>
      <c r="G9" s="189">
        <v>4</v>
      </c>
      <c r="H9" s="188">
        <v>10836</v>
      </c>
    </row>
    <row r="10" spans="1:8" ht="15" hidden="1" customHeight="1">
      <c r="A10" s="45">
        <v>2009</v>
      </c>
      <c r="B10" s="189">
        <v>4455</v>
      </c>
      <c r="C10" s="189">
        <v>4225</v>
      </c>
      <c r="D10" s="189">
        <v>2109</v>
      </c>
      <c r="E10" s="189">
        <v>62</v>
      </c>
      <c r="F10" s="189">
        <v>13</v>
      </c>
      <c r="G10" s="189">
        <v>4</v>
      </c>
      <c r="H10" s="188">
        <v>10868</v>
      </c>
    </row>
    <row r="11" spans="1:8" ht="15" hidden="1" customHeight="1">
      <c r="A11" s="45">
        <v>2009</v>
      </c>
      <c r="B11" s="189">
        <v>4433</v>
      </c>
      <c r="C11" s="189">
        <v>4308</v>
      </c>
      <c r="D11" s="189">
        <v>2159</v>
      </c>
      <c r="E11" s="189">
        <v>56</v>
      </c>
      <c r="F11" s="189">
        <v>15</v>
      </c>
      <c r="G11" s="189">
        <v>4</v>
      </c>
      <c r="H11" s="188">
        <v>10975</v>
      </c>
    </row>
    <row r="12" spans="1:8" ht="15" hidden="1" customHeight="1">
      <c r="A12" s="45">
        <v>2009</v>
      </c>
      <c r="B12" s="189">
        <v>4532</v>
      </c>
      <c r="C12" s="189">
        <v>4575</v>
      </c>
      <c r="D12" s="189">
        <v>2158</v>
      </c>
      <c r="E12" s="189">
        <v>64</v>
      </c>
      <c r="F12" s="189">
        <v>15</v>
      </c>
      <c r="G12" s="189">
        <v>4</v>
      </c>
      <c r="H12" s="188">
        <v>11348</v>
      </c>
    </row>
    <row r="13" spans="1:8" ht="15" hidden="1" customHeight="1">
      <c r="A13" s="45">
        <v>2009</v>
      </c>
      <c r="B13" s="189">
        <v>4555</v>
      </c>
      <c r="C13" s="189">
        <v>4544</v>
      </c>
      <c r="D13" s="189">
        <v>2155</v>
      </c>
      <c r="E13" s="189">
        <v>59</v>
      </c>
      <c r="F13" s="189">
        <v>15</v>
      </c>
      <c r="G13" s="189">
        <v>4</v>
      </c>
      <c r="H13" s="188">
        <v>11332</v>
      </c>
    </row>
    <row r="14" spans="1:8" ht="15" hidden="1" customHeight="1">
      <c r="A14" s="68">
        <v>2009</v>
      </c>
      <c r="B14" s="189">
        <v>4535</v>
      </c>
      <c r="C14" s="189">
        <v>4340</v>
      </c>
      <c r="D14" s="189">
        <v>2053</v>
      </c>
      <c r="E14" s="189">
        <v>52</v>
      </c>
      <c r="F14" s="189">
        <v>15</v>
      </c>
      <c r="G14" s="189">
        <v>4</v>
      </c>
      <c r="H14" s="188">
        <v>10999</v>
      </c>
    </row>
    <row r="15" spans="1:8" ht="15" hidden="1" customHeight="1">
      <c r="A15" s="45">
        <v>2009</v>
      </c>
      <c r="B15" s="189">
        <v>4708</v>
      </c>
      <c r="C15" s="189">
        <v>4263</v>
      </c>
      <c r="D15" s="189">
        <v>2019</v>
      </c>
      <c r="E15" s="189">
        <v>50</v>
      </c>
      <c r="F15" s="189">
        <v>14</v>
      </c>
      <c r="G15" s="189">
        <v>4</v>
      </c>
      <c r="H15" s="188">
        <v>11058</v>
      </c>
    </row>
    <row r="16" spans="1:8" ht="15" hidden="1" customHeight="1">
      <c r="A16" s="45">
        <v>2009</v>
      </c>
      <c r="B16" s="189">
        <v>4673</v>
      </c>
      <c r="C16" s="189">
        <v>4347</v>
      </c>
      <c r="D16" s="189">
        <v>1842</v>
      </c>
      <c r="E16" s="189">
        <v>50</v>
      </c>
      <c r="F16" s="189">
        <v>12</v>
      </c>
      <c r="G16" s="189">
        <v>4</v>
      </c>
      <c r="H16" s="188">
        <v>10928</v>
      </c>
    </row>
    <row r="17" spans="1:8" ht="15" hidden="1" customHeight="1">
      <c r="A17" s="45">
        <v>2009</v>
      </c>
      <c r="B17" s="189">
        <v>4640</v>
      </c>
      <c r="C17" s="189">
        <v>4307</v>
      </c>
      <c r="D17" s="189">
        <v>1643</v>
      </c>
      <c r="E17" s="189">
        <v>47</v>
      </c>
      <c r="F17" s="189">
        <v>15</v>
      </c>
      <c r="G17" s="189">
        <v>4</v>
      </c>
      <c r="H17" s="188">
        <v>10656</v>
      </c>
    </row>
    <row r="18" spans="1:8" s="180" customFormat="1" ht="15" hidden="1" customHeight="1">
      <c r="A18" s="45">
        <v>2010</v>
      </c>
      <c r="B18" s="192"/>
      <c r="C18" s="192"/>
      <c r="D18" s="192"/>
      <c r="E18" s="192"/>
      <c r="F18" s="192"/>
      <c r="G18" s="192"/>
      <c r="H18" s="191"/>
    </row>
    <row r="19" spans="1:8" ht="15" hidden="1" customHeight="1">
      <c r="A19" s="45">
        <v>2010</v>
      </c>
      <c r="B19" s="189">
        <v>4562</v>
      </c>
      <c r="C19" s="189">
        <v>4276</v>
      </c>
      <c r="D19" s="189">
        <v>1688</v>
      </c>
      <c r="E19" s="189">
        <v>47</v>
      </c>
      <c r="F19" s="189">
        <v>12</v>
      </c>
      <c r="G19" s="189">
        <v>4</v>
      </c>
      <c r="H19" s="188">
        <v>10589</v>
      </c>
    </row>
    <row r="20" spans="1:8" ht="15" hidden="1" customHeight="1">
      <c r="A20" s="45">
        <v>2010</v>
      </c>
      <c r="B20" s="189">
        <v>4572</v>
      </c>
      <c r="C20" s="189">
        <v>4205</v>
      </c>
      <c r="D20" s="189">
        <v>1905</v>
      </c>
      <c r="E20" s="189">
        <v>47</v>
      </c>
      <c r="F20" s="189">
        <v>14</v>
      </c>
      <c r="G20" s="189">
        <v>4</v>
      </c>
      <c r="H20" s="188">
        <v>10747</v>
      </c>
    </row>
    <row r="21" spans="1:8" ht="15" hidden="1" customHeight="1">
      <c r="A21" s="45">
        <v>2010</v>
      </c>
      <c r="B21" s="189">
        <v>4508</v>
      </c>
      <c r="C21" s="189">
        <v>4350</v>
      </c>
      <c r="D21" s="189">
        <v>1955</v>
      </c>
      <c r="E21" s="189">
        <v>48</v>
      </c>
      <c r="F21" s="189">
        <v>12</v>
      </c>
      <c r="G21" s="189">
        <v>4</v>
      </c>
      <c r="H21" s="188">
        <v>10877</v>
      </c>
    </row>
    <row r="22" spans="1:8" ht="15" customHeight="1">
      <c r="A22" s="45">
        <v>2010</v>
      </c>
      <c r="B22" s="189">
        <v>4497</v>
      </c>
      <c r="C22" s="189">
        <v>4377</v>
      </c>
      <c r="D22" s="189">
        <v>2028</v>
      </c>
      <c r="E22" s="189">
        <v>50</v>
      </c>
      <c r="F22" s="189">
        <v>13</v>
      </c>
      <c r="G22" s="189">
        <v>4</v>
      </c>
      <c r="H22" s="188">
        <v>10969</v>
      </c>
    </row>
    <row r="23" spans="1:8" ht="15" hidden="1" customHeight="1">
      <c r="A23" s="45">
        <v>2010</v>
      </c>
      <c r="B23" s="189">
        <v>4423</v>
      </c>
      <c r="C23" s="189">
        <v>4178</v>
      </c>
      <c r="D23" s="189">
        <v>2038</v>
      </c>
      <c r="E23" s="189">
        <v>50</v>
      </c>
      <c r="F23" s="189">
        <v>13</v>
      </c>
      <c r="G23" s="189">
        <v>4</v>
      </c>
      <c r="H23" s="188">
        <v>10706</v>
      </c>
    </row>
    <row r="24" spans="1:8" ht="15" hidden="1" customHeight="1">
      <c r="A24" s="45">
        <v>2010</v>
      </c>
      <c r="B24" s="189">
        <v>4347</v>
      </c>
      <c r="C24" s="189">
        <v>4221</v>
      </c>
      <c r="D24" s="189">
        <v>2058</v>
      </c>
      <c r="E24" s="189">
        <v>56</v>
      </c>
      <c r="F24" s="189">
        <v>13</v>
      </c>
      <c r="G24" s="189">
        <v>4</v>
      </c>
      <c r="H24" s="188">
        <v>10699</v>
      </c>
    </row>
    <row r="25" spans="1:8" ht="15" hidden="1" customHeight="1">
      <c r="A25" s="45">
        <v>2010</v>
      </c>
      <c r="B25" s="189">
        <v>4500</v>
      </c>
      <c r="C25" s="189">
        <v>4508</v>
      </c>
      <c r="D25" s="189">
        <v>2096</v>
      </c>
      <c r="E25" s="189">
        <v>58</v>
      </c>
      <c r="F25" s="189">
        <v>14</v>
      </c>
      <c r="G25" s="189">
        <v>4</v>
      </c>
      <c r="H25" s="188">
        <v>11180</v>
      </c>
    </row>
    <row r="26" spans="1:8" ht="15" hidden="1" customHeight="1">
      <c r="A26" s="45">
        <v>2010</v>
      </c>
      <c r="B26" s="189">
        <v>4473</v>
      </c>
      <c r="C26" s="189">
        <v>4449</v>
      </c>
      <c r="D26" s="189">
        <v>2045</v>
      </c>
      <c r="E26" s="189">
        <v>51</v>
      </c>
      <c r="F26" s="189">
        <v>15</v>
      </c>
      <c r="G26" s="189">
        <v>3</v>
      </c>
      <c r="H26" s="188">
        <v>11036</v>
      </c>
    </row>
    <row r="27" spans="1:8" ht="15" hidden="1" customHeight="1">
      <c r="A27" s="45">
        <v>2010</v>
      </c>
      <c r="B27" s="189">
        <v>4505</v>
      </c>
      <c r="C27" s="189">
        <v>4232</v>
      </c>
      <c r="D27" s="189">
        <v>2001</v>
      </c>
      <c r="E27" s="189">
        <v>45</v>
      </c>
      <c r="F27" s="189">
        <v>16</v>
      </c>
      <c r="G27" s="189">
        <v>3</v>
      </c>
      <c r="H27" s="188">
        <v>10802</v>
      </c>
    </row>
    <row r="28" spans="1:8" ht="15" hidden="1" customHeight="1">
      <c r="A28" s="45">
        <v>2010</v>
      </c>
      <c r="B28" s="189">
        <v>4593</v>
      </c>
      <c r="C28" s="189">
        <v>4197</v>
      </c>
      <c r="D28" s="189">
        <v>1954</v>
      </c>
      <c r="E28" s="189">
        <v>41</v>
      </c>
      <c r="F28" s="189">
        <v>14</v>
      </c>
      <c r="G28" s="189">
        <v>3</v>
      </c>
      <c r="H28" s="188">
        <v>10802</v>
      </c>
    </row>
    <row r="29" spans="1:8" ht="15" hidden="1" customHeight="1">
      <c r="A29" s="45">
        <v>2010</v>
      </c>
      <c r="B29" s="189">
        <v>4624</v>
      </c>
      <c r="C29" s="189">
        <v>4176</v>
      </c>
      <c r="D29" s="189">
        <v>1785</v>
      </c>
      <c r="E29" s="189">
        <v>44</v>
      </c>
      <c r="F29" s="189">
        <v>14</v>
      </c>
      <c r="G29" s="189">
        <v>3</v>
      </c>
      <c r="H29" s="188">
        <v>10646</v>
      </c>
    </row>
    <row r="30" spans="1:8" ht="15" hidden="1" customHeight="1">
      <c r="A30" s="45">
        <v>2010</v>
      </c>
      <c r="B30" s="189">
        <v>4595</v>
      </c>
      <c r="C30" s="189">
        <v>4137</v>
      </c>
      <c r="D30" s="189">
        <v>1546</v>
      </c>
      <c r="E30" s="189">
        <v>49</v>
      </c>
      <c r="F30" s="189">
        <v>13</v>
      </c>
      <c r="G30" s="189">
        <v>3</v>
      </c>
      <c r="H30" s="188">
        <v>10343</v>
      </c>
    </row>
    <row r="31" spans="1:8" s="180" customFormat="1" ht="15" hidden="1" customHeight="1">
      <c r="A31" s="45">
        <v>2011</v>
      </c>
      <c r="B31" s="192"/>
      <c r="C31" s="192"/>
      <c r="D31" s="192"/>
      <c r="E31" s="192"/>
      <c r="F31" s="192"/>
      <c r="G31" s="192"/>
      <c r="H31" s="191"/>
    </row>
    <row r="32" spans="1:8" ht="15" hidden="1" customHeight="1">
      <c r="A32" s="45">
        <v>2011</v>
      </c>
      <c r="B32" s="189">
        <v>4504</v>
      </c>
      <c r="C32" s="189">
        <v>3942</v>
      </c>
      <c r="D32" s="189">
        <v>1634</v>
      </c>
      <c r="E32" s="189">
        <v>47</v>
      </c>
      <c r="F32" s="189">
        <v>12</v>
      </c>
      <c r="G32" s="189">
        <v>3</v>
      </c>
      <c r="H32" s="188">
        <v>10142</v>
      </c>
    </row>
    <row r="33" spans="1:8" ht="15" hidden="1" customHeight="1">
      <c r="A33" s="45">
        <v>2011</v>
      </c>
      <c r="B33" s="189">
        <v>4468</v>
      </c>
      <c r="C33" s="189">
        <v>4050</v>
      </c>
      <c r="D33" s="189">
        <v>1863</v>
      </c>
      <c r="E33" s="189">
        <v>49</v>
      </c>
      <c r="F33" s="189">
        <v>11</v>
      </c>
      <c r="G33" s="189">
        <v>4</v>
      </c>
      <c r="H33" s="188">
        <v>10445</v>
      </c>
    </row>
    <row r="34" spans="1:8" ht="15" hidden="1" customHeight="1">
      <c r="A34" s="45">
        <v>2011</v>
      </c>
      <c r="B34" s="189">
        <v>4419</v>
      </c>
      <c r="C34" s="189">
        <v>4139</v>
      </c>
      <c r="D34" s="189">
        <v>1889</v>
      </c>
      <c r="E34" s="189">
        <v>47</v>
      </c>
      <c r="F34" s="189">
        <v>11</v>
      </c>
      <c r="G34" s="189">
        <v>4</v>
      </c>
      <c r="H34" s="188">
        <v>10509</v>
      </c>
    </row>
    <row r="35" spans="1:8" ht="15" customHeight="1">
      <c r="A35" s="45">
        <v>2011</v>
      </c>
      <c r="B35" s="189">
        <v>4396</v>
      </c>
      <c r="C35" s="189">
        <v>4228</v>
      </c>
      <c r="D35" s="189">
        <v>1923</v>
      </c>
      <c r="E35" s="189">
        <v>47</v>
      </c>
      <c r="F35" s="189">
        <v>14</v>
      </c>
      <c r="G35" s="189">
        <v>4</v>
      </c>
      <c r="H35" s="188">
        <v>10612</v>
      </c>
    </row>
    <row r="36" spans="1:8" ht="15" hidden="1" customHeight="1">
      <c r="A36" s="45">
        <v>2011</v>
      </c>
      <c r="B36" s="189">
        <v>4339</v>
      </c>
      <c r="C36" s="189">
        <v>4140</v>
      </c>
      <c r="D36" s="189">
        <v>1952</v>
      </c>
      <c r="E36" s="189">
        <v>46</v>
      </c>
      <c r="F36" s="189">
        <v>13</v>
      </c>
      <c r="G36" s="189"/>
      <c r="H36" s="188">
        <v>10493</v>
      </c>
    </row>
    <row r="37" spans="1:8" ht="15" hidden="1" customHeight="1">
      <c r="A37" s="45">
        <v>2011</v>
      </c>
      <c r="B37" s="189">
        <v>4423</v>
      </c>
      <c r="C37" s="189">
        <v>4244</v>
      </c>
      <c r="D37" s="189">
        <v>2027</v>
      </c>
      <c r="E37" s="189">
        <v>50</v>
      </c>
      <c r="F37" s="189">
        <v>12</v>
      </c>
      <c r="G37" s="189">
        <v>2</v>
      </c>
      <c r="H37" s="188">
        <v>10758</v>
      </c>
    </row>
    <row r="38" spans="1:8" ht="15" hidden="1" customHeight="1">
      <c r="A38" s="45">
        <v>2011</v>
      </c>
      <c r="B38" s="189">
        <v>4493</v>
      </c>
      <c r="C38" s="189">
        <v>4482</v>
      </c>
      <c r="D38" s="189">
        <v>2061</v>
      </c>
      <c r="E38" s="189">
        <v>53</v>
      </c>
      <c r="F38" s="189">
        <v>14</v>
      </c>
      <c r="G38" s="189">
        <v>3</v>
      </c>
      <c r="H38" s="188">
        <v>11106</v>
      </c>
    </row>
    <row r="39" spans="1:8" ht="15" hidden="1" customHeight="1">
      <c r="A39" s="45">
        <v>2011</v>
      </c>
      <c r="B39" s="189">
        <v>4478</v>
      </c>
      <c r="C39" s="189">
        <v>4340</v>
      </c>
      <c r="D39" s="189">
        <v>2037</v>
      </c>
      <c r="E39" s="189">
        <v>46</v>
      </c>
      <c r="F39" s="189">
        <v>15</v>
      </c>
      <c r="G39" s="189">
        <v>3</v>
      </c>
      <c r="H39" s="188">
        <v>10919</v>
      </c>
    </row>
    <row r="40" spans="1:8" ht="15" hidden="1" customHeight="1">
      <c r="A40" s="45">
        <v>2011</v>
      </c>
      <c r="B40" s="189">
        <v>4425</v>
      </c>
      <c r="C40" s="189">
        <v>4195</v>
      </c>
      <c r="D40" s="189">
        <v>1968</v>
      </c>
      <c r="E40" s="189">
        <v>37</v>
      </c>
      <c r="F40" s="189">
        <v>15</v>
      </c>
      <c r="G40" s="189">
        <v>2</v>
      </c>
      <c r="H40" s="188">
        <v>10642</v>
      </c>
    </row>
    <row r="41" spans="1:8" ht="15" hidden="1" customHeight="1">
      <c r="A41" s="45">
        <v>2011</v>
      </c>
      <c r="B41" s="189">
        <v>4542</v>
      </c>
      <c r="C41" s="189">
        <v>4052</v>
      </c>
      <c r="D41" s="189">
        <v>1916</v>
      </c>
      <c r="E41" s="189">
        <v>38</v>
      </c>
      <c r="F41" s="189">
        <v>14</v>
      </c>
      <c r="G41" s="189">
        <v>3</v>
      </c>
      <c r="H41" s="188">
        <v>10565</v>
      </c>
    </row>
    <row r="42" spans="1:8" ht="15" hidden="1" customHeight="1">
      <c r="A42" s="45">
        <v>2011</v>
      </c>
      <c r="B42" s="189">
        <v>4585</v>
      </c>
      <c r="C42" s="189">
        <v>4139</v>
      </c>
      <c r="D42" s="189">
        <v>1764</v>
      </c>
      <c r="E42" s="189">
        <v>42</v>
      </c>
      <c r="F42" s="189">
        <v>13</v>
      </c>
      <c r="G42" s="189">
        <v>3</v>
      </c>
      <c r="H42" s="188">
        <v>10546</v>
      </c>
    </row>
    <row r="43" spans="1:8" ht="15" hidden="1" customHeight="1">
      <c r="A43" s="45">
        <v>2011</v>
      </c>
      <c r="B43" s="189">
        <v>4615</v>
      </c>
      <c r="C43" s="189">
        <v>4087</v>
      </c>
      <c r="D43" s="189">
        <v>1536</v>
      </c>
      <c r="E43" s="189">
        <v>42</v>
      </c>
      <c r="F43" s="189">
        <v>14</v>
      </c>
      <c r="G43" s="189">
        <v>3</v>
      </c>
      <c r="H43" s="188">
        <v>10297</v>
      </c>
    </row>
    <row r="44" spans="1:8" s="180" customFormat="1" ht="15" hidden="1" customHeight="1">
      <c r="A44" s="45">
        <v>2012</v>
      </c>
      <c r="B44" s="192"/>
      <c r="C44" s="192"/>
      <c r="D44" s="192"/>
      <c r="E44" s="192"/>
      <c r="F44" s="192"/>
      <c r="G44" s="192"/>
      <c r="H44" s="191"/>
    </row>
    <row r="45" spans="1:8" ht="15" hidden="1" customHeight="1">
      <c r="A45" s="45">
        <v>2012</v>
      </c>
      <c r="B45" s="189">
        <v>4438</v>
      </c>
      <c r="C45" s="189">
        <v>3953</v>
      </c>
      <c r="D45" s="189">
        <v>1662</v>
      </c>
      <c r="E45" s="189">
        <v>38</v>
      </c>
      <c r="F45" s="189">
        <v>13</v>
      </c>
      <c r="G45" s="189">
        <v>3</v>
      </c>
      <c r="H45" s="188">
        <v>10107</v>
      </c>
    </row>
    <row r="46" spans="1:8" ht="15" hidden="1" customHeight="1">
      <c r="A46" s="45">
        <v>2012</v>
      </c>
      <c r="B46" s="189">
        <v>4405</v>
      </c>
      <c r="C46" s="189">
        <v>4100</v>
      </c>
      <c r="D46" s="189">
        <v>1872</v>
      </c>
      <c r="E46" s="189">
        <v>44</v>
      </c>
      <c r="F46" s="189">
        <v>11</v>
      </c>
      <c r="G46" s="189">
        <v>3</v>
      </c>
      <c r="H46" s="188">
        <v>10435</v>
      </c>
    </row>
    <row r="47" spans="1:8" ht="15" hidden="1" customHeight="1">
      <c r="A47" s="45">
        <v>2012</v>
      </c>
      <c r="B47" s="189">
        <v>4425</v>
      </c>
      <c r="C47" s="189">
        <v>4049</v>
      </c>
      <c r="D47" s="189">
        <v>1894</v>
      </c>
      <c r="E47" s="189">
        <v>46</v>
      </c>
      <c r="F47" s="189">
        <v>14</v>
      </c>
      <c r="G47" s="189">
        <v>3</v>
      </c>
      <c r="H47" s="188">
        <v>10431</v>
      </c>
    </row>
    <row r="48" spans="1:8" ht="15" customHeight="1">
      <c r="A48" s="45">
        <v>2012</v>
      </c>
      <c r="B48" s="189">
        <v>4323</v>
      </c>
      <c r="C48" s="189">
        <v>4091</v>
      </c>
      <c r="D48" s="189">
        <v>1930</v>
      </c>
      <c r="E48" s="189">
        <v>42</v>
      </c>
      <c r="F48" s="189">
        <v>17</v>
      </c>
      <c r="G48" s="189">
        <v>1</v>
      </c>
      <c r="H48" s="188">
        <v>10404</v>
      </c>
    </row>
    <row r="49" spans="1:8" ht="15" hidden="1" customHeight="1">
      <c r="A49" s="45">
        <v>2012</v>
      </c>
      <c r="B49" s="189">
        <v>4342</v>
      </c>
      <c r="C49" s="189">
        <v>4072</v>
      </c>
      <c r="D49" s="189">
        <v>1974</v>
      </c>
      <c r="E49" s="189">
        <v>46</v>
      </c>
      <c r="F49" s="189">
        <v>14</v>
      </c>
      <c r="G49" s="189">
        <v>3</v>
      </c>
      <c r="H49" s="188">
        <v>10451</v>
      </c>
    </row>
    <row r="50" spans="1:8" ht="15" hidden="1" customHeight="1">
      <c r="A50" s="45">
        <v>2012</v>
      </c>
      <c r="B50" s="189">
        <v>4401</v>
      </c>
      <c r="C50" s="189">
        <v>4205</v>
      </c>
      <c r="D50" s="189">
        <v>2024</v>
      </c>
      <c r="E50" s="189">
        <v>43</v>
      </c>
      <c r="F50" s="189">
        <v>18</v>
      </c>
      <c r="G50" s="189">
        <v>3</v>
      </c>
      <c r="H50" s="188">
        <v>10694</v>
      </c>
    </row>
    <row r="51" spans="1:8" ht="15" hidden="1" customHeight="1">
      <c r="A51" s="45">
        <v>2012</v>
      </c>
      <c r="B51" s="189">
        <v>4464</v>
      </c>
      <c r="C51" s="189">
        <v>4359</v>
      </c>
      <c r="D51" s="189">
        <v>2026</v>
      </c>
      <c r="E51" s="189">
        <v>47</v>
      </c>
      <c r="F51" s="189">
        <v>17</v>
      </c>
      <c r="G51" s="189">
        <v>3</v>
      </c>
      <c r="H51" s="188">
        <v>10916</v>
      </c>
    </row>
    <row r="52" spans="1:8" ht="15" hidden="1" customHeight="1">
      <c r="A52" s="45">
        <v>2012</v>
      </c>
      <c r="B52" s="189">
        <v>4500</v>
      </c>
      <c r="C52" s="189">
        <v>4283</v>
      </c>
      <c r="D52" s="189">
        <v>2030</v>
      </c>
      <c r="E52" s="189">
        <v>37</v>
      </c>
      <c r="F52" s="189">
        <v>17</v>
      </c>
      <c r="G52" s="189">
        <v>3</v>
      </c>
      <c r="H52" s="188">
        <v>10870</v>
      </c>
    </row>
    <row r="53" spans="1:8" ht="15" hidden="1" customHeight="1">
      <c r="A53" s="45">
        <v>2012</v>
      </c>
      <c r="B53" s="189">
        <v>4492</v>
      </c>
      <c r="C53" s="189">
        <v>4121</v>
      </c>
      <c r="D53" s="189">
        <v>1977</v>
      </c>
      <c r="E53" s="189">
        <v>36</v>
      </c>
      <c r="F53" s="189">
        <v>17</v>
      </c>
      <c r="G53" s="189">
        <v>3</v>
      </c>
      <c r="H53" s="188">
        <v>10646</v>
      </c>
    </row>
    <row r="54" spans="1:8" ht="15" hidden="1" customHeight="1">
      <c r="A54" s="45">
        <v>2012</v>
      </c>
      <c r="B54" s="189">
        <v>4488</v>
      </c>
      <c r="C54" s="189">
        <v>3967</v>
      </c>
      <c r="D54" s="189">
        <v>1886</v>
      </c>
      <c r="E54" s="189">
        <v>36</v>
      </c>
      <c r="F54" s="189">
        <v>17</v>
      </c>
      <c r="G54" s="189">
        <v>3</v>
      </c>
      <c r="H54" s="188">
        <v>10397</v>
      </c>
    </row>
    <row r="55" spans="1:8" ht="15" hidden="1" customHeight="1">
      <c r="A55" s="45">
        <v>2012</v>
      </c>
      <c r="B55" s="189">
        <v>4485</v>
      </c>
      <c r="C55" s="189">
        <v>4167</v>
      </c>
      <c r="D55" s="189">
        <v>1750</v>
      </c>
      <c r="E55" s="189">
        <v>39</v>
      </c>
      <c r="F55" s="189">
        <v>15</v>
      </c>
      <c r="G55" s="189">
        <v>3</v>
      </c>
      <c r="H55" s="188">
        <v>10459</v>
      </c>
    </row>
    <row r="56" spans="1:8" s="180" customFormat="1" ht="15" hidden="1" customHeight="1">
      <c r="A56" s="45">
        <v>2012</v>
      </c>
      <c r="B56" s="189">
        <v>4516</v>
      </c>
      <c r="C56" s="189">
        <v>4095</v>
      </c>
      <c r="D56" s="189">
        <v>1480</v>
      </c>
      <c r="E56" s="189">
        <v>38</v>
      </c>
      <c r="F56" s="189">
        <v>14</v>
      </c>
      <c r="G56" s="189">
        <v>3</v>
      </c>
      <c r="H56" s="188">
        <v>10146</v>
      </c>
    </row>
    <row r="57" spans="1:8" s="180" customFormat="1" ht="15" hidden="1" customHeight="1">
      <c r="A57" s="45">
        <v>2013</v>
      </c>
      <c r="B57" s="187"/>
      <c r="C57" s="194"/>
      <c r="D57" s="193"/>
      <c r="E57" s="194"/>
      <c r="F57" s="193"/>
      <c r="G57" s="192"/>
      <c r="H57" s="191"/>
    </row>
    <row r="58" spans="1:8" ht="15" hidden="1" customHeight="1">
      <c r="A58" s="45">
        <v>2013</v>
      </c>
      <c r="B58" s="189">
        <v>4182</v>
      </c>
      <c r="C58" s="189">
        <v>3898</v>
      </c>
      <c r="D58" s="189">
        <v>1629</v>
      </c>
      <c r="E58" s="189">
        <v>38</v>
      </c>
      <c r="F58" s="189">
        <v>16</v>
      </c>
      <c r="G58" s="189">
        <v>3</v>
      </c>
      <c r="H58" s="188">
        <v>9766</v>
      </c>
    </row>
    <row r="59" spans="1:8" ht="15" hidden="1" customHeight="1">
      <c r="A59" s="45">
        <v>2013</v>
      </c>
      <c r="B59" s="189">
        <v>4217</v>
      </c>
      <c r="C59" s="189">
        <v>4032</v>
      </c>
      <c r="D59" s="189">
        <v>1810</v>
      </c>
      <c r="E59" s="189">
        <v>41</v>
      </c>
      <c r="F59" s="189">
        <v>13</v>
      </c>
      <c r="G59" s="189">
        <v>3</v>
      </c>
      <c r="H59" s="188">
        <v>10116</v>
      </c>
    </row>
    <row r="60" spans="1:8" ht="15" hidden="1" customHeight="1">
      <c r="A60" s="45">
        <v>2013</v>
      </c>
      <c r="B60" s="189">
        <v>4243</v>
      </c>
      <c r="C60" s="189">
        <v>3989</v>
      </c>
      <c r="D60" s="189">
        <v>1821</v>
      </c>
      <c r="E60" s="189">
        <v>42</v>
      </c>
      <c r="F60" s="189">
        <v>14</v>
      </c>
      <c r="G60" s="189">
        <v>3</v>
      </c>
      <c r="H60" s="188">
        <v>10112</v>
      </c>
    </row>
    <row r="61" spans="1:8" s="209" customFormat="1" ht="15" customHeight="1">
      <c r="A61" s="45">
        <v>2013</v>
      </c>
      <c r="B61" s="189">
        <v>4176</v>
      </c>
      <c r="C61" s="189">
        <v>4089</v>
      </c>
      <c r="D61" s="189">
        <v>1873</v>
      </c>
      <c r="E61" s="189">
        <v>39</v>
      </c>
      <c r="F61" s="189">
        <v>13</v>
      </c>
      <c r="G61" s="189">
        <v>3</v>
      </c>
      <c r="H61" s="188">
        <v>10193</v>
      </c>
    </row>
    <row r="62" spans="1:8" ht="15" hidden="1" customHeight="1">
      <c r="A62" s="45">
        <v>2013</v>
      </c>
      <c r="B62" s="189">
        <v>4198</v>
      </c>
      <c r="C62" s="189">
        <v>4001</v>
      </c>
      <c r="D62" s="189">
        <v>1956</v>
      </c>
      <c r="E62" s="189">
        <v>44</v>
      </c>
      <c r="F62" s="189">
        <v>13</v>
      </c>
      <c r="G62" s="189">
        <v>3</v>
      </c>
      <c r="H62" s="188">
        <v>10215</v>
      </c>
    </row>
    <row r="63" spans="1:8" s="175" customFormat="1" ht="15" hidden="1" customHeight="1">
      <c r="A63" s="45">
        <v>2013</v>
      </c>
      <c r="B63" s="189">
        <v>4363</v>
      </c>
      <c r="C63" s="189">
        <v>4121</v>
      </c>
      <c r="D63" s="189">
        <v>2019</v>
      </c>
      <c r="E63" s="189">
        <v>50</v>
      </c>
      <c r="F63" s="189">
        <v>15</v>
      </c>
      <c r="G63" s="189">
        <v>3</v>
      </c>
      <c r="H63" s="188">
        <v>10571</v>
      </c>
    </row>
    <row r="64" spans="1:8" ht="15" hidden="1" customHeight="1">
      <c r="A64" s="45">
        <v>2013</v>
      </c>
      <c r="B64" s="189">
        <v>4418</v>
      </c>
      <c r="C64" s="189">
        <v>4395</v>
      </c>
      <c r="D64" s="189">
        <v>2028</v>
      </c>
      <c r="E64" s="189">
        <v>50</v>
      </c>
      <c r="F64" s="189">
        <v>15</v>
      </c>
      <c r="G64" s="189">
        <v>3</v>
      </c>
      <c r="H64" s="188">
        <v>10909</v>
      </c>
    </row>
    <row r="65" spans="1:8" ht="15" hidden="1" customHeight="1">
      <c r="A65" s="45">
        <v>2013</v>
      </c>
      <c r="B65" s="189">
        <v>4428</v>
      </c>
      <c r="C65" s="189">
        <v>4355</v>
      </c>
      <c r="D65" s="189">
        <v>2022</v>
      </c>
      <c r="E65" s="189">
        <v>49</v>
      </c>
      <c r="F65" s="189">
        <v>16</v>
      </c>
      <c r="G65" s="189">
        <v>3</v>
      </c>
      <c r="H65" s="188">
        <v>10873</v>
      </c>
    </row>
    <row r="66" spans="1:8" ht="15" hidden="1" customHeight="1">
      <c r="A66" s="45">
        <v>2013</v>
      </c>
      <c r="B66" s="189">
        <v>4259</v>
      </c>
      <c r="C66" s="189">
        <v>4018</v>
      </c>
      <c r="D66" s="189">
        <v>1926</v>
      </c>
      <c r="E66" s="189">
        <v>46</v>
      </c>
      <c r="F66" s="189">
        <v>14</v>
      </c>
      <c r="G66" s="189">
        <v>3</v>
      </c>
      <c r="H66" s="188">
        <v>10266</v>
      </c>
    </row>
    <row r="67" spans="1:8" ht="15" hidden="1" customHeight="1">
      <c r="A67" s="45">
        <v>2013</v>
      </c>
      <c r="B67" s="189">
        <v>4431</v>
      </c>
      <c r="C67" s="189">
        <v>3995</v>
      </c>
      <c r="D67" s="189">
        <v>1829</v>
      </c>
      <c r="E67" s="189">
        <v>41</v>
      </c>
      <c r="F67" s="189">
        <v>15</v>
      </c>
      <c r="G67" s="189">
        <v>3</v>
      </c>
      <c r="H67" s="188">
        <v>10314</v>
      </c>
    </row>
    <row r="68" spans="1:8" ht="15" hidden="1" customHeight="1">
      <c r="A68" s="45">
        <v>2013</v>
      </c>
      <c r="B68" s="189">
        <v>4458</v>
      </c>
      <c r="C68" s="189">
        <v>4185</v>
      </c>
      <c r="D68" s="189">
        <v>1750</v>
      </c>
      <c r="E68" s="189">
        <v>41</v>
      </c>
      <c r="F68" s="189">
        <v>15</v>
      </c>
      <c r="G68" s="189">
        <v>3</v>
      </c>
      <c r="H68" s="188">
        <v>10452</v>
      </c>
    </row>
    <row r="69" spans="1:8" ht="15" hidden="1" customHeight="1">
      <c r="A69" s="45">
        <v>2013</v>
      </c>
      <c r="B69" s="189">
        <v>4397</v>
      </c>
      <c r="C69" s="189">
        <v>4129</v>
      </c>
      <c r="D69" s="189">
        <v>1436</v>
      </c>
      <c r="E69" s="189">
        <v>41</v>
      </c>
      <c r="F69" s="189">
        <v>17</v>
      </c>
      <c r="G69" s="189">
        <v>3</v>
      </c>
      <c r="H69" s="188">
        <v>10023</v>
      </c>
    </row>
    <row r="70" spans="1:8" s="180" customFormat="1" ht="20.25" hidden="1" customHeight="1">
      <c r="A70" s="190">
        <v>2014</v>
      </c>
      <c r="B70" s="184"/>
      <c r="C70" s="184"/>
      <c r="D70" s="184"/>
      <c r="E70" s="184"/>
      <c r="F70" s="184"/>
      <c r="G70" s="184"/>
      <c r="H70" s="183"/>
    </row>
    <row r="71" spans="1:8" ht="14.1" hidden="1" customHeight="1">
      <c r="A71" s="45">
        <v>2014</v>
      </c>
      <c r="B71" s="189">
        <v>4256</v>
      </c>
      <c r="C71" s="189">
        <v>3975</v>
      </c>
      <c r="D71" s="189">
        <v>1568</v>
      </c>
      <c r="E71" s="189">
        <v>42</v>
      </c>
      <c r="F71" s="189">
        <v>15</v>
      </c>
      <c r="G71" s="189">
        <v>3</v>
      </c>
      <c r="H71" s="188">
        <v>9859</v>
      </c>
    </row>
    <row r="72" spans="1:8" ht="14.1" hidden="1" customHeight="1">
      <c r="A72" s="45">
        <v>2014</v>
      </c>
      <c r="B72" s="189">
        <v>4269</v>
      </c>
      <c r="C72" s="189">
        <v>3953</v>
      </c>
      <c r="D72" s="189">
        <v>1739</v>
      </c>
      <c r="E72" s="189">
        <v>40</v>
      </c>
      <c r="F72" s="189">
        <v>16</v>
      </c>
      <c r="G72" s="189">
        <v>3</v>
      </c>
      <c r="H72" s="188">
        <v>10020</v>
      </c>
    </row>
    <row r="73" spans="1:8" ht="14.1" hidden="1" customHeight="1">
      <c r="A73" s="45">
        <v>2014</v>
      </c>
      <c r="B73" s="189">
        <v>4217</v>
      </c>
      <c r="C73" s="189">
        <v>4095</v>
      </c>
      <c r="D73" s="189">
        <v>1811</v>
      </c>
      <c r="E73" s="189">
        <v>43</v>
      </c>
      <c r="F73" s="189">
        <v>17</v>
      </c>
      <c r="G73" s="189">
        <v>3</v>
      </c>
      <c r="H73" s="188">
        <v>10186</v>
      </c>
    </row>
    <row r="74" spans="1:8" s="209" customFormat="1" ht="14.1" customHeight="1">
      <c r="A74" s="45">
        <v>2014</v>
      </c>
      <c r="B74" s="189">
        <v>4180</v>
      </c>
      <c r="C74" s="189">
        <v>4132</v>
      </c>
      <c r="D74" s="189">
        <v>1855</v>
      </c>
      <c r="E74" s="189">
        <v>42</v>
      </c>
      <c r="F74" s="189">
        <v>16</v>
      </c>
      <c r="G74" s="189">
        <v>3</v>
      </c>
      <c r="H74" s="188">
        <v>10228</v>
      </c>
    </row>
    <row r="75" spans="1:8" ht="14.1" hidden="1" customHeight="1">
      <c r="A75" s="45">
        <v>2014</v>
      </c>
      <c r="B75" s="189">
        <v>4207</v>
      </c>
      <c r="C75" s="189">
        <v>4093</v>
      </c>
      <c r="D75" s="189">
        <v>1958</v>
      </c>
      <c r="E75" s="189">
        <v>46</v>
      </c>
      <c r="F75" s="189">
        <v>14</v>
      </c>
      <c r="G75" s="189">
        <v>3</v>
      </c>
      <c r="H75" s="188">
        <v>10321</v>
      </c>
    </row>
    <row r="76" spans="1:8" s="175" customFormat="1" ht="14.1" hidden="1" customHeight="1">
      <c r="A76" s="45">
        <v>2014</v>
      </c>
      <c r="B76" s="189">
        <v>4269</v>
      </c>
      <c r="C76" s="189">
        <v>4136</v>
      </c>
      <c r="D76" s="189">
        <v>2007</v>
      </c>
      <c r="E76" s="189">
        <v>44</v>
      </c>
      <c r="F76" s="189">
        <v>17</v>
      </c>
      <c r="G76" s="189">
        <v>3</v>
      </c>
      <c r="H76" s="188">
        <v>10476</v>
      </c>
    </row>
    <row r="77" spans="1:8" ht="14.1" hidden="1" customHeight="1">
      <c r="A77" s="45">
        <v>2014</v>
      </c>
      <c r="B77" s="189">
        <v>4352</v>
      </c>
      <c r="C77" s="189">
        <v>4331</v>
      </c>
      <c r="D77" s="189">
        <v>2045</v>
      </c>
      <c r="E77" s="189">
        <v>44</v>
      </c>
      <c r="F77" s="189">
        <v>17</v>
      </c>
      <c r="G77" s="189">
        <v>3</v>
      </c>
      <c r="H77" s="188">
        <v>10792</v>
      </c>
    </row>
    <row r="78" spans="1:8" ht="14.1" hidden="1" customHeight="1">
      <c r="A78" s="45">
        <v>2014</v>
      </c>
      <c r="B78" s="189">
        <v>4393</v>
      </c>
      <c r="C78" s="189">
        <v>4308</v>
      </c>
      <c r="D78" s="189">
        <v>2036</v>
      </c>
      <c r="E78" s="189">
        <v>45</v>
      </c>
      <c r="F78" s="189">
        <v>18</v>
      </c>
      <c r="G78" s="189">
        <v>3</v>
      </c>
      <c r="H78" s="188">
        <v>10803</v>
      </c>
    </row>
    <row r="79" spans="1:8" ht="14.1" hidden="1" customHeight="1">
      <c r="A79" s="45">
        <v>2014</v>
      </c>
      <c r="B79" s="189">
        <v>4326</v>
      </c>
      <c r="C79" s="189">
        <v>4079</v>
      </c>
      <c r="D79" s="189">
        <v>1949</v>
      </c>
      <c r="E79" s="189">
        <v>41</v>
      </c>
      <c r="F79" s="189">
        <v>17</v>
      </c>
      <c r="G79" s="189">
        <v>3</v>
      </c>
      <c r="H79" s="188">
        <v>10415</v>
      </c>
    </row>
    <row r="80" spans="1:8" ht="14.1" hidden="1" customHeight="1">
      <c r="A80" s="45">
        <v>2014</v>
      </c>
      <c r="B80" s="189">
        <v>4361</v>
      </c>
      <c r="C80" s="189">
        <v>4028</v>
      </c>
      <c r="D80" s="189">
        <v>1858</v>
      </c>
      <c r="E80" s="189">
        <v>43</v>
      </c>
      <c r="F80" s="189">
        <v>15</v>
      </c>
      <c r="G80" s="189">
        <v>3</v>
      </c>
      <c r="H80" s="188">
        <v>10308</v>
      </c>
    </row>
    <row r="81" spans="1:8" ht="14.1" hidden="1" customHeight="1">
      <c r="A81" s="45">
        <v>2014</v>
      </c>
      <c r="B81" s="189">
        <v>4348</v>
      </c>
      <c r="C81" s="189">
        <v>4140</v>
      </c>
      <c r="D81" s="189">
        <v>1786</v>
      </c>
      <c r="E81" s="189">
        <v>43</v>
      </c>
      <c r="F81" s="189">
        <v>14</v>
      </c>
      <c r="G81" s="189">
        <v>3</v>
      </c>
      <c r="H81" s="188">
        <v>10334</v>
      </c>
    </row>
    <row r="82" spans="1:8" ht="14.1" hidden="1" customHeight="1">
      <c r="A82" s="45">
        <v>2014</v>
      </c>
      <c r="B82" s="189">
        <v>4294</v>
      </c>
      <c r="C82" s="189">
        <v>4047</v>
      </c>
      <c r="D82" s="189">
        <v>1458</v>
      </c>
      <c r="E82" s="189">
        <v>44</v>
      </c>
      <c r="F82" s="189">
        <v>16</v>
      </c>
      <c r="G82" s="189">
        <v>3</v>
      </c>
      <c r="H82" s="188">
        <v>9862</v>
      </c>
    </row>
    <row r="83" spans="1:8" s="180" customFormat="1" ht="21.2" hidden="1" customHeight="1">
      <c r="A83" s="190">
        <v>2015</v>
      </c>
      <c r="B83" s="184"/>
      <c r="C83" s="184"/>
      <c r="D83" s="184"/>
      <c r="E83" s="184"/>
      <c r="F83" s="184"/>
      <c r="G83" s="184"/>
      <c r="H83" s="183"/>
    </row>
    <row r="84" spans="1:8" ht="15" hidden="1" customHeight="1">
      <c r="A84" s="45">
        <v>2015</v>
      </c>
      <c r="B84" s="189">
        <v>4101</v>
      </c>
      <c r="C84" s="189">
        <v>3946</v>
      </c>
      <c r="D84" s="189">
        <v>1607</v>
      </c>
      <c r="E84" s="189">
        <v>38</v>
      </c>
      <c r="F84" s="189">
        <v>15</v>
      </c>
      <c r="G84" s="189">
        <v>3</v>
      </c>
      <c r="H84" s="188">
        <v>9710</v>
      </c>
    </row>
    <row r="85" spans="1:8" ht="15" hidden="1" customHeight="1">
      <c r="A85" s="45">
        <v>2015</v>
      </c>
      <c r="B85" s="189">
        <v>4128</v>
      </c>
      <c r="C85" s="189">
        <v>3860</v>
      </c>
      <c r="D85" s="189">
        <v>1725</v>
      </c>
      <c r="E85" s="189">
        <v>38</v>
      </c>
      <c r="F85" s="189">
        <v>15</v>
      </c>
      <c r="G85" s="189">
        <v>3</v>
      </c>
      <c r="H85" s="188">
        <v>9769</v>
      </c>
    </row>
    <row r="86" spans="1:8" ht="15" hidden="1" customHeight="1">
      <c r="A86" s="45">
        <v>2015</v>
      </c>
      <c r="B86" s="189">
        <v>4104</v>
      </c>
      <c r="C86" s="189">
        <v>4000</v>
      </c>
      <c r="D86" s="189">
        <v>1833</v>
      </c>
      <c r="E86" s="189">
        <v>41</v>
      </c>
      <c r="F86" s="189">
        <v>16</v>
      </c>
      <c r="G86" s="189">
        <v>3</v>
      </c>
      <c r="H86" s="188">
        <v>9997</v>
      </c>
    </row>
    <row r="87" spans="1:8" s="209" customFormat="1" ht="15" customHeight="1">
      <c r="A87" s="45">
        <v>2015</v>
      </c>
      <c r="B87" s="189">
        <v>4173</v>
      </c>
      <c r="C87" s="189">
        <v>4073</v>
      </c>
      <c r="D87" s="189">
        <v>1857</v>
      </c>
      <c r="E87" s="189">
        <v>42</v>
      </c>
      <c r="F87" s="189">
        <v>14</v>
      </c>
      <c r="G87" s="189">
        <v>3</v>
      </c>
      <c r="H87" s="188">
        <v>10162</v>
      </c>
    </row>
    <row r="88" spans="1:8" ht="15" hidden="1" customHeight="1">
      <c r="A88" s="45">
        <v>2015</v>
      </c>
      <c r="B88" s="189">
        <v>4258</v>
      </c>
      <c r="C88" s="189">
        <v>4047</v>
      </c>
      <c r="D88" s="189">
        <v>1985</v>
      </c>
      <c r="E88" s="189">
        <v>39</v>
      </c>
      <c r="F88" s="189">
        <v>16</v>
      </c>
      <c r="G88" s="189">
        <v>3</v>
      </c>
      <c r="H88" s="188">
        <v>10348</v>
      </c>
    </row>
    <row r="89" spans="1:8" s="175" customFormat="1" ht="15" hidden="1" customHeight="1">
      <c r="A89" s="45">
        <v>2015</v>
      </c>
      <c r="B89" s="189">
        <v>4319</v>
      </c>
      <c r="C89" s="189">
        <v>4138</v>
      </c>
      <c r="D89" s="189">
        <v>2016</v>
      </c>
      <c r="E89" s="189">
        <v>49</v>
      </c>
      <c r="F89" s="189">
        <v>16</v>
      </c>
      <c r="G89" s="189">
        <v>3</v>
      </c>
      <c r="H89" s="188">
        <v>10541</v>
      </c>
    </row>
    <row r="90" spans="1:8" ht="15" hidden="1" customHeight="1">
      <c r="A90" s="45">
        <v>2015</v>
      </c>
      <c r="B90" s="189">
        <v>4470</v>
      </c>
      <c r="C90" s="189">
        <v>4348</v>
      </c>
      <c r="D90" s="189">
        <v>2066</v>
      </c>
      <c r="E90" s="189">
        <v>46</v>
      </c>
      <c r="F90" s="189">
        <v>19</v>
      </c>
      <c r="G90" s="189">
        <v>3</v>
      </c>
      <c r="H90" s="188">
        <v>10952</v>
      </c>
    </row>
    <row r="91" spans="1:8" ht="15" hidden="1" customHeight="1">
      <c r="A91" s="45">
        <v>2015</v>
      </c>
      <c r="B91" s="189">
        <v>4482</v>
      </c>
      <c r="C91" s="189">
        <v>4303</v>
      </c>
      <c r="D91" s="189">
        <v>2065</v>
      </c>
      <c r="E91" s="189">
        <v>41</v>
      </c>
      <c r="F91" s="189">
        <v>18</v>
      </c>
      <c r="G91" s="189">
        <v>3</v>
      </c>
      <c r="H91" s="188">
        <v>10912</v>
      </c>
    </row>
    <row r="92" spans="1:8" ht="15" hidden="1" customHeight="1">
      <c r="A92" s="45">
        <v>2015</v>
      </c>
      <c r="B92" s="189">
        <v>4526</v>
      </c>
      <c r="C92" s="189">
        <v>4186</v>
      </c>
      <c r="D92" s="189">
        <v>1933</v>
      </c>
      <c r="E92" s="189">
        <v>43</v>
      </c>
      <c r="F92" s="189">
        <v>16</v>
      </c>
      <c r="G92" s="189">
        <v>3</v>
      </c>
      <c r="H92" s="188">
        <v>10707</v>
      </c>
    </row>
    <row r="93" spans="1:8" ht="15" hidden="1" customHeight="1">
      <c r="A93" s="45">
        <v>2015</v>
      </c>
      <c r="B93" s="189">
        <v>4462</v>
      </c>
      <c r="C93" s="189">
        <v>4090</v>
      </c>
      <c r="D93" s="189">
        <v>1833</v>
      </c>
      <c r="E93" s="189">
        <v>46</v>
      </c>
      <c r="F93" s="189">
        <v>17</v>
      </c>
      <c r="G93" s="189">
        <v>3</v>
      </c>
      <c r="H93" s="188">
        <v>10451</v>
      </c>
    </row>
    <row r="94" spans="1:8" ht="15" hidden="1" customHeight="1">
      <c r="A94" s="45">
        <v>2015</v>
      </c>
      <c r="B94" s="189">
        <v>4333</v>
      </c>
      <c r="C94" s="189">
        <v>4073</v>
      </c>
      <c r="D94" s="189">
        <v>1689</v>
      </c>
      <c r="E94" s="189">
        <v>43</v>
      </c>
      <c r="F94" s="189">
        <v>16</v>
      </c>
      <c r="G94" s="189">
        <v>3</v>
      </c>
      <c r="H94" s="188">
        <v>10157</v>
      </c>
    </row>
    <row r="95" spans="1:8" ht="15" hidden="1" customHeight="1">
      <c r="A95" s="45">
        <v>2015</v>
      </c>
      <c r="B95" s="189">
        <v>4294</v>
      </c>
      <c r="C95" s="189">
        <v>3958</v>
      </c>
      <c r="D95" s="189">
        <v>1434</v>
      </c>
      <c r="E95" s="189">
        <v>39</v>
      </c>
      <c r="F95" s="189">
        <v>16</v>
      </c>
      <c r="G95" s="189">
        <v>3</v>
      </c>
      <c r="H95" s="188">
        <v>9744</v>
      </c>
    </row>
    <row r="96" spans="1:8" s="180" customFormat="1" ht="25.9" hidden="1" customHeight="1">
      <c r="A96" s="190">
        <v>2016</v>
      </c>
      <c r="B96" s="184"/>
      <c r="C96" s="184"/>
      <c r="D96" s="184"/>
      <c r="E96" s="184"/>
      <c r="F96" s="184"/>
      <c r="G96" s="184"/>
      <c r="H96" s="183"/>
    </row>
    <row r="97" spans="1:8" ht="15" hidden="1" customHeight="1">
      <c r="A97" s="45">
        <v>2016</v>
      </c>
      <c r="B97" s="189">
        <v>3069</v>
      </c>
      <c r="C97" s="189">
        <v>3530</v>
      </c>
      <c r="D97" s="189">
        <v>1645</v>
      </c>
      <c r="E97" s="189">
        <v>48</v>
      </c>
      <c r="F97" s="189">
        <v>22</v>
      </c>
      <c r="G97" s="189">
        <v>3</v>
      </c>
      <c r="H97" s="188">
        <v>8317</v>
      </c>
    </row>
    <row r="98" spans="1:8" ht="15" hidden="1" customHeight="1">
      <c r="A98" s="45">
        <v>2016</v>
      </c>
      <c r="B98" s="189">
        <v>3133</v>
      </c>
      <c r="C98" s="189">
        <v>3462</v>
      </c>
      <c r="D98" s="189">
        <v>1801</v>
      </c>
      <c r="E98" s="189">
        <v>49</v>
      </c>
      <c r="F98" s="189">
        <v>22</v>
      </c>
      <c r="G98" s="189">
        <v>3</v>
      </c>
      <c r="H98" s="188">
        <v>8470</v>
      </c>
    </row>
    <row r="99" spans="1:8" ht="15" hidden="1" customHeight="1">
      <c r="A99" s="45">
        <v>2016</v>
      </c>
      <c r="B99" s="189">
        <v>3116</v>
      </c>
      <c r="C99" s="189">
        <v>3615</v>
      </c>
      <c r="D99" s="189">
        <v>1887</v>
      </c>
      <c r="E99" s="189">
        <v>54</v>
      </c>
      <c r="F99" s="189">
        <v>23</v>
      </c>
      <c r="G99" s="189">
        <v>3</v>
      </c>
      <c r="H99" s="188">
        <v>8698</v>
      </c>
    </row>
    <row r="100" spans="1:8" s="209" customFormat="1" ht="15" customHeight="1">
      <c r="A100" s="45">
        <v>2016</v>
      </c>
      <c r="B100" s="189">
        <v>3223</v>
      </c>
      <c r="C100" s="189">
        <v>3673</v>
      </c>
      <c r="D100" s="189">
        <v>1919</v>
      </c>
      <c r="E100" s="189">
        <v>55</v>
      </c>
      <c r="F100" s="189">
        <v>22</v>
      </c>
      <c r="G100" s="189">
        <v>3</v>
      </c>
      <c r="H100" s="188">
        <v>8895</v>
      </c>
    </row>
    <row r="101" spans="1:8" ht="15" hidden="1" customHeight="1">
      <c r="A101" s="45">
        <v>2016</v>
      </c>
      <c r="B101" s="189">
        <v>3235</v>
      </c>
      <c r="C101" s="189">
        <v>3474</v>
      </c>
      <c r="D101" s="189">
        <v>2012</v>
      </c>
      <c r="E101" s="189">
        <v>53</v>
      </c>
      <c r="F101" s="189">
        <v>23</v>
      </c>
      <c r="G101" s="189">
        <v>3</v>
      </c>
      <c r="H101" s="188">
        <v>8800</v>
      </c>
    </row>
    <row r="102" spans="1:8" s="175" customFormat="1" ht="15" hidden="1" customHeight="1">
      <c r="A102" s="45">
        <v>2016</v>
      </c>
      <c r="B102" s="189">
        <v>3279</v>
      </c>
      <c r="C102" s="189">
        <v>3640</v>
      </c>
      <c r="D102" s="189">
        <v>2051</v>
      </c>
      <c r="E102" s="189">
        <v>58</v>
      </c>
      <c r="F102" s="189">
        <v>24</v>
      </c>
      <c r="G102" s="189">
        <v>3</v>
      </c>
      <c r="H102" s="188">
        <v>9055</v>
      </c>
    </row>
    <row r="103" spans="1:8" ht="15" hidden="1" customHeight="1">
      <c r="A103" s="45">
        <v>2016</v>
      </c>
      <c r="B103" s="189">
        <v>3405</v>
      </c>
      <c r="C103" s="189">
        <v>4048</v>
      </c>
      <c r="D103" s="189">
        <v>2123</v>
      </c>
      <c r="E103" s="189">
        <v>68</v>
      </c>
      <c r="F103" s="189">
        <v>25</v>
      </c>
      <c r="G103" s="189">
        <v>3</v>
      </c>
      <c r="H103" s="188">
        <v>9672</v>
      </c>
    </row>
    <row r="104" spans="1:8" ht="15" hidden="1" customHeight="1">
      <c r="A104" s="45">
        <v>2016</v>
      </c>
      <c r="B104" s="189">
        <v>3444</v>
      </c>
      <c r="C104" s="189">
        <v>4084</v>
      </c>
      <c r="D104" s="189">
        <v>2096</v>
      </c>
      <c r="E104" s="189">
        <v>60</v>
      </c>
      <c r="F104" s="189">
        <v>25</v>
      </c>
      <c r="G104" s="189">
        <v>3</v>
      </c>
      <c r="H104" s="188">
        <v>9712</v>
      </c>
    </row>
    <row r="105" spans="1:8" ht="15" hidden="1" customHeight="1">
      <c r="A105" s="45">
        <v>2016</v>
      </c>
      <c r="B105" s="189">
        <v>3280</v>
      </c>
      <c r="C105" s="189">
        <v>3695</v>
      </c>
      <c r="D105" s="189">
        <v>1989</v>
      </c>
      <c r="E105" s="189">
        <v>58</v>
      </c>
      <c r="F105" s="189">
        <v>24</v>
      </c>
      <c r="G105" s="189">
        <v>3</v>
      </c>
      <c r="H105" s="188">
        <v>9049</v>
      </c>
    </row>
    <row r="106" spans="1:8" ht="15" hidden="1" customHeight="1">
      <c r="A106" s="45">
        <v>2016</v>
      </c>
      <c r="B106" s="189">
        <v>3412</v>
      </c>
      <c r="C106" s="189">
        <v>3658</v>
      </c>
      <c r="D106" s="189">
        <v>1933</v>
      </c>
      <c r="E106" s="189">
        <v>57</v>
      </c>
      <c r="F106" s="189">
        <v>21</v>
      </c>
      <c r="G106" s="189">
        <v>3</v>
      </c>
      <c r="H106" s="188">
        <v>9084</v>
      </c>
    </row>
    <row r="107" spans="1:8" ht="15" hidden="1" customHeight="1">
      <c r="A107" s="45">
        <v>2016</v>
      </c>
      <c r="B107" s="189">
        <v>3353</v>
      </c>
      <c r="C107" s="189">
        <v>3680</v>
      </c>
      <c r="D107" s="189">
        <v>1756</v>
      </c>
      <c r="E107" s="189">
        <v>59</v>
      </c>
      <c r="F107" s="189">
        <v>24</v>
      </c>
      <c r="G107" s="189">
        <v>3</v>
      </c>
      <c r="H107" s="188">
        <v>8875</v>
      </c>
    </row>
    <row r="108" spans="1:8" ht="15" hidden="1" customHeight="1">
      <c r="A108" s="45">
        <v>2016</v>
      </c>
      <c r="B108" s="189">
        <v>3348</v>
      </c>
      <c r="C108" s="189">
        <v>3544</v>
      </c>
      <c r="D108" s="189">
        <v>1447</v>
      </c>
      <c r="E108" s="189">
        <v>55</v>
      </c>
      <c r="F108" s="189">
        <v>23</v>
      </c>
      <c r="G108" s="189">
        <v>3</v>
      </c>
      <c r="H108" s="188">
        <v>8420</v>
      </c>
    </row>
    <row r="109" spans="1:8" s="180" customFormat="1" ht="25.9" hidden="1" customHeight="1">
      <c r="A109" s="45">
        <v>2017</v>
      </c>
      <c r="B109" s="184"/>
      <c r="C109" s="184"/>
      <c r="D109" s="184"/>
      <c r="E109" s="184"/>
      <c r="F109" s="184"/>
      <c r="G109" s="184"/>
      <c r="H109" s="183"/>
    </row>
    <row r="110" spans="1:8" ht="15" hidden="1" customHeight="1">
      <c r="A110" s="45">
        <v>2017</v>
      </c>
      <c r="B110" s="189">
        <v>3209</v>
      </c>
      <c r="C110" s="189">
        <v>3453</v>
      </c>
      <c r="D110" s="189">
        <v>1634</v>
      </c>
      <c r="E110" s="189">
        <v>54</v>
      </c>
      <c r="F110" s="189">
        <v>23</v>
      </c>
      <c r="G110" s="189">
        <v>3</v>
      </c>
      <c r="H110" s="188">
        <v>8376</v>
      </c>
    </row>
    <row r="111" spans="1:8" ht="15" hidden="1" customHeight="1">
      <c r="A111" s="45">
        <v>2017</v>
      </c>
      <c r="B111" s="189">
        <v>3211</v>
      </c>
      <c r="C111" s="189">
        <v>3419</v>
      </c>
      <c r="D111" s="189">
        <v>1759</v>
      </c>
      <c r="E111" s="189">
        <v>61</v>
      </c>
      <c r="F111" s="189">
        <v>22</v>
      </c>
      <c r="G111" s="189">
        <v>3</v>
      </c>
      <c r="H111" s="188">
        <v>8475</v>
      </c>
    </row>
    <row r="112" spans="1:8" ht="15" hidden="1" customHeight="1">
      <c r="A112" s="45">
        <v>2017</v>
      </c>
      <c r="B112" s="189">
        <v>3117</v>
      </c>
      <c r="C112" s="189">
        <v>3605</v>
      </c>
      <c r="D112" s="189">
        <v>1869</v>
      </c>
      <c r="E112" s="189">
        <v>65</v>
      </c>
      <c r="F112" s="189">
        <v>22</v>
      </c>
      <c r="G112" s="189">
        <v>3</v>
      </c>
      <c r="H112" s="188">
        <v>8681</v>
      </c>
    </row>
    <row r="113" spans="1:8" s="209" customFormat="1" ht="15" customHeight="1">
      <c r="A113" s="45">
        <v>2017</v>
      </c>
      <c r="B113" s="189">
        <v>3210</v>
      </c>
      <c r="C113" s="189">
        <v>3654</v>
      </c>
      <c r="D113" s="189">
        <v>1945</v>
      </c>
      <c r="E113" s="189">
        <v>64</v>
      </c>
      <c r="F113" s="189">
        <v>20</v>
      </c>
      <c r="G113" s="189">
        <v>3</v>
      </c>
      <c r="H113" s="188">
        <v>8896</v>
      </c>
    </row>
    <row r="114" spans="1:8" ht="15" hidden="1" customHeight="1">
      <c r="A114" s="45">
        <v>2017</v>
      </c>
      <c r="B114" s="187">
        <v>3217</v>
      </c>
      <c r="C114" s="187">
        <v>3653</v>
      </c>
      <c r="D114" s="187">
        <v>1973</v>
      </c>
      <c r="E114" s="187">
        <v>64</v>
      </c>
      <c r="F114" s="187">
        <v>21</v>
      </c>
      <c r="G114" s="187">
        <v>3</v>
      </c>
      <c r="H114" s="186">
        <v>8931</v>
      </c>
    </row>
    <row r="115" spans="1:8" s="175" customFormat="1" ht="15" hidden="1" customHeight="1">
      <c r="A115" s="45">
        <v>2017</v>
      </c>
      <c r="B115" s="187">
        <v>3320</v>
      </c>
      <c r="C115" s="187">
        <v>3785</v>
      </c>
      <c r="D115" s="187">
        <v>2041</v>
      </c>
      <c r="E115" s="187">
        <v>67</v>
      </c>
      <c r="F115" s="187">
        <v>22</v>
      </c>
      <c r="G115" s="187">
        <v>3</v>
      </c>
      <c r="H115" s="186">
        <v>9238</v>
      </c>
    </row>
    <row r="116" spans="1:8" ht="15" hidden="1" customHeight="1">
      <c r="A116" s="45">
        <v>2017</v>
      </c>
      <c r="B116" s="187">
        <v>3398</v>
      </c>
      <c r="C116" s="187">
        <v>4063</v>
      </c>
      <c r="D116" s="187">
        <v>2110</v>
      </c>
      <c r="E116" s="187">
        <v>65</v>
      </c>
      <c r="F116" s="187">
        <v>24</v>
      </c>
      <c r="G116" s="187">
        <v>3</v>
      </c>
      <c r="H116" s="186">
        <v>9663</v>
      </c>
    </row>
    <row r="117" spans="1:8" ht="15" hidden="1" customHeight="1">
      <c r="A117" s="45">
        <v>2017</v>
      </c>
      <c r="B117" s="187">
        <v>3394</v>
      </c>
      <c r="C117" s="187">
        <v>3958</v>
      </c>
      <c r="D117" s="187">
        <v>2066</v>
      </c>
      <c r="E117" s="187">
        <v>66</v>
      </c>
      <c r="F117" s="187">
        <v>24</v>
      </c>
      <c r="G117" s="187">
        <v>3</v>
      </c>
      <c r="H117" s="186">
        <v>9511</v>
      </c>
    </row>
    <row r="118" spans="1:8" ht="15" hidden="1" customHeight="1">
      <c r="A118" s="45">
        <v>2017</v>
      </c>
      <c r="B118" s="187">
        <v>3451</v>
      </c>
      <c r="C118" s="187">
        <v>3928</v>
      </c>
      <c r="D118" s="187">
        <v>1972</v>
      </c>
      <c r="E118" s="187">
        <v>65</v>
      </c>
      <c r="F118" s="187">
        <v>21</v>
      </c>
      <c r="G118" s="187">
        <v>3</v>
      </c>
      <c r="H118" s="186">
        <v>9440</v>
      </c>
    </row>
    <row r="119" spans="1:8" ht="15" hidden="1" customHeight="1">
      <c r="A119" s="45">
        <v>2017</v>
      </c>
      <c r="B119" s="187">
        <v>3339</v>
      </c>
      <c r="C119" s="187">
        <v>3720</v>
      </c>
      <c r="D119" s="187">
        <v>1832</v>
      </c>
      <c r="E119" s="187">
        <v>66</v>
      </c>
      <c r="F119" s="187">
        <v>19</v>
      </c>
      <c r="G119" s="187">
        <v>3</v>
      </c>
      <c r="H119" s="186">
        <v>8979</v>
      </c>
    </row>
    <row r="120" spans="1:8" ht="15" hidden="1" customHeight="1">
      <c r="A120" s="45">
        <v>2017</v>
      </c>
      <c r="B120" s="187">
        <v>3315</v>
      </c>
      <c r="C120" s="187">
        <v>3789</v>
      </c>
      <c r="D120" s="187">
        <v>1752</v>
      </c>
      <c r="E120" s="187">
        <v>62</v>
      </c>
      <c r="F120" s="187">
        <v>21</v>
      </c>
      <c r="G120" s="187">
        <v>3</v>
      </c>
      <c r="H120" s="186">
        <v>8942</v>
      </c>
    </row>
    <row r="121" spans="1:8" ht="15" hidden="1" customHeight="1">
      <c r="A121" s="45">
        <v>2017</v>
      </c>
      <c r="B121" s="187">
        <v>3301</v>
      </c>
      <c r="C121" s="187">
        <v>3626</v>
      </c>
      <c r="D121" s="187">
        <v>1474</v>
      </c>
      <c r="E121" s="187">
        <v>59</v>
      </c>
      <c r="F121" s="187">
        <v>23</v>
      </c>
      <c r="G121" s="187">
        <v>3</v>
      </c>
      <c r="H121" s="186">
        <v>8486</v>
      </c>
    </row>
    <row r="122" spans="1:8" s="180" customFormat="1" ht="18" customHeight="1">
      <c r="A122" s="185">
        <v>2018</v>
      </c>
      <c r="B122" s="184"/>
      <c r="C122" s="184"/>
      <c r="D122" s="184"/>
      <c r="E122" s="184"/>
      <c r="F122" s="184"/>
      <c r="G122" s="184"/>
      <c r="H122" s="183"/>
    </row>
    <row r="123" spans="1:8" ht="15" customHeight="1">
      <c r="A123" s="174" t="s">
        <v>94</v>
      </c>
      <c r="B123" s="173">
        <v>3138</v>
      </c>
      <c r="C123" s="173">
        <v>3485</v>
      </c>
      <c r="D123" s="173">
        <v>1610</v>
      </c>
      <c r="E123" s="173">
        <v>60</v>
      </c>
      <c r="F123" s="173">
        <v>21</v>
      </c>
      <c r="G123" s="173">
        <v>3</v>
      </c>
      <c r="H123" s="173">
        <v>8317</v>
      </c>
    </row>
    <row r="124" spans="1:8" ht="15" customHeight="1">
      <c r="A124" s="174" t="s">
        <v>93</v>
      </c>
      <c r="B124" s="173">
        <v>3178</v>
      </c>
      <c r="C124" s="173">
        <v>3374</v>
      </c>
      <c r="D124" s="173">
        <v>1683</v>
      </c>
      <c r="E124" s="173">
        <v>66</v>
      </c>
      <c r="F124" s="173">
        <v>22</v>
      </c>
      <c r="G124" s="173">
        <v>3</v>
      </c>
      <c r="H124" s="173">
        <v>8326</v>
      </c>
    </row>
    <row r="125" spans="1:8" ht="15" customHeight="1">
      <c r="A125" s="179" t="s">
        <v>92</v>
      </c>
      <c r="B125" s="178">
        <v>3185</v>
      </c>
      <c r="C125" s="178">
        <v>3585</v>
      </c>
      <c r="D125" s="178">
        <v>1853</v>
      </c>
      <c r="E125" s="178">
        <v>65</v>
      </c>
      <c r="F125" s="178">
        <v>22</v>
      </c>
      <c r="G125" s="178">
        <v>3</v>
      </c>
      <c r="H125" s="178">
        <v>8713</v>
      </c>
    </row>
    <row r="126" spans="1:8" s="209" customFormat="1" ht="15" customHeight="1">
      <c r="A126" s="177" t="s">
        <v>91</v>
      </c>
      <c r="B126" s="176">
        <v>3102</v>
      </c>
      <c r="C126" s="176">
        <v>3566</v>
      </c>
      <c r="D126" s="176">
        <v>1901</v>
      </c>
      <c r="E126" s="176">
        <v>68</v>
      </c>
      <c r="F126" s="176">
        <v>21</v>
      </c>
      <c r="G126" s="176">
        <v>3</v>
      </c>
      <c r="H126" s="176">
        <v>8661</v>
      </c>
    </row>
    <row r="127" spans="1:8" ht="15" customHeight="1">
      <c r="A127" s="174" t="s">
        <v>90</v>
      </c>
      <c r="B127" s="173">
        <v>3132</v>
      </c>
      <c r="C127" s="173">
        <v>3557</v>
      </c>
      <c r="D127" s="173">
        <v>1994</v>
      </c>
      <c r="E127" s="173">
        <v>73</v>
      </c>
      <c r="F127" s="173">
        <v>19</v>
      </c>
      <c r="G127" s="173">
        <v>3</v>
      </c>
      <c r="H127" s="173">
        <v>8778</v>
      </c>
    </row>
    <row r="128" spans="1:8" s="175" customFormat="1" ht="15" customHeight="1">
      <c r="A128" s="174" t="s">
        <v>89</v>
      </c>
      <c r="B128" s="173">
        <v>3283</v>
      </c>
      <c r="C128" s="173">
        <v>3819</v>
      </c>
      <c r="D128" s="173">
        <v>2071</v>
      </c>
      <c r="E128" s="173">
        <v>78</v>
      </c>
      <c r="F128" s="173">
        <v>21</v>
      </c>
      <c r="G128" s="173">
        <v>3</v>
      </c>
      <c r="H128" s="173">
        <v>9275</v>
      </c>
    </row>
    <row r="129" spans="1:8" ht="15" customHeight="1">
      <c r="A129" s="174" t="s">
        <v>88</v>
      </c>
      <c r="B129" s="173">
        <v>3414</v>
      </c>
      <c r="C129" s="173">
        <v>3922</v>
      </c>
      <c r="D129" s="173">
        <v>2088</v>
      </c>
      <c r="E129" s="173">
        <v>71</v>
      </c>
      <c r="F129" s="173">
        <v>24</v>
      </c>
      <c r="G129" s="173">
        <v>3</v>
      </c>
      <c r="H129" s="173">
        <v>9522</v>
      </c>
    </row>
    <row r="130" spans="1:8" ht="15" customHeight="1">
      <c r="A130" s="174" t="s">
        <v>87</v>
      </c>
      <c r="B130" s="173">
        <v>3418</v>
      </c>
      <c r="C130" s="173">
        <v>3827</v>
      </c>
      <c r="D130" s="173">
        <v>2046</v>
      </c>
      <c r="E130" s="173">
        <v>70</v>
      </c>
      <c r="F130" s="173">
        <v>23</v>
      </c>
      <c r="G130" s="173">
        <v>3</v>
      </c>
      <c r="H130" s="173">
        <v>9387</v>
      </c>
    </row>
    <row r="131" spans="1:8" ht="15" customHeight="1">
      <c r="A131" s="174" t="s">
        <v>86</v>
      </c>
      <c r="B131" s="173">
        <v>3513</v>
      </c>
      <c r="C131" s="173">
        <v>3724</v>
      </c>
      <c r="D131" s="173">
        <v>1967</v>
      </c>
      <c r="E131" s="173">
        <v>63</v>
      </c>
      <c r="F131" s="173">
        <v>24</v>
      </c>
      <c r="G131" s="173">
        <v>3</v>
      </c>
      <c r="H131" s="173">
        <v>9294</v>
      </c>
    </row>
    <row r="132" spans="1:8" ht="15" customHeight="1">
      <c r="A132" s="174" t="s">
        <v>85</v>
      </c>
      <c r="B132" s="173">
        <v>3329</v>
      </c>
      <c r="C132" s="173">
        <v>3631</v>
      </c>
      <c r="D132" s="173">
        <v>1848</v>
      </c>
      <c r="E132" s="173">
        <v>67</v>
      </c>
      <c r="F132" s="173">
        <v>20</v>
      </c>
      <c r="G132" s="173">
        <v>3</v>
      </c>
      <c r="H132" s="173">
        <v>8898</v>
      </c>
    </row>
    <row r="133" spans="1:8" ht="15" customHeight="1">
      <c r="A133" s="174" t="s">
        <v>84</v>
      </c>
      <c r="B133" s="173">
        <v>3381</v>
      </c>
      <c r="C133" s="173">
        <v>3715</v>
      </c>
      <c r="D133" s="173">
        <v>1716</v>
      </c>
      <c r="E133" s="173">
        <v>66</v>
      </c>
      <c r="F133" s="173">
        <v>21</v>
      </c>
      <c r="G133" s="173">
        <v>3</v>
      </c>
      <c r="H133" s="173">
        <v>8902</v>
      </c>
    </row>
    <row r="134" spans="1:8" ht="15" customHeight="1">
      <c r="A134" s="174" t="s">
        <v>83</v>
      </c>
      <c r="B134" s="173">
        <v>3367</v>
      </c>
      <c r="C134" s="173">
        <v>3646</v>
      </c>
      <c r="D134" s="173">
        <v>1474</v>
      </c>
      <c r="E134" s="173">
        <v>65</v>
      </c>
      <c r="F134" s="173">
        <v>26</v>
      </c>
      <c r="G134" s="173">
        <v>3</v>
      </c>
      <c r="H134" s="173">
        <v>8581</v>
      </c>
    </row>
    <row r="135" spans="1:8" s="180" customFormat="1" ht="18" customHeight="1">
      <c r="A135" s="182">
        <v>2019</v>
      </c>
      <c r="B135" s="181"/>
      <c r="C135" s="181"/>
      <c r="D135" s="181"/>
      <c r="E135" s="181"/>
      <c r="F135" s="181"/>
      <c r="G135" s="181"/>
      <c r="H135" s="181"/>
    </row>
    <row r="136" spans="1:8" ht="15" customHeight="1">
      <c r="A136" s="174" t="s">
        <v>94</v>
      </c>
      <c r="B136" s="173">
        <v>3190</v>
      </c>
      <c r="C136" s="173">
        <v>3415</v>
      </c>
      <c r="D136" s="173">
        <v>1577</v>
      </c>
      <c r="E136" s="173">
        <v>67</v>
      </c>
      <c r="F136" s="173">
        <v>22</v>
      </c>
      <c r="G136" s="173">
        <v>3</v>
      </c>
      <c r="H136" s="173">
        <v>8274</v>
      </c>
    </row>
    <row r="137" spans="1:8" ht="15" customHeight="1">
      <c r="A137" s="174" t="s">
        <v>93</v>
      </c>
      <c r="B137" s="173">
        <v>3171</v>
      </c>
      <c r="C137" s="173">
        <v>3448</v>
      </c>
      <c r="D137" s="173">
        <v>1704</v>
      </c>
      <c r="E137" s="173">
        <v>71</v>
      </c>
      <c r="F137" s="173">
        <v>22</v>
      </c>
      <c r="G137" s="173">
        <v>3</v>
      </c>
      <c r="H137" s="173">
        <v>8419</v>
      </c>
    </row>
    <row r="138" spans="1:8" ht="15" customHeight="1">
      <c r="A138" s="179" t="s">
        <v>92</v>
      </c>
      <c r="B138" s="178">
        <v>3142</v>
      </c>
      <c r="C138" s="178">
        <v>3647</v>
      </c>
      <c r="D138" s="178">
        <v>1809</v>
      </c>
      <c r="E138" s="178">
        <v>74</v>
      </c>
      <c r="F138" s="178">
        <v>21</v>
      </c>
      <c r="G138" s="178">
        <v>3</v>
      </c>
      <c r="H138" s="178">
        <v>8696</v>
      </c>
    </row>
    <row r="139" spans="1:8" s="209" customFormat="1" ht="15" customHeight="1">
      <c r="A139" s="177" t="s">
        <v>91</v>
      </c>
      <c r="B139" s="176">
        <v>3186</v>
      </c>
      <c r="C139" s="176">
        <v>3509</v>
      </c>
      <c r="D139" s="176">
        <v>1870</v>
      </c>
      <c r="E139" s="176">
        <v>77</v>
      </c>
      <c r="F139" s="176">
        <v>21</v>
      </c>
      <c r="G139" s="176">
        <v>3</v>
      </c>
      <c r="H139" s="176">
        <v>8666</v>
      </c>
    </row>
    <row r="140" spans="1:8" ht="15" customHeight="1">
      <c r="A140" s="174" t="s">
        <v>90</v>
      </c>
      <c r="B140" s="173">
        <v>3174</v>
      </c>
      <c r="C140" s="173">
        <v>3513</v>
      </c>
      <c r="D140" s="173">
        <v>1939</v>
      </c>
      <c r="E140" s="173">
        <v>76</v>
      </c>
      <c r="F140" s="173">
        <v>21</v>
      </c>
      <c r="G140" s="173">
        <v>3</v>
      </c>
      <c r="H140" s="173">
        <v>8726</v>
      </c>
    </row>
    <row r="141" spans="1:8" s="175" customFormat="1" ht="15" customHeight="1">
      <c r="A141" s="174" t="s">
        <v>89</v>
      </c>
      <c r="B141" s="173">
        <v>3294</v>
      </c>
      <c r="C141" s="173">
        <v>3823</v>
      </c>
      <c r="D141" s="173">
        <v>2036</v>
      </c>
      <c r="E141" s="173">
        <v>79</v>
      </c>
      <c r="F141" s="173">
        <v>21</v>
      </c>
      <c r="G141" s="173">
        <v>3</v>
      </c>
      <c r="H141" s="173">
        <v>9256</v>
      </c>
    </row>
    <row r="142" spans="1:8" ht="15" customHeight="1">
      <c r="A142" s="174" t="s">
        <v>88</v>
      </c>
      <c r="B142" s="173">
        <v>3326</v>
      </c>
      <c r="C142" s="173">
        <v>4022</v>
      </c>
      <c r="D142" s="173">
        <v>2081</v>
      </c>
      <c r="E142" s="173">
        <v>82</v>
      </c>
      <c r="F142" s="173">
        <v>24</v>
      </c>
      <c r="G142" s="173">
        <v>3</v>
      </c>
      <c r="H142" s="173">
        <v>9538</v>
      </c>
    </row>
    <row r="143" spans="1:8" ht="15" customHeight="1">
      <c r="A143" s="174" t="s">
        <v>87</v>
      </c>
      <c r="B143" s="173">
        <v>3284</v>
      </c>
      <c r="C143" s="173">
        <v>3989</v>
      </c>
      <c r="D143" s="173">
        <v>2060</v>
      </c>
      <c r="E143" s="173">
        <v>76</v>
      </c>
      <c r="F143" s="173">
        <v>22</v>
      </c>
      <c r="G143" s="173">
        <v>3</v>
      </c>
      <c r="H143" s="173">
        <v>9434</v>
      </c>
    </row>
    <row r="144" spans="1:8" ht="15" customHeight="1">
      <c r="A144" s="174" t="s">
        <v>86</v>
      </c>
      <c r="B144" s="173">
        <v>3321</v>
      </c>
      <c r="C144" s="173">
        <v>3795</v>
      </c>
      <c r="D144" s="173">
        <v>1912</v>
      </c>
      <c r="E144" s="173">
        <v>72</v>
      </c>
      <c r="F144" s="173">
        <v>23</v>
      </c>
      <c r="G144" s="173">
        <v>3</v>
      </c>
      <c r="H144" s="173">
        <v>9126</v>
      </c>
    </row>
    <row r="145" spans="1:8" ht="15" customHeight="1">
      <c r="A145" s="174" t="s">
        <v>85</v>
      </c>
      <c r="B145" s="173">
        <v>3288</v>
      </c>
      <c r="C145" s="173">
        <v>3538</v>
      </c>
      <c r="D145" s="173">
        <v>1819</v>
      </c>
      <c r="E145" s="173">
        <v>71</v>
      </c>
      <c r="F145" s="173">
        <v>21</v>
      </c>
      <c r="G145" s="173">
        <v>3</v>
      </c>
      <c r="H145" s="173">
        <v>8740</v>
      </c>
    </row>
    <row r="146" spans="1:8" ht="15" customHeight="1">
      <c r="A146" s="174" t="s">
        <v>84</v>
      </c>
      <c r="B146" s="173">
        <v>3276</v>
      </c>
      <c r="C146" s="173">
        <v>3716</v>
      </c>
      <c r="D146" s="173">
        <v>1712</v>
      </c>
      <c r="E146" s="173">
        <v>71</v>
      </c>
      <c r="F146" s="173">
        <v>23</v>
      </c>
      <c r="G146" s="173">
        <v>3</v>
      </c>
      <c r="H146" s="173">
        <v>8801</v>
      </c>
    </row>
    <row r="147" spans="1:8" ht="15" customHeight="1">
      <c r="A147" s="174" t="s">
        <v>83</v>
      </c>
      <c r="B147" s="173">
        <v>3180</v>
      </c>
      <c r="C147" s="173">
        <v>3669</v>
      </c>
      <c r="D147" s="173">
        <v>1429</v>
      </c>
      <c r="E147" s="173">
        <v>65</v>
      </c>
      <c r="F147" s="173">
        <v>25</v>
      </c>
      <c r="G147" s="173">
        <v>3</v>
      </c>
      <c r="H147" s="173">
        <v>8371</v>
      </c>
    </row>
    <row r="148" spans="1:8" s="180" customFormat="1" ht="19.5" customHeight="1">
      <c r="A148" s="182">
        <v>2020</v>
      </c>
      <c r="B148" s="181"/>
      <c r="C148" s="181"/>
      <c r="D148" s="181"/>
      <c r="E148" s="181"/>
      <c r="F148" s="181"/>
      <c r="G148" s="181"/>
      <c r="H148" s="181"/>
    </row>
    <row r="149" spans="1:8" ht="15" customHeight="1">
      <c r="A149" s="174" t="s">
        <v>94</v>
      </c>
      <c r="B149" s="173">
        <v>3081</v>
      </c>
      <c r="C149" s="173">
        <v>3421</v>
      </c>
      <c r="D149" s="173">
        <v>1583</v>
      </c>
      <c r="E149" s="173">
        <v>60</v>
      </c>
      <c r="F149" s="173">
        <v>23</v>
      </c>
      <c r="G149" s="173">
        <v>3</v>
      </c>
      <c r="H149" s="173">
        <v>8171</v>
      </c>
    </row>
    <row r="150" spans="1:8" ht="15" customHeight="1">
      <c r="A150" s="174" t="s">
        <v>93</v>
      </c>
      <c r="B150" s="173">
        <v>3128</v>
      </c>
      <c r="C150" s="173">
        <v>3422</v>
      </c>
      <c r="D150" s="173">
        <v>1702</v>
      </c>
      <c r="E150" s="173">
        <v>68</v>
      </c>
      <c r="F150" s="173">
        <v>22</v>
      </c>
      <c r="G150" s="173">
        <v>3</v>
      </c>
      <c r="H150" s="173">
        <v>8345</v>
      </c>
    </row>
    <row r="151" spans="1:8" ht="15" customHeight="1">
      <c r="A151" s="179" t="s">
        <v>92</v>
      </c>
      <c r="B151" s="178">
        <v>2969</v>
      </c>
      <c r="C151" s="178">
        <v>3328</v>
      </c>
      <c r="D151" s="178">
        <v>1683</v>
      </c>
      <c r="E151" s="178">
        <v>56</v>
      </c>
      <c r="F151" s="178">
        <v>21</v>
      </c>
      <c r="G151" s="178">
        <v>3</v>
      </c>
      <c r="H151" s="178">
        <v>8060</v>
      </c>
    </row>
    <row r="152" spans="1:8" s="209" customFormat="1" ht="15" customHeight="1">
      <c r="A152" s="177" t="s">
        <v>91</v>
      </c>
      <c r="B152" s="176">
        <v>2914</v>
      </c>
      <c r="C152" s="176">
        <v>3275</v>
      </c>
      <c r="D152" s="176">
        <v>1751</v>
      </c>
      <c r="E152" s="176">
        <v>54</v>
      </c>
      <c r="F152" s="176">
        <v>20</v>
      </c>
      <c r="G152" s="176">
        <v>3</v>
      </c>
      <c r="H152" s="176">
        <v>8017</v>
      </c>
    </row>
    <row r="153" spans="1:8" ht="15" customHeight="1">
      <c r="A153" s="174" t="s">
        <v>90</v>
      </c>
      <c r="B153" s="173"/>
      <c r="C153" s="173"/>
      <c r="D153" s="173"/>
      <c r="E153" s="173"/>
      <c r="F153" s="173"/>
      <c r="G153" s="173"/>
      <c r="H153" s="173"/>
    </row>
    <row r="154" spans="1:8" s="175" customFormat="1" ht="15" customHeight="1">
      <c r="A154" s="174" t="s">
        <v>89</v>
      </c>
      <c r="B154" s="173"/>
      <c r="C154" s="173"/>
      <c r="D154" s="173"/>
      <c r="E154" s="173"/>
      <c r="F154" s="173"/>
      <c r="G154" s="173"/>
      <c r="H154" s="173"/>
    </row>
    <row r="155" spans="1:8" ht="15" customHeight="1">
      <c r="A155" s="174" t="s">
        <v>88</v>
      </c>
      <c r="B155" s="173"/>
      <c r="C155" s="173"/>
      <c r="D155" s="173"/>
      <c r="E155" s="173"/>
      <c r="F155" s="173"/>
      <c r="G155" s="173"/>
      <c r="H155" s="173"/>
    </row>
    <row r="156" spans="1:8" ht="15" customHeight="1">
      <c r="A156" s="174" t="s">
        <v>87</v>
      </c>
      <c r="B156" s="173"/>
      <c r="C156" s="173"/>
      <c r="D156" s="173"/>
      <c r="E156" s="173"/>
      <c r="F156" s="173"/>
      <c r="G156" s="173"/>
      <c r="H156" s="173"/>
    </row>
    <row r="157" spans="1:8" ht="15" customHeight="1">
      <c r="A157" s="174" t="s">
        <v>86</v>
      </c>
      <c r="B157" s="173"/>
      <c r="C157" s="173"/>
      <c r="D157" s="173"/>
      <c r="E157" s="173"/>
      <c r="F157" s="173"/>
      <c r="G157" s="173"/>
      <c r="H157" s="173"/>
    </row>
    <row r="158" spans="1:8" ht="15" customHeight="1">
      <c r="A158" s="174" t="s">
        <v>85</v>
      </c>
      <c r="B158" s="173"/>
      <c r="C158" s="173"/>
      <c r="D158" s="173"/>
      <c r="E158" s="173"/>
      <c r="F158" s="173"/>
      <c r="G158" s="173"/>
      <c r="H158" s="173"/>
    </row>
    <row r="159" spans="1:8" ht="15" customHeight="1">
      <c r="A159" s="174" t="s">
        <v>84</v>
      </c>
      <c r="B159" s="173"/>
      <c r="C159" s="173"/>
      <c r="D159" s="173"/>
      <c r="E159" s="173"/>
      <c r="F159" s="173"/>
      <c r="G159" s="173"/>
      <c r="H159" s="173"/>
    </row>
    <row r="160" spans="1:8" ht="15" customHeight="1">
      <c r="A160" s="174" t="s">
        <v>83</v>
      </c>
      <c r="B160" s="173"/>
      <c r="C160" s="173"/>
      <c r="D160" s="173"/>
      <c r="E160" s="173"/>
      <c r="F160" s="173"/>
      <c r="G160" s="173"/>
      <c r="H160" s="173"/>
    </row>
  </sheetData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265"/>
  <sheetViews>
    <sheetView showGridLines="0" topLeftCell="A35" zoomScaleNormal="100" workbookViewId="0">
      <selection activeCell="H37" sqref="H37"/>
    </sheetView>
  </sheetViews>
  <sheetFormatPr baseColWidth="10" defaultColWidth="11.5703125" defaultRowHeight="15"/>
  <cols>
    <col min="1" max="1" width="16.85546875" style="171" customWidth="1"/>
    <col min="2" max="6" width="12.5703125" style="208" customWidth="1"/>
    <col min="7" max="7" width="11.5703125" style="168"/>
    <col min="8" max="8" width="11.5703125" style="217"/>
    <col min="9" max="16384" width="11.5703125" style="167"/>
  </cols>
  <sheetData>
    <row r="1" spans="1:8" s="212" customFormat="1" ht="22.5" customHeight="1">
      <c r="A1" s="216" t="s">
        <v>105</v>
      </c>
      <c r="B1" s="232"/>
      <c r="C1" s="232"/>
      <c r="D1" s="232"/>
      <c r="E1" s="232"/>
      <c r="F1" s="232"/>
      <c r="G1" s="231"/>
      <c r="H1" s="230"/>
    </row>
    <row r="2" spans="1:8" s="212" customFormat="1" ht="17.850000000000001" customHeight="1">
      <c r="A2" s="214" t="s">
        <v>102</v>
      </c>
      <c r="B2" s="213"/>
      <c r="C2" s="213"/>
      <c r="D2" s="213"/>
      <c r="E2" s="213"/>
      <c r="F2" s="213"/>
      <c r="G2" s="229"/>
      <c r="H2" s="228"/>
    </row>
    <row r="3" spans="1:8" s="212" customFormat="1" ht="2.1" customHeight="1">
      <c r="A3" s="214"/>
      <c r="B3" s="213"/>
      <c r="C3" s="213"/>
      <c r="D3" s="213"/>
      <c r="E3" s="213"/>
      <c r="F3" s="213"/>
      <c r="G3" s="229"/>
      <c r="H3" s="228"/>
    </row>
    <row r="4" spans="1:8" ht="44.25" customHeight="1">
      <c r="A4" s="211" t="s">
        <v>18</v>
      </c>
      <c r="B4" s="200" t="s">
        <v>101</v>
      </c>
      <c r="C4" s="200" t="s">
        <v>100</v>
      </c>
      <c r="D4" s="200" t="s">
        <v>99</v>
      </c>
      <c r="E4" s="200" t="s">
        <v>98</v>
      </c>
      <c r="F4" s="200" t="s">
        <v>97</v>
      </c>
      <c r="G4" s="200" t="s">
        <v>96</v>
      </c>
      <c r="H4" s="200" t="s">
        <v>95</v>
      </c>
    </row>
    <row r="5" spans="1:8" s="180" customFormat="1" ht="14.25" hidden="1" customHeight="1">
      <c r="A5" s="227"/>
      <c r="B5" s="226"/>
      <c r="C5" s="226"/>
      <c r="D5" s="226"/>
      <c r="E5" s="226"/>
      <c r="F5" s="226"/>
      <c r="G5" s="226"/>
      <c r="H5" s="225"/>
    </row>
    <row r="6" spans="1:8" ht="16.5" hidden="1" customHeight="1">
      <c r="A6" s="68">
        <v>2009</v>
      </c>
      <c r="B6" s="189">
        <v>6</v>
      </c>
      <c r="C6" s="189">
        <v>14</v>
      </c>
      <c r="D6" s="189">
        <v>38</v>
      </c>
      <c r="E6" s="189">
        <v>11</v>
      </c>
      <c r="F6" s="189">
        <v>13</v>
      </c>
      <c r="G6" s="189">
        <v>3</v>
      </c>
      <c r="H6" s="188">
        <v>85</v>
      </c>
    </row>
    <row r="7" spans="1:8" ht="15" hidden="1" customHeight="1">
      <c r="A7" s="45">
        <v>2009</v>
      </c>
      <c r="B7" s="189">
        <v>8</v>
      </c>
      <c r="C7" s="189">
        <v>12</v>
      </c>
      <c r="D7" s="189">
        <v>37</v>
      </c>
      <c r="E7" s="189">
        <v>11</v>
      </c>
      <c r="F7" s="189">
        <v>13</v>
      </c>
      <c r="G7" s="189">
        <v>3</v>
      </c>
      <c r="H7" s="188">
        <v>84</v>
      </c>
    </row>
    <row r="8" spans="1:8" ht="17.45" hidden="1" customHeight="1">
      <c r="A8" s="45">
        <v>2009</v>
      </c>
      <c r="B8" s="189">
        <v>10</v>
      </c>
      <c r="C8" s="189">
        <v>12</v>
      </c>
      <c r="D8" s="189">
        <v>35</v>
      </c>
      <c r="E8" s="189">
        <v>12</v>
      </c>
      <c r="F8" s="189">
        <v>13</v>
      </c>
      <c r="G8" s="189">
        <v>3</v>
      </c>
      <c r="H8" s="188">
        <v>85</v>
      </c>
    </row>
    <row r="9" spans="1:8" ht="15" customHeight="1">
      <c r="A9" s="45">
        <v>2009</v>
      </c>
      <c r="B9" s="189">
        <v>12</v>
      </c>
      <c r="C9" s="189">
        <v>11</v>
      </c>
      <c r="D9" s="189">
        <v>35</v>
      </c>
      <c r="E9" s="189">
        <v>11</v>
      </c>
      <c r="F9" s="189">
        <v>14</v>
      </c>
      <c r="G9" s="189">
        <v>3</v>
      </c>
      <c r="H9" s="188">
        <v>86</v>
      </c>
    </row>
    <row r="10" spans="1:8" ht="15" hidden="1" customHeight="1">
      <c r="A10" s="45">
        <v>2009</v>
      </c>
      <c r="B10" s="189">
        <v>11</v>
      </c>
      <c r="C10" s="189">
        <v>11</v>
      </c>
      <c r="D10" s="189">
        <v>37</v>
      </c>
      <c r="E10" s="189">
        <v>12</v>
      </c>
      <c r="F10" s="189">
        <v>13</v>
      </c>
      <c r="G10" s="189">
        <v>3</v>
      </c>
      <c r="H10" s="188">
        <v>87</v>
      </c>
    </row>
    <row r="11" spans="1:8" ht="15" hidden="1" customHeight="1">
      <c r="A11" s="45">
        <v>2009</v>
      </c>
      <c r="B11" s="189">
        <v>9</v>
      </c>
      <c r="C11" s="189">
        <v>10</v>
      </c>
      <c r="D11" s="189">
        <v>38</v>
      </c>
      <c r="E11" s="189">
        <v>12</v>
      </c>
      <c r="F11" s="189">
        <v>13</v>
      </c>
      <c r="G11" s="189">
        <v>3</v>
      </c>
      <c r="H11" s="188">
        <v>85</v>
      </c>
    </row>
    <row r="12" spans="1:8" ht="15" hidden="1" customHeight="1">
      <c r="A12" s="45">
        <v>2009</v>
      </c>
      <c r="B12" s="189">
        <v>9</v>
      </c>
      <c r="C12" s="189">
        <v>10</v>
      </c>
      <c r="D12" s="189">
        <v>38</v>
      </c>
      <c r="E12" s="189">
        <v>13</v>
      </c>
      <c r="F12" s="189">
        <v>12</v>
      </c>
      <c r="G12" s="189">
        <v>3</v>
      </c>
      <c r="H12" s="188">
        <v>85</v>
      </c>
    </row>
    <row r="13" spans="1:8" ht="15" hidden="1" customHeight="1">
      <c r="A13" s="45">
        <v>2009</v>
      </c>
      <c r="B13" s="189">
        <v>9</v>
      </c>
      <c r="C13" s="189">
        <v>10</v>
      </c>
      <c r="D13" s="189">
        <v>38</v>
      </c>
      <c r="E13" s="189">
        <v>12</v>
      </c>
      <c r="F13" s="189">
        <v>13</v>
      </c>
      <c r="G13" s="189">
        <v>3</v>
      </c>
      <c r="H13" s="188">
        <v>85</v>
      </c>
    </row>
    <row r="14" spans="1:8" ht="15" hidden="1" customHeight="1">
      <c r="A14" s="68">
        <v>2009</v>
      </c>
      <c r="B14" s="189">
        <v>10</v>
      </c>
      <c r="C14" s="189">
        <v>10</v>
      </c>
      <c r="D14" s="189">
        <v>38</v>
      </c>
      <c r="E14" s="189">
        <v>12</v>
      </c>
      <c r="F14" s="189">
        <v>14</v>
      </c>
      <c r="G14" s="189">
        <v>2</v>
      </c>
      <c r="H14" s="188">
        <v>86</v>
      </c>
    </row>
    <row r="15" spans="1:8" ht="15" hidden="1" customHeight="1">
      <c r="A15" s="45">
        <v>2009</v>
      </c>
      <c r="B15" s="189">
        <v>10</v>
      </c>
      <c r="C15" s="189">
        <v>11</v>
      </c>
      <c r="D15" s="189">
        <v>37</v>
      </c>
      <c r="E15" s="189">
        <v>12</v>
      </c>
      <c r="F15" s="189">
        <v>14</v>
      </c>
      <c r="G15" s="189">
        <v>2</v>
      </c>
      <c r="H15" s="188">
        <v>86</v>
      </c>
    </row>
    <row r="16" spans="1:8" ht="15" hidden="1" customHeight="1">
      <c r="A16" s="45">
        <v>2009</v>
      </c>
      <c r="B16" s="189">
        <v>10</v>
      </c>
      <c r="C16" s="189">
        <v>11</v>
      </c>
      <c r="D16" s="189">
        <v>37</v>
      </c>
      <c r="E16" s="189">
        <v>13</v>
      </c>
      <c r="F16" s="189">
        <v>14</v>
      </c>
      <c r="G16" s="189">
        <v>2</v>
      </c>
      <c r="H16" s="188">
        <v>87</v>
      </c>
    </row>
    <row r="17" spans="1:8" ht="15" hidden="1" customHeight="1">
      <c r="A17" s="45">
        <v>2009</v>
      </c>
      <c r="B17" s="189">
        <v>9</v>
      </c>
      <c r="C17" s="189">
        <v>12</v>
      </c>
      <c r="D17" s="189">
        <v>37</v>
      </c>
      <c r="E17" s="189">
        <v>12</v>
      </c>
      <c r="F17" s="189">
        <v>13</v>
      </c>
      <c r="G17" s="189">
        <v>2</v>
      </c>
      <c r="H17" s="188">
        <v>85</v>
      </c>
    </row>
    <row r="18" spans="1:8" s="180" customFormat="1" ht="15" hidden="1" customHeight="1">
      <c r="A18" s="45">
        <v>2010</v>
      </c>
      <c r="B18" s="222"/>
      <c r="C18" s="222"/>
      <c r="D18" s="222"/>
      <c r="E18" s="222"/>
      <c r="F18" s="222"/>
      <c r="G18" s="222"/>
      <c r="H18" s="221"/>
    </row>
    <row r="19" spans="1:8" ht="15" hidden="1" customHeight="1">
      <c r="A19" s="45">
        <v>2010</v>
      </c>
      <c r="B19" s="189">
        <v>8</v>
      </c>
      <c r="C19" s="189">
        <v>10</v>
      </c>
      <c r="D19" s="189">
        <v>36</v>
      </c>
      <c r="E19" s="189">
        <v>14</v>
      </c>
      <c r="F19" s="189">
        <v>13</v>
      </c>
      <c r="G19" s="189">
        <v>2</v>
      </c>
      <c r="H19" s="188">
        <v>83</v>
      </c>
    </row>
    <row r="20" spans="1:8" ht="15" hidden="1" customHeight="1">
      <c r="A20" s="45">
        <v>2010</v>
      </c>
      <c r="B20" s="189">
        <v>8</v>
      </c>
      <c r="C20" s="189">
        <v>10</v>
      </c>
      <c r="D20" s="189">
        <v>37</v>
      </c>
      <c r="E20" s="189">
        <v>12</v>
      </c>
      <c r="F20" s="189">
        <v>14</v>
      </c>
      <c r="G20" s="189">
        <v>2</v>
      </c>
      <c r="H20" s="188">
        <v>83</v>
      </c>
    </row>
    <row r="21" spans="1:8" ht="15" hidden="1" customHeight="1">
      <c r="A21" s="45">
        <v>2010</v>
      </c>
      <c r="B21" s="189">
        <v>7</v>
      </c>
      <c r="C21" s="189">
        <v>10</v>
      </c>
      <c r="D21" s="189">
        <v>38</v>
      </c>
      <c r="E21" s="189">
        <v>12</v>
      </c>
      <c r="F21" s="189">
        <v>14</v>
      </c>
      <c r="G21" s="189">
        <v>2</v>
      </c>
      <c r="H21" s="188">
        <v>83</v>
      </c>
    </row>
    <row r="22" spans="1:8" ht="15" customHeight="1">
      <c r="A22" s="45">
        <v>2010</v>
      </c>
      <c r="B22" s="189">
        <v>7</v>
      </c>
      <c r="C22" s="189">
        <v>11</v>
      </c>
      <c r="D22" s="189">
        <v>38</v>
      </c>
      <c r="E22" s="189">
        <v>13</v>
      </c>
      <c r="F22" s="189">
        <v>13</v>
      </c>
      <c r="G22" s="189">
        <v>2</v>
      </c>
      <c r="H22" s="188">
        <v>84</v>
      </c>
    </row>
    <row r="23" spans="1:8" ht="15" hidden="1" customHeight="1">
      <c r="A23" s="45">
        <v>2010</v>
      </c>
      <c r="B23" s="189">
        <v>7</v>
      </c>
      <c r="C23" s="189">
        <v>11</v>
      </c>
      <c r="D23" s="189">
        <v>40</v>
      </c>
      <c r="E23" s="189">
        <v>10</v>
      </c>
      <c r="F23" s="189">
        <v>13</v>
      </c>
      <c r="G23" s="189">
        <v>2</v>
      </c>
      <c r="H23" s="188">
        <v>83</v>
      </c>
    </row>
    <row r="24" spans="1:8" ht="15" hidden="1" customHeight="1">
      <c r="A24" s="45">
        <v>2010</v>
      </c>
      <c r="B24" s="189">
        <v>7</v>
      </c>
      <c r="C24" s="189">
        <v>12</v>
      </c>
      <c r="D24" s="189">
        <v>38</v>
      </c>
      <c r="E24" s="189">
        <v>11</v>
      </c>
      <c r="F24" s="189">
        <v>13</v>
      </c>
      <c r="G24" s="189">
        <v>2</v>
      </c>
      <c r="H24" s="188">
        <v>83</v>
      </c>
    </row>
    <row r="25" spans="1:8" ht="15" hidden="1" customHeight="1">
      <c r="A25" s="45">
        <v>2010</v>
      </c>
      <c r="B25" s="189">
        <v>6</v>
      </c>
      <c r="C25" s="189">
        <v>13</v>
      </c>
      <c r="D25" s="189">
        <v>38</v>
      </c>
      <c r="E25" s="189">
        <v>11</v>
      </c>
      <c r="F25" s="189">
        <v>13</v>
      </c>
      <c r="G25" s="189">
        <v>2</v>
      </c>
      <c r="H25" s="188">
        <v>83</v>
      </c>
    </row>
    <row r="26" spans="1:8" ht="15" hidden="1" customHeight="1">
      <c r="A26" s="45">
        <v>2010</v>
      </c>
      <c r="B26" s="189">
        <v>6</v>
      </c>
      <c r="C26" s="189">
        <v>12</v>
      </c>
      <c r="D26" s="189">
        <v>39</v>
      </c>
      <c r="E26" s="189">
        <v>11</v>
      </c>
      <c r="F26" s="189">
        <v>12</v>
      </c>
      <c r="G26" s="189">
        <v>2</v>
      </c>
      <c r="H26" s="188">
        <v>82</v>
      </c>
    </row>
    <row r="27" spans="1:8" ht="15" hidden="1" customHeight="1">
      <c r="A27" s="45">
        <v>2010</v>
      </c>
      <c r="B27" s="189">
        <v>7</v>
      </c>
      <c r="C27" s="189">
        <v>13</v>
      </c>
      <c r="D27" s="189">
        <v>38</v>
      </c>
      <c r="E27" s="189">
        <v>10</v>
      </c>
      <c r="F27" s="189">
        <v>12</v>
      </c>
      <c r="G27" s="189">
        <v>2</v>
      </c>
      <c r="H27" s="188">
        <v>82</v>
      </c>
    </row>
    <row r="28" spans="1:8" ht="15" hidden="1" customHeight="1">
      <c r="A28" s="45">
        <v>2010</v>
      </c>
      <c r="B28" s="189">
        <v>7</v>
      </c>
      <c r="C28" s="189">
        <v>12</v>
      </c>
      <c r="D28" s="189">
        <v>38</v>
      </c>
      <c r="E28" s="189">
        <v>10</v>
      </c>
      <c r="F28" s="189">
        <v>12</v>
      </c>
      <c r="G28" s="189">
        <v>2</v>
      </c>
      <c r="H28" s="188">
        <v>81</v>
      </c>
    </row>
    <row r="29" spans="1:8" ht="15" hidden="1" customHeight="1">
      <c r="A29" s="45">
        <v>2010</v>
      </c>
      <c r="B29" s="189">
        <v>6</v>
      </c>
      <c r="C29" s="189">
        <v>17</v>
      </c>
      <c r="D29" s="189">
        <v>33</v>
      </c>
      <c r="E29" s="189">
        <v>11</v>
      </c>
      <c r="F29" s="189">
        <v>11</v>
      </c>
      <c r="G29" s="189">
        <v>2</v>
      </c>
      <c r="H29" s="188">
        <v>80</v>
      </c>
    </row>
    <row r="30" spans="1:8" ht="15" hidden="1" customHeight="1">
      <c r="A30" s="45">
        <v>2010</v>
      </c>
      <c r="B30" s="189">
        <v>7</v>
      </c>
      <c r="C30" s="189">
        <v>18</v>
      </c>
      <c r="D30" s="189">
        <v>29</v>
      </c>
      <c r="E30" s="189">
        <v>11</v>
      </c>
      <c r="F30" s="189">
        <v>11</v>
      </c>
      <c r="G30" s="189">
        <v>2</v>
      </c>
      <c r="H30" s="188">
        <v>78</v>
      </c>
    </row>
    <row r="31" spans="1:8" s="180" customFormat="1" ht="15" hidden="1" customHeight="1">
      <c r="A31" s="45">
        <v>2011</v>
      </c>
      <c r="B31" s="222"/>
      <c r="C31" s="222"/>
      <c r="D31" s="222"/>
      <c r="E31" s="222"/>
      <c r="F31" s="222"/>
      <c r="G31" s="222"/>
      <c r="H31" s="221"/>
    </row>
    <row r="32" spans="1:8" ht="15" hidden="1" customHeight="1">
      <c r="A32" s="45">
        <v>2011</v>
      </c>
      <c r="B32" s="189">
        <v>8</v>
      </c>
      <c r="C32" s="189">
        <v>17</v>
      </c>
      <c r="D32" s="189">
        <v>28</v>
      </c>
      <c r="E32" s="189">
        <v>11</v>
      </c>
      <c r="F32" s="189">
        <v>10</v>
      </c>
      <c r="G32" s="189">
        <v>2</v>
      </c>
      <c r="H32" s="188">
        <v>76</v>
      </c>
    </row>
    <row r="33" spans="1:8" ht="15" hidden="1" customHeight="1">
      <c r="A33" s="45">
        <v>2011</v>
      </c>
      <c r="B33" s="189">
        <v>7</v>
      </c>
      <c r="C33" s="189">
        <v>17</v>
      </c>
      <c r="D33" s="189">
        <v>28</v>
      </c>
      <c r="E33" s="189">
        <v>11</v>
      </c>
      <c r="F33" s="189">
        <v>10</v>
      </c>
      <c r="G33" s="189">
        <v>2</v>
      </c>
      <c r="H33" s="188">
        <v>75</v>
      </c>
    </row>
    <row r="34" spans="1:8" ht="15" hidden="1" customHeight="1">
      <c r="A34" s="45">
        <v>2011</v>
      </c>
      <c r="B34" s="189">
        <v>9</v>
      </c>
      <c r="C34" s="189">
        <v>15</v>
      </c>
      <c r="D34" s="189">
        <v>29</v>
      </c>
      <c r="E34" s="189">
        <v>10</v>
      </c>
      <c r="F34" s="189">
        <v>11</v>
      </c>
      <c r="G34" s="189">
        <v>2</v>
      </c>
      <c r="H34" s="188">
        <v>76</v>
      </c>
    </row>
    <row r="35" spans="1:8" ht="15" customHeight="1">
      <c r="A35" s="45">
        <v>2011</v>
      </c>
      <c r="B35" s="189">
        <v>7</v>
      </c>
      <c r="C35" s="189">
        <v>14</v>
      </c>
      <c r="D35" s="189">
        <v>29</v>
      </c>
      <c r="E35" s="189">
        <v>10</v>
      </c>
      <c r="F35" s="189">
        <v>11</v>
      </c>
      <c r="G35" s="189">
        <v>2</v>
      </c>
      <c r="H35" s="188">
        <v>73</v>
      </c>
    </row>
    <row r="36" spans="1:8" ht="15" hidden="1" customHeight="1">
      <c r="A36" s="45">
        <v>2011</v>
      </c>
      <c r="B36" s="189">
        <v>7</v>
      </c>
      <c r="C36" s="189">
        <v>11</v>
      </c>
      <c r="D36" s="189">
        <v>31</v>
      </c>
      <c r="E36" s="189">
        <v>10</v>
      </c>
      <c r="F36" s="189">
        <v>11</v>
      </c>
      <c r="G36" s="189"/>
      <c r="H36" s="188">
        <v>72</v>
      </c>
    </row>
    <row r="37" spans="1:8" ht="15" hidden="1" customHeight="1">
      <c r="A37" s="45">
        <v>2011</v>
      </c>
      <c r="B37" s="189">
        <v>9</v>
      </c>
      <c r="C37" s="189">
        <v>12</v>
      </c>
      <c r="D37" s="189">
        <v>30</v>
      </c>
      <c r="E37" s="189">
        <v>10</v>
      </c>
      <c r="F37" s="189">
        <v>12</v>
      </c>
      <c r="G37" s="189">
        <v>2</v>
      </c>
      <c r="H37" s="188">
        <v>75</v>
      </c>
    </row>
    <row r="38" spans="1:8" ht="15" hidden="1" customHeight="1">
      <c r="A38" s="45">
        <v>2011</v>
      </c>
      <c r="B38" s="189">
        <v>9</v>
      </c>
      <c r="C38" s="189">
        <v>12</v>
      </c>
      <c r="D38" s="189">
        <v>31</v>
      </c>
      <c r="E38" s="189">
        <v>10</v>
      </c>
      <c r="F38" s="189">
        <v>12</v>
      </c>
      <c r="G38" s="189">
        <v>2</v>
      </c>
      <c r="H38" s="188">
        <v>76</v>
      </c>
    </row>
    <row r="39" spans="1:8" ht="15" hidden="1" customHeight="1">
      <c r="A39" s="45">
        <v>2011</v>
      </c>
      <c r="B39" s="189">
        <v>9</v>
      </c>
      <c r="C39" s="189">
        <v>12</v>
      </c>
      <c r="D39" s="189">
        <v>31</v>
      </c>
      <c r="E39" s="189">
        <v>10</v>
      </c>
      <c r="F39" s="189">
        <v>12</v>
      </c>
      <c r="G39" s="189">
        <v>2</v>
      </c>
      <c r="H39" s="188">
        <v>76</v>
      </c>
    </row>
    <row r="40" spans="1:8" ht="15" hidden="1" customHeight="1">
      <c r="A40" s="45">
        <v>2011</v>
      </c>
      <c r="B40" s="189">
        <v>8</v>
      </c>
      <c r="C40" s="189">
        <v>13</v>
      </c>
      <c r="D40" s="189">
        <v>31</v>
      </c>
      <c r="E40" s="189">
        <v>11</v>
      </c>
      <c r="F40" s="189">
        <v>11</v>
      </c>
      <c r="G40" s="189">
        <v>2</v>
      </c>
      <c r="H40" s="188">
        <v>76</v>
      </c>
    </row>
    <row r="41" spans="1:8" ht="15" hidden="1" customHeight="1">
      <c r="A41" s="45">
        <v>2011</v>
      </c>
      <c r="B41" s="189">
        <v>11</v>
      </c>
      <c r="C41" s="189">
        <v>14</v>
      </c>
      <c r="D41" s="189">
        <v>31</v>
      </c>
      <c r="E41" s="189">
        <v>10</v>
      </c>
      <c r="F41" s="189">
        <v>11</v>
      </c>
      <c r="G41" s="189">
        <v>2</v>
      </c>
      <c r="H41" s="188">
        <v>79</v>
      </c>
    </row>
    <row r="42" spans="1:8" ht="15" hidden="1" customHeight="1">
      <c r="A42" s="45">
        <v>2011</v>
      </c>
      <c r="B42" s="189">
        <v>7</v>
      </c>
      <c r="C42" s="189">
        <v>14</v>
      </c>
      <c r="D42" s="189">
        <v>29</v>
      </c>
      <c r="E42" s="189">
        <v>15</v>
      </c>
      <c r="F42" s="189">
        <v>9</v>
      </c>
      <c r="G42" s="189">
        <v>2</v>
      </c>
      <c r="H42" s="188">
        <v>76</v>
      </c>
    </row>
    <row r="43" spans="1:8" ht="15" hidden="1" customHeight="1">
      <c r="A43" s="45">
        <v>2011</v>
      </c>
      <c r="B43" s="189">
        <v>9</v>
      </c>
      <c r="C43" s="189">
        <v>14</v>
      </c>
      <c r="D43" s="189">
        <v>29</v>
      </c>
      <c r="E43" s="189">
        <v>13</v>
      </c>
      <c r="F43" s="189">
        <v>10</v>
      </c>
      <c r="G43" s="189">
        <v>1</v>
      </c>
      <c r="H43" s="188">
        <v>76</v>
      </c>
    </row>
    <row r="44" spans="1:8" s="180" customFormat="1" ht="15" hidden="1" customHeight="1">
      <c r="A44" s="45">
        <v>2012</v>
      </c>
      <c r="B44" s="222"/>
      <c r="C44" s="222"/>
      <c r="D44" s="222"/>
      <c r="E44" s="222"/>
      <c r="F44" s="222"/>
      <c r="G44" s="222"/>
      <c r="H44" s="221"/>
    </row>
    <row r="45" spans="1:8" ht="15" hidden="1" customHeight="1">
      <c r="A45" s="45">
        <v>2012</v>
      </c>
      <c r="B45" s="189">
        <v>9</v>
      </c>
      <c r="C45" s="189">
        <v>13</v>
      </c>
      <c r="D45" s="189">
        <v>30</v>
      </c>
      <c r="E45" s="189">
        <v>14</v>
      </c>
      <c r="F45" s="189">
        <v>9</v>
      </c>
      <c r="G45" s="189">
        <v>1</v>
      </c>
      <c r="H45" s="188">
        <v>76</v>
      </c>
    </row>
    <row r="46" spans="1:8" ht="15" hidden="1" customHeight="1">
      <c r="A46" s="45">
        <v>2012</v>
      </c>
      <c r="B46" s="189">
        <v>9</v>
      </c>
      <c r="C46" s="189">
        <v>12</v>
      </c>
      <c r="D46" s="189">
        <v>32</v>
      </c>
      <c r="E46" s="189">
        <v>12</v>
      </c>
      <c r="F46" s="189">
        <v>10</v>
      </c>
      <c r="G46" s="189">
        <v>1</v>
      </c>
      <c r="H46" s="188">
        <v>76</v>
      </c>
    </row>
    <row r="47" spans="1:8" ht="15" hidden="1" customHeight="1">
      <c r="A47" s="45">
        <v>2012</v>
      </c>
      <c r="B47" s="189">
        <v>10</v>
      </c>
      <c r="C47" s="189">
        <v>13</v>
      </c>
      <c r="D47" s="189">
        <v>29</v>
      </c>
      <c r="E47" s="189">
        <v>12</v>
      </c>
      <c r="F47" s="189">
        <v>10</v>
      </c>
      <c r="G47" s="189">
        <v>1</v>
      </c>
      <c r="H47" s="188">
        <v>75</v>
      </c>
    </row>
    <row r="48" spans="1:8" ht="15" customHeight="1">
      <c r="A48" s="45">
        <v>2012</v>
      </c>
      <c r="B48" s="189">
        <v>9</v>
      </c>
      <c r="C48" s="189">
        <v>12</v>
      </c>
      <c r="D48" s="189">
        <v>30</v>
      </c>
      <c r="E48" s="189">
        <v>12</v>
      </c>
      <c r="F48" s="189">
        <v>10</v>
      </c>
      <c r="G48" s="189">
        <v>1</v>
      </c>
      <c r="H48" s="188">
        <v>74</v>
      </c>
    </row>
    <row r="49" spans="1:8" ht="15" hidden="1" customHeight="1">
      <c r="A49" s="45">
        <v>2012</v>
      </c>
      <c r="B49" s="189">
        <v>9</v>
      </c>
      <c r="C49" s="189">
        <v>11</v>
      </c>
      <c r="D49" s="189">
        <v>33</v>
      </c>
      <c r="E49" s="189">
        <v>11</v>
      </c>
      <c r="F49" s="189">
        <v>10</v>
      </c>
      <c r="G49" s="189">
        <v>1</v>
      </c>
      <c r="H49" s="188">
        <v>75</v>
      </c>
    </row>
    <row r="50" spans="1:8" ht="15" hidden="1" customHeight="1">
      <c r="A50" s="45">
        <v>2012</v>
      </c>
      <c r="B50" s="189">
        <v>10</v>
      </c>
      <c r="C50" s="189">
        <v>12</v>
      </c>
      <c r="D50" s="189">
        <v>31</v>
      </c>
      <c r="E50" s="189">
        <v>12</v>
      </c>
      <c r="F50" s="189">
        <v>9</v>
      </c>
      <c r="G50" s="189">
        <v>1</v>
      </c>
      <c r="H50" s="188">
        <v>75</v>
      </c>
    </row>
    <row r="51" spans="1:8" ht="15" hidden="1" customHeight="1">
      <c r="A51" s="45">
        <v>2012</v>
      </c>
      <c r="B51" s="189">
        <v>10</v>
      </c>
      <c r="C51" s="189">
        <v>12</v>
      </c>
      <c r="D51" s="189">
        <v>29</v>
      </c>
      <c r="E51" s="189">
        <v>12</v>
      </c>
      <c r="F51" s="189">
        <v>10</v>
      </c>
      <c r="G51" s="189">
        <v>1</v>
      </c>
      <c r="H51" s="188">
        <v>74</v>
      </c>
    </row>
    <row r="52" spans="1:8" ht="15" hidden="1" customHeight="1">
      <c r="A52" s="45">
        <v>2012</v>
      </c>
      <c r="B52" s="189">
        <v>10</v>
      </c>
      <c r="C52" s="189">
        <v>12</v>
      </c>
      <c r="D52" s="189">
        <v>32</v>
      </c>
      <c r="E52" s="189">
        <v>11</v>
      </c>
      <c r="F52" s="189">
        <v>9</v>
      </c>
      <c r="G52" s="189">
        <v>1</v>
      </c>
      <c r="H52" s="188">
        <v>75</v>
      </c>
    </row>
    <row r="53" spans="1:8" ht="15" hidden="1" customHeight="1">
      <c r="A53" s="45">
        <v>2012</v>
      </c>
      <c r="B53" s="189">
        <v>9</v>
      </c>
      <c r="C53" s="189">
        <v>14</v>
      </c>
      <c r="D53" s="189">
        <v>33</v>
      </c>
      <c r="E53" s="189">
        <v>9</v>
      </c>
      <c r="F53" s="189">
        <v>9</v>
      </c>
      <c r="G53" s="189">
        <v>1</v>
      </c>
      <c r="H53" s="188">
        <v>75</v>
      </c>
    </row>
    <row r="54" spans="1:8" ht="15" hidden="1" customHeight="1">
      <c r="A54" s="45">
        <v>2012</v>
      </c>
      <c r="B54" s="189">
        <v>10</v>
      </c>
      <c r="C54" s="189">
        <v>12</v>
      </c>
      <c r="D54" s="189">
        <v>33</v>
      </c>
      <c r="E54" s="189">
        <v>9</v>
      </c>
      <c r="F54" s="189">
        <v>9</v>
      </c>
      <c r="G54" s="189">
        <v>1</v>
      </c>
      <c r="H54" s="188">
        <v>74</v>
      </c>
    </row>
    <row r="55" spans="1:8" ht="15" hidden="1" customHeight="1">
      <c r="A55" s="45">
        <v>2012</v>
      </c>
      <c r="B55" s="189">
        <v>11</v>
      </c>
      <c r="C55" s="189">
        <v>14</v>
      </c>
      <c r="D55" s="189">
        <v>31</v>
      </c>
      <c r="E55" s="189">
        <v>9</v>
      </c>
      <c r="F55" s="189">
        <v>9</v>
      </c>
      <c r="G55" s="189">
        <v>1</v>
      </c>
      <c r="H55" s="188">
        <v>75</v>
      </c>
    </row>
    <row r="56" spans="1:8" s="180" customFormat="1" ht="15" hidden="1" customHeight="1">
      <c r="A56" s="45">
        <v>2012</v>
      </c>
      <c r="B56" s="189">
        <v>12</v>
      </c>
      <c r="C56" s="189">
        <v>15</v>
      </c>
      <c r="D56" s="189">
        <v>27</v>
      </c>
      <c r="E56" s="189">
        <v>10</v>
      </c>
      <c r="F56" s="189">
        <v>9</v>
      </c>
      <c r="G56" s="189">
        <v>1</v>
      </c>
      <c r="H56" s="188">
        <v>74</v>
      </c>
    </row>
    <row r="57" spans="1:8" s="180" customFormat="1" ht="15" hidden="1" customHeight="1">
      <c r="A57" s="45">
        <v>2013</v>
      </c>
      <c r="B57" s="189"/>
      <c r="C57" s="224"/>
      <c r="D57" s="223"/>
      <c r="E57" s="224"/>
      <c r="F57" s="223"/>
      <c r="G57" s="222"/>
      <c r="H57" s="221"/>
    </row>
    <row r="58" spans="1:8" ht="15" hidden="1" customHeight="1">
      <c r="A58" s="45">
        <v>2013</v>
      </c>
      <c r="B58" s="189">
        <v>11</v>
      </c>
      <c r="C58" s="189">
        <v>14</v>
      </c>
      <c r="D58" s="189">
        <v>25</v>
      </c>
      <c r="E58" s="189">
        <v>10</v>
      </c>
      <c r="F58" s="189">
        <v>8</v>
      </c>
      <c r="G58" s="189">
        <v>1</v>
      </c>
      <c r="H58" s="188">
        <v>69</v>
      </c>
    </row>
    <row r="59" spans="1:8" ht="15" hidden="1" customHeight="1">
      <c r="A59" s="45">
        <v>2013</v>
      </c>
      <c r="B59" s="189">
        <v>11</v>
      </c>
      <c r="C59" s="189">
        <v>12</v>
      </c>
      <c r="D59" s="189">
        <v>24</v>
      </c>
      <c r="E59" s="189">
        <v>9</v>
      </c>
      <c r="F59" s="189">
        <v>8</v>
      </c>
      <c r="G59" s="189">
        <v>1</v>
      </c>
      <c r="H59" s="188">
        <v>65</v>
      </c>
    </row>
    <row r="60" spans="1:8" ht="15" hidden="1" customHeight="1">
      <c r="A60" s="45">
        <v>2013</v>
      </c>
      <c r="B60" s="189">
        <v>10</v>
      </c>
      <c r="C60" s="189">
        <v>11</v>
      </c>
      <c r="D60" s="189">
        <v>24</v>
      </c>
      <c r="E60" s="189">
        <v>10</v>
      </c>
      <c r="F60" s="189">
        <v>6</v>
      </c>
      <c r="G60" s="189">
        <v>1</v>
      </c>
      <c r="H60" s="188">
        <v>62</v>
      </c>
    </row>
    <row r="61" spans="1:8" ht="15" customHeight="1">
      <c r="A61" s="45">
        <v>2013</v>
      </c>
      <c r="B61" s="189">
        <v>10</v>
      </c>
      <c r="C61" s="189">
        <v>11</v>
      </c>
      <c r="D61" s="189">
        <v>22</v>
      </c>
      <c r="E61" s="189">
        <v>10</v>
      </c>
      <c r="F61" s="189">
        <v>6</v>
      </c>
      <c r="G61" s="189">
        <v>1</v>
      </c>
      <c r="H61" s="188">
        <v>60</v>
      </c>
    </row>
    <row r="62" spans="1:8" ht="15" hidden="1" customHeight="1">
      <c r="A62" s="45">
        <v>2013</v>
      </c>
      <c r="B62" s="189">
        <v>9</v>
      </c>
      <c r="C62" s="189">
        <v>11</v>
      </c>
      <c r="D62" s="189">
        <v>23</v>
      </c>
      <c r="E62" s="189">
        <v>9</v>
      </c>
      <c r="F62" s="189">
        <v>6</v>
      </c>
      <c r="G62" s="189">
        <v>1</v>
      </c>
      <c r="H62" s="188">
        <v>59</v>
      </c>
    </row>
    <row r="63" spans="1:8" s="175" customFormat="1" ht="15" hidden="1" customHeight="1">
      <c r="A63" s="45">
        <v>2013</v>
      </c>
      <c r="B63" s="189">
        <v>10</v>
      </c>
      <c r="C63" s="189">
        <v>11</v>
      </c>
      <c r="D63" s="189">
        <v>24</v>
      </c>
      <c r="E63" s="189">
        <v>10</v>
      </c>
      <c r="F63" s="189">
        <v>6</v>
      </c>
      <c r="G63" s="189">
        <v>1</v>
      </c>
      <c r="H63" s="188">
        <v>62</v>
      </c>
    </row>
    <row r="64" spans="1:8" ht="15" hidden="1" customHeight="1">
      <c r="A64" s="45">
        <v>2013</v>
      </c>
      <c r="B64" s="189">
        <v>9</v>
      </c>
      <c r="C64" s="189">
        <v>11</v>
      </c>
      <c r="D64" s="189">
        <v>24</v>
      </c>
      <c r="E64" s="189">
        <v>10</v>
      </c>
      <c r="F64" s="189">
        <v>7</v>
      </c>
      <c r="G64" s="189">
        <v>1</v>
      </c>
      <c r="H64" s="188">
        <v>62</v>
      </c>
    </row>
    <row r="65" spans="1:8" ht="15" hidden="1" customHeight="1">
      <c r="A65" s="45">
        <v>2013</v>
      </c>
      <c r="B65" s="189">
        <v>9</v>
      </c>
      <c r="C65" s="189">
        <v>11</v>
      </c>
      <c r="D65" s="189">
        <v>25</v>
      </c>
      <c r="E65" s="189">
        <v>10</v>
      </c>
      <c r="F65" s="189">
        <v>7</v>
      </c>
      <c r="G65" s="189">
        <v>1</v>
      </c>
      <c r="H65" s="188">
        <v>63</v>
      </c>
    </row>
    <row r="66" spans="1:8" ht="15" hidden="1" customHeight="1">
      <c r="A66" s="45">
        <v>2013</v>
      </c>
      <c r="B66" s="189">
        <v>9</v>
      </c>
      <c r="C66" s="189">
        <v>12</v>
      </c>
      <c r="D66" s="189">
        <v>24</v>
      </c>
      <c r="E66" s="189">
        <v>10</v>
      </c>
      <c r="F66" s="189">
        <v>7</v>
      </c>
      <c r="G66" s="189">
        <v>1</v>
      </c>
      <c r="H66" s="188">
        <v>63</v>
      </c>
    </row>
    <row r="67" spans="1:8" ht="15" hidden="1" customHeight="1">
      <c r="A67" s="45">
        <v>2013</v>
      </c>
      <c r="B67" s="189">
        <v>10</v>
      </c>
      <c r="C67" s="189">
        <v>12</v>
      </c>
      <c r="D67" s="189">
        <v>22</v>
      </c>
      <c r="E67" s="189">
        <v>9</v>
      </c>
      <c r="F67" s="189">
        <v>8</v>
      </c>
      <c r="G67" s="189">
        <v>1</v>
      </c>
      <c r="H67" s="188">
        <v>62</v>
      </c>
    </row>
    <row r="68" spans="1:8" ht="15" hidden="1" customHeight="1">
      <c r="A68" s="45">
        <v>2013</v>
      </c>
      <c r="B68" s="189">
        <v>10</v>
      </c>
      <c r="C68" s="189">
        <v>10</v>
      </c>
      <c r="D68" s="189">
        <v>23</v>
      </c>
      <c r="E68" s="189">
        <v>10</v>
      </c>
      <c r="F68" s="189">
        <v>8</v>
      </c>
      <c r="G68" s="189">
        <v>1</v>
      </c>
      <c r="H68" s="188">
        <v>62</v>
      </c>
    </row>
    <row r="69" spans="1:8" ht="15" hidden="1" customHeight="1">
      <c r="A69" s="45">
        <v>2013</v>
      </c>
      <c r="B69" s="189">
        <v>10</v>
      </c>
      <c r="C69" s="189">
        <v>11</v>
      </c>
      <c r="D69" s="189">
        <v>22</v>
      </c>
      <c r="E69" s="189">
        <v>10</v>
      </c>
      <c r="F69" s="189">
        <v>8</v>
      </c>
      <c r="G69" s="189">
        <v>1</v>
      </c>
      <c r="H69" s="188">
        <v>62</v>
      </c>
    </row>
    <row r="70" spans="1:8" s="180" customFormat="1" ht="20.25" hidden="1" customHeight="1">
      <c r="A70" s="190">
        <v>2014</v>
      </c>
      <c r="B70" s="220"/>
      <c r="C70" s="220"/>
      <c r="D70" s="220"/>
      <c r="E70" s="220"/>
      <c r="F70" s="220"/>
      <c r="G70" s="220"/>
      <c r="H70" s="219"/>
    </row>
    <row r="71" spans="1:8" ht="14.1" hidden="1" customHeight="1">
      <c r="A71" s="45">
        <v>2014</v>
      </c>
      <c r="B71" s="189">
        <v>9</v>
      </c>
      <c r="C71" s="189">
        <v>9</v>
      </c>
      <c r="D71" s="189">
        <v>23</v>
      </c>
      <c r="E71" s="189">
        <v>10</v>
      </c>
      <c r="F71" s="189">
        <v>8</v>
      </c>
      <c r="G71" s="189">
        <v>1</v>
      </c>
      <c r="H71" s="188">
        <v>60</v>
      </c>
    </row>
    <row r="72" spans="1:8" ht="14.1" hidden="1" customHeight="1">
      <c r="A72" s="45">
        <v>2014</v>
      </c>
      <c r="B72" s="189">
        <v>10</v>
      </c>
      <c r="C72" s="189">
        <v>9</v>
      </c>
      <c r="D72" s="189">
        <v>22</v>
      </c>
      <c r="E72" s="189">
        <v>10</v>
      </c>
      <c r="F72" s="189">
        <v>8</v>
      </c>
      <c r="G72" s="189">
        <v>1</v>
      </c>
      <c r="H72" s="188">
        <v>60</v>
      </c>
    </row>
    <row r="73" spans="1:8" ht="14.1" hidden="1" customHeight="1">
      <c r="A73" s="45">
        <v>2014</v>
      </c>
      <c r="B73" s="189">
        <v>8</v>
      </c>
      <c r="C73" s="189">
        <v>10</v>
      </c>
      <c r="D73" s="189">
        <v>21</v>
      </c>
      <c r="E73" s="189">
        <v>9</v>
      </c>
      <c r="F73" s="189">
        <v>8</v>
      </c>
      <c r="G73" s="189">
        <v>1</v>
      </c>
      <c r="H73" s="188">
        <v>57</v>
      </c>
    </row>
    <row r="74" spans="1:8" ht="14.1" customHeight="1">
      <c r="A74" s="45">
        <v>2014</v>
      </c>
      <c r="B74" s="189">
        <v>8</v>
      </c>
      <c r="C74" s="189">
        <v>11</v>
      </c>
      <c r="D74" s="189">
        <v>21</v>
      </c>
      <c r="E74" s="189">
        <v>9</v>
      </c>
      <c r="F74" s="189">
        <v>8</v>
      </c>
      <c r="G74" s="189">
        <v>1</v>
      </c>
      <c r="H74" s="188">
        <v>58</v>
      </c>
    </row>
    <row r="75" spans="1:8" ht="14.1" hidden="1" customHeight="1">
      <c r="A75" s="45">
        <v>2014</v>
      </c>
      <c r="B75" s="189">
        <v>8</v>
      </c>
      <c r="C75" s="189">
        <v>12</v>
      </c>
      <c r="D75" s="189">
        <v>21</v>
      </c>
      <c r="E75" s="189">
        <v>9</v>
      </c>
      <c r="F75" s="189">
        <v>8</v>
      </c>
      <c r="G75" s="189">
        <v>1</v>
      </c>
      <c r="H75" s="188">
        <v>59</v>
      </c>
    </row>
    <row r="76" spans="1:8" s="175" customFormat="1" ht="14.1" hidden="1" customHeight="1">
      <c r="A76" s="45">
        <v>2014</v>
      </c>
      <c r="B76" s="189">
        <v>9</v>
      </c>
      <c r="C76" s="189">
        <v>10</v>
      </c>
      <c r="D76" s="189">
        <v>25</v>
      </c>
      <c r="E76" s="189">
        <v>9</v>
      </c>
      <c r="F76" s="189">
        <v>8</v>
      </c>
      <c r="G76" s="189">
        <v>1</v>
      </c>
      <c r="H76" s="188">
        <v>62</v>
      </c>
    </row>
    <row r="77" spans="1:8" ht="14.1" hidden="1" customHeight="1">
      <c r="A77" s="45">
        <v>2014</v>
      </c>
      <c r="B77" s="189">
        <v>9</v>
      </c>
      <c r="C77" s="189">
        <v>9</v>
      </c>
      <c r="D77" s="189">
        <v>24</v>
      </c>
      <c r="E77" s="189">
        <v>10</v>
      </c>
      <c r="F77" s="189">
        <v>7</v>
      </c>
      <c r="G77" s="189">
        <v>1</v>
      </c>
      <c r="H77" s="188">
        <v>60</v>
      </c>
    </row>
    <row r="78" spans="1:8" ht="14.1" hidden="1" customHeight="1">
      <c r="A78" s="45">
        <v>2014</v>
      </c>
      <c r="B78" s="189">
        <v>9</v>
      </c>
      <c r="C78" s="189">
        <v>11</v>
      </c>
      <c r="D78" s="189">
        <v>22</v>
      </c>
      <c r="E78" s="189">
        <v>9</v>
      </c>
      <c r="F78" s="189">
        <v>7</v>
      </c>
      <c r="G78" s="189">
        <v>1</v>
      </c>
      <c r="H78" s="188">
        <v>59</v>
      </c>
    </row>
    <row r="79" spans="1:8" ht="14.1" hidden="1" customHeight="1">
      <c r="A79" s="45">
        <v>2014</v>
      </c>
      <c r="B79" s="189">
        <v>11</v>
      </c>
      <c r="C79" s="189">
        <v>9</v>
      </c>
      <c r="D79" s="189">
        <v>22</v>
      </c>
      <c r="E79" s="189">
        <v>9</v>
      </c>
      <c r="F79" s="189">
        <v>7</v>
      </c>
      <c r="G79" s="189">
        <v>1</v>
      </c>
      <c r="H79" s="188">
        <v>59</v>
      </c>
    </row>
    <row r="80" spans="1:8" ht="14.1" hidden="1" customHeight="1">
      <c r="A80" s="45">
        <v>2014</v>
      </c>
      <c r="B80" s="189">
        <v>10</v>
      </c>
      <c r="C80" s="189">
        <v>10</v>
      </c>
      <c r="D80" s="189">
        <v>23</v>
      </c>
      <c r="E80" s="189">
        <v>8</v>
      </c>
      <c r="F80" s="189">
        <v>7</v>
      </c>
      <c r="G80" s="189">
        <v>1</v>
      </c>
      <c r="H80" s="188">
        <v>59</v>
      </c>
    </row>
    <row r="81" spans="1:8" ht="14.1" hidden="1" customHeight="1">
      <c r="A81" s="45">
        <v>2014</v>
      </c>
      <c r="B81" s="189">
        <v>9</v>
      </c>
      <c r="C81" s="189">
        <v>10</v>
      </c>
      <c r="D81" s="189">
        <v>24</v>
      </c>
      <c r="E81" s="189">
        <v>8</v>
      </c>
      <c r="F81" s="189">
        <v>7</v>
      </c>
      <c r="G81" s="189">
        <v>1</v>
      </c>
      <c r="H81" s="188">
        <v>59</v>
      </c>
    </row>
    <row r="82" spans="1:8" ht="14.1" hidden="1" customHeight="1">
      <c r="A82" s="45">
        <v>2014</v>
      </c>
      <c r="B82" s="189">
        <v>9</v>
      </c>
      <c r="C82" s="189">
        <v>9</v>
      </c>
      <c r="D82" s="189">
        <v>24</v>
      </c>
      <c r="E82" s="189">
        <v>7</v>
      </c>
      <c r="F82" s="189">
        <v>7</v>
      </c>
      <c r="G82" s="189">
        <v>1</v>
      </c>
      <c r="H82" s="188">
        <v>57</v>
      </c>
    </row>
    <row r="83" spans="1:8" s="180" customFormat="1" ht="21.2" hidden="1" customHeight="1">
      <c r="A83" s="190">
        <v>2015</v>
      </c>
      <c r="B83" s="220"/>
      <c r="C83" s="220"/>
      <c r="D83" s="220"/>
      <c r="E83" s="220"/>
      <c r="F83" s="220"/>
      <c r="G83" s="220"/>
      <c r="H83" s="219"/>
    </row>
    <row r="84" spans="1:8" ht="15" hidden="1" customHeight="1">
      <c r="A84" s="45">
        <v>2015</v>
      </c>
      <c r="B84" s="189">
        <v>8</v>
      </c>
      <c r="C84" s="189">
        <v>9</v>
      </c>
      <c r="D84" s="189">
        <v>23</v>
      </c>
      <c r="E84" s="189">
        <v>7</v>
      </c>
      <c r="F84" s="189">
        <v>7</v>
      </c>
      <c r="G84" s="189">
        <v>1</v>
      </c>
      <c r="H84" s="188">
        <v>55</v>
      </c>
    </row>
    <row r="85" spans="1:8" ht="15" hidden="1" customHeight="1">
      <c r="A85" s="45">
        <v>2015</v>
      </c>
      <c r="B85" s="189">
        <v>8</v>
      </c>
      <c r="C85" s="189">
        <v>11</v>
      </c>
      <c r="D85" s="189">
        <v>22</v>
      </c>
      <c r="E85" s="189">
        <v>8</v>
      </c>
      <c r="F85" s="189">
        <v>7</v>
      </c>
      <c r="G85" s="189">
        <v>1</v>
      </c>
      <c r="H85" s="188">
        <v>57</v>
      </c>
    </row>
    <row r="86" spans="1:8" ht="15" hidden="1" customHeight="1">
      <c r="A86" s="45">
        <v>2015</v>
      </c>
      <c r="B86" s="189">
        <v>9</v>
      </c>
      <c r="C86" s="189">
        <v>8</v>
      </c>
      <c r="D86" s="189">
        <v>23</v>
      </c>
      <c r="E86" s="189">
        <v>7</v>
      </c>
      <c r="F86" s="189">
        <v>7</v>
      </c>
      <c r="G86" s="189">
        <v>1</v>
      </c>
      <c r="H86" s="188">
        <v>55</v>
      </c>
    </row>
    <row r="87" spans="1:8" ht="15" customHeight="1">
      <c r="A87" s="45">
        <v>2015</v>
      </c>
      <c r="B87" s="189">
        <v>8</v>
      </c>
      <c r="C87" s="189">
        <v>8</v>
      </c>
      <c r="D87" s="189">
        <v>24</v>
      </c>
      <c r="E87" s="189">
        <v>8</v>
      </c>
      <c r="F87" s="189">
        <v>6</v>
      </c>
      <c r="G87" s="189">
        <v>1</v>
      </c>
      <c r="H87" s="188">
        <v>55</v>
      </c>
    </row>
    <row r="88" spans="1:8" ht="15" hidden="1" customHeight="1">
      <c r="A88" s="45">
        <v>2015</v>
      </c>
      <c r="B88" s="189">
        <v>10</v>
      </c>
      <c r="C88" s="189">
        <v>8</v>
      </c>
      <c r="D88" s="189">
        <v>24</v>
      </c>
      <c r="E88" s="189">
        <v>8</v>
      </c>
      <c r="F88" s="189">
        <v>6</v>
      </c>
      <c r="G88" s="189">
        <v>1</v>
      </c>
      <c r="H88" s="188">
        <v>57</v>
      </c>
    </row>
    <row r="89" spans="1:8" s="175" customFormat="1" ht="15" hidden="1" customHeight="1">
      <c r="A89" s="45">
        <v>2015</v>
      </c>
      <c r="B89" s="189">
        <v>12</v>
      </c>
      <c r="C89" s="189">
        <v>8</v>
      </c>
      <c r="D89" s="189">
        <v>24</v>
      </c>
      <c r="E89" s="189">
        <v>7</v>
      </c>
      <c r="F89" s="189">
        <v>6</v>
      </c>
      <c r="G89" s="189">
        <v>1</v>
      </c>
      <c r="H89" s="188">
        <v>58</v>
      </c>
    </row>
    <row r="90" spans="1:8" ht="15" hidden="1" customHeight="1">
      <c r="A90" s="45">
        <v>2015</v>
      </c>
      <c r="B90" s="189">
        <v>10</v>
      </c>
      <c r="C90" s="189">
        <v>9</v>
      </c>
      <c r="D90" s="189">
        <v>25</v>
      </c>
      <c r="E90" s="189">
        <v>8</v>
      </c>
      <c r="F90" s="189">
        <v>6</v>
      </c>
      <c r="G90" s="189">
        <v>1</v>
      </c>
      <c r="H90" s="188">
        <v>59</v>
      </c>
    </row>
    <row r="91" spans="1:8" ht="15" hidden="1" customHeight="1">
      <c r="A91" s="45">
        <v>2015</v>
      </c>
      <c r="B91" s="189">
        <v>11</v>
      </c>
      <c r="C91" s="189">
        <v>8</v>
      </c>
      <c r="D91" s="189">
        <v>22</v>
      </c>
      <c r="E91" s="189">
        <v>9</v>
      </c>
      <c r="F91" s="189">
        <v>6</v>
      </c>
      <c r="G91" s="189">
        <v>1</v>
      </c>
      <c r="H91" s="188">
        <v>57</v>
      </c>
    </row>
    <row r="92" spans="1:8" ht="15" hidden="1" customHeight="1">
      <c r="A92" s="45">
        <v>2015</v>
      </c>
      <c r="B92" s="189">
        <v>9</v>
      </c>
      <c r="C92" s="189">
        <v>10</v>
      </c>
      <c r="D92" s="189">
        <v>23</v>
      </c>
      <c r="E92" s="189">
        <v>8</v>
      </c>
      <c r="F92" s="189">
        <v>6</v>
      </c>
      <c r="G92" s="189">
        <v>1</v>
      </c>
      <c r="H92" s="188">
        <v>57</v>
      </c>
    </row>
    <row r="93" spans="1:8" ht="15" hidden="1" customHeight="1">
      <c r="A93" s="45">
        <v>2015</v>
      </c>
      <c r="B93" s="189">
        <v>9</v>
      </c>
      <c r="C93" s="189">
        <v>9</v>
      </c>
      <c r="D93" s="189">
        <v>24</v>
      </c>
      <c r="E93" s="189">
        <v>7</v>
      </c>
      <c r="F93" s="189">
        <v>6</v>
      </c>
      <c r="G93" s="189">
        <v>1</v>
      </c>
      <c r="H93" s="188">
        <v>56</v>
      </c>
    </row>
    <row r="94" spans="1:8" ht="15" hidden="1" customHeight="1">
      <c r="A94" s="45">
        <v>2015</v>
      </c>
      <c r="B94" s="189">
        <v>8</v>
      </c>
      <c r="C94" s="189">
        <v>8</v>
      </c>
      <c r="D94" s="189">
        <v>25</v>
      </c>
      <c r="E94" s="189">
        <v>7</v>
      </c>
      <c r="F94" s="189">
        <v>6</v>
      </c>
      <c r="G94" s="189">
        <v>1</v>
      </c>
      <c r="H94" s="188">
        <v>55</v>
      </c>
    </row>
    <row r="95" spans="1:8" ht="15" hidden="1" customHeight="1">
      <c r="A95" s="45">
        <v>2015</v>
      </c>
      <c r="B95" s="189">
        <v>9</v>
      </c>
      <c r="C95" s="189">
        <v>8</v>
      </c>
      <c r="D95" s="189">
        <v>25</v>
      </c>
      <c r="E95" s="189">
        <v>6</v>
      </c>
      <c r="F95" s="189">
        <v>6</v>
      </c>
      <c r="G95" s="189">
        <v>1</v>
      </c>
      <c r="H95" s="188">
        <v>55</v>
      </c>
    </row>
    <row r="96" spans="1:8" s="180" customFormat="1" ht="25.9" hidden="1" customHeight="1">
      <c r="A96" s="190">
        <v>2016</v>
      </c>
      <c r="B96" s="220"/>
      <c r="C96" s="220"/>
      <c r="D96" s="220"/>
      <c r="E96" s="220"/>
      <c r="F96" s="220"/>
      <c r="G96" s="220"/>
      <c r="H96" s="219"/>
    </row>
    <row r="97" spans="1:8" ht="15" hidden="1" customHeight="1">
      <c r="A97" s="45">
        <v>2016</v>
      </c>
      <c r="B97" s="189">
        <v>10</v>
      </c>
      <c r="C97" s="189">
        <v>9</v>
      </c>
      <c r="D97" s="189">
        <v>25</v>
      </c>
      <c r="E97" s="189">
        <v>6</v>
      </c>
      <c r="F97" s="189">
        <v>6</v>
      </c>
      <c r="G97" s="189">
        <v>1</v>
      </c>
      <c r="H97" s="188">
        <v>57</v>
      </c>
    </row>
    <row r="98" spans="1:8" ht="15" hidden="1" customHeight="1">
      <c r="A98" s="45">
        <v>2016</v>
      </c>
      <c r="B98" s="189">
        <v>9</v>
      </c>
      <c r="C98" s="189">
        <v>8</v>
      </c>
      <c r="D98" s="189">
        <v>24</v>
      </c>
      <c r="E98" s="189">
        <v>6</v>
      </c>
      <c r="F98" s="189">
        <v>6</v>
      </c>
      <c r="G98" s="189">
        <v>1</v>
      </c>
      <c r="H98" s="188">
        <v>54</v>
      </c>
    </row>
    <row r="99" spans="1:8" ht="15" hidden="1" customHeight="1">
      <c r="A99" s="45">
        <v>2016</v>
      </c>
      <c r="B99" s="189">
        <v>10</v>
      </c>
      <c r="C99" s="189">
        <v>10</v>
      </c>
      <c r="D99" s="189">
        <v>21</v>
      </c>
      <c r="E99" s="189">
        <v>6</v>
      </c>
      <c r="F99" s="189">
        <v>6</v>
      </c>
      <c r="G99" s="189">
        <v>1</v>
      </c>
      <c r="H99" s="188">
        <v>54</v>
      </c>
    </row>
    <row r="100" spans="1:8" ht="15" customHeight="1">
      <c r="A100" s="45">
        <v>2016</v>
      </c>
      <c r="B100" s="189">
        <v>11</v>
      </c>
      <c r="C100" s="189">
        <v>9</v>
      </c>
      <c r="D100" s="189">
        <v>22</v>
      </c>
      <c r="E100" s="189">
        <v>5</v>
      </c>
      <c r="F100" s="189">
        <v>6</v>
      </c>
      <c r="G100" s="189">
        <v>1</v>
      </c>
      <c r="H100" s="188">
        <v>54</v>
      </c>
    </row>
    <row r="101" spans="1:8" ht="15" hidden="1" customHeight="1">
      <c r="A101" s="45">
        <v>2016</v>
      </c>
      <c r="B101" s="189">
        <v>11</v>
      </c>
      <c r="C101" s="189">
        <v>9</v>
      </c>
      <c r="D101" s="189">
        <v>23</v>
      </c>
      <c r="E101" s="189">
        <v>4</v>
      </c>
      <c r="F101" s="189">
        <v>6</v>
      </c>
      <c r="G101" s="189">
        <v>1</v>
      </c>
      <c r="H101" s="188">
        <v>54</v>
      </c>
    </row>
    <row r="102" spans="1:8" s="175" customFormat="1" ht="15" hidden="1" customHeight="1">
      <c r="A102" s="45">
        <v>2016</v>
      </c>
      <c r="B102" s="189">
        <v>11</v>
      </c>
      <c r="C102" s="189">
        <v>8</v>
      </c>
      <c r="D102" s="189">
        <v>23</v>
      </c>
      <c r="E102" s="189">
        <v>4</v>
      </c>
      <c r="F102" s="189">
        <v>6</v>
      </c>
      <c r="G102" s="189">
        <v>1</v>
      </c>
      <c r="H102" s="188">
        <v>53</v>
      </c>
    </row>
    <row r="103" spans="1:8" ht="15" hidden="1" customHeight="1">
      <c r="A103" s="45">
        <v>2016</v>
      </c>
      <c r="B103" s="189">
        <v>15</v>
      </c>
      <c r="C103" s="189">
        <v>9</v>
      </c>
      <c r="D103" s="189">
        <v>20</v>
      </c>
      <c r="E103" s="189">
        <v>6</v>
      </c>
      <c r="F103" s="189">
        <v>5</v>
      </c>
      <c r="G103" s="189">
        <v>1</v>
      </c>
      <c r="H103" s="188">
        <v>56</v>
      </c>
    </row>
    <row r="104" spans="1:8" ht="15" hidden="1" customHeight="1">
      <c r="A104" s="45">
        <v>2016</v>
      </c>
      <c r="B104" s="189">
        <v>15</v>
      </c>
      <c r="C104" s="189">
        <v>9</v>
      </c>
      <c r="D104" s="189">
        <v>19</v>
      </c>
      <c r="E104" s="189">
        <v>6</v>
      </c>
      <c r="F104" s="189">
        <v>5</v>
      </c>
      <c r="G104" s="189">
        <v>1</v>
      </c>
      <c r="H104" s="188">
        <v>55</v>
      </c>
    </row>
    <row r="105" spans="1:8" ht="15" hidden="1" customHeight="1">
      <c r="A105" s="45">
        <v>2016</v>
      </c>
      <c r="B105" s="189">
        <v>15</v>
      </c>
      <c r="C105" s="189">
        <v>10</v>
      </c>
      <c r="D105" s="189">
        <v>16</v>
      </c>
      <c r="E105" s="189">
        <v>5</v>
      </c>
      <c r="F105" s="189">
        <v>6</v>
      </c>
      <c r="G105" s="189">
        <v>1</v>
      </c>
      <c r="H105" s="188">
        <v>53</v>
      </c>
    </row>
    <row r="106" spans="1:8" ht="15" hidden="1" customHeight="1">
      <c r="A106" s="45">
        <v>2016</v>
      </c>
      <c r="B106" s="189">
        <v>15</v>
      </c>
      <c r="C106" s="189">
        <v>9</v>
      </c>
      <c r="D106" s="189">
        <v>17</v>
      </c>
      <c r="E106" s="189">
        <v>4</v>
      </c>
      <c r="F106" s="189">
        <v>6</v>
      </c>
      <c r="G106" s="189">
        <v>1</v>
      </c>
      <c r="H106" s="188">
        <v>52</v>
      </c>
    </row>
    <row r="107" spans="1:8" ht="15" hidden="1" customHeight="1">
      <c r="A107" s="45">
        <v>2016</v>
      </c>
      <c r="B107" s="189">
        <v>14</v>
      </c>
      <c r="C107" s="189">
        <v>9</v>
      </c>
      <c r="D107" s="189">
        <v>17</v>
      </c>
      <c r="E107" s="189">
        <v>3</v>
      </c>
      <c r="F107" s="189">
        <v>7</v>
      </c>
      <c r="G107" s="189">
        <v>1</v>
      </c>
      <c r="H107" s="188">
        <v>51</v>
      </c>
    </row>
    <row r="108" spans="1:8" ht="15" hidden="1" customHeight="1">
      <c r="A108" s="45">
        <v>2016</v>
      </c>
      <c r="B108" s="189">
        <v>13</v>
      </c>
      <c r="C108" s="189">
        <v>10</v>
      </c>
      <c r="D108" s="189">
        <v>17</v>
      </c>
      <c r="E108" s="189">
        <v>4</v>
      </c>
      <c r="F108" s="189">
        <v>6</v>
      </c>
      <c r="G108" s="189">
        <v>1</v>
      </c>
      <c r="H108" s="188">
        <v>51</v>
      </c>
    </row>
    <row r="109" spans="1:8" s="180" customFormat="1" ht="25.9" hidden="1" customHeight="1">
      <c r="A109" s="45">
        <v>2017</v>
      </c>
      <c r="B109" s="220"/>
      <c r="C109" s="220"/>
      <c r="D109" s="220"/>
      <c r="E109" s="220"/>
      <c r="F109" s="220"/>
      <c r="G109" s="220"/>
      <c r="H109" s="219"/>
    </row>
    <row r="110" spans="1:8" ht="15" hidden="1" customHeight="1">
      <c r="A110" s="45">
        <v>2017</v>
      </c>
      <c r="B110" s="189">
        <v>10</v>
      </c>
      <c r="C110" s="189">
        <v>8</v>
      </c>
      <c r="D110" s="189">
        <v>18</v>
      </c>
      <c r="E110" s="189">
        <v>6</v>
      </c>
      <c r="F110" s="189">
        <v>4</v>
      </c>
      <c r="G110" s="189">
        <v>1</v>
      </c>
      <c r="H110" s="188">
        <v>47</v>
      </c>
    </row>
    <row r="111" spans="1:8" ht="15" hidden="1" customHeight="1">
      <c r="A111" s="45">
        <v>2017</v>
      </c>
      <c r="B111" s="189">
        <v>13</v>
      </c>
      <c r="C111" s="189">
        <v>9</v>
      </c>
      <c r="D111" s="189">
        <v>17</v>
      </c>
      <c r="E111" s="189">
        <v>7</v>
      </c>
      <c r="F111" s="189">
        <v>4</v>
      </c>
      <c r="G111" s="189">
        <v>1</v>
      </c>
      <c r="H111" s="188">
        <v>51</v>
      </c>
    </row>
    <row r="112" spans="1:8" ht="15" hidden="1" customHeight="1">
      <c r="A112" s="45">
        <v>2017</v>
      </c>
      <c r="B112" s="189">
        <v>14</v>
      </c>
      <c r="C112" s="189">
        <v>8</v>
      </c>
      <c r="D112" s="189">
        <v>15</v>
      </c>
      <c r="E112" s="189">
        <v>7</v>
      </c>
      <c r="F112" s="189">
        <v>4</v>
      </c>
      <c r="G112" s="189">
        <v>1</v>
      </c>
      <c r="H112" s="188">
        <v>49</v>
      </c>
    </row>
    <row r="113" spans="1:8" ht="15" customHeight="1">
      <c r="A113" s="45">
        <v>2017</v>
      </c>
      <c r="B113" s="189">
        <v>11</v>
      </c>
      <c r="C113" s="189">
        <v>7</v>
      </c>
      <c r="D113" s="189">
        <v>16</v>
      </c>
      <c r="E113" s="189">
        <v>7</v>
      </c>
      <c r="F113" s="189">
        <v>4</v>
      </c>
      <c r="G113" s="189">
        <v>1</v>
      </c>
      <c r="H113" s="188">
        <v>46</v>
      </c>
    </row>
    <row r="114" spans="1:8" ht="15" hidden="1" customHeight="1">
      <c r="A114" s="45">
        <v>2017</v>
      </c>
      <c r="B114" s="187">
        <v>11</v>
      </c>
      <c r="C114" s="187">
        <v>6</v>
      </c>
      <c r="D114" s="187">
        <v>16</v>
      </c>
      <c r="E114" s="187">
        <v>9</v>
      </c>
      <c r="F114" s="187">
        <v>3</v>
      </c>
      <c r="G114" s="187">
        <v>1</v>
      </c>
      <c r="H114" s="186">
        <v>46</v>
      </c>
    </row>
    <row r="115" spans="1:8" s="175" customFormat="1" ht="15" hidden="1" customHeight="1">
      <c r="A115" s="45">
        <v>2017</v>
      </c>
      <c r="B115" s="187">
        <v>12</v>
      </c>
      <c r="C115" s="187">
        <v>5</v>
      </c>
      <c r="D115" s="187">
        <v>17</v>
      </c>
      <c r="E115" s="187">
        <v>8</v>
      </c>
      <c r="F115" s="187">
        <v>3</v>
      </c>
      <c r="G115" s="187">
        <v>1</v>
      </c>
      <c r="H115" s="186">
        <v>46</v>
      </c>
    </row>
    <row r="116" spans="1:8" ht="15" hidden="1" customHeight="1">
      <c r="A116" s="45">
        <v>2017</v>
      </c>
      <c r="B116" s="187">
        <v>10</v>
      </c>
      <c r="C116" s="187">
        <v>7</v>
      </c>
      <c r="D116" s="187">
        <v>18</v>
      </c>
      <c r="E116" s="187">
        <v>7</v>
      </c>
      <c r="F116" s="187">
        <v>3</v>
      </c>
      <c r="G116" s="187">
        <v>1</v>
      </c>
      <c r="H116" s="186">
        <v>46</v>
      </c>
    </row>
    <row r="117" spans="1:8" ht="15" hidden="1" customHeight="1">
      <c r="A117" s="45">
        <v>2017</v>
      </c>
      <c r="B117" s="187">
        <v>10</v>
      </c>
      <c r="C117" s="187">
        <v>6</v>
      </c>
      <c r="D117" s="187">
        <v>20</v>
      </c>
      <c r="E117" s="187">
        <v>7</v>
      </c>
      <c r="F117" s="187">
        <v>2</v>
      </c>
      <c r="G117" s="187">
        <v>1</v>
      </c>
      <c r="H117" s="186">
        <v>46</v>
      </c>
    </row>
    <row r="118" spans="1:8" ht="15" hidden="1" customHeight="1">
      <c r="A118" s="45">
        <v>2017</v>
      </c>
      <c r="B118" s="187">
        <v>8</v>
      </c>
      <c r="C118" s="187">
        <v>5</v>
      </c>
      <c r="D118" s="187">
        <v>19</v>
      </c>
      <c r="E118" s="187">
        <v>7</v>
      </c>
      <c r="F118" s="187">
        <v>2</v>
      </c>
      <c r="G118" s="187">
        <v>1</v>
      </c>
      <c r="H118" s="186">
        <v>42</v>
      </c>
    </row>
    <row r="119" spans="1:8" ht="15" hidden="1" customHeight="1">
      <c r="A119" s="45">
        <v>2017</v>
      </c>
      <c r="B119" s="187">
        <v>8</v>
      </c>
      <c r="C119" s="187">
        <v>4</v>
      </c>
      <c r="D119" s="187">
        <v>18</v>
      </c>
      <c r="E119" s="187">
        <v>7</v>
      </c>
      <c r="F119" s="187">
        <v>2</v>
      </c>
      <c r="G119" s="187">
        <v>1</v>
      </c>
      <c r="H119" s="186">
        <v>40</v>
      </c>
    </row>
    <row r="120" spans="1:8" ht="15" hidden="1" customHeight="1">
      <c r="A120" s="45">
        <v>2017</v>
      </c>
      <c r="B120" s="187">
        <v>9</v>
      </c>
      <c r="C120" s="187">
        <v>4</v>
      </c>
      <c r="D120" s="187">
        <v>17</v>
      </c>
      <c r="E120" s="187">
        <v>7</v>
      </c>
      <c r="F120" s="187">
        <v>2</v>
      </c>
      <c r="G120" s="187">
        <v>1</v>
      </c>
      <c r="H120" s="186">
        <v>40</v>
      </c>
    </row>
    <row r="121" spans="1:8" ht="15" hidden="1" customHeight="1">
      <c r="A121" s="45">
        <v>2017</v>
      </c>
      <c r="B121" s="187">
        <v>8</v>
      </c>
      <c r="C121" s="187">
        <v>5</v>
      </c>
      <c r="D121" s="187">
        <v>16</v>
      </c>
      <c r="E121" s="187">
        <v>7</v>
      </c>
      <c r="F121" s="187">
        <v>2</v>
      </c>
      <c r="G121" s="187">
        <v>1</v>
      </c>
      <c r="H121" s="186">
        <v>39</v>
      </c>
    </row>
    <row r="122" spans="1:8" s="180" customFormat="1" ht="25.9" customHeight="1">
      <c r="A122" s="190">
        <v>2018</v>
      </c>
      <c r="B122" s="220"/>
      <c r="C122" s="220"/>
      <c r="D122" s="220"/>
      <c r="E122" s="220"/>
      <c r="F122" s="220"/>
      <c r="G122" s="220"/>
      <c r="H122" s="219"/>
    </row>
    <row r="123" spans="1:8" ht="15" customHeight="1">
      <c r="A123" s="174" t="s">
        <v>94</v>
      </c>
      <c r="B123" s="173">
        <v>10</v>
      </c>
      <c r="C123" s="173">
        <v>4</v>
      </c>
      <c r="D123" s="173">
        <v>18</v>
      </c>
      <c r="E123" s="173">
        <v>6</v>
      </c>
      <c r="F123" s="173">
        <v>3</v>
      </c>
      <c r="G123" s="173">
        <v>1</v>
      </c>
      <c r="H123" s="173">
        <v>42</v>
      </c>
    </row>
    <row r="124" spans="1:8" ht="15" customHeight="1">
      <c r="A124" s="174" t="s">
        <v>93</v>
      </c>
      <c r="B124" s="173">
        <v>13</v>
      </c>
      <c r="C124" s="173">
        <v>2</v>
      </c>
      <c r="D124" s="173">
        <v>17</v>
      </c>
      <c r="E124" s="173">
        <v>4</v>
      </c>
      <c r="F124" s="173">
        <v>4</v>
      </c>
      <c r="G124" s="173">
        <v>1</v>
      </c>
      <c r="H124" s="173">
        <v>41</v>
      </c>
    </row>
    <row r="125" spans="1:8" ht="15" customHeight="1">
      <c r="A125" s="179" t="s">
        <v>92</v>
      </c>
      <c r="B125" s="178">
        <v>14</v>
      </c>
      <c r="C125" s="178">
        <v>2</v>
      </c>
      <c r="D125" s="178">
        <v>16</v>
      </c>
      <c r="E125" s="178">
        <v>4</v>
      </c>
      <c r="F125" s="178">
        <v>4</v>
      </c>
      <c r="G125" s="178">
        <v>1</v>
      </c>
      <c r="H125" s="178">
        <v>41</v>
      </c>
    </row>
    <row r="126" spans="1:8" ht="15" customHeight="1">
      <c r="A126" s="177" t="s">
        <v>91</v>
      </c>
      <c r="B126" s="176">
        <v>13</v>
      </c>
      <c r="C126" s="176">
        <v>2</v>
      </c>
      <c r="D126" s="176">
        <v>16</v>
      </c>
      <c r="E126" s="176">
        <v>4</v>
      </c>
      <c r="F126" s="176">
        <v>4</v>
      </c>
      <c r="G126" s="176">
        <v>1</v>
      </c>
      <c r="H126" s="176">
        <v>40</v>
      </c>
    </row>
    <row r="127" spans="1:8" ht="15" customHeight="1">
      <c r="A127" s="174" t="s">
        <v>90</v>
      </c>
      <c r="B127" s="173">
        <v>13</v>
      </c>
      <c r="C127" s="173">
        <v>1</v>
      </c>
      <c r="D127" s="173">
        <v>17</v>
      </c>
      <c r="E127" s="173">
        <v>4</v>
      </c>
      <c r="F127" s="173">
        <v>4</v>
      </c>
      <c r="G127" s="173">
        <v>1</v>
      </c>
      <c r="H127" s="173">
        <v>40</v>
      </c>
    </row>
    <row r="128" spans="1:8" s="175" customFormat="1" ht="15" customHeight="1">
      <c r="A128" s="174" t="s">
        <v>89</v>
      </c>
      <c r="B128" s="173">
        <v>10</v>
      </c>
      <c r="C128" s="173">
        <v>2</v>
      </c>
      <c r="D128" s="173">
        <v>16</v>
      </c>
      <c r="E128" s="173">
        <v>4</v>
      </c>
      <c r="F128" s="173">
        <v>4</v>
      </c>
      <c r="G128" s="173">
        <v>1</v>
      </c>
      <c r="H128" s="173">
        <v>37</v>
      </c>
    </row>
    <row r="129" spans="1:8" ht="15" customHeight="1">
      <c r="A129" s="174" t="s">
        <v>88</v>
      </c>
      <c r="B129" s="173">
        <v>10</v>
      </c>
      <c r="C129" s="173">
        <v>3</v>
      </c>
      <c r="D129" s="173">
        <v>13</v>
      </c>
      <c r="E129" s="173">
        <v>5</v>
      </c>
      <c r="F129" s="173">
        <v>4</v>
      </c>
      <c r="G129" s="173">
        <v>1</v>
      </c>
      <c r="H129" s="173">
        <v>36</v>
      </c>
    </row>
    <row r="130" spans="1:8" ht="15" customHeight="1">
      <c r="A130" s="174" t="s">
        <v>87</v>
      </c>
      <c r="B130" s="173">
        <v>9</v>
      </c>
      <c r="C130" s="173">
        <v>4</v>
      </c>
      <c r="D130" s="173">
        <v>13</v>
      </c>
      <c r="E130" s="173">
        <v>5</v>
      </c>
      <c r="F130" s="173">
        <v>4</v>
      </c>
      <c r="G130" s="173">
        <v>1</v>
      </c>
      <c r="H130" s="173">
        <v>36</v>
      </c>
    </row>
    <row r="131" spans="1:8" ht="15" customHeight="1">
      <c r="A131" s="174" t="s">
        <v>86</v>
      </c>
      <c r="B131" s="173">
        <v>9</v>
      </c>
      <c r="C131" s="173">
        <v>5</v>
      </c>
      <c r="D131" s="173">
        <v>12</v>
      </c>
      <c r="E131" s="173">
        <v>6</v>
      </c>
      <c r="F131" s="173">
        <v>4</v>
      </c>
      <c r="G131" s="173">
        <v>1</v>
      </c>
      <c r="H131" s="173">
        <v>37</v>
      </c>
    </row>
    <row r="132" spans="1:8" ht="15" customHeight="1">
      <c r="A132" s="174" t="s">
        <v>85</v>
      </c>
      <c r="B132" s="173">
        <v>10</v>
      </c>
      <c r="C132" s="173">
        <v>5</v>
      </c>
      <c r="D132" s="173">
        <v>12</v>
      </c>
      <c r="E132" s="173">
        <v>7</v>
      </c>
      <c r="F132" s="173">
        <v>2</v>
      </c>
      <c r="G132" s="173">
        <v>1</v>
      </c>
      <c r="H132" s="173">
        <v>37</v>
      </c>
    </row>
    <row r="133" spans="1:8" ht="15" customHeight="1">
      <c r="A133" s="174" t="s">
        <v>84</v>
      </c>
      <c r="B133" s="173">
        <v>10</v>
      </c>
      <c r="C133" s="173">
        <v>4</v>
      </c>
      <c r="D133" s="173">
        <v>10</v>
      </c>
      <c r="E133" s="173">
        <v>7</v>
      </c>
      <c r="F133" s="173">
        <v>2</v>
      </c>
      <c r="G133" s="173">
        <v>1</v>
      </c>
      <c r="H133" s="173">
        <v>34</v>
      </c>
    </row>
    <row r="134" spans="1:8" ht="15" customHeight="1">
      <c r="A134" s="174" t="s">
        <v>83</v>
      </c>
      <c r="B134" s="173">
        <v>9</v>
      </c>
      <c r="C134" s="173">
        <v>5</v>
      </c>
      <c r="D134" s="173">
        <v>11</v>
      </c>
      <c r="E134" s="173">
        <v>5</v>
      </c>
      <c r="F134" s="173">
        <v>2</v>
      </c>
      <c r="G134" s="173">
        <v>1</v>
      </c>
      <c r="H134" s="173">
        <v>33</v>
      </c>
    </row>
    <row r="135" spans="1:8" s="180" customFormat="1" ht="25.9" customHeight="1">
      <c r="A135" s="182">
        <v>2019</v>
      </c>
      <c r="B135" s="218"/>
      <c r="C135" s="218"/>
      <c r="D135" s="218"/>
      <c r="E135" s="218"/>
      <c r="F135" s="218"/>
      <c r="G135" s="218"/>
      <c r="H135" s="218"/>
    </row>
    <row r="136" spans="1:8" ht="15" customHeight="1">
      <c r="A136" s="174" t="s">
        <v>94</v>
      </c>
      <c r="B136" s="173">
        <v>9</v>
      </c>
      <c r="C136" s="173">
        <v>4</v>
      </c>
      <c r="D136" s="173">
        <v>12</v>
      </c>
      <c r="E136" s="173">
        <v>3</v>
      </c>
      <c r="F136" s="173">
        <v>1</v>
      </c>
      <c r="G136" s="173">
        <v>1</v>
      </c>
      <c r="H136" s="173">
        <v>30</v>
      </c>
    </row>
    <row r="137" spans="1:8" ht="15" customHeight="1">
      <c r="A137" s="174" t="s">
        <v>93</v>
      </c>
      <c r="B137" s="173">
        <v>10</v>
      </c>
      <c r="C137" s="173">
        <v>3</v>
      </c>
      <c r="D137" s="173">
        <v>12</v>
      </c>
      <c r="E137" s="173">
        <v>3</v>
      </c>
      <c r="F137" s="173">
        <v>1</v>
      </c>
      <c r="G137" s="173">
        <v>1</v>
      </c>
      <c r="H137" s="173">
        <v>30</v>
      </c>
    </row>
    <row r="138" spans="1:8" ht="15" customHeight="1">
      <c r="A138" s="179" t="s">
        <v>92</v>
      </c>
      <c r="B138" s="178">
        <v>9</v>
      </c>
      <c r="C138" s="178">
        <v>3</v>
      </c>
      <c r="D138" s="178">
        <v>11</v>
      </c>
      <c r="E138" s="178">
        <v>3</v>
      </c>
      <c r="F138" s="178">
        <v>1</v>
      </c>
      <c r="G138" s="178">
        <v>1</v>
      </c>
      <c r="H138" s="178">
        <v>28</v>
      </c>
    </row>
    <row r="139" spans="1:8" ht="15" customHeight="1">
      <c r="A139" s="177" t="s">
        <v>91</v>
      </c>
      <c r="B139" s="176">
        <v>9</v>
      </c>
      <c r="C139" s="176">
        <v>3</v>
      </c>
      <c r="D139" s="176">
        <v>11</v>
      </c>
      <c r="E139" s="176">
        <v>3</v>
      </c>
      <c r="F139" s="176">
        <v>1</v>
      </c>
      <c r="G139" s="176">
        <v>1</v>
      </c>
      <c r="H139" s="176">
        <v>28</v>
      </c>
    </row>
    <row r="140" spans="1:8" ht="15" customHeight="1">
      <c r="A140" s="174" t="s">
        <v>90</v>
      </c>
      <c r="B140" s="173">
        <v>8</v>
      </c>
      <c r="C140" s="173">
        <v>3</v>
      </c>
      <c r="D140" s="173">
        <v>11</v>
      </c>
      <c r="E140" s="173">
        <v>3</v>
      </c>
      <c r="F140" s="173">
        <v>1</v>
      </c>
      <c r="G140" s="173">
        <v>1</v>
      </c>
      <c r="H140" s="173">
        <v>27</v>
      </c>
    </row>
    <row r="141" spans="1:8" s="175" customFormat="1" ht="15" customHeight="1">
      <c r="A141" s="174" t="s">
        <v>89</v>
      </c>
      <c r="B141" s="173">
        <v>7</v>
      </c>
      <c r="C141" s="173">
        <v>3</v>
      </c>
      <c r="D141" s="173">
        <v>11</v>
      </c>
      <c r="E141" s="173">
        <v>3</v>
      </c>
      <c r="F141" s="173">
        <v>1</v>
      </c>
      <c r="G141" s="173">
        <v>1</v>
      </c>
      <c r="H141" s="173">
        <v>26</v>
      </c>
    </row>
    <row r="142" spans="1:8" ht="15" customHeight="1">
      <c r="A142" s="174" t="s">
        <v>88</v>
      </c>
      <c r="B142" s="173">
        <v>5</v>
      </c>
      <c r="C142" s="173">
        <v>3</v>
      </c>
      <c r="D142" s="173">
        <v>10</v>
      </c>
      <c r="E142" s="173">
        <v>4</v>
      </c>
      <c r="F142" s="173">
        <v>1</v>
      </c>
      <c r="G142" s="173">
        <v>1</v>
      </c>
      <c r="H142" s="173">
        <v>24</v>
      </c>
    </row>
    <row r="143" spans="1:8" ht="15" customHeight="1">
      <c r="A143" s="174" t="s">
        <v>87</v>
      </c>
      <c r="B143" s="173">
        <v>5</v>
      </c>
      <c r="C143" s="173">
        <v>4</v>
      </c>
      <c r="D143" s="173">
        <v>10</v>
      </c>
      <c r="E143" s="173">
        <v>5</v>
      </c>
      <c r="F143" s="173">
        <v>1</v>
      </c>
      <c r="G143" s="173"/>
      <c r="H143" s="173">
        <v>25</v>
      </c>
    </row>
    <row r="144" spans="1:8" ht="15" customHeight="1">
      <c r="A144" s="174" t="s">
        <v>86</v>
      </c>
      <c r="B144" s="173">
        <v>5</v>
      </c>
      <c r="C144" s="173">
        <v>4</v>
      </c>
      <c r="D144" s="173">
        <v>10</v>
      </c>
      <c r="E144" s="173">
        <v>4</v>
      </c>
      <c r="F144" s="173">
        <v>1</v>
      </c>
      <c r="G144" s="173">
        <v>1</v>
      </c>
      <c r="H144" s="173">
        <v>25</v>
      </c>
    </row>
    <row r="145" spans="1:8" ht="15" customHeight="1">
      <c r="A145" s="174" t="s">
        <v>85</v>
      </c>
      <c r="B145" s="173">
        <v>5</v>
      </c>
      <c r="C145" s="173">
        <v>4</v>
      </c>
      <c r="D145" s="173">
        <v>10</v>
      </c>
      <c r="E145" s="173">
        <v>5</v>
      </c>
      <c r="F145" s="173"/>
      <c r="G145" s="173">
        <v>1</v>
      </c>
      <c r="H145" s="173">
        <v>25</v>
      </c>
    </row>
    <row r="146" spans="1:8" ht="15" customHeight="1">
      <c r="A146" s="174" t="s">
        <v>84</v>
      </c>
      <c r="B146" s="173">
        <v>5</v>
      </c>
      <c r="C146" s="173">
        <v>4</v>
      </c>
      <c r="D146" s="173">
        <v>11</v>
      </c>
      <c r="E146" s="173">
        <v>4</v>
      </c>
      <c r="F146" s="173"/>
      <c r="G146" s="173">
        <v>1</v>
      </c>
      <c r="H146" s="173">
        <v>25</v>
      </c>
    </row>
    <row r="147" spans="1:8" ht="15" customHeight="1">
      <c r="A147" s="174" t="s">
        <v>83</v>
      </c>
      <c r="B147" s="173">
        <v>5</v>
      </c>
      <c r="C147" s="173">
        <v>5</v>
      </c>
      <c r="D147" s="173">
        <v>9</v>
      </c>
      <c r="E147" s="173">
        <v>3</v>
      </c>
      <c r="F147" s="173">
        <v>1</v>
      </c>
      <c r="G147" s="173">
        <v>1</v>
      </c>
      <c r="H147" s="173">
        <v>24</v>
      </c>
    </row>
    <row r="148" spans="1:8" s="180" customFormat="1" ht="25.9" customHeight="1">
      <c r="A148" s="182">
        <v>2020</v>
      </c>
      <c r="B148" s="218"/>
      <c r="C148" s="218"/>
      <c r="D148" s="218"/>
      <c r="E148" s="218"/>
      <c r="F148" s="218"/>
      <c r="G148" s="218"/>
      <c r="H148" s="218"/>
    </row>
    <row r="149" spans="1:8" ht="15" customHeight="1">
      <c r="A149" s="174" t="s">
        <v>94</v>
      </c>
      <c r="B149" s="173">
        <v>4</v>
      </c>
      <c r="C149" s="173">
        <v>5</v>
      </c>
      <c r="D149" s="173">
        <v>9</v>
      </c>
      <c r="E149" s="173">
        <v>4</v>
      </c>
      <c r="F149" s="173"/>
      <c r="G149" s="173">
        <v>1</v>
      </c>
      <c r="H149" s="173">
        <v>23</v>
      </c>
    </row>
    <row r="150" spans="1:8" ht="15" customHeight="1">
      <c r="A150" s="174" t="s">
        <v>93</v>
      </c>
      <c r="B150" s="173">
        <v>5</v>
      </c>
      <c r="C150" s="173">
        <v>5</v>
      </c>
      <c r="D150" s="173">
        <v>9</v>
      </c>
      <c r="E150" s="173">
        <v>4</v>
      </c>
      <c r="F150" s="173"/>
      <c r="G150" s="173">
        <v>1</v>
      </c>
      <c r="H150" s="173">
        <v>24</v>
      </c>
    </row>
    <row r="151" spans="1:8" ht="15" customHeight="1">
      <c r="A151" s="179" t="s">
        <v>92</v>
      </c>
      <c r="B151" s="178">
        <v>6</v>
      </c>
      <c r="C151" s="178">
        <v>5</v>
      </c>
      <c r="D151" s="178">
        <v>9</v>
      </c>
      <c r="E151" s="178">
        <v>4</v>
      </c>
      <c r="F151" s="178"/>
      <c r="G151" s="178">
        <v>1</v>
      </c>
      <c r="H151" s="178">
        <v>25</v>
      </c>
    </row>
    <row r="152" spans="1:8" ht="15" customHeight="1">
      <c r="A152" s="177" t="s">
        <v>91</v>
      </c>
      <c r="B152" s="176">
        <v>6</v>
      </c>
      <c r="C152" s="176">
        <v>5</v>
      </c>
      <c r="D152" s="176">
        <v>9</v>
      </c>
      <c r="E152" s="176">
        <v>4</v>
      </c>
      <c r="F152" s="176"/>
      <c r="G152" s="176">
        <v>1</v>
      </c>
      <c r="H152" s="176">
        <v>25</v>
      </c>
    </row>
    <row r="153" spans="1:8" ht="15" customHeight="1">
      <c r="A153" s="174" t="s">
        <v>90</v>
      </c>
      <c r="B153" s="173"/>
      <c r="C153" s="173"/>
      <c r="D153" s="173"/>
      <c r="E153" s="173"/>
      <c r="F153" s="173"/>
      <c r="G153" s="173"/>
      <c r="H153" s="173"/>
    </row>
    <row r="154" spans="1:8" s="175" customFormat="1" ht="15" customHeight="1">
      <c r="A154" s="174" t="s">
        <v>89</v>
      </c>
      <c r="B154" s="173"/>
      <c r="C154" s="173"/>
      <c r="D154" s="173"/>
      <c r="E154" s="173"/>
      <c r="F154" s="173"/>
      <c r="G154" s="173"/>
      <c r="H154" s="173"/>
    </row>
    <row r="155" spans="1:8" ht="15" customHeight="1">
      <c r="A155" s="174" t="s">
        <v>88</v>
      </c>
      <c r="B155" s="173"/>
      <c r="C155" s="173"/>
      <c r="D155" s="173"/>
      <c r="E155" s="173"/>
      <c r="F155" s="173"/>
      <c r="G155" s="173"/>
      <c r="H155" s="173"/>
    </row>
    <row r="156" spans="1:8" ht="15" customHeight="1">
      <c r="A156" s="174" t="s">
        <v>87</v>
      </c>
      <c r="B156" s="173"/>
      <c r="C156" s="173"/>
      <c r="D156" s="173"/>
      <c r="E156" s="173"/>
      <c r="F156" s="173"/>
      <c r="G156" s="173"/>
      <c r="H156" s="173"/>
    </row>
    <row r="157" spans="1:8" ht="15" customHeight="1">
      <c r="A157" s="174" t="s">
        <v>86</v>
      </c>
      <c r="B157" s="173"/>
      <c r="C157" s="173"/>
      <c r="D157" s="173"/>
      <c r="E157" s="173"/>
      <c r="F157" s="173"/>
      <c r="G157" s="173"/>
      <c r="H157" s="173"/>
    </row>
    <row r="158" spans="1:8" ht="15" customHeight="1">
      <c r="A158" s="174" t="s">
        <v>85</v>
      </c>
      <c r="B158" s="173"/>
      <c r="C158" s="173"/>
      <c r="D158" s="173"/>
      <c r="E158" s="173"/>
      <c r="F158" s="173"/>
      <c r="G158" s="173"/>
      <c r="H158" s="173"/>
    </row>
    <row r="159" spans="1:8" ht="15" customHeight="1">
      <c r="A159" s="174" t="s">
        <v>84</v>
      </c>
      <c r="B159" s="173"/>
      <c r="C159" s="173"/>
      <c r="D159" s="173"/>
      <c r="E159" s="173"/>
      <c r="F159" s="173"/>
      <c r="G159" s="173"/>
      <c r="H159" s="173"/>
    </row>
    <row r="160" spans="1:8" ht="15" customHeight="1">
      <c r="A160" s="174" t="s">
        <v>83</v>
      </c>
      <c r="B160" s="173"/>
      <c r="C160" s="173"/>
      <c r="D160" s="173"/>
      <c r="E160" s="173"/>
      <c r="F160" s="173"/>
      <c r="G160" s="173"/>
      <c r="H160" s="173"/>
    </row>
    <row r="161" spans="1:8" ht="26.25" customHeight="1">
      <c r="A161" s="1049"/>
      <c r="B161" s="1050"/>
      <c r="C161" s="1050"/>
      <c r="D161" s="1050"/>
      <c r="E161" s="1050"/>
      <c r="F161" s="1051"/>
      <c r="G161" s="1051"/>
      <c r="H161" s="1051"/>
    </row>
    <row r="162" spans="1:8">
      <c r="A162" s="172"/>
      <c r="B162" s="170"/>
      <c r="C162" s="170"/>
      <c r="D162" s="170"/>
      <c r="E162" s="170"/>
      <c r="F162" s="170"/>
      <c r="G162" s="170"/>
      <c r="H162" s="170"/>
    </row>
    <row r="168" spans="1:8">
      <c r="G168" s="208"/>
    </row>
    <row r="169" spans="1:8">
      <c r="G169" s="208"/>
    </row>
    <row r="170" spans="1:8">
      <c r="G170" s="208"/>
    </row>
    <row r="171" spans="1:8">
      <c r="G171" s="208"/>
    </row>
    <row r="172" spans="1:8">
      <c r="G172" s="208"/>
    </row>
    <row r="173" spans="1:8">
      <c r="G173" s="208"/>
    </row>
    <row r="174" spans="1:8">
      <c r="G174" s="208"/>
    </row>
    <row r="175" spans="1:8" ht="20.100000000000001" customHeight="1">
      <c r="G175" s="208"/>
    </row>
    <row r="176" spans="1:8">
      <c r="G176" s="208"/>
    </row>
    <row r="177" spans="7:7">
      <c r="G177" s="208"/>
    </row>
    <row r="178" spans="7:7">
      <c r="G178" s="208"/>
    </row>
    <row r="179" spans="7:7">
      <c r="G179" s="208"/>
    </row>
    <row r="180" spans="7:7">
      <c r="G180" s="208"/>
    </row>
    <row r="181" spans="7:7">
      <c r="G181" s="208"/>
    </row>
    <row r="182" spans="7:7">
      <c r="G182" s="208"/>
    </row>
    <row r="183" spans="7:7">
      <c r="G183" s="208"/>
    </row>
    <row r="184" spans="7:7">
      <c r="G184" s="208"/>
    </row>
    <row r="185" spans="7:7">
      <c r="G185" s="208"/>
    </row>
    <row r="186" spans="7:7">
      <c r="G186" s="208"/>
    </row>
    <row r="187" spans="7:7">
      <c r="G187" s="208"/>
    </row>
    <row r="188" spans="7:7">
      <c r="G188" s="208"/>
    </row>
    <row r="189" spans="7:7">
      <c r="G189" s="208"/>
    </row>
    <row r="190" spans="7:7">
      <c r="G190" s="208"/>
    </row>
    <row r="191" spans="7:7">
      <c r="G191" s="208"/>
    </row>
    <row r="192" spans="7:7">
      <c r="G192" s="208"/>
    </row>
    <row r="193" spans="2:7">
      <c r="G193" s="208"/>
    </row>
    <row r="194" spans="2:7">
      <c r="G194" s="208"/>
    </row>
    <row r="195" spans="2:7">
      <c r="G195" s="208"/>
    </row>
    <row r="196" spans="2:7">
      <c r="G196" s="208"/>
    </row>
    <row r="197" spans="2:7">
      <c r="G197" s="208"/>
    </row>
    <row r="198" spans="2:7">
      <c r="D198" s="208">
        <v>0</v>
      </c>
      <c r="G198" s="208"/>
    </row>
    <row r="199" spans="2:7">
      <c r="D199" s="208">
        <v>2086399.8</v>
      </c>
      <c r="G199" s="208"/>
    </row>
    <row r="200" spans="2:7">
      <c r="G200" s="208"/>
    </row>
    <row r="201" spans="2:7">
      <c r="G201" s="208"/>
    </row>
    <row r="202" spans="2:7">
      <c r="B202" s="208">
        <v>0</v>
      </c>
      <c r="G202" s="208"/>
    </row>
    <row r="203" spans="2:7">
      <c r="B203" s="208">
        <v>0</v>
      </c>
      <c r="G203" s="208"/>
    </row>
    <row r="204" spans="2:7">
      <c r="G204" s="208"/>
    </row>
    <row r="205" spans="2:7">
      <c r="G205" s="208"/>
    </row>
    <row r="206" spans="2:7">
      <c r="G206" s="208"/>
    </row>
    <row r="207" spans="2:7">
      <c r="G207" s="208"/>
    </row>
    <row r="208" spans="2:7">
      <c r="G208" s="208"/>
    </row>
    <row r="209" spans="7:7">
      <c r="G209" s="208"/>
    </row>
    <row r="210" spans="7:7">
      <c r="G210" s="208"/>
    </row>
    <row r="211" spans="7:7">
      <c r="G211" s="208"/>
    </row>
    <row r="212" spans="7:7">
      <c r="G212" s="208"/>
    </row>
    <row r="213" spans="7:7">
      <c r="G213" s="208"/>
    </row>
    <row r="214" spans="7:7">
      <c r="G214" s="208"/>
    </row>
    <row r="215" spans="7:7">
      <c r="G215" s="208"/>
    </row>
    <row r="216" spans="7:7">
      <c r="G216" s="208"/>
    </row>
    <row r="217" spans="7:7">
      <c r="G217" s="208"/>
    </row>
    <row r="218" spans="7:7">
      <c r="G218" s="208"/>
    </row>
    <row r="219" spans="7:7">
      <c r="G219" s="208"/>
    </row>
    <row r="220" spans="7:7">
      <c r="G220" s="208"/>
    </row>
    <row r="221" spans="7:7">
      <c r="G221" s="208"/>
    </row>
    <row r="222" spans="7:7">
      <c r="G222" s="208"/>
    </row>
    <row r="223" spans="7:7">
      <c r="G223" s="208"/>
    </row>
    <row r="224" spans="7:7">
      <c r="G224" s="208"/>
    </row>
    <row r="225" spans="7:7">
      <c r="G225" s="208"/>
    </row>
    <row r="226" spans="7:7">
      <c r="G226" s="208"/>
    </row>
    <row r="227" spans="7:7">
      <c r="G227" s="208"/>
    </row>
    <row r="228" spans="7:7">
      <c r="G228" s="208"/>
    </row>
    <row r="229" spans="7:7">
      <c r="G229" s="208"/>
    </row>
    <row r="230" spans="7:7">
      <c r="G230" s="208"/>
    </row>
    <row r="231" spans="7:7">
      <c r="G231" s="208"/>
    </row>
    <row r="232" spans="7:7">
      <c r="G232" s="208"/>
    </row>
    <row r="233" spans="7:7">
      <c r="G233" s="208"/>
    </row>
    <row r="234" spans="7:7">
      <c r="G234" s="208"/>
    </row>
    <row r="235" spans="7:7">
      <c r="G235" s="208"/>
    </row>
    <row r="236" spans="7:7">
      <c r="G236" s="208"/>
    </row>
    <row r="237" spans="7:7">
      <c r="G237" s="208"/>
    </row>
    <row r="238" spans="7:7">
      <c r="G238" s="208"/>
    </row>
    <row r="239" spans="7:7">
      <c r="G239" s="208"/>
    </row>
    <row r="240" spans="7:7">
      <c r="G240" s="208"/>
    </row>
    <row r="241" spans="7:7">
      <c r="G241" s="208"/>
    </row>
    <row r="242" spans="7:7">
      <c r="G242" s="208"/>
    </row>
    <row r="243" spans="7:7">
      <c r="G243" s="208"/>
    </row>
    <row r="244" spans="7:7">
      <c r="G244" s="208"/>
    </row>
    <row r="245" spans="7:7">
      <c r="G245" s="208"/>
    </row>
    <row r="246" spans="7:7">
      <c r="G246" s="208"/>
    </row>
    <row r="247" spans="7:7">
      <c r="G247" s="208"/>
    </row>
    <row r="248" spans="7:7">
      <c r="G248" s="208"/>
    </row>
    <row r="249" spans="7:7">
      <c r="G249" s="208"/>
    </row>
    <row r="250" spans="7:7">
      <c r="G250" s="208"/>
    </row>
    <row r="251" spans="7:7">
      <c r="G251" s="208"/>
    </row>
    <row r="252" spans="7:7">
      <c r="G252" s="208"/>
    </row>
    <row r="253" spans="7:7">
      <c r="G253" s="208"/>
    </row>
    <row r="254" spans="7:7">
      <c r="G254" s="208"/>
    </row>
    <row r="255" spans="7:7">
      <c r="G255" s="208"/>
    </row>
    <row r="256" spans="7:7">
      <c r="G256" s="208"/>
    </row>
    <row r="257" spans="7:7">
      <c r="G257" s="208"/>
    </row>
    <row r="258" spans="7:7">
      <c r="G258" s="208"/>
    </row>
    <row r="259" spans="7:7">
      <c r="G259" s="208"/>
    </row>
    <row r="260" spans="7:7">
      <c r="G260" s="208"/>
    </row>
    <row r="261" spans="7:7">
      <c r="G261" s="208"/>
    </row>
    <row r="262" spans="7:7">
      <c r="G262" s="208"/>
    </row>
    <row r="263" spans="7:7">
      <c r="G263" s="208"/>
    </row>
    <row r="264" spans="7:7">
      <c r="G264" s="208"/>
    </row>
    <row r="265" spans="7:7">
      <c r="G265" s="208"/>
    </row>
  </sheetData>
  <mergeCells count="1">
    <mergeCell ref="A161:H16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161"/>
  <sheetViews>
    <sheetView showGridLines="0" zoomScaleNormal="100" workbookViewId="0">
      <selection activeCell="H37" sqref="H37"/>
    </sheetView>
  </sheetViews>
  <sheetFormatPr baseColWidth="10" defaultColWidth="11.5703125" defaultRowHeight="15"/>
  <cols>
    <col min="1" max="1" width="16.85546875" style="171" customWidth="1"/>
    <col min="2" max="2" width="17.85546875" style="208" customWidth="1"/>
    <col min="3" max="3" width="16.140625" style="208" customWidth="1"/>
    <col min="4" max="4" width="13.85546875" style="208" customWidth="1"/>
    <col min="5" max="5" width="16.42578125" style="208" customWidth="1"/>
    <col min="6" max="6" width="16.140625" style="208" customWidth="1"/>
    <col min="7" max="16384" width="11.5703125" style="167"/>
  </cols>
  <sheetData>
    <row r="1" spans="1:8" s="212" customFormat="1" ht="22.5" customHeight="1">
      <c r="A1" s="216" t="s">
        <v>111</v>
      </c>
      <c r="B1" s="232"/>
      <c r="C1" s="232"/>
      <c r="D1" s="232"/>
      <c r="E1" s="232"/>
      <c r="F1" s="232"/>
      <c r="G1" s="851"/>
      <c r="H1" s="851"/>
    </row>
    <row r="2" spans="1:8" s="212" customFormat="1" ht="17.850000000000001" customHeight="1">
      <c r="A2" s="214" t="s">
        <v>102</v>
      </c>
      <c r="B2" s="213"/>
      <c r="C2" s="213"/>
      <c r="D2" s="213"/>
      <c r="E2" s="213"/>
      <c r="F2" s="213"/>
      <c r="G2" s="851"/>
      <c r="H2" s="851"/>
    </row>
    <row r="3" spans="1:8" ht="20.100000000000001" customHeight="1">
      <c r="A3" s="1052" t="s">
        <v>18</v>
      </c>
      <c r="B3" s="1054" t="s">
        <v>95</v>
      </c>
      <c r="C3" s="255" t="s">
        <v>110</v>
      </c>
      <c r="D3" s="255"/>
      <c r="E3" s="255" t="s">
        <v>109</v>
      </c>
      <c r="F3" s="255"/>
      <c r="G3" s="180"/>
      <c r="H3" s="180"/>
    </row>
    <row r="4" spans="1:8" ht="23.25" customHeight="1">
      <c r="A4" s="1053"/>
      <c r="B4" s="1055"/>
      <c r="C4" s="253" t="s">
        <v>108</v>
      </c>
      <c r="D4" s="253" t="s">
        <v>107</v>
      </c>
      <c r="E4" s="253" t="s">
        <v>108</v>
      </c>
      <c r="F4" s="253" t="s">
        <v>107</v>
      </c>
      <c r="G4" s="180"/>
      <c r="H4" s="180"/>
    </row>
    <row r="5" spans="1:8" ht="15" hidden="1" customHeight="1">
      <c r="A5" s="68">
        <v>2009</v>
      </c>
      <c r="B5" s="254"/>
      <c r="C5" s="253"/>
      <c r="D5" s="253"/>
      <c r="E5" s="253"/>
      <c r="F5" s="253"/>
      <c r="G5" s="180"/>
      <c r="H5" s="180"/>
    </row>
    <row r="6" spans="1:8" ht="15" hidden="1" customHeight="1">
      <c r="A6" s="68">
        <v>2009</v>
      </c>
      <c r="B6" s="189">
        <v>1538110</v>
      </c>
      <c r="C6" s="224">
        <v>-16616</v>
      </c>
      <c r="D6" s="223">
        <v>-1.0687413730779527E-2</v>
      </c>
      <c r="E6" s="224">
        <v>-93907</v>
      </c>
      <c r="F6" s="223">
        <v>-5.7540454541833763E-2</v>
      </c>
      <c r="G6" s="180"/>
      <c r="H6" s="180"/>
    </row>
    <row r="7" spans="1:8" ht="15" hidden="1" customHeight="1">
      <c r="A7" s="45">
        <v>2009</v>
      </c>
      <c r="B7" s="189">
        <v>1532314</v>
      </c>
      <c r="C7" s="224">
        <v>-5796</v>
      </c>
      <c r="D7" s="223">
        <v>-3.7682610476493794E-3</v>
      </c>
      <c r="E7" s="224">
        <v>-104266</v>
      </c>
      <c r="F7" s="223">
        <v>-6.3709687274682625E-2</v>
      </c>
      <c r="G7" s="180"/>
      <c r="H7" s="180"/>
    </row>
    <row r="8" spans="1:8" ht="15" hidden="1" customHeight="1">
      <c r="A8" s="45">
        <v>2009</v>
      </c>
      <c r="B8" s="189">
        <v>1525325</v>
      </c>
      <c r="C8" s="224">
        <v>-6989</v>
      </c>
      <c r="D8" s="223">
        <v>-4.5610756019980325E-3</v>
      </c>
      <c r="E8" s="224">
        <v>-116479</v>
      </c>
      <c r="F8" s="223">
        <v>-7.094574017361388E-2</v>
      </c>
      <c r="G8" s="180"/>
      <c r="H8" s="180"/>
    </row>
    <row r="9" spans="1:8" ht="15" customHeight="1">
      <c r="A9" s="45">
        <v>2009</v>
      </c>
      <c r="B9" s="189">
        <v>1525616</v>
      </c>
      <c r="C9" s="224">
        <v>291</v>
      </c>
      <c r="D9" s="223">
        <v>1.9077901430852862E-4</v>
      </c>
      <c r="E9" s="224">
        <v>-118636</v>
      </c>
      <c r="F9" s="223">
        <v>-7.2151957242563847E-2</v>
      </c>
      <c r="G9" s="180"/>
      <c r="H9" s="180"/>
    </row>
    <row r="10" spans="1:8" ht="15" hidden="1" customHeight="1">
      <c r="A10" s="45">
        <v>2009</v>
      </c>
      <c r="B10" s="189">
        <v>1532957</v>
      </c>
      <c r="C10" s="224">
        <v>7341</v>
      </c>
      <c r="D10" s="223">
        <v>4.8118268292938193E-3</v>
      </c>
      <c r="E10" s="224">
        <v>-118642</v>
      </c>
      <c r="F10" s="223">
        <v>-7.1834628139154866E-2</v>
      </c>
      <c r="G10" s="180"/>
      <c r="H10" s="180"/>
    </row>
    <row r="11" spans="1:8" ht="15" hidden="1" customHeight="1">
      <c r="A11" s="45">
        <v>2009</v>
      </c>
      <c r="B11" s="189">
        <v>1525837</v>
      </c>
      <c r="C11" s="224">
        <v>-7120</v>
      </c>
      <c r="D11" s="223">
        <v>-4.6446182117306778E-3</v>
      </c>
      <c r="E11" s="224">
        <v>-115865</v>
      </c>
      <c r="F11" s="223">
        <v>-7.0576145975335347E-2</v>
      </c>
      <c r="G11" s="180"/>
      <c r="H11" s="180"/>
    </row>
    <row r="12" spans="1:8" ht="15" hidden="1" customHeight="1">
      <c r="A12" s="45">
        <v>2009</v>
      </c>
      <c r="B12" s="189">
        <v>1520010</v>
      </c>
      <c r="C12" s="224">
        <v>-5827</v>
      </c>
      <c r="D12" s="223">
        <v>-3.8188876007070327E-3</v>
      </c>
      <c r="E12" s="224">
        <v>-112231</v>
      </c>
      <c r="F12" s="223">
        <v>-6.8758841372076773E-2</v>
      </c>
      <c r="G12" s="180"/>
      <c r="H12" s="180"/>
    </row>
    <row r="13" spans="1:8" ht="15" hidden="1" customHeight="1">
      <c r="A13" s="45">
        <v>2009</v>
      </c>
      <c r="B13" s="189">
        <v>1505447</v>
      </c>
      <c r="C13" s="224">
        <v>-14563</v>
      </c>
      <c r="D13" s="223">
        <v>-9.5808580206708793E-3</v>
      </c>
      <c r="E13" s="224">
        <v>-112698</v>
      </c>
      <c r="F13" s="223">
        <v>-6.9646416112276732E-2</v>
      </c>
      <c r="G13" s="180"/>
      <c r="H13" s="180"/>
    </row>
    <row r="14" spans="1:8" ht="15" hidden="1" customHeight="1">
      <c r="A14" s="68">
        <v>2009</v>
      </c>
      <c r="B14" s="189">
        <v>1498140</v>
      </c>
      <c r="C14" s="224">
        <v>-7307</v>
      </c>
      <c r="D14" s="223">
        <v>-4.8537079020384288E-3</v>
      </c>
      <c r="E14" s="224">
        <v>-101952</v>
      </c>
      <c r="F14" s="223">
        <v>-6.3716336310662092E-2</v>
      </c>
      <c r="G14" s="180"/>
      <c r="H14" s="180"/>
    </row>
    <row r="15" spans="1:8" ht="15" hidden="1" customHeight="1">
      <c r="A15" s="45">
        <v>2009</v>
      </c>
      <c r="B15" s="189">
        <v>1501686</v>
      </c>
      <c r="C15" s="224">
        <v>3546</v>
      </c>
      <c r="D15" s="223">
        <v>2.3669349993993283E-3</v>
      </c>
      <c r="E15" s="224">
        <v>-86153</v>
      </c>
      <c r="F15" s="223">
        <v>-5.4258019862215234E-2</v>
      </c>
      <c r="G15" s="180"/>
      <c r="H15" s="180"/>
    </row>
    <row r="16" spans="1:8" ht="15" hidden="1" customHeight="1">
      <c r="A16" s="45">
        <v>2009</v>
      </c>
      <c r="B16" s="189">
        <v>1489471</v>
      </c>
      <c r="C16" s="224">
        <v>-12215</v>
      </c>
      <c r="D16" s="223">
        <v>-8.1341905032077388E-3</v>
      </c>
      <c r="E16" s="224">
        <v>-92463</v>
      </c>
      <c r="F16" s="223">
        <v>-5.8449341122954523E-2</v>
      </c>
      <c r="G16" s="180"/>
      <c r="H16" s="180"/>
    </row>
    <row r="17" spans="1:8" ht="15" hidden="1" customHeight="1">
      <c r="A17" s="45">
        <v>2009</v>
      </c>
      <c r="B17" s="189">
        <v>1475775</v>
      </c>
      <c r="C17" s="224">
        <v>-13696</v>
      </c>
      <c r="D17" s="223">
        <v>-9.1952109171645757E-3</v>
      </c>
      <c r="E17" s="224">
        <v>-78951</v>
      </c>
      <c r="F17" s="223">
        <v>-5.0781295225010736E-2</v>
      </c>
      <c r="G17" s="180"/>
      <c r="H17" s="180"/>
    </row>
    <row r="18" spans="1:8" s="180" customFormat="1" ht="15" hidden="1" customHeight="1">
      <c r="A18" s="45">
        <v>2010</v>
      </c>
      <c r="B18" s="189"/>
      <c r="C18" s="252"/>
      <c r="D18" s="223"/>
      <c r="E18" s="252"/>
      <c r="F18" s="251"/>
    </row>
    <row r="19" spans="1:8" ht="15" hidden="1" customHeight="1">
      <c r="A19" s="45">
        <v>2010</v>
      </c>
      <c r="B19" s="189">
        <v>1466437</v>
      </c>
      <c r="C19" s="224">
        <v>-9338</v>
      </c>
      <c r="D19" s="223">
        <v>-6.3275228269892292E-3</v>
      </c>
      <c r="E19" s="224">
        <v>-71673</v>
      </c>
      <c r="F19" s="223">
        <v>-4.6598097665316529E-2</v>
      </c>
      <c r="G19" s="180"/>
      <c r="H19" s="180"/>
    </row>
    <row r="20" spans="1:8" ht="15" hidden="1" customHeight="1">
      <c r="A20" s="45">
        <v>2010</v>
      </c>
      <c r="B20" s="189">
        <v>1467834</v>
      </c>
      <c r="C20" s="224">
        <v>1397</v>
      </c>
      <c r="D20" s="223">
        <v>9.5264917620063727E-4</v>
      </c>
      <c r="E20" s="224">
        <v>-64480</v>
      </c>
      <c r="F20" s="223">
        <v>-4.2080148063647571E-2</v>
      </c>
      <c r="G20" s="180"/>
      <c r="H20" s="180"/>
    </row>
    <row r="21" spans="1:8" ht="15" hidden="1" customHeight="1">
      <c r="A21" s="45">
        <v>2010</v>
      </c>
      <c r="B21" s="189">
        <v>1467914</v>
      </c>
      <c r="C21" s="224">
        <v>80</v>
      </c>
      <c r="D21" s="223">
        <v>5.4502075847784326E-5</v>
      </c>
      <c r="E21" s="224">
        <v>-57411</v>
      </c>
      <c r="F21" s="223">
        <v>-3.763853604969436E-2</v>
      </c>
      <c r="G21" s="180"/>
      <c r="H21" s="180"/>
    </row>
    <row r="22" spans="1:8" ht="15" customHeight="1">
      <c r="A22" s="45">
        <v>2010</v>
      </c>
      <c r="B22" s="189">
        <v>1480089</v>
      </c>
      <c r="C22" s="224">
        <v>12175</v>
      </c>
      <c r="D22" s="223">
        <v>8.2940826233688369E-3</v>
      </c>
      <c r="E22" s="224">
        <v>-45527</v>
      </c>
      <c r="F22" s="223">
        <v>-2.9841716395213491E-2</v>
      </c>
      <c r="G22" s="180"/>
      <c r="H22" s="180"/>
    </row>
    <row r="23" spans="1:8" ht="15" hidden="1" customHeight="1">
      <c r="A23" s="45">
        <v>2010</v>
      </c>
      <c r="B23" s="189">
        <v>1488461</v>
      </c>
      <c r="C23" s="224">
        <v>8372</v>
      </c>
      <c r="D23" s="223">
        <v>5.6564166073795885E-3</v>
      </c>
      <c r="E23" s="224">
        <v>-44496</v>
      </c>
      <c r="F23" s="223">
        <v>-2.9026254487242609E-2</v>
      </c>
    </row>
    <row r="24" spans="1:8" ht="15" hidden="1" customHeight="1">
      <c r="A24" s="45">
        <v>2010</v>
      </c>
      <c r="B24" s="189">
        <v>1489971</v>
      </c>
      <c r="C24" s="224">
        <v>1510</v>
      </c>
      <c r="D24" s="223">
        <v>1.0144706512296153E-3</v>
      </c>
      <c r="E24" s="224">
        <v>-35866</v>
      </c>
      <c r="F24" s="223">
        <v>-2.3505787315420967E-2</v>
      </c>
    </row>
    <row r="25" spans="1:8" ht="15" hidden="1" customHeight="1">
      <c r="A25" s="45">
        <v>2010</v>
      </c>
      <c r="B25" s="189">
        <v>1495028</v>
      </c>
      <c r="C25" s="224">
        <v>5057</v>
      </c>
      <c r="D25" s="223">
        <v>3.3940257897637771E-3</v>
      </c>
      <c r="E25" s="224">
        <v>-24982</v>
      </c>
      <c r="F25" s="223">
        <v>-1.6435418188038287E-2</v>
      </c>
    </row>
    <row r="26" spans="1:8" ht="15" hidden="1" customHeight="1">
      <c r="A26" s="45">
        <v>2010</v>
      </c>
      <c r="B26" s="189">
        <v>1473849</v>
      </c>
      <c r="C26" s="224">
        <v>-21179</v>
      </c>
      <c r="D26" s="223">
        <v>-1.4166289862129644E-2</v>
      </c>
      <c r="E26" s="224">
        <v>-31598</v>
      </c>
      <c r="F26" s="223">
        <v>-2.0989114860901825E-2</v>
      </c>
    </row>
    <row r="27" spans="1:8" ht="15" hidden="1" customHeight="1">
      <c r="A27" s="45">
        <v>2010</v>
      </c>
      <c r="B27" s="189">
        <v>1469466</v>
      </c>
      <c r="C27" s="224">
        <v>-4383</v>
      </c>
      <c r="D27" s="223">
        <v>-2.9738460317169091E-3</v>
      </c>
      <c r="E27" s="224">
        <v>-28674</v>
      </c>
      <c r="F27" s="223">
        <v>-1.9139733269253889E-2</v>
      </c>
    </row>
    <row r="28" spans="1:8" ht="15" hidden="1" customHeight="1">
      <c r="A28" s="45">
        <v>2010</v>
      </c>
      <c r="B28" s="189">
        <v>1473636</v>
      </c>
      <c r="C28" s="224">
        <v>4170</v>
      </c>
      <c r="D28" s="223">
        <v>2.8377655556508508E-3</v>
      </c>
      <c r="E28" s="224">
        <v>-28050</v>
      </c>
      <c r="F28" s="223">
        <v>-1.8679004798606402E-2</v>
      </c>
    </row>
    <row r="29" spans="1:8" ht="15" hidden="1" customHeight="1">
      <c r="A29" s="45">
        <v>2010</v>
      </c>
      <c r="B29" s="189">
        <v>1460607</v>
      </c>
      <c r="C29" s="224">
        <v>-13029</v>
      </c>
      <c r="D29" s="223">
        <v>-8.8413963828245512E-3</v>
      </c>
      <c r="E29" s="224">
        <v>-28864</v>
      </c>
      <c r="F29" s="223">
        <v>-1.9378692166547751E-2</v>
      </c>
    </row>
    <row r="30" spans="1:8" ht="15" hidden="1" customHeight="1">
      <c r="A30" s="45">
        <v>2010</v>
      </c>
      <c r="B30" s="189">
        <v>1450271</v>
      </c>
      <c r="C30" s="224">
        <v>-10336</v>
      </c>
      <c r="D30" s="223">
        <v>-7.076509971539191E-3</v>
      </c>
      <c r="E30" s="224">
        <v>-25504</v>
      </c>
      <c r="F30" s="223">
        <v>-1.728176720706065E-2</v>
      </c>
    </row>
    <row r="31" spans="1:8" s="180" customFormat="1" ht="15" hidden="1" customHeight="1">
      <c r="A31" s="45">
        <v>2011</v>
      </c>
      <c r="B31" s="189"/>
      <c r="C31" s="252"/>
      <c r="D31" s="251"/>
      <c r="E31" s="252"/>
      <c r="F31" s="251"/>
    </row>
    <row r="32" spans="1:8" ht="15" hidden="1" customHeight="1">
      <c r="A32" s="45">
        <v>2011</v>
      </c>
      <c r="B32" s="189">
        <v>1435321</v>
      </c>
      <c r="C32" s="224">
        <v>-14950</v>
      </c>
      <c r="D32" s="223">
        <v>-1.0308418219767246E-2</v>
      </c>
      <c r="E32" s="224">
        <v>-31116</v>
      </c>
      <c r="F32" s="223">
        <v>-2.1218777213068085E-2</v>
      </c>
    </row>
    <row r="33" spans="1:6" ht="15" hidden="1" customHeight="1">
      <c r="A33" s="45">
        <v>2011</v>
      </c>
      <c r="B33" s="189">
        <v>1438652</v>
      </c>
      <c r="C33" s="224">
        <v>3331</v>
      </c>
      <c r="D33" s="223">
        <v>2.320735222295145E-3</v>
      </c>
      <c r="E33" s="224">
        <v>-29182</v>
      </c>
      <c r="F33" s="223">
        <v>-1.9880994717386247E-2</v>
      </c>
    </row>
    <row r="34" spans="1:6" ht="15" hidden="1" customHeight="1">
      <c r="A34" s="45">
        <v>2011</v>
      </c>
      <c r="B34" s="189">
        <v>1445165</v>
      </c>
      <c r="C34" s="224">
        <v>6513</v>
      </c>
      <c r="D34" s="223">
        <v>4.5271545863767582E-3</v>
      </c>
      <c r="E34" s="224">
        <v>-22749</v>
      </c>
      <c r="F34" s="223">
        <v>-1.5497501897250077E-2</v>
      </c>
    </row>
    <row r="35" spans="1:6" ht="15" customHeight="1">
      <c r="A35" s="45">
        <v>2011</v>
      </c>
      <c r="B35" s="189">
        <v>1459582</v>
      </c>
      <c r="C35" s="224">
        <v>14417</v>
      </c>
      <c r="D35" s="223">
        <v>9.9760234990469154E-3</v>
      </c>
      <c r="E35" s="224">
        <v>-20507</v>
      </c>
      <c r="F35" s="223">
        <v>-1.3855247893876599E-2</v>
      </c>
    </row>
    <row r="36" spans="1:6" ht="15" hidden="1" customHeight="1">
      <c r="A36" s="45">
        <v>2011</v>
      </c>
      <c r="B36" s="189">
        <v>1463072</v>
      </c>
      <c r="C36" s="224">
        <v>3490</v>
      </c>
      <c r="D36" s="223">
        <v>2.3910955328305672E-3</v>
      </c>
      <c r="E36" s="224">
        <v>-25389</v>
      </c>
      <c r="F36" s="223">
        <v>-1.7057215472894516E-2</v>
      </c>
    </row>
    <row r="37" spans="1:6" ht="15" hidden="1" customHeight="1">
      <c r="A37" s="45">
        <v>2011</v>
      </c>
      <c r="B37" s="189">
        <v>1463991</v>
      </c>
      <c r="C37" s="224">
        <v>919</v>
      </c>
      <c r="D37" s="223">
        <v>6.2813039959763728E-4</v>
      </c>
      <c r="E37" s="224">
        <v>-25980</v>
      </c>
      <c r="F37" s="223">
        <v>-1.7436580980435212E-2</v>
      </c>
    </row>
    <row r="38" spans="1:6" ht="15" hidden="1" customHeight="1">
      <c r="A38" s="45">
        <v>2011</v>
      </c>
      <c r="B38" s="189">
        <v>1470814</v>
      </c>
      <c r="C38" s="224">
        <v>6823</v>
      </c>
      <c r="D38" s="223">
        <v>4.6605477765915282E-3</v>
      </c>
      <c r="E38" s="224">
        <v>-24214</v>
      </c>
      <c r="F38" s="223">
        <v>-1.6196352175343876E-2</v>
      </c>
    </row>
    <row r="39" spans="1:6" ht="15" hidden="1" customHeight="1">
      <c r="A39" s="45">
        <v>2011</v>
      </c>
      <c r="B39" s="189">
        <v>1449020</v>
      </c>
      <c r="C39" s="224">
        <v>-21794</v>
      </c>
      <c r="D39" s="223">
        <v>-1.4817645195109641E-2</v>
      </c>
      <c r="E39" s="224">
        <v>-24829</v>
      </c>
      <c r="F39" s="223">
        <v>-1.6846366215263586E-2</v>
      </c>
    </row>
    <row r="40" spans="1:6" ht="15" hidden="1" customHeight="1">
      <c r="A40" s="45">
        <v>2011</v>
      </c>
      <c r="B40" s="189">
        <v>1443655</v>
      </c>
      <c r="C40" s="224">
        <v>-5365</v>
      </c>
      <c r="D40" s="223">
        <v>-3.7025023809195146E-3</v>
      </c>
      <c r="E40" s="224">
        <v>-25811</v>
      </c>
      <c r="F40" s="223">
        <v>-1.7564884114365409E-2</v>
      </c>
    </row>
    <row r="41" spans="1:6" ht="15" hidden="1" customHeight="1">
      <c r="A41" s="45">
        <v>2011</v>
      </c>
      <c r="B41" s="189">
        <v>1439174</v>
      </c>
      <c r="C41" s="224">
        <v>-4481</v>
      </c>
      <c r="D41" s="223">
        <v>-3.1039271848191108E-3</v>
      </c>
      <c r="E41" s="224">
        <v>-34462</v>
      </c>
      <c r="F41" s="223">
        <v>-2.3385693617691161E-2</v>
      </c>
    </row>
    <row r="42" spans="1:6" ht="15" hidden="1" customHeight="1">
      <c r="A42" s="45">
        <v>2011</v>
      </c>
      <c r="B42" s="189">
        <v>1435291</v>
      </c>
      <c r="C42" s="224">
        <v>-3883</v>
      </c>
      <c r="D42" s="223">
        <v>-2.6980754238195015E-3</v>
      </c>
      <c r="E42" s="224">
        <v>-25316</v>
      </c>
      <c r="F42" s="223">
        <v>-1.7332519972860561E-2</v>
      </c>
    </row>
    <row r="43" spans="1:6" ht="15" hidden="1" customHeight="1">
      <c r="A43" s="45">
        <v>2011</v>
      </c>
      <c r="B43" s="189">
        <v>1423944</v>
      </c>
      <c r="C43" s="224">
        <v>-11347</v>
      </c>
      <c r="D43" s="223">
        <v>-7.9057138935588744E-3</v>
      </c>
      <c r="E43" s="224">
        <v>-26327</v>
      </c>
      <c r="F43" s="223">
        <v>-1.8153158961325189E-2</v>
      </c>
    </row>
    <row r="44" spans="1:6" s="180" customFormat="1" ht="15" hidden="1" customHeight="1">
      <c r="A44" s="45">
        <v>2012</v>
      </c>
      <c r="B44" s="189"/>
      <c r="C44" s="224"/>
      <c r="D44" s="223"/>
      <c r="E44" s="224"/>
      <c r="F44" s="223"/>
    </row>
    <row r="45" spans="1:6" ht="15" hidden="1" customHeight="1">
      <c r="A45" s="45">
        <v>2012</v>
      </c>
      <c r="B45" s="189">
        <v>1404335</v>
      </c>
      <c r="C45" s="224">
        <v>-19609</v>
      </c>
      <c r="D45" s="223">
        <v>-1.3770906721050857E-2</v>
      </c>
      <c r="E45" s="224">
        <v>-30986</v>
      </c>
      <c r="F45" s="223">
        <v>-2.1588202220966579E-2</v>
      </c>
    </row>
    <row r="46" spans="1:6" ht="15" hidden="1" customHeight="1">
      <c r="A46" s="45">
        <v>2012</v>
      </c>
      <c r="B46" s="189">
        <v>1401796</v>
      </c>
      <c r="C46" s="224">
        <v>-2539</v>
      </c>
      <c r="D46" s="223">
        <v>-1.8079731687952183E-3</v>
      </c>
      <c r="E46" s="224">
        <v>-36856</v>
      </c>
      <c r="F46" s="223">
        <v>-2.5618426137801187E-2</v>
      </c>
    </row>
    <row r="47" spans="1:6" ht="15" hidden="1" customHeight="1">
      <c r="A47" s="45">
        <v>2012</v>
      </c>
      <c r="B47" s="189">
        <v>1413223</v>
      </c>
      <c r="C47" s="224">
        <v>11427</v>
      </c>
      <c r="D47" s="223">
        <v>8.1516854092891222E-3</v>
      </c>
      <c r="E47" s="224">
        <v>-31942</v>
      </c>
      <c r="F47" s="223">
        <v>-2.2102666477530231E-2</v>
      </c>
    </row>
    <row r="48" spans="1:6" ht="15" customHeight="1">
      <c r="A48" s="45">
        <v>2012</v>
      </c>
      <c r="B48" s="189">
        <v>1416868</v>
      </c>
      <c r="C48" s="224">
        <v>3645</v>
      </c>
      <c r="D48" s="223">
        <v>2.5792107827284916E-3</v>
      </c>
      <c r="E48" s="224">
        <v>-42714</v>
      </c>
      <c r="F48" s="223">
        <v>-2.9264542862271536E-2</v>
      </c>
    </row>
    <row r="49" spans="1:6" ht="15" hidden="1" customHeight="1">
      <c r="A49" s="45">
        <v>2012</v>
      </c>
      <c r="B49" s="189">
        <v>1423914</v>
      </c>
      <c r="C49" s="224">
        <v>7046</v>
      </c>
      <c r="D49" s="223">
        <v>4.9729403162468433E-3</v>
      </c>
      <c r="E49" s="224">
        <v>-39158</v>
      </c>
      <c r="F49" s="223">
        <v>-2.6764233065768472E-2</v>
      </c>
    </row>
    <row r="50" spans="1:6" ht="15" hidden="1" customHeight="1">
      <c r="A50" s="45">
        <v>2012</v>
      </c>
      <c r="B50" s="189">
        <v>1435347</v>
      </c>
      <c r="C50" s="224">
        <v>11433</v>
      </c>
      <c r="D50" s="223">
        <v>8.0292770490353327E-3</v>
      </c>
      <c r="E50" s="224">
        <v>-28644</v>
      </c>
      <c r="F50" s="223">
        <v>-1.9565694051397853E-2</v>
      </c>
    </row>
    <row r="51" spans="1:6" ht="15" hidden="1" customHeight="1">
      <c r="A51" s="45">
        <v>2012</v>
      </c>
      <c r="B51" s="189">
        <v>1425827</v>
      </c>
      <c r="C51" s="224">
        <v>-9520</v>
      </c>
      <c r="D51" s="223">
        <v>-6.6325425141098293E-3</v>
      </c>
      <c r="E51" s="224">
        <v>-44987</v>
      </c>
      <c r="F51" s="223">
        <v>-3.0586464365990551E-2</v>
      </c>
    </row>
    <row r="52" spans="1:6" ht="15" hidden="1" customHeight="1">
      <c r="A52" s="45">
        <v>2012</v>
      </c>
      <c r="B52" s="189">
        <v>1410840</v>
      </c>
      <c r="C52" s="224">
        <v>-14987</v>
      </c>
      <c r="D52" s="223">
        <v>-1.0511092860494342E-2</v>
      </c>
      <c r="E52" s="224">
        <v>-38180</v>
      </c>
      <c r="F52" s="223">
        <v>-2.6348842666077732E-2</v>
      </c>
    </row>
    <row r="53" spans="1:6" ht="15" hidden="1" customHeight="1">
      <c r="A53" s="45">
        <v>2012</v>
      </c>
      <c r="B53" s="189">
        <v>1412165</v>
      </c>
      <c r="C53" s="224">
        <v>1325</v>
      </c>
      <c r="D53" s="223">
        <v>9.3915681438017096E-4</v>
      </c>
      <c r="E53" s="224">
        <v>-31490</v>
      </c>
      <c r="F53" s="223">
        <v>-2.1812690705189208E-2</v>
      </c>
    </row>
    <row r="54" spans="1:6" ht="15" hidden="1" customHeight="1">
      <c r="A54" s="45">
        <v>2012</v>
      </c>
      <c r="B54" s="189">
        <v>1396048</v>
      </c>
      <c r="C54" s="224">
        <v>-16117</v>
      </c>
      <c r="D54" s="223">
        <v>-1.1412972280151368E-2</v>
      </c>
      <c r="E54" s="224">
        <v>-43126</v>
      </c>
      <c r="F54" s="223">
        <v>-2.9965799826845108E-2</v>
      </c>
    </row>
    <row r="55" spans="1:6" ht="15" hidden="1" customHeight="1">
      <c r="A55" s="45">
        <v>2012</v>
      </c>
      <c r="B55" s="189">
        <v>1391490</v>
      </c>
      <c r="C55" s="224">
        <v>-4558</v>
      </c>
      <c r="D55" s="223">
        <v>-3.2649307187145871E-3</v>
      </c>
      <c r="E55" s="224">
        <v>-43801</v>
      </c>
      <c r="F55" s="223">
        <v>-3.0517156451200456E-2</v>
      </c>
    </row>
    <row r="56" spans="1:6" s="180" customFormat="1" ht="15" hidden="1" customHeight="1">
      <c r="A56" s="45">
        <v>2012</v>
      </c>
      <c r="B56" s="189">
        <v>1384439</v>
      </c>
      <c r="C56" s="224">
        <v>-7051</v>
      </c>
      <c r="D56" s="223">
        <v>-5.0672300914846868E-3</v>
      </c>
      <c r="E56" s="224">
        <v>-39505</v>
      </c>
      <c r="F56" s="223">
        <v>-2.7743366312158346E-2</v>
      </c>
    </row>
    <row r="57" spans="1:6" s="180" customFormat="1" ht="15" hidden="1" customHeight="1">
      <c r="A57" s="45">
        <v>2013</v>
      </c>
      <c r="B57" s="189"/>
      <c r="C57" s="252"/>
      <c r="D57" s="251"/>
      <c r="E57" s="252"/>
      <c r="F57" s="251"/>
    </row>
    <row r="58" spans="1:6" ht="15" hidden="1" customHeight="1">
      <c r="A58" s="45">
        <v>2013</v>
      </c>
      <c r="B58" s="189">
        <v>1365864</v>
      </c>
      <c r="C58" s="224">
        <v>-18575</v>
      </c>
      <c r="D58" s="223">
        <v>-1.3416986952837884E-2</v>
      </c>
      <c r="E58" s="224">
        <v>-38471</v>
      </c>
      <c r="F58" s="223">
        <v>-2.7394460723402903E-2</v>
      </c>
    </row>
    <row r="59" spans="1:6" ht="15" hidden="1" customHeight="1">
      <c r="A59" s="45">
        <v>2013</v>
      </c>
      <c r="B59" s="189">
        <v>1368811</v>
      </c>
      <c r="C59" s="224">
        <v>2947</v>
      </c>
      <c r="D59" s="223">
        <v>2.1576086638201986E-3</v>
      </c>
      <c r="E59" s="224">
        <v>-32985</v>
      </c>
      <c r="F59" s="223">
        <v>-2.3530527979820137E-2</v>
      </c>
    </row>
    <row r="60" spans="1:6" ht="15" hidden="1" customHeight="1">
      <c r="A60" s="45">
        <v>2013</v>
      </c>
      <c r="B60" s="189">
        <v>1378397</v>
      </c>
      <c r="C60" s="224">
        <v>9586</v>
      </c>
      <c r="D60" s="223">
        <v>7.0031582154146399E-3</v>
      </c>
      <c r="E60" s="224">
        <v>-34826</v>
      </c>
      <c r="F60" s="223">
        <v>-2.4642961514212525E-2</v>
      </c>
    </row>
    <row r="61" spans="1:6" ht="15" customHeight="1">
      <c r="A61" s="45">
        <v>2013</v>
      </c>
      <c r="B61" s="189">
        <v>1383748</v>
      </c>
      <c r="C61" s="224">
        <v>5351</v>
      </c>
      <c r="D61" s="223">
        <v>3.8820455935408837E-3</v>
      </c>
      <c r="E61" s="224">
        <v>-33120</v>
      </c>
      <c r="F61" s="223">
        <v>-2.3375501458145709E-2</v>
      </c>
    </row>
    <row r="62" spans="1:6" ht="15" hidden="1" customHeight="1">
      <c r="A62" s="45">
        <v>2013</v>
      </c>
      <c r="B62" s="189">
        <v>1394348</v>
      </c>
      <c r="C62" s="224">
        <v>10600</v>
      </c>
      <c r="D62" s="223">
        <v>7.6603543419755393E-3</v>
      </c>
      <c r="E62" s="224">
        <v>-29566</v>
      </c>
      <c r="F62" s="223">
        <v>-2.0763894448681541E-2</v>
      </c>
    </row>
    <row r="63" spans="1:6" ht="15" hidden="1" customHeight="1">
      <c r="A63" s="45">
        <v>2013</v>
      </c>
      <c r="B63" s="189">
        <v>1408179</v>
      </c>
      <c r="C63" s="224">
        <v>13831</v>
      </c>
      <c r="D63" s="223">
        <v>9.9193314724874693E-3</v>
      </c>
      <c r="E63" s="224">
        <v>-27168</v>
      </c>
      <c r="F63" s="223">
        <v>-1.8927827208333636E-2</v>
      </c>
    </row>
    <row r="64" spans="1:6" ht="15" hidden="1" customHeight="1">
      <c r="A64" s="45">
        <v>2013</v>
      </c>
      <c r="B64" s="189">
        <v>1404800</v>
      </c>
      <c r="C64" s="224">
        <v>-3379</v>
      </c>
      <c r="D64" s="223">
        <v>-2.3995528977495129E-3</v>
      </c>
      <c r="E64" s="224">
        <v>-21027</v>
      </c>
      <c r="F64" s="223">
        <v>-1.4747230905292175E-2</v>
      </c>
    </row>
    <row r="65" spans="1:6" ht="15" hidden="1" customHeight="1">
      <c r="A65" s="45">
        <v>2013</v>
      </c>
      <c r="B65" s="189">
        <v>1399630</v>
      </c>
      <c r="C65" s="224">
        <v>-5170</v>
      </c>
      <c r="D65" s="223">
        <v>-3.6802391799544143E-3</v>
      </c>
      <c r="E65" s="224">
        <v>-11210</v>
      </c>
      <c r="F65" s="223">
        <v>-7.9456210484534218E-3</v>
      </c>
    </row>
    <row r="66" spans="1:6" ht="15" hidden="1" customHeight="1">
      <c r="A66" s="45">
        <v>2013</v>
      </c>
      <c r="B66" s="189">
        <v>1392432</v>
      </c>
      <c r="C66" s="224">
        <v>-7198</v>
      </c>
      <c r="D66" s="223">
        <v>-5.1427877367590247E-3</v>
      </c>
      <c r="E66" s="224">
        <v>-19733</v>
      </c>
      <c r="F66" s="223">
        <v>-1.397357957462475E-2</v>
      </c>
    </row>
    <row r="67" spans="1:6" ht="15" hidden="1" customHeight="1">
      <c r="A67" s="45">
        <v>2013</v>
      </c>
      <c r="B67" s="189">
        <v>1392573</v>
      </c>
      <c r="C67" s="224">
        <v>141</v>
      </c>
      <c r="D67" s="223">
        <v>1.0126167741053571E-4</v>
      </c>
      <c r="E67" s="224">
        <v>-3475</v>
      </c>
      <c r="F67" s="223">
        <v>-2.4891694268391884E-3</v>
      </c>
    </row>
    <row r="68" spans="1:6" ht="15" hidden="1" customHeight="1">
      <c r="A68" s="45">
        <v>2013</v>
      </c>
      <c r="B68" s="189">
        <v>1398575</v>
      </c>
      <c r="C68" s="224">
        <v>6002</v>
      </c>
      <c r="D68" s="223">
        <v>4.3100074466473348E-3</v>
      </c>
      <c r="E68" s="224">
        <v>7085</v>
      </c>
      <c r="F68" s="223">
        <v>5.0916643310408016E-3</v>
      </c>
    </row>
    <row r="69" spans="1:6" ht="15" hidden="1" customHeight="1">
      <c r="A69" s="45">
        <v>2013</v>
      </c>
      <c r="B69" s="189">
        <v>1388591</v>
      </c>
      <c r="C69" s="224">
        <v>-9984</v>
      </c>
      <c r="D69" s="223">
        <v>-7.1386947428632164E-3</v>
      </c>
      <c r="E69" s="224">
        <v>4152</v>
      </c>
      <c r="F69" s="223">
        <v>2.9990487121498433E-3</v>
      </c>
    </row>
    <row r="70" spans="1:6" s="180" customFormat="1" ht="15" hidden="1" customHeight="1">
      <c r="A70" s="190">
        <v>2014</v>
      </c>
      <c r="B70" s="247"/>
      <c r="C70" s="246"/>
      <c r="D70" s="245"/>
      <c r="E70" s="246"/>
      <c r="F70" s="245"/>
    </row>
    <row r="71" spans="1:6" ht="15" hidden="1" customHeight="1">
      <c r="A71" s="45">
        <v>2014</v>
      </c>
      <c r="B71" s="189">
        <v>1374663</v>
      </c>
      <c r="C71" s="224">
        <v>-13928</v>
      </c>
      <c r="D71" s="223">
        <v>-1.0030311301167827E-2</v>
      </c>
      <c r="E71" s="224">
        <v>8799</v>
      </c>
      <c r="F71" s="223">
        <v>6.4420762242800578E-3</v>
      </c>
    </row>
    <row r="72" spans="1:6" ht="15" hidden="1" customHeight="1">
      <c r="A72" s="45">
        <v>2014</v>
      </c>
      <c r="B72" s="189">
        <v>1382527</v>
      </c>
      <c r="C72" s="224">
        <v>7864</v>
      </c>
      <c r="D72" s="223">
        <v>5.7206748126632512E-3</v>
      </c>
      <c r="E72" s="224">
        <v>13716</v>
      </c>
      <c r="F72" s="223">
        <v>1.0020375347655763E-2</v>
      </c>
    </row>
    <row r="73" spans="1:6" ht="15" hidden="1" customHeight="1">
      <c r="A73" s="45">
        <v>2014</v>
      </c>
      <c r="B73" s="189">
        <v>1395245</v>
      </c>
      <c r="C73" s="224">
        <v>12718</v>
      </c>
      <c r="D73" s="223">
        <v>9.1990970158268848E-3</v>
      </c>
      <c r="E73" s="224">
        <v>16848</v>
      </c>
      <c r="F73" s="223">
        <v>1.2222893694632253E-2</v>
      </c>
    </row>
    <row r="74" spans="1:6" ht="15" customHeight="1">
      <c r="A74" s="45">
        <v>2014</v>
      </c>
      <c r="B74" s="189">
        <v>1411519</v>
      </c>
      <c r="C74" s="224">
        <v>16274</v>
      </c>
      <c r="D74" s="223">
        <v>1.1663901321990133E-2</v>
      </c>
      <c r="E74" s="224">
        <v>27771</v>
      </c>
      <c r="F74" s="223">
        <v>2.006940570103799E-2</v>
      </c>
    </row>
    <row r="75" spans="1:6" ht="15" hidden="1" customHeight="1">
      <c r="A75" s="45">
        <v>2014</v>
      </c>
      <c r="B75" s="189">
        <v>1430573</v>
      </c>
      <c r="C75" s="224">
        <v>19054</v>
      </c>
      <c r="D75" s="223">
        <v>1.3498932710080513E-2</v>
      </c>
      <c r="E75" s="224">
        <v>36225</v>
      </c>
      <c r="F75" s="223">
        <v>2.5979884505159312E-2</v>
      </c>
    </row>
    <row r="76" spans="1:6" ht="15" hidden="1" customHeight="1">
      <c r="A76" s="45">
        <v>2014</v>
      </c>
      <c r="B76" s="189">
        <v>1434088</v>
      </c>
      <c r="C76" s="224">
        <v>3515</v>
      </c>
      <c r="D76" s="223">
        <v>2.4570574168532033E-3</v>
      </c>
      <c r="E76" s="224">
        <v>25909</v>
      </c>
      <c r="F76" s="223">
        <v>1.8398939339387965E-2</v>
      </c>
    </row>
    <row r="77" spans="1:6" ht="15" hidden="1" customHeight="1">
      <c r="A77" s="45">
        <v>2014</v>
      </c>
      <c r="B77" s="189">
        <v>1436827</v>
      </c>
      <c r="C77" s="224">
        <v>2739</v>
      </c>
      <c r="D77" s="223">
        <v>1.9099246350293697E-3</v>
      </c>
      <c r="E77" s="224">
        <v>32027</v>
      </c>
      <c r="F77" s="223">
        <v>2.2798263097949967E-2</v>
      </c>
    </row>
    <row r="78" spans="1:6" ht="15" hidden="1" customHeight="1">
      <c r="A78" s="45">
        <v>2014</v>
      </c>
      <c r="B78" s="189">
        <v>1431274</v>
      </c>
      <c r="C78" s="224">
        <v>-5553</v>
      </c>
      <c r="D78" s="223">
        <v>-3.8647659043155036E-3</v>
      </c>
      <c r="E78" s="224">
        <v>31644</v>
      </c>
      <c r="F78" s="223">
        <v>2.2608832334259699E-2</v>
      </c>
    </row>
    <row r="79" spans="1:6" ht="15" hidden="1" customHeight="1">
      <c r="A79" s="45">
        <v>2014</v>
      </c>
      <c r="B79" s="189">
        <v>1422233</v>
      </c>
      <c r="C79" s="224">
        <v>-9041</v>
      </c>
      <c r="D79" s="223">
        <v>-6.3167499724021692E-3</v>
      </c>
      <c r="E79" s="224">
        <v>29801</v>
      </c>
      <c r="F79" s="223">
        <v>2.1402122329851725E-2</v>
      </c>
    </row>
    <row r="80" spans="1:6" ht="15" hidden="1" customHeight="1">
      <c r="A80" s="45">
        <v>2014</v>
      </c>
      <c r="B80" s="189">
        <v>1424936</v>
      </c>
      <c r="C80" s="224">
        <v>2703</v>
      </c>
      <c r="D80" s="223">
        <v>1.9005324725274164E-3</v>
      </c>
      <c r="E80" s="224">
        <v>32363</v>
      </c>
      <c r="F80" s="223">
        <v>2.3239715260887639E-2</v>
      </c>
    </row>
    <row r="81" spans="1:6" ht="15" hidden="1" customHeight="1">
      <c r="A81" s="45">
        <v>2014</v>
      </c>
      <c r="B81" s="189">
        <v>1430760</v>
      </c>
      <c r="C81" s="224">
        <v>5824</v>
      </c>
      <c r="D81" s="223">
        <v>4.0872011093830984E-3</v>
      </c>
      <c r="E81" s="224">
        <v>32185</v>
      </c>
      <c r="F81" s="223">
        <v>2.3012709364889306E-2</v>
      </c>
    </row>
    <row r="82" spans="1:6" ht="15" hidden="1" customHeight="1">
      <c r="A82" s="45">
        <v>2014</v>
      </c>
      <c r="B82" s="189">
        <v>1423679</v>
      </c>
      <c r="C82" s="224">
        <v>-7081</v>
      </c>
      <c r="D82" s="223">
        <v>-4.9491179512985983E-3</v>
      </c>
      <c r="E82" s="224">
        <v>35088</v>
      </c>
      <c r="F82" s="223">
        <v>2.5268779647858786E-2</v>
      </c>
    </row>
    <row r="83" spans="1:6" s="180" customFormat="1" ht="15" hidden="1" customHeight="1">
      <c r="A83" s="190">
        <v>2015</v>
      </c>
      <c r="B83" s="247"/>
      <c r="C83" s="246"/>
      <c r="D83" s="245"/>
      <c r="E83" s="246"/>
      <c r="F83" s="245"/>
    </row>
    <row r="84" spans="1:6" ht="15" hidden="1" customHeight="1">
      <c r="A84" s="45">
        <v>2015</v>
      </c>
      <c r="B84" s="250">
        <v>1418293</v>
      </c>
      <c r="C84" s="249">
        <v>-5386</v>
      </c>
      <c r="D84" s="248">
        <v>-3.7831561749523956E-3</v>
      </c>
      <c r="E84" s="249">
        <v>43630</v>
      </c>
      <c r="F84" s="248">
        <v>3.1738687954793177E-2</v>
      </c>
    </row>
    <row r="85" spans="1:6" ht="15" hidden="1" customHeight="1">
      <c r="A85" s="45">
        <v>2015</v>
      </c>
      <c r="B85" s="189">
        <v>1427856</v>
      </c>
      <c r="C85" s="224">
        <v>9563</v>
      </c>
      <c r="D85" s="223">
        <v>6.7426124221159345E-3</v>
      </c>
      <c r="E85" s="224">
        <v>45329</v>
      </c>
      <c r="F85" s="223">
        <v>3.2787063109798176E-2</v>
      </c>
    </row>
    <row r="86" spans="1:6" ht="15" hidden="1" customHeight="1">
      <c r="A86" s="45">
        <v>2015</v>
      </c>
      <c r="B86" s="189">
        <v>1440767</v>
      </c>
      <c r="C86" s="224">
        <v>12911</v>
      </c>
      <c r="D86" s="223">
        <v>9.04222834795676E-3</v>
      </c>
      <c r="E86" s="224">
        <v>45522</v>
      </c>
      <c r="F86" s="223">
        <v>3.2626527957455576E-2</v>
      </c>
    </row>
    <row r="87" spans="1:6" ht="15" customHeight="1">
      <c r="A87" s="45">
        <v>2015</v>
      </c>
      <c r="B87" s="189">
        <v>1455890</v>
      </c>
      <c r="C87" s="224">
        <v>15123</v>
      </c>
      <c r="D87" s="223">
        <v>1.0496492493234477E-2</v>
      </c>
      <c r="E87" s="224">
        <v>44371</v>
      </c>
      <c r="F87" s="223">
        <v>3.1434929320823812E-2</v>
      </c>
    </row>
    <row r="88" spans="1:6" ht="15" hidden="1" customHeight="1">
      <c r="A88" s="45">
        <v>2015</v>
      </c>
      <c r="B88" s="189">
        <v>1476055</v>
      </c>
      <c r="C88" s="224">
        <v>20165</v>
      </c>
      <c r="D88" s="223">
        <v>1.3850634319900523E-2</v>
      </c>
      <c r="E88" s="224">
        <v>45482</v>
      </c>
      <c r="F88" s="223">
        <v>3.1792855030816414E-2</v>
      </c>
    </row>
    <row r="89" spans="1:6" ht="15" hidden="1" customHeight="1">
      <c r="A89" s="45">
        <v>2015</v>
      </c>
      <c r="B89" s="189">
        <v>1477162</v>
      </c>
      <c r="C89" s="224">
        <v>1107</v>
      </c>
      <c r="D89" s="223">
        <v>7.4997205388682708E-4</v>
      </c>
      <c r="E89" s="224">
        <v>43074</v>
      </c>
      <c r="F89" s="223">
        <v>3.0035813701809078E-2</v>
      </c>
    </row>
    <row r="90" spans="1:6" ht="15" hidden="1" customHeight="1">
      <c r="A90" s="45">
        <v>2015</v>
      </c>
      <c r="B90" s="189">
        <v>1478064</v>
      </c>
      <c r="C90" s="224">
        <v>902</v>
      </c>
      <c r="D90" s="223">
        <v>6.1063038448061491E-4</v>
      </c>
      <c r="E90" s="224">
        <v>41237</v>
      </c>
      <c r="F90" s="223">
        <v>2.870004530816872E-2</v>
      </c>
    </row>
    <row r="91" spans="1:6" ht="15" hidden="1" customHeight="1">
      <c r="A91" s="45">
        <v>2015</v>
      </c>
      <c r="B91" s="189">
        <v>1464154</v>
      </c>
      <c r="C91" s="224">
        <v>-13910</v>
      </c>
      <c r="D91" s="223">
        <v>-9.4109592006841325E-3</v>
      </c>
      <c r="E91" s="224">
        <v>32880</v>
      </c>
      <c r="F91" s="223">
        <v>2.2972540547791631E-2</v>
      </c>
    </row>
    <row r="92" spans="1:6" ht="15" hidden="1" customHeight="1">
      <c r="A92" s="45">
        <v>2015</v>
      </c>
      <c r="B92" s="189">
        <v>1461270</v>
      </c>
      <c r="C92" s="224">
        <v>-2884</v>
      </c>
      <c r="D92" s="223">
        <v>-1.9697381559590221E-3</v>
      </c>
      <c r="E92" s="224">
        <v>39037</v>
      </c>
      <c r="F92" s="223">
        <v>2.7447682623030101E-2</v>
      </c>
    </row>
    <row r="93" spans="1:6" ht="15" hidden="1" customHeight="1">
      <c r="A93" s="45">
        <v>2015</v>
      </c>
      <c r="B93" s="189">
        <v>1473181</v>
      </c>
      <c r="C93" s="224">
        <v>11911</v>
      </c>
      <c r="D93" s="223">
        <v>8.1511288126081549E-3</v>
      </c>
      <c r="E93" s="224">
        <v>48245</v>
      </c>
      <c r="F93" s="223">
        <v>3.3857660975650905E-2</v>
      </c>
    </row>
    <row r="94" spans="1:6" ht="15" hidden="1" customHeight="1">
      <c r="A94" s="45">
        <v>2015</v>
      </c>
      <c r="B94" s="189">
        <v>1467070</v>
      </c>
      <c r="C94" s="224">
        <v>-6111</v>
      </c>
      <c r="D94" s="223">
        <v>-4.1481664506941573E-3</v>
      </c>
      <c r="E94" s="224">
        <v>36310</v>
      </c>
      <c r="F94" s="223">
        <v>2.5378120719058428E-2</v>
      </c>
    </row>
    <row r="95" spans="1:6" ht="15" hidden="1" customHeight="1">
      <c r="A95" s="45">
        <v>2015</v>
      </c>
      <c r="B95" s="189">
        <v>1463553</v>
      </c>
      <c r="C95" s="224">
        <v>-3517</v>
      </c>
      <c r="D95" s="223">
        <v>-2.3972952892500343E-3</v>
      </c>
      <c r="E95" s="224">
        <v>39874</v>
      </c>
      <c r="F95" s="223">
        <v>2.8007718031944018E-2</v>
      </c>
    </row>
    <row r="96" spans="1:6" s="180" customFormat="1" ht="15" hidden="1" customHeight="1">
      <c r="A96" s="190">
        <v>2016</v>
      </c>
      <c r="B96" s="247"/>
      <c r="C96" s="246"/>
      <c r="D96" s="245"/>
      <c r="E96" s="246"/>
      <c r="F96" s="245"/>
    </row>
    <row r="97" spans="1:6" ht="15" hidden="1" customHeight="1">
      <c r="A97" s="45">
        <v>2016</v>
      </c>
      <c r="B97" s="189">
        <v>1455546</v>
      </c>
      <c r="C97" s="224">
        <v>-8007</v>
      </c>
      <c r="D97" s="223">
        <v>-5.4709327233110061E-3</v>
      </c>
      <c r="E97" s="224">
        <v>37253</v>
      </c>
      <c r="F97" s="223">
        <v>2.6266081832174271E-2</v>
      </c>
    </row>
    <row r="98" spans="1:6" ht="15" hidden="1" customHeight="1">
      <c r="A98" s="45">
        <v>2016</v>
      </c>
      <c r="B98" s="189">
        <v>1458560</v>
      </c>
      <c r="C98" s="224">
        <v>3014</v>
      </c>
      <c r="D98" s="223">
        <v>2.070700616813248E-3</v>
      </c>
      <c r="E98" s="224">
        <v>30704</v>
      </c>
      <c r="F98" s="223">
        <v>2.1503568987348842E-2</v>
      </c>
    </row>
    <row r="99" spans="1:6" ht="15" hidden="1" customHeight="1">
      <c r="A99" s="45">
        <v>2016</v>
      </c>
      <c r="B99" s="189">
        <v>1470302</v>
      </c>
      <c r="C99" s="224">
        <v>11742</v>
      </c>
      <c r="D99" s="223">
        <v>8.0504058797719047E-3</v>
      </c>
      <c r="E99" s="224">
        <v>29535</v>
      </c>
      <c r="F99" s="223">
        <v>2.0499497836915959E-2</v>
      </c>
    </row>
    <row r="100" spans="1:6" ht="15" customHeight="1">
      <c r="A100" s="45">
        <v>2016</v>
      </c>
      <c r="B100" s="189">
        <v>1489786</v>
      </c>
      <c r="C100" s="224">
        <v>19484</v>
      </c>
      <c r="D100" s="223">
        <v>1.3251699310753873E-2</v>
      </c>
      <c r="E100" s="224">
        <v>33896</v>
      </c>
      <c r="F100" s="223">
        <v>2.3281978720919749E-2</v>
      </c>
    </row>
    <row r="101" spans="1:6" ht="15" hidden="1" customHeight="1">
      <c r="A101" s="45">
        <v>2016</v>
      </c>
      <c r="B101" s="189">
        <v>1493618</v>
      </c>
      <c r="C101" s="224">
        <v>3832</v>
      </c>
      <c r="D101" s="223">
        <v>2.5721815079480237E-3</v>
      </c>
      <c r="E101" s="224">
        <v>17563</v>
      </c>
      <c r="F101" s="223">
        <v>1.1898608114196296E-2</v>
      </c>
    </row>
    <row r="102" spans="1:6" ht="15" hidden="1" customHeight="1">
      <c r="A102" s="45">
        <v>2016</v>
      </c>
      <c r="B102" s="189">
        <v>1496258</v>
      </c>
      <c r="C102" s="224">
        <v>2640</v>
      </c>
      <c r="D102" s="223">
        <v>1.7675202093172526E-3</v>
      </c>
      <c r="E102" s="224">
        <v>19096</v>
      </c>
      <c r="F102" s="223">
        <v>1.2927492042172695E-2</v>
      </c>
    </row>
    <row r="103" spans="1:6" ht="15" hidden="1" customHeight="1">
      <c r="A103" s="45">
        <v>2016</v>
      </c>
      <c r="B103" s="189">
        <v>1505288</v>
      </c>
      <c r="C103" s="224">
        <v>9030</v>
      </c>
      <c r="D103" s="223">
        <v>6.0350554516668264E-3</v>
      </c>
      <c r="E103" s="224">
        <v>27224</v>
      </c>
      <c r="F103" s="223">
        <v>1.8418688230009028E-2</v>
      </c>
    </row>
    <row r="104" spans="1:6" ht="15" hidden="1" customHeight="1">
      <c r="A104" s="45">
        <v>2016</v>
      </c>
      <c r="B104" s="189">
        <v>1478929</v>
      </c>
      <c r="C104" s="224">
        <v>-26359</v>
      </c>
      <c r="D104" s="223">
        <v>-1.7510934784572774E-2</v>
      </c>
      <c r="E104" s="224">
        <v>14775</v>
      </c>
      <c r="F104" s="223">
        <v>1.0091151613832894E-2</v>
      </c>
    </row>
    <row r="105" spans="1:6" ht="15" hidden="1" customHeight="1">
      <c r="A105" s="45">
        <v>2016</v>
      </c>
      <c r="B105" s="189">
        <v>1476208</v>
      </c>
      <c r="C105" s="224">
        <v>-2721</v>
      </c>
      <c r="D105" s="223">
        <v>-1.8398449147998264E-3</v>
      </c>
      <c r="E105" s="224">
        <v>14938</v>
      </c>
      <c r="F105" s="223">
        <v>1.0222614574993072E-2</v>
      </c>
    </row>
    <row r="106" spans="1:6" ht="15" hidden="1" customHeight="1">
      <c r="A106" s="45">
        <v>2016</v>
      </c>
      <c r="B106" s="189">
        <v>1479702</v>
      </c>
      <c r="C106" s="224">
        <v>3494</v>
      </c>
      <c r="D106" s="223">
        <v>2.3668751287082568E-3</v>
      </c>
      <c r="E106" s="224">
        <v>6521</v>
      </c>
      <c r="F106" s="223">
        <v>4.4264757691010459E-3</v>
      </c>
    </row>
    <row r="107" spans="1:6" ht="15" hidden="1" customHeight="1">
      <c r="A107" s="45">
        <v>2016</v>
      </c>
      <c r="B107" s="189">
        <v>1478136</v>
      </c>
      <c r="C107" s="224">
        <v>-1566</v>
      </c>
      <c r="D107" s="223">
        <v>-1.0583212025123689E-3</v>
      </c>
      <c r="E107" s="224">
        <v>11066</v>
      </c>
      <c r="F107" s="223">
        <v>7.5429256954337998E-3</v>
      </c>
    </row>
    <row r="108" spans="1:6" ht="15" hidden="1" customHeight="1">
      <c r="A108" s="45">
        <v>2016</v>
      </c>
      <c r="B108" s="189">
        <v>1472855</v>
      </c>
      <c r="C108" s="224">
        <v>-5281</v>
      </c>
      <c r="D108" s="223">
        <v>-3.5727429681706724E-3</v>
      </c>
      <c r="E108" s="224">
        <v>9302</v>
      </c>
      <c r="F108" s="223">
        <v>6.3557657290169711E-3</v>
      </c>
    </row>
    <row r="109" spans="1:6" s="180" customFormat="1" ht="25.9" hidden="1" customHeight="1">
      <c r="A109" s="45">
        <v>2017</v>
      </c>
      <c r="B109" s="247"/>
      <c r="C109" s="246"/>
      <c r="D109" s="245"/>
      <c r="E109" s="246"/>
      <c r="F109" s="245"/>
    </row>
    <row r="110" spans="1:6" ht="15" hidden="1" customHeight="1">
      <c r="A110" s="45">
        <v>2017</v>
      </c>
      <c r="B110" s="189">
        <v>1460932</v>
      </c>
      <c r="C110" s="224">
        <v>-11923</v>
      </c>
      <c r="D110" s="223">
        <v>-8.0951621171126975E-3</v>
      </c>
      <c r="E110" s="224">
        <v>5386</v>
      </c>
      <c r="F110" s="223">
        <v>3.7003296357518423E-3</v>
      </c>
    </row>
    <row r="111" spans="1:6" ht="15" hidden="1" customHeight="1">
      <c r="A111" s="45">
        <v>2017</v>
      </c>
      <c r="B111" s="189">
        <v>1470595</v>
      </c>
      <c r="C111" s="224">
        <v>9663</v>
      </c>
      <c r="D111" s="223">
        <v>6.6142708900893687E-3</v>
      </c>
      <c r="E111" s="224">
        <v>12035</v>
      </c>
      <c r="F111" s="223">
        <v>8.2512889425185865E-3</v>
      </c>
    </row>
    <row r="112" spans="1:6" ht="15" hidden="1" customHeight="1">
      <c r="A112" s="45">
        <v>2017</v>
      </c>
      <c r="B112" s="189">
        <v>1481364</v>
      </c>
      <c r="C112" s="224">
        <v>10769</v>
      </c>
      <c r="D112" s="223">
        <v>7.3228863147229983E-3</v>
      </c>
      <c r="E112" s="224">
        <v>11062</v>
      </c>
      <c r="F112" s="223">
        <v>7.5236243982528261E-3</v>
      </c>
    </row>
    <row r="113" spans="1:6" ht="15" customHeight="1">
      <c r="A113" s="45">
        <v>2017</v>
      </c>
      <c r="B113" s="189">
        <v>1502628</v>
      </c>
      <c r="C113" s="224">
        <v>21264</v>
      </c>
      <c r="D113" s="223">
        <v>1.4354338299027214E-2</v>
      </c>
      <c r="E113" s="224">
        <v>12842</v>
      </c>
      <c r="F113" s="223">
        <v>8.6200299908845146E-3</v>
      </c>
    </row>
    <row r="114" spans="1:6" ht="15" hidden="1" customHeight="1">
      <c r="A114" s="45">
        <v>2017</v>
      </c>
      <c r="B114" s="189">
        <v>1505755</v>
      </c>
      <c r="C114" s="224">
        <v>3127</v>
      </c>
      <c r="D114" s="223">
        <v>2.0810207183681317E-3</v>
      </c>
      <c r="E114" s="224">
        <v>12137</v>
      </c>
      <c r="F114" s="223">
        <v>8.1259063562437728E-3</v>
      </c>
    </row>
    <row r="115" spans="1:6" ht="15" hidden="1" customHeight="1">
      <c r="A115" s="45">
        <v>2017</v>
      </c>
      <c r="B115" s="189">
        <v>1506004</v>
      </c>
      <c r="C115" s="224">
        <v>249</v>
      </c>
      <c r="D115" s="223">
        <v>1.6536554751600541E-4</v>
      </c>
      <c r="E115" s="224">
        <v>9746</v>
      </c>
      <c r="F115" s="223">
        <v>6.5135825506028588E-3</v>
      </c>
    </row>
    <row r="116" spans="1:6" ht="15" hidden="1" customHeight="1">
      <c r="A116" s="45">
        <v>2017</v>
      </c>
      <c r="B116" s="189">
        <v>1502673</v>
      </c>
      <c r="C116" s="224">
        <v>-3331</v>
      </c>
      <c r="D116" s="223">
        <v>-2.2118135144395534E-3</v>
      </c>
      <c r="E116" s="224">
        <v>-2615</v>
      </c>
      <c r="F116" s="223">
        <v>-1.7372090922135319E-3</v>
      </c>
    </row>
    <row r="117" spans="1:6" ht="15" hidden="1" customHeight="1">
      <c r="A117" s="45">
        <v>2017</v>
      </c>
      <c r="B117" s="189">
        <v>1484261</v>
      </c>
      <c r="C117" s="224">
        <v>-18412</v>
      </c>
      <c r="D117" s="223">
        <v>-1.2252832119829082E-2</v>
      </c>
      <c r="E117" s="224">
        <v>5332</v>
      </c>
      <c r="F117" s="223">
        <v>3.6053116816290309E-3</v>
      </c>
    </row>
    <row r="118" spans="1:6" ht="15" hidden="1" customHeight="1">
      <c r="A118" s="45">
        <v>2017</v>
      </c>
      <c r="B118" s="189">
        <v>1496519</v>
      </c>
      <c r="C118" s="224">
        <v>12258</v>
      </c>
      <c r="D118" s="223">
        <v>8.2586553173600308E-3</v>
      </c>
      <c r="E118" s="224">
        <v>20311</v>
      </c>
      <c r="F118" s="223">
        <v>1.3758901184656835E-2</v>
      </c>
    </row>
    <row r="119" spans="1:6" ht="15" hidden="1" customHeight="1">
      <c r="A119" s="45">
        <v>2017</v>
      </c>
      <c r="B119" s="189">
        <v>1487063</v>
      </c>
      <c r="C119" s="224">
        <v>-9456</v>
      </c>
      <c r="D119" s="223">
        <v>-6.3186635117896683E-3</v>
      </c>
      <c r="E119" s="224">
        <v>7361</v>
      </c>
      <c r="F119" s="223">
        <v>4.9746503012093601E-3</v>
      </c>
    </row>
    <row r="120" spans="1:6" ht="15" hidden="1" customHeight="1">
      <c r="A120" s="45">
        <v>2017</v>
      </c>
      <c r="B120" s="189">
        <v>1487023</v>
      </c>
      <c r="C120" s="224">
        <v>-40</v>
      </c>
      <c r="D120" s="223">
        <v>-2.6898658631147043E-5</v>
      </c>
      <c r="E120" s="224">
        <v>8887</v>
      </c>
      <c r="F120" s="223">
        <v>6.0123019803319799E-3</v>
      </c>
    </row>
    <row r="121" spans="1:6" ht="15" hidden="1" customHeight="1">
      <c r="A121" s="45">
        <v>2017</v>
      </c>
      <c r="B121" s="189">
        <v>1481290</v>
      </c>
      <c r="C121" s="224">
        <v>-5733</v>
      </c>
      <c r="D121" s="223">
        <v>-3.8553539521580804E-3</v>
      </c>
      <c r="E121" s="224">
        <v>8435</v>
      </c>
      <c r="F121" s="223">
        <v>5.7269724446737946E-3</v>
      </c>
    </row>
    <row r="122" spans="1:6" s="180" customFormat="1" ht="25.9" customHeight="1">
      <c r="A122" s="190">
        <v>2018</v>
      </c>
      <c r="B122" s="247"/>
      <c r="C122" s="246"/>
      <c r="D122" s="240"/>
      <c r="E122" s="246"/>
      <c r="F122" s="245"/>
    </row>
    <row r="123" spans="1:6" ht="15" customHeight="1">
      <c r="A123" s="174" t="s">
        <v>94</v>
      </c>
      <c r="B123" s="173">
        <v>1470190</v>
      </c>
      <c r="C123" s="234">
        <v>-11100</v>
      </c>
      <c r="D123" s="233">
        <v>-7.4934685308075677E-3</v>
      </c>
      <c r="E123" s="234">
        <v>9258</v>
      </c>
      <c r="F123" s="233">
        <v>6.3370505950994804E-3</v>
      </c>
    </row>
    <row r="124" spans="1:6" ht="15" customHeight="1">
      <c r="A124" s="174" t="s">
        <v>93</v>
      </c>
      <c r="B124" s="173">
        <v>1478366</v>
      </c>
      <c r="C124" s="234">
        <v>8176</v>
      </c>
      <c r="D124" s="233">
        <v>5.5611859691604426E-3</v>
      </c>
      <c r="E124" s="234">
        <v>7771</v>
      </c>
      <c r="F124" s="233">
        <v>5.2842556924237449E-3</v>
      </c>
    </row>
    <row r="125" spans="1:6" ht="15" customHeight="1">
      <c r="A125" s="179" t="s">
        <v>92</v>
      </c>
      <c r="B125" s="178">
        <v>1497138</v>
      </c>
      <c r="C125" s="238">
        <v>18772</v>
      </c>
      <c r="D125" s="237">
        <v>1.2697802844491735E-2</v>
      </c>
      <c r="E125" s="238">
        <v>15774</v>
      </c>
      <c r="F125" s="237">
        <v>1.0648294409746795E-2</v>
      </c>
    </row>
    <row r="126" spans="1:6" ht="15" customHeight="1">
      <c r="A126" s="177" t="s">
        <v>91</v>
      </c>
      <c r="B126" s="176">
        <v>1505348</v>
      </c>
      <c r="C126" s="236">
        <v>8210</v>
      </c>
      <c r="D126" s="235">
        <v>5.4837964168967801E-3</v>
      </c>
      <c r="E126" s="236">
        <v>2720</v>
      </c>
      <c r="F126" s="235">
        <v>1.810161929632681E-3</v>
      </c>
    </row>
    <row r="127" spans="1:6" ht="15" customHeight="1">
      <c r="A127" s="174" t="s">
        <v>90</v>
      </c>
      <c r="B127" s="173">
        <v>1513057</v>
      </c>
      <c r="C127" s="234">
        <v>7709</v>
      </c>
      <c r="D127" s="233">
        <v>5.1210749939549771E-3</v>
      </c>
      <c r="E127" s="234">
        <v>7302</v>
      </c>
      <c r="F127" s="233">
        <v>4.8493944898073682E-3</v>
      </c>
    </row>
    <row r="128" spans="1:6" ht="15" customHeight="1">
      <c r="A128" s="174" t="s">
        <v>89</v>
      </c>
      <c r="B128" s="173">
        <v>1525067</v>
      </c>
      <c r="C128" s="234">
        <v>12010</v>
      </c>
      <c r="D128" s="233">
        <v>7.937572741806731E-3</v>
      </c>
      <c r="E128" s="234">
        <v>19063</v>
      </c>
      <c r="F128" s="233">
        <v>1.2658000908364109E-2</v>
      </c>
    </row>
    <row r="129" spans="1:8" ht="15" customHeight="1">
      <c r="A129" s="174" t="s">
        <v>88</v>
      </c>
      <c r="B129" s="173">
        <v>1509786</v>
      </c>
      <c r="C129" s="234">
        <v>-15281</v>
      </c>
      <c r="D129" s="233">
        <v>-1.0019887650837611E-2</v>
      </c>
      <c r="E129" s="234">
        <v>7113</v>
      </c>
      <c r="F129" s="233">
        <v>4.7335647875486053E-3</v>
      </c>
    </row>
    <row r="130" spans="1:8" ht="15" customHeight="1">
      <c r="A130" s="174" t="s">
        <v>87</v>
      </c>
      <c r="B130" s="173">
        <v>1490260</v>
      </c>
      <c r="C130" s="234">
        <v>-19526</v>
      </c>
      <c r="D130" s="233">
        <v>-1.2932958710704656E-2</v>
      </c>
      <c r="E130" s="234">
        <v>5999</v>
      </c>
      <c r="F130" s="233">
        <v>4.0417419847318392E-3</v>
      </c>
    </row>
    <row r="131" spans="1:8" ht="15" customHeight="1">
      <c r="A131" s="174" t="s">
        <v>86</v>
      </c>
      <c r="B131" s="173">
        <v>1504189</v>
      </c>
      <c r="C131" s="234">
        <v>13929</v>
      </c>
      <c r="D131" s="233">
        <v>9.3466911814046316E-3</v>
      </c>
      <c r="E131" s="234">
        <v>7670</v>
      </c>
      <c r="F131" s="233">
        <v>5.1252272774351404E-3</v>
      </c>
    </row>
    <row r="132" spans="1:8" ht="15" customHeight="1">
      <c r="A132" s="174" t="s">
        <v>85</v>
      </c>
      <c r="B132" s="173">
        <v>1493233</v>
      </c>
      <c r="C132" s="234">
        <v>-10956</v>
      </c>
      <c r="D132" s="233">
        <v>-7.2836591678306917E-3</v>
      </c>
      <c r="E132" s="234">
        <v>6170</v>
      </c>
      <c r="F132" s="233">
        <v>4.1491180938535432E-3</v>
      </c>
    </row>
    <row r="133" spans="1:8" ht="15" customHeight="1">
      <c r="A133" s="174" t="s">
        <v>84</v>
      </c>
      <c r="B133" s="173">
        <v>1493553</v>
      </c>
      <c r="C133" s="234">
        <v>320</v>
      </c>
      <c r="D133" s="233">
        <v>2.1430011257450587E-4</v>
      </c>
      <c r="E133" s="234">
        <v>6530</v>
      </c>
      <c r="F133" s="233">
        <v>4.3913241422628424E-3</v>
      </c>
    </row>
    <row r="134" spans="1:8" ht="15" customHeight="1">
      <c r="A134" s="174" t="s">
        <v>83</v>
      </c>
      <c r="B134" s="173">
        <v>1490179</v>
      </c>
      <c r="C134" s="234">
        <v>-3374</v>
      </c>
      <c r="D134" s="233">
        <v>-2.2590426988530199E-3</v>
      </c>
      <c r="E134" s="234">
        <v>8889</v>
      </c>
      <c r="F134" s="233">
        <v>6.0008506099413772E-3</v>
      </c>
    </row>
    <row r="135" spans="1:8" s="180" customFormat="1" ht="25.9" customHeight="1">
      <c r="A135" s="182">
        <v>2019</v>
      </c>
      <c r="B135" s="242"/>
      <c r="C135" s="241"/>
      <c r="D135" s="240"/>
      <c r="E135" s="241"/>
      <c r="F135" s="240"/>
    </row>
    <row r="136" spans="1:8" ht="15" customHeight="1">
      <c r="A136" s="174" t="s">
        <v>94</v>
      </c>
      <c r="B136" s="173">
        <v>1480331</v>
      </c>
      <c r="C136" s="234">
        <v>-9848</v>
      </c>
      <c r="D136" s="233">
        <v>-6.6086020538471679E-3</v>
      </c>
      <c r="E136" s="234">
        <v>10141</v>
      </c>
      <c r="F136" s="233">
        <v>6.8977479101339778E-3</v>
      </c>
    </row>
    <row r="137" spans="1:8" ht="15" customHeight="1">
      <c r="A137" s="174" t="s">
        <v>93</v>
      </c>
      <c r="B137" s="173">
        <v>1490703</v>
      </c>
      <c r="C137" s="234">
        <v>10372</v>
      </c>
      <c r="D137" s="233">
        <v>7.0065411046582593E-3</v>
      </c>
      <c r="E137" s="234">
        <v>12337</v>
      </c>
      <c r="F137" s="233">
        <v>8.3450241685754101E-3</v>
      </c>
    </row>
    <row r="138" spans="1:8" ht="15" customHeight="1">
      <c r="A138" s="179" t="s">
        <v>92</v>
      </c>
      <c r="B138" s="178">
        <v>1509854</v>
      </c>
      <c r="C138" s="238">
        <v>19151</v>
      </c>
      <c r="D138" s="237">
        <v>1.2846958783875762E-2</v>
      </c>
      <c r="E138" s="238">
        <v>12716</v>
      </c>
      <c r="F138" s="237">
        <v>8.4935390057563342E-3</v>
      </c>
    </row>
    <row r="139" spans="1:8" ht="15" customHeight="1">
      <c r="A139" s="177" t="s">
        <v>91</v>
      </c>
      <c r="B139" s="176">
        <v>1515721</v>
      </c>
      <c r="C139" s="236">
        <v>5867</v>
      </c>
      <c r="D139" s="235">
        <v>3.8858061772859553E-3</v>
      </c>
      <c r="E139" s="236">
        <v>10373</v>
      </c>
      <c r="F139" s="235">
        <v>6.8907654575554034E-3</v>
      </c>
    </row>
    <row r="140" spans="1:8" ht="15" customHeight="1">
      <c r="A140" s="174" t="s">
        <v>90</v>
      </c>
      <c r="B140" s="173">
        <v>1522092</v>
      </c>
      <c r="C140" s="234">
        <v>6371</v>
      </c>
      <c r="D140" s="233">
        <v>4.2032801551208365E-3</v>
      </c>
      <c r="E140" s="234">
        <v>9035</v>
      </c>
      <c r="F140" s="233">
        <v>5.971354681284291E-3</v>
      </c>
    </row>
    <row r="141" spans="1:8" ht="15" customHeight="1">
      <c r="A141" s="174" t="s">
        <v>89</v>
      </c>
      <c r="B141" s="173">
        <v>1530190</v>
      </c>
      <c r="C141" s="234">
        <v>8098</v>
      </c>
      <c r="D141" s="233">
        <v>5.3203091534546054E-3</v>
      </c>
      <c r="E141" s="234">
        <v>5123</v>
      </c>
      <c r="F141" s="233">
        <v>3.3591966779165094E-3</v>
      </c>
      <c r="H141" s="239"/>
    </row>
    <row r="142" spans="1:8" ht="15" customHeight="1">
      <c r="A142" s="174" t="s">
        <v>88</v>
      </c>
      <c r="B142" s="173">
        <v>1514548</v>
      </c>
      <c r="C142" s="234">
        <v>-15642</v>
      </c>
      <c r="D142" s="233">
        <v>-1.0222259980786741E-2</v>
      </c>
      <c r="E142" s="234">
        <v>4762</v>
      </c>
      <c r="F142" s="233">
        <v>3.1540893875026121E-3</v>
      </c>
      <c r="H142" s="244"/>
    </row>
    <row r="143" spans="1:8" ht="15" customHeight="1">
      <c r="A143" s="174" t="s">
        <v>87</v>
      </c>
      <c r="B143" s="173">
        <v>1504788</v>
      </c>
      <c r="C143" s="234">
        <v>-9760</v>
      </c>
      <c r="D143" s="233">
        <v>-6.4441668405359476E-3</v>
      </c>
      <c r="E143" s="234">
        <v>14528</v>
      </c>
      <c r="F143" s="233">
        <v>9.7486344664690083E-3</v>
      </c>
      <c r="H143" s="239"/>
    </row>
    <row r="144" spans="1:8" ht="15" customHeight="1">
      <c r="A144" s="174" t="s">
        <v>86</v>
      </c>
      <c r="B144" s="173">
        <v>1497301</v>
      </c>
      <c r="C144" s="234">
        <v>-7487</v>
      </c>
      <c r="D144" s="233">
        <v>-4.9754516915339053E-3</v>
      </c>
      <c r="E144" s="234">
        <v>-6888</v>
      </c>
      <c r="F144" s="233">
        <v>-4.579211787880344E-3</v>
      </c>
      <c r="H144" s="243"/>
    </row>
    <row r="145" spans="1:8" ht="15" customHeight="1">
      <c r="A145" s="174" t="s">
        <v>85</v>
      </c>
      <c r="B145" s="173">
        <v>1494843</v>
      </c>
      <c r="C145" s="234">
        <v>-2458</v>
      </c>
      <c r="D145" s="233">
        <v>-1.6416204891334107E-3</v>
      </c>
      <c r="E145" s="234">
        <v>1610</v>
      </c>
      <c r="F145" s="233">
        <v>1.0781974413904827E-3</v>
      </c>
      <c r="H145" s="239"/>
    </row>
    <row r="146" spans="1:8" ht="15" customHeight="1">
      <c r="A146" s="174" t="s">
        <v>84</v>
      </c>
      <c r="B146" s="173">
        <v>1503002</v>
      </c>
      <c r="C146" s="234">
        <v>8159</v>
      </c>
      <c r="D146" s="233">
        <v>5.4580982752034934E-3</v>
      </c>
      <c r="E146" s="234">
        <v>9449</v>
      </c>
      <c r="F146" s="233">
        <v>6.3265247366515176E-3</v>
      </c>
      <c r="H146" s="243"/>
    </row>
    <row r="147" spans="1:8" ht="15" customHeight="1">
      <c r="A147" s="174" t="s">
        <v>83</v>
      </c>
      <c r="B147" s="173">
        <v>1489561</v>
      </c>
      <c r="C147" s="234">
        <v>-13441</v>
      </c>
      <c r="D147" s="233">
        <v>-8.9427692045652707E-3</v>
      </c>
      <c r="E147" s="234">
        <v>-618</v>
      </c>
      <c r="F147" s="233">
        <v>-4.1471527917114059E-4</v>
      </c>
      <c r="H147" s="243"/>
    </row>
    <row r="148" spans="1:8" s="180" customFormat="1" ht="25.9" customHeight="1">
      <c r="A148" s="182">
        <v>2020</v>
      </c>
      <c r="B148" s="242"/>
      <c r="C148" s="241"/>
      <c r="D148" s="240"/>
      <c r="E148" s="241"/>
      <c r="F148" s="240"/>
      <c r="H148" s="239"/>
    </row>
    <row r="149" spans="1:8" ht="15" customHeight="1">
      <c r="A149" s="174" t="s">
        <v>94</v>
      </c>
      <c r="B149" s="173">
        <v>1476814</v>
      </c>
      <c r="C149" s="234">
        <v>-12747</v>
      </c>
      <c r="D149" s="233">
        <v>-8.5575548769066812E-3</v>
      </c>
      <c r="E149" s="234">
        <v>-3517</v>
      </c>
      <c r="F149" s="233">
        <v>-2.3758200024184273E-3</v>
      </c>
    </row>
    <row r="150" spans="1:8" ht="15" customHeight="1">
      <c r="A150" s="174" t="s">
        <v>93</v>
      </c>
      <c r="B150" s="173">
        <v>1489733</v>
      </c>
      <c r="C150" s="234">
        <v>12919</v>
      </c>
      <c r="D150" s="233">
        <v>8.7478856511382652E-3</v>
      </c>
      <c r="E150" s="234">
        <v>-970</v>
      </c>
      <c r="F150" s="233">
        <v>-6.5069970342856998E-4</v>
      </c>
    </row>
    <row r="151" spans="1:8" ht="15" customHeight="1">
      <c r="A151" s="179" t="s">
        <v>92</v>
      </c>
      <c r="B151" s="178">
        <v>1367906</v>
      </c>
      <c r="C151" s="238">
        <v>-121827</v>
      </c>
      <c r="D151" s="237">
        <v>-8.1777741380502422E-2</v>
      </c>
      <c r="E151" s="238">
        <v>-141948</v>
      </c>
      <c r="F151" s="237">
        <v>-9.4014388146138606E-2</v>
      </c>
    </row>
    <row r="152" spans="1:8" ht="15" customHeight="1">
      <c r="A152" s="177" t="s">
        <v>91</v>
      </c>
      <c r="B152" s="176">
        <v>1355976</v>
      </c>
      <c r="C152" s="236">
        <v>-11930</v>
      </c>
      <c r="D152" s="235">
        <v>-8.7213595086211848E-3</v>
      </c>
      <c r="E152" s="236">
        <v>-159745</v>
      </c>
      <c r="F152" s="235">
        <v>-0.10539208733005612</v>
      </c>
    </row>
    <row r="153" spans="1:8" ht="15" customHeight="1">
      <c r="A153" s="174" t="s">
        <v>90</v>
      </c>
      <c r="B153" s="173"/>
      <c r="C153" s="234"/>
      <c r="D153" s="233"/>
      <c r="E153" s="234"/>
      <c r="F153" s="233"/>
    </row>
    <row r="154" spans="1:8" ht="15" customHeight="1">
      <c r="A154" s="174" t="s">
        <v>89</v>
      </c>
      <c r="B154" s="173"/>
      <c r="C154" s="234"/>
      <c r="D154" s="233"/>
      <c r="E154" s="234"/>
      <c r="F154" s="233"/>
    </row>
    <row r="155" spans="1:8" ht="15" customHeight="1">
      <c r="A155" s="174" t="s">
        <v>88</v>
      </c>
      <c r="B155" s="173"/>
      <c r="C155" s="234"/>
      <c r="D155" s="233"/>
      <c r="E155" s="234"/>
      <c r="F155" s="233"/>
    </row>
    <row r="156" spans="1:8" ht="15" customHeight="1">
      <c r="A156" s="174" t="s">
        <v>87</v>
      </c>
      <c r="B156" s="173"/>
      <c r="C156" s="234"/>
      <c r="D156" s="233"/>
      <c r="E156" s="234"/>
      <c r="F156" s="233"/>
    </row>
    <row r="157" spans="1:8" ht="15" customHeight="1">
      <c r="A157" s="174" t="s">
        <v>86</v>
      </c>
      <c r="B157" s="173"/>
      <c r="C157" s="234"/>
      <c r="D157" s="233"/>
      <c r="E157" s="234"/>
      <c r="F157" s="233"/>
    </row>
    <row r="158" spans="1:8" ht="15" customHeight="1">
      <c r="A158" s="174" t="s">
        <v>85</v>
      </c>
      <c r="B158" s="173"/>
      <c r="C158" s="234"/>
      <c r="D158" s="233"/>
      <c r="E158" s="234"/>
      <c r="F158" s="233"/>
    </row>
    <row r="159" spans="1:8" ht="15" customHeight="1">
      <c r="A159" s="174" t="s">
        <v>84</v>
      </c>
      <c r="B159" s="173"/>
      <c r="C159" s="234"/>
      <c r="D159" s="233"/>
      <c r="E159" s="234"/>
      <c r="F159" s="233"/>
    </row>
    <row r="160" spans="1:8" ht="15" customHeight="1">
      <c r="A160" s="174" t="s">
        <v>83</v>
      </c>
      <c r="B160" s="173"/>
      <c r="C160" s="234"/>
      <c r="D160" s="233"/>
      <c r="E160" s="234"/>
      <c r="F160" s="233"/>
    </row>
    <row r="161" spans="1:6" ht="17.850000000000001" customHeight="1">
      <c r="A161" s="1047" t="s">
        <v>106</v>
      </c>
      <c r="B161" s="1056"/>
      <c r="C161" s="1056"/>
      <c r="D161" s="1056"/>
      <c r="E161" s="1056"/>
      <c r="F161" s="1056"/>
    </row>
  </sheetData>
  <mergeCells count="3">
    <mergeCell ref="A3:A4"/>
    <mergeCell ref="B3:B4"/>
    <mergeCell ref="A161:F161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55</vt:i4>
      </vt:variant>
    </vt:vector>
  </HeadingPairs>
  <TitlesOfParts>
    <vt:vector size="86" baseType="lpstr">
      <vt:lpstr>Portada</vt:lpstr>
      <vt:lpstr>Resumen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Cotizantes-pensionistas</vt:lpstr>
      <vt:lpstr>Provincias y CCAA</vt:lpstr>
      <vt:lpstr>Prov y CCAA -R.General</vt:lpstr>
      <vt:lpstr>Prov y CCAA -Variación</vt:lpstr>
      <vt:lpstr>ERTE por Provincias y CCAA</vt:lpstr>
      <vt:lpstr>ERTE por Sectores de Actividad</vt:lpstr>
      <vt:lpstr>Prestación Autónomos</vt:lpstr>
      <vt:lpstr>Último día mes Provincias-CCAA</vt:lpstr>
      <vt:lpstr>Afiliación diaria 2020</vt:lpstr>
      <vt:lpstr>'Adm. Públicas'!Área_de_impresión</vt:lpstr>
      <vt:lpstr>'Afiliación diaria 2020'!Área_de_impresión</vt:lpstr>
      <vt:lpstr>'Convenios Especiales'!Área_de_impresión</vt:lpstr>
      <vt:lpstr>'Cotizantes-pensionistas'!Área_de_impresión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'Medias mensuales'!Área_de_impresión</vt:lpstr>
      <vt:lpstr>'Por regímenes'!Área_de_impresión</vt:lpstr>
      <vt:lpstr>Portada!Área_de_impresión</vt:lpstr>
      <vt:lpstr>'Prestación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'Adm. Públicas'!Print_Area</vt:lpstr>
      <vt:lpstr>'Convenios Especiales'!Print_Area</vt:lpstr>
      <vt:lpstr>'Cotizantes-pensionistas'!Print_Area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Gerencia Informatica de la Seguridad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2020-06-01T10:42:05Z</cp:lastPrinted>
  <dcterms:created xsi:type="dcterms:W3CDTF">2020-06-01T09:58:02Z</dcterms:created>
  <dcterms:modified xsi:type="dcterms:W3CDTF">2020-06-02T07:38:41Z</dcterms:modified>
</cp:coreProperties>
</file>