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0" windowWidth="24000" windowHeight="9000" firstSheet="1" activeTab="8"/>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CC.AA'!$A$1:$S$76</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45621"/>
</workbook>
</file>

<file path=xl/calcChain.xml><?xml version="1.0" encoding="utf-8"?>
<calcChain xmlns="http://schemas.openxmlformats.org/spreadsheetml/2006/main">
  <c r="D11" i="9" l="1"/>
  <c r="C11" i="9"/>
  <c r="B11" i="9"/>
  <c r="D10" i="9"/>
  <c r="C10" i="9"/>
  <c r="B10" i="9"/>
  <c r="B6" i="9"/>
  <c r="A6" i="9"/>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<sst xmlns="http://schemas.openxmlformats.org/spreadsheetml/2006/main" count="256" uniqueCount="126">
  <si>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</si>
  <si>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</si>
  <si>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</si>
  <si>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</si>
  <si>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</si>
  <si>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</si>
  <si>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</si>
  <si>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</si>
  <si>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</si>
  <si>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</si>
  <si>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</si>
  <si>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</si>
  <si>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</si>
  <si>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</si>
  <si>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</si>
  <si>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</si>
  <si>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</si>
  <si>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</si>
  <si>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</si>
  <si>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</si>
  <si>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</si>
  <si>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</si>
  <si>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</si>
  <si>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</si>
  <si>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</si>
  <si>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</si>
  <si>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</si>
  <si>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</si>
  <si>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</si>
  <si>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</si>
  <si>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</si>
  <si>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</si>
  <si>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</si>
  <si>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</si>
  <si>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</si>
  <si>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</si>
  <si>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</si>
  <si>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</si>
  <si>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</si>
  <si>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</si>
  <si>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</si>
  <si>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</si>
  <si>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</si>
  <si>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</si>
  <si>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</si>
  <si>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</si>
  <si>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</si>
  <si>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</si>
  <si>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</si>
  <si>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</si>
  <si>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</si>
  <si>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</si>
  <si>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</si>
  <si>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</si>
  <si>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</si>
  <si>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</si>
  <si>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</si>
  <si>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</si>
  <si>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</si>
  <si>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</si>
  <si>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</si>
  <si>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</si>
  <si>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</si>
  <si>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</si>
  <si>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</si>
  <si>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</si>
  <si>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</si>
  <si>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</si>
  <si>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</si>
  <si>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</si>
  <si>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</si>
  <si>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</si>
  <si>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</si>
  <si>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</si>
  <si>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</si>
  <si>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</si>
  <si>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</si>
  <si>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</si>
  <si>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</si>
  <si>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</si>
  <si>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Variación 2019/2020</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</si>
  <si>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</si>
  <si>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</si>
  <si>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</si>
  <si>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</si>
  <si>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</si>
  <si>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</si>
  <si>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</si>
  <si>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</si>
  <si>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</si>
  <si>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</si>
  <si>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</si>
  <si>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</si>
  <si>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</si>
  <si>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</si>
  <si>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</si>
  <si>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</si>
  <si>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</si>
  <si>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</si>
  <si>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</si>
  <si>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</si>
  <si>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</si>
  <si>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</si>
  <si>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</si>
  <si>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</si>
  <si>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</si>
  <si>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</si>
  <si>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(3)</t>
    </r>
    <r>
      <rPr>
        <sz val="10"/>
        <rFont val="Calibri"/>
        <family val="2"/>
        <scheme val="minor"/>
      </rPr>
      <t xml:space="preserve"> Esta opción desaparecera en enero de 2021</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</si>
  <si>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</si>
  <si>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</si>
  <si>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</si>
  <si>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</si>
  <si>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ENERO-SEPTIEMBRE 2020 (2)</t>
  </si>
  <si>
    <t>GASTO ENERO/SEPTIEMBRE 2020</t>
  </si>
  <si>
    <t xml:space="preserve">ENERO - SEPTIEMBRE 2020 </t>
  </si>
  <si>
    <t>ENERO - SEPTIEMBRE 2020</t>
  </si>
  <si>
    <t xml:space="preserve">ENERO-SEPTIEMBRE 2020 </t>
  </si>
  <si>
    <r>
      <t xml:space="preserve">COMPARACIÓN 2019/2020 </t>
    </r>
    <r>
      <rPr>
        <sz val="14"/>
        <rFont val="Calibri"/>
        <family val="2"/>
        <scheme val="minor"/>
      </rPr>
      <t xml:space="preserve"> (Enero -Septiembre)</t>
    </r>
  </si>
  <si>
    <t>Gerona</t>
  </si>
  <si>
    <t>Lerida</t>
  </si>
  <si>
    <t xml:space="preserve">Coruña </t>
  </si>
  <si>
    <t>Orense</t>
  </si>
  <si>
    <t>Álava</t>
  </si>
  <si>
    <t>Guipuzcoa</t>
  </si>
  <si>
    <t>Vizcaya</t>
  </si>
  <si>
    <t>Coruña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</si>
</sst>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quot;€&quot;"/>
    <numFmt numFmtId="165" formatCode="#,##0\ &quot;€&quot;"/>
  </numFmts>
  <fonts count="68">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1">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26" applyNumberFormat="0" applyAlignment="0" applyProtection="0"/>
    <xf numFmtId="0" fontId="53" fillId="16" borderId="27" applyNumberFormat="0" applyAlignment="0" applyProtection="0"/>
    <xf numFmtId="0" fontId="54" fillId="16" borderId="26" applyNumberFormat="0" applyAlignment="0" applyProtection="0"/>
    <xf numFmtId="0" fontId="55" fillId="0" borderId="28" applyNumberFormat="0" applyFill="0" applyAlignment="0" applyProtection="0"/>
    <xf numFmtId="0" fontId="56" fillId="17" borderId="29"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31"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30" applyNumberFormat="0" applyFont="0" applyAlignment="0" applyProtection="0"/>
    <xf numFmtId="0" fontId="32" fillId="0" borderId="0"/>
    <xf numFmtId="0" fontId="32" fillId="18" borderId="30"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cellStyleXfs>
  <cellXfs count="244">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3" fontId="8" fillId="0" borderId="0" xfId="0" applyNumberFormat="1" applyFont="1" applyAlignment="1">
      <alignment horizontal="left"/>
    </xf>
    <xf numFmtId="3" fontId="8" fillId="0" borderId="0" xfId="0" applyNumberFormat="1" applyFont="1" applyAlignment="1">
      <alignment horizontal="left" indent="2"/>
    </xf>
    <xf numFmtId="0" fontId="9" fillId="0" borderId="0" xfId="1" applyFont="1"/>
    <xf numFmtId="0" fontId="9" fillId="0" borderId="0" xfId="1"/>
    <xf numFmtId="0" fontId="12" fillId="0" borderId="0" xfId="1" applyFont="1" applyBorder="1"/>
    <xf numFmtId="0" fontId="13" fillId="0" borderId="0" xfId="1" applyFont="1" applyBorder="1"/>
    <xf numFmtId="0" fontId="12" fillId="0" borderId="0" xfId="1" applyFont="1"/>
    <xf numFmtId="3" fontId="9" fillId="0" borderId="0" xfId="1" applyNumberFormat="1"/>
    <xf numFmtId="0" fontId="12" fillId="0" borderId="0" xfId="0" applyFont="1"/>
    <xf numFmtId="3" fontId="9" fillId="0" borderId="0" xfId="1" applyNumberFormat="1" applyFont="1"/>
    <xf numFmtId="0" fontId="14" fillId="0" borderId="0" xfId="1" applyFont="1" applyAlignment="1"/>
    <xf numFmtId="0" fontId="12" fillId="0" borderId="0" xfId="1" applyFont="1" applyFill="1"/>
    <xf numFmtId="2" fontId="15" fillId="0" borderId="0" xfId="1" applyNumberFormat="1" applyFont="1" applyFill="1"/>
    <xf numFmtId="0" fontId="12" fillId="0" borderId="0" xfId="1" applyFont="1" applyFill="1" applyAlignment="1">
      <alignment horizontal="center"/>
    </xf>
    <xf numFmtId="2" fontId="15" fillId="0" borderId="0" xfId="1" applyNumberFormat="1" applyFont="1" applyFill="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0" fontId="20" fillId="0" borderId="0" xfId="1" applyFont="1" applyFill="1" applyAlignment="1">
      <alignment horizontal="centerContinuous"/>
    </xf>
    <xf numFmtId="2" fontId="21" fillId="0" borderId="0" xfId="1" applyNumberFormat="1" applyFont="1" applyFill="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Border="1" applyAlignment="1">
      <alignment horizontal="center" vertical="center"/>
    </xf>
    <xf numFmtId="0" fontId="25" fillId="0" borderId="0" xfId="1" applyFont="1" applyFill="1" applyBorder="1" applyAlignment="1">
      <alignment horizontal="center" vertical="center"/>
    </xf>
    <xf numFmtId="2" fontId="26" fillId="0" borderId="0" xfId="1" applyNumberFormat="1" applyFont="1" applyFill="1" applyBorder="1" applyAlignment="1">
      <alignment horizontal="center" vertical="center"/>
    </xf>
    <xf numFmtId="0" fontId="27" fillId="0" borderId="0" xfId="1" applyFont="1"/>
    <xf numFmtId="0" fontId="28" fillId="9" borderId="5" xfId="1" applyFont="1" applyFill="1" applyBorder="1" applyAlignment="1">
      <alignment vertical="center"/>
    </xf>
    <xf numFmtId="0" fontId="27" fillId="0" borderId="0" xfId="1" applyFont="1" applyFill="1" applyBorder="1" applyAlignment="1">
      <alignment horizontal="center" vertical="center" wrapText="1"/>
    </xf>
    <xf numFmtId="2" fontId="29" fillId="0" borderId="0" xfId="1" applyNumberFormat="1" applyFont="1" applyFill="1" applyBorder="1" applyAlignment="1">
      <alignment horizontal="center" vertical="center" wrapText="1"/>
    </xf>
    <xf numFmtId="0" fontId="29" fillId="0" borderId="0" xfId="1" applyFont="1"/>
    <xf numFmtId="0" fontId="28" fillId="9" borderId="7" xfId="1" applyFont="1" applyFill="1" applyBorder="1" applyAlignment="1">
      <alignment vertical="center"/>
    </xf>
    <xf numFmtId="10" fontId="23" fillId="0" borderId="0" xfId="1" applyNumberFormat="1" applyFont="1"/>
    <xf numFmtId="0" fontId="27" fillId="9" borderId="9" xfId="1" applyFont="1" applyFill="1" applyBorder="1" applyAlignment="1">
      <alignment horizontal="left" indent="1"/>
    </xf>
    <xf numFmtId="3" fontId="27" fillId="9" borderId="9" xfId="1" applyNumberFormat="1" applyFont="1" applyFill="1" applyBorder="1" applyAlignment="1">
      <alignment horizontal="right" indent="1"/>
    </xf>
    <xf numFmtId="164" fontId="23" fillId="0" borderId="0" xfId="1" applyNumberFormat="1" applyFont="1" applyFill="1" applyBorder="1" applyAlignment="1">
      <alignment horizontal="right" indent="1"/>
    </xf>
    <xf numFmtId="2" fontId="21" fillId="0" borderId="0" xfId="1" applyNumberFormat="1" applyFont="1" applyFill="1" applyBorder="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0" fontId="28" fillId="2" borderId="9" xfId="1" applyFont="1" applyFill="1" applyBorder="1" applyAlignment="1">
      <alignment horizontal="left" indent="1"/>
    </xf>
    <xf numFmtId="3" fontId="28" fillId="2" borderId="9" xfId="1" applyNumberFormat="1" applyFont="1" applyFill="1" applyBorder="1" applyAlignment="1">
      <alignment horizontal="right" indent="1"/>
    </xf>
    <xf numFmtId="164" fontId="12" fillId="0" borderId="0" xfId="1" applyNumberFormat="1" applyFont="1" applyFill="1" applyBorder="1" applyAlignment="1">
      <alignment horizontal="right" indent="1"/>
    </xf>
    <xf numFmtId="0" fontId="12" fillId="9" borderId="0" xfId="1" applyFont="1" applyFill="1"/>
    <xf numFmtId="0" fontId="27" fillId="9" borderId="5" xfId="1" applyFont="1" applyFill="1" applyBorder="1" applyAlignment="1">
      <alignment horizontal="left" indent="1"/>
    </xf>
    <xf numFmtId="3" fontId="27" fillId="9" borderId="5" xfId="1" applyNumberFormat="1" applyFont="1" applyFill="1" applyBorder="1" applyAlignment="1">
      <alignment horizontal="right" indent="1"/>
    </xf>
    <xf numFmtId="0" fontId="27" fillId="9" borderId="10" xfId="1" applyFont="1" applyFill="1" applyBorder="1" applyAlignment="1">
      <alignment horizontal="left" indent="1"/>
    </xf>
    <xf numFmtId="3" fontId="27" fillId="9" borderId="10" xfId="1" applyNumberFormat="1" applyFont="1" applyFill="1" applyBorder="1" applyAlignment="1">
      <alignment horizontal="right" indent="1"/>
    </xf>
    <xf numFmtId="17" fontId="28" fillId="2" borderId="9" xfId="1" applyNumberFormat="1" applyFont="1" applyFill="1" applyBorder="1" applyAlignment="1">
      <alignment horizontal="left" vertical="center" indent="1"/>
    </xf>
    <xf numFmtId="164" fontId="12" fillId="0" borderId="0" xfId="1" applyNumberFormat="1" applyFont="1"/>
    <xf numFmtId="3" fontId="27" fillId="4" borderId="10" xfId="1" applyNumberFormat="1" applyFont="1" applyFill="1" applyBorder="1" applyAlignment="1">
      <alignment horizontal="right" indent="1"/>
    </xf>
    <xf numFmtId="0" fontId="30" fillId="0" borderId="0" xfId="1" applyFont="1"/>
    <xf numFmtId="0" fontId="30" fillId="0" borderId="0" xfId="1" applyFont="1" applyFill="1"/>
    <xf numFmtId="2" fontId="31" fillId="0" borderId="0" xfId="1" applyNumberFormat="1" applyFont="1" applyFill="1"/>
    <xf numFmtId="0" fontId="12" fillId="0" borderId="0" xfId="1" applyFont="1" applyFill="1" applyAlignment="1">
      <alignment horizontal="left" wrapText="1"/>
    </xf>
    <xf numFmtId="2" fontId="15" fillId="0" borderId="0" xfId="1" applyNumberFormat="1" applyFont="1" applyFill="1" applyAlignment="1">
      <alignment horizontal="left" wrapText="1"/>
    </xf>
    <xf numFmtId="3" fontId="12" fillId="0" borderId="0" xfId="1" applyNumberFormat="1" applyFont="1"/>
    <xf numFmtId="10" fontId="12" fillId="0" borderId="0" xfId="1" applyNumberFormat="1" applyFont="1"/>
    <xf numFmtId="10" fontId="12" fillId="0" borderId="0" xfId="1" applyNumberFormat="1" applyFont="1" applyFill="1"/>
    <xf numFmtId="3" fontId="31" fillId="0" borderId="0" xfId="1" applyNumberFormat="1" applyFont="1"/>
    <xf numFmtId="3" fontId="31" fillId="0" borderId="0" xfId="1" applyNumberFormat="1" applyFont="1" applyFill="1"/>
    <xf numFmtId="4" fontId="12" fillId="0" borderId="0" xfId="1" applyNumberFormat="1" applyFont="1"/>
    <xf numFmtId="4" fontId="12" fillId="0" borderId="0" xfId="1" applyNumberFormat="1" applyFont="1" applyFill="1"/>
    <xf numFmtId="0" fontId="27" fillId="4" borderId="15" xfId="1" applyFont="1" applyFill="1" applyBorder="1" applyAlignment="1">
      <alignment horizontal="center"/>
    </xf>
    <xf numFmtId="0" fontId="27" fillId="4" borderId="13" xfId="1" applyNumberFormat="1" applyFont="1" applyFill="1" applyBorder="1" applyAlignment="1">
      <alignment horizontal="center"/>
    </xf>
    <xf numFmtId="0" fontId="24" fillId="2" borderId="9" xfId="1" applyFont="1" applyFill="1" applyBorder="1" applyAlignment="1">
      <alignment horizontal="right" vertical="center" indent="1"/>
    </xf>
    <xf numFmtId="0" fontId="27" fillId="9" borderId="5" xfId="1" applyFont="1" applyFill="1" applyBorder="1" applyAlignment="1">
      <alignment horizontal="right" vertical="center" indent="1"/>
    </xf>
    <xf numFmtId="0" fontId="28" fillId="2" borderId="9" xfId="1" applyFont="1" applyFill="1" applyBorder="1" applyAlignment="1">
      <alignment horizontal="right" vertical="center" indent="1"/>
    </xf>
    <xf numFmtId="0" fontId="27" fillId="9" borderId="10" xfId="1" applyFont="1" applyFill="1" applyBorder="1" applyAlignment="1">
      <alignment horizontal="right" vertical="center" indent="1"/>
    </xf>
    <xf numFmtId="0" fontId="28" fillId="2" borderId="9" xfId="1" applyNumberFormat="1" applyFont="1" applyFill="1" applyBorder="1" applyAlignment="1">
      <alignment horizontal="right" vertical="center" indent="1"/>
    </xf>
    <xf numFmtId="0" fontId="27" fillId="9" borderId="5" xfId="1" applyNumberFormat="1" applyFont="1" applyFill="1" applyBorder="1" applyAlignment="1">
      <alignment horizontal="right" vertical="center" indent="1"/>
    </xf>
    <xf numFmtId="165" fontId="27" fillId="9" borderId="9" xfId="1" applyNumberFormat="1" applyFont="1" applyFill="1" applyBorder="1" applyAlignment="1">
      <alignment horizontal="right" indent="1"/>
    </xf>
    <xf numFmtId="165" fontId="28" fillId="2" borderId="9" xfId="1" applyNumberFormat="1" applyFont="1" applyFill="1" applyBorder="1" applyAlignment="1">
      <alignment horizontal="right" indent="1"/>
    </xf>
    <xf numFmtId="165" fontId="27" fillId="9" borderId="5" xfId="1" applyNumberFormat="1" applyFont="1" applyFill="1" applyBorder="1" applyAlignment="1">
      <alignment horizontal="right" indent="1"/>
    </xf>
    <xf numFmtId="165" fontId="27" fillId="9" borderId="10" xfId="1" applyNumberFormat="1" applyFont="1" applyFill="1" applyBorder="1" applyAlignment="1">
      <alignment horizontal="right" indent="1"/>
    </xf>
    <xf numFmtId="165" fontId="27" fillId="4" borderId="10" xfId="1" applyNumberFormat="1" applyFont="1" applyFill="1" applyBorder="1" applyAlignment="1">
      <alignment horizontal="right" indent="1"/>
    </xf>
    <xf numFmtId="0" fontId="15" fillId="0" borderId="0" xfId="1" applyFont="1" applyAlignment="1"/>
    <xf numFmtId="0" fontId="33" fillId="0" borderId="0" xfId="1" applyFont="1" applyAlignment="1">
      <alignment horizontal="center" vertical="center"/>
    </xf>
    <xf numFmtId="0" fontId="28" fillId="0" borderId="0" xfId="1" applyFont="1" applyAlignment="1">
      <alignment horizontal="center" vertical="center"/>
    </xf>
    <xf numFmtId="0" fontId="12" fillId="0" borderId="0" xfId="1" applyFont="1" applyAlignment="1"/>
    <xf numFmtId="0" fontId="33" fillId="0" borderId="0" xfId="1" applyFont="1" applyAlignment="1">
      <alignment horizontal="center"/>
    </xf>
    <xf numFmtId="0" fontId="20" fillId="0" borderId="0" xfId="1" applyFont="1" applyAlignment="1">
      <alignment horizontal="center"/>
    </xf>
    <xf numFmtId="0" fontId="23" fillId="0" borderId="0" xfId="1" applyFont="1" applyAlignment="1"/>
    <xf numFmtId="0" fontId="27" fillId="9" borderId="11" xfId="1" applyFont="1" applyFill="1" applyBorder="1" applyAlignment="1">
      <alignment horizontal="center" vertical="center"/>
    </xf>
    <xf numFmtId="0" fontId="34" fillId="0" borderId="0" xfId="1" applyFont="1"/>
    <xf numFmtId="0" fontId="28" fillId="9" borderId="16" xfId="1" applyFont="1" applyFill="1" applyBorder="1" applyAlignment="1">
      <alignment horizontal="center" vertical="center" wrapText="1"/>
    </xf>
    <xf numFmtId="0" fontId="23" fillId="9" borderId="16" xfId="1" applyFont="1" applyFill="1" applyBorder="1" applyAlignment="1">
      <alignment horizontal="center" vertical="center" wrapText="1"/>
    </xf>
    <xf numFmtId="0" fontId="23" fillId="9" borderId="17" xfId="1" applyFont="1" applyFill="1" applyBorder="1" applyAlignment="1">
      <alignment horizontal="center" vertical="center" wrapText="1"/>
    </xf>
    <xf numFmtId="0" fontId="23" fillId="9" borderId="18" xfId="1" applyFont="1" applyFill="1" applyBorder="1" applyAlignment="1">
      <alignment horizontal="center" vertical="center" wrapText="1"/>
    </xf>
    <xf numFmtId="0" fontId="23" fillId="9" borderId="19" xfId="1" applyFont="1" applyFill="1" applyBorder="1" applyAlignment="1">
      <alignment horizontal="center" vertical="center" wrapText="1"/>
    </xf>
    <xf numFmtId="0" fontId="23" fillId="9" borderId="8" xfId="1" applyFont="1" applyFill="1" applyBorder="1" applyAlignment="1">
      <alignment horizontal="center" vertical="center" wrapText="1"/>
    </xf>
    <xf numFmtId="0" fontId="23" fillId="9" borderId="10" xfId="1" applyFont="1" applyFill="1" applyBorder="1" applyAlignment="1">
      <alignment horizontal="center" vertical="center" wrapText="1"/>
    </xf>
    <xf numFmtId="0" fontId="23" fillId="9" borderId="20" xfId="1" applyFont="1" applyFill="1" applyBorder="1" applyAlignment="1">
      <alignment horizontal="center" vertical="center" wrapText="1"/>
    </xf>
    <xf numFmtId="0" fontId="23" fillId="9" borderId="8" xfId="2" applyFont="1" applyFill="1" applyBorder="1" applyAlignment="1">
      <alignment horizontal="center" vertical="center" wrapText="1"/>
    </xf>
    <xf numFmtId="0" fontId="23" fillId="9" borderId="7" xfId="2" applyFont="1" applyFill="1" applyBorder="1" applyAlignment="1">
      <alignment horizontal="center" vertical="center" wrapText="1"/>
    </xf>
    <xf numFmtId="0" fontId="27" fillId="9" borderId="9" xfId="1" applyFont="1" applyFill="1" applyBorder="1"/>
    <xf numFmtId="4" fontId="27" fillId="9" borderId="9" xfId="1" applyNumberFormat="1" applyFont="1" applyFill="1" applyBorder="1" applyAlignment="1">
      <alignment horizontal="right" indent="1"/>
    </xf>
    <xf numFmtId="4" fontId="23" fillId="0" borderId="0" xfId="1" applyNumberFormat="1" applyFont="1"/>
    <xf numFmtId="0" fontId="28" fillId="7" borderId="9" xfId="1" applyFont="1" applyFill="1" applyBorder="1"/>
    <xf numFmtId="3" fontId="28" fillId="7" borderId="9" xfId="1" applyNumberFormat="1" applyFont="1" applyFill="1" applyBorder="1" applyAlignment="1">
      <alignment horizontal="right" indent="1"/>
    </xf>
    <xf numFmtId="4" fontId="28" fillId="7" borderId="9" xfId="1" applyNumberFormat="1" applyFont="1" applyFill="1" applyBorder="1" applyAlignment="1">
      <alignment horizontal="right" indent="1"/>
    </xf>
    <xf numFmtId="0" fontId="27" fillId="9" borderId="5" xfId="1" applyFont="1" applyFill="1" applyBorder="1"/>
    <xf numFmtId="4" fontId="27" fillId="9" borderId="5" xfId="1" applyNumberFormat="1" applyFont="1" applyFill="1" applyBorder="1" applyAlignment="1">
      <alignment horizontal="right" indent="1"/>
    </xf>
    <xf numFmtId="17" fontId="28" fillId="7" borderId="9" xfId="1" applyNumberFormat="1" applyFont="1" applyFill="1" applyBorder="1" applyAlignment="1">
      <alignment vertical="center"/>
    </xf>
    <xf numFmtId="0" fontId="27" fillId="4" borderId="13" xfId="1" applyFont="1" applyFill="1" applyBorder="1" applyAlignment="1">
      <alignment horizontal="center"/>
    </xf>
    <xf numFmtId="4" fontId="27" fillId="4" borderId="10" xfId="1" applyNumberFormat="1" applyFont="1" applyFill="1" applyBorder="1" applyAlignment="1">
      <alignment horizontal="right" indent="1"/>
    </xf>
    <xf numFmtId="3" fontId="28" fillId="0" borderId="0" xfId="2" applyNumberFormat="1" applyFont="1" applyAlignment="1"/>
    <xf numFmtId="0" fontId="28" fillId="0" borderId="0" xfId="2" applyFont="1"/>
    <xf numFmtId="0" fontId="30" fillId="0" borderId="0" xfId="2" applyFont="1" applyAlignment="1"/>
    <xf numFmtId="0" fontId="15" fillId="0" borderId="0" xfId="1"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Border="1" applyAlignment="1">
      <alignment horizontal="centerContinuous"/>
    </xf>
    <xf numFmtId="0" fontId="35" fillId="0" borderId="0" xfId="1" applyFont="1" applyBorder="1" applyAlignment="1">
      <alignment horizontal="centerContinuous"/>
    </xf>
    <xf numFmtId="0" fontId="36" fillId="5" borderId="0" xfId="1" applyFont="1" applyFill="1" applyBorder="1" applyAlignment="1"/>
    <xf numFmtId="0" fontId="36" fillId="5" borderId="7" xfId="1" applyFont="1" applyFill="1" applyBorder="1" applyAlignment="1"/>
    <xf numFmtId="0" fontId="36" fillId="5" borderId="9" xfId="1" applyFont="1" applyFill="1" applyBorder="1" applyAlignment="1"/>
    <xf numFmtId="0" fontId="36" fillId="5" borderId="5" xfId="1" applyFont="1" applyFill="1" applyBorder="1" applyAlignment="1">
      <alignment horizontal="center" vertical="center" wrapText="1"/>
    </xf>
    <xf numFmtId="0" fontId="24" fillId="6" borderId="9" xfId="1" applyFont="1" applyFill="1" applyBorder="1"/>
    <xf numFmtId="3" fontId="24" fillId="6" borderId="9" xfId="1" applyNumberFormat="1" applyFont="1" applyFill="1" applyBorder="1"/>
    <xf numFmtId="0" fontId="37" fillId="5" borderId="10" xfId="1" applyFont="1" applyFill="1" applyBorder="1"/>
    <xf numFmtId="3" fontId="37" fillId="5" borderId="10" xfId="1" applyNumberFormat="1" applyFont="1" applyFill="1" applyBorder="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13" fillId="0" borderId="0" xfId="1" applyFont="1"/>
    <xf numFmtId="0" fontId="30" fillId="0" borderId="0" xfId="0" applyFont="1"/>
    <xf numFmtId="0" fontId="30" fillId="0" borderId="0" xfId="0" applyFont="1" applyFill="1"/>
    <xf numFmtId="2" fontId="31" fillId="0" borderId="0" xfId="0" applyNumberFormat="1" applyFont="1" applyFill="1"/>
    <xf numFmtId="4" fontId="39" fillId="0" borderId="0" xfId="1" applyNumberFormat="1" applyFont="1" applyAlignment="1">
      <alignment horizontal="center" readingOrder="1"/>
    </xf>
    <xf numFmtId="0" fontId="11" fillId="0" borderId="0" xfId="1" applyFont="1" applyAlignment="1"/>
    <xf numFmtId="0" fontId="10" fillId="0" borderId="0" xfId="1" applyFont="1" applyAlignment="1"/>
    <xf numFmtId="0" fontId="12" fillId="0" borderId="0" xfId="3" applyFont="1" applyBorder="1"/>
    <xf numFmtId="0" fontId="40" fillId="0" borderId="0" xfId="3" applyFont="1"/>
    <xf numFmtId="0" fontId="41" fillId="0" borderId="0" xfId="3" applyFont="1"/>
    <xf numFmtId="0" fontId="12" fillId="0" borderId="0" xfId="3" applyFont="1"/>
    <xf numFmtId="0" fontId="27" fillId="10" borderId="5" xfId="3" applyFont="1" applyFill="1" applyBorder="1" applyAlignment="1">
      <alignment horizontal="center" vertical="top"/>
    </xf>
    <xf numFmtId="0" fontId="12" fillId="0" borderId="0" xfId="3" applyFont="1" applyAlignment="1"/>
    <xf numFmtId="0" fontId="27" fillId="10" borderId="7" xfId="3" applyFont="1" applyFill="1" applyBorder="1" applyAlignment="1">
      <alignment horizontal="center"/>
    </xf>
    <xf numFmtId="3" fontId="27" fillId="10" borderId="13" xfId="3" applyNumberFormat="1" applyFont="1" applyFill="1" applyBorder="1" applyAlignment="1">
      <alignment horizontal="center" vertical="center"/>
    </xf>
    <xf numFmtId="3" fontId="27" fillId="10" borderId="14" xfId="3" applyNumberFormat="1" applyFont="1" applyFill="1" applyBorder="1" applyAlignment="1">
      <alignment horizontal="center" vertical="center"/>
    </xf>
    <xf numFmtId="3" fontId="27" fillId="10" borderId="15" xfId="3" applyNumberFormat="1" applyFont="1" applyFill="1" applyBorder="1" applyAlignment="1">
      <alignment horizontal="center" vertical="center"/>
    </xf>
    <xf numFmtId="0" fontId="12" fillId="0" borderId="0" xfId="3" applyFont="1" applyAlignment="1">
      <alignment horizontal="center"/>
    </xf>
    <xf numFmtId="3" fontId="28" fillId="0" borderId="9" xfId="3" applyNumberFormat="1" applyFont="1" applyBorder="1"/>
    <xf numFmtId="3" fontId="28" fillId="0" borderId="12" xfId="3" applyNumberFormat="1" applyFont="1" applyBorder="1" applyAlignment="1">
      <alignment horizontal="right" indent="1"/>
    </xf>
    <xf numFmtId="3" fontId="28" fillId="0" borderId="0" xfId="3" applyNumberFormat="1" applyFont="1" applyBorder="1" applyAlignment="1">
      <alignment horizontal="right" indent="1"/>
    </xf>
    <xf numFmtId="3" fontId="27" fillId="0" borderId="22" xfId="3" applyNumberFormat="1" applyFont="1" applyBorder="1" applyAlignment="1">
      <alignment horizontal="right" indent="1"/>
    </xf>
    <xf numFmtId="3" fontId="28" fillId="0" borderId="9" xfId="3" applyNumberFormat="1" applyFont="1" applyBorder="1" applyAlignment="1">
      <alignment horizontal="right" indent="1"/>
    </xf>
    <xf numFmtId="10" fontId="28" fillId="0" borderId="22" xfId="3" applyNumberFormat="1" applyFont="1" applyBorder="1" applyAlignment="1">
      <alignment horizontal="right" indent="1"/>
    </xf>
    <xf numFmtId="0" fontId="27" fillId="11" borderId="7" xfId="3" applyFont="1" applyFill="1" applyBorder="1"/>
    <xf numFmtId="3" fontId="27" fillId="10" borderId="16" xfId="3" applyNumberFormat="1" applyFont="1" applyFill="1" applyBorder="1" applyAlignment="1">
      <alignment horizontal="right" indent="1"/>
    </xf>
    <xf numFmtId="3" fontId="27" fillId="10" borderId="8" xfId="3" applyNumberFormat="1" applyFont="1" applyFill="1" applyBorder="1" applyAlignment="1">
      <alignment horizontal="right" indent="1"/>
    </xf>
    <xf numFmtId="3" fontId="27" fillId="10" borderId="20" xfId="3" applyNumberFormat="1" applyFont="1" applyFill="1" applyBorder="1" applyAlignment="1">
      <alignment horizontal="right" indent="1"/>
    </xf>
    <xf numFmtId="3" fontId="27" fillId="10" borderId="7" xfId="3" applyNumberFormat="1" applyFont="1" applyFill="1" applyBorder="1" applyAlignment="1">
      <alignment horizontal="right" indent="1"/>
    </xf>
    <xf numFmtId="10" fontId="27" fillId="10" borderId="20" xfId="3" applyNumberFormat="1" applyFont="1" applyFill="1" applyBorder="1" applyAlignment="1">
      <alignment horizontal="right" indent="1"/>
    </xf>
    <xf numFmtId="3" fontId="28" fillId="0" borderId="22" xfId="3" applyNumberFormat="1" applyFont="1" applyBorder="1" applyAlignment="1">
      <alignment horizontal="right" indent="1"/>
    </xf>
    <xf numFmtId="3" fontId="27" fillId="8" borderId="13" xfId="3" applyNumberFormat="1" applyFont="1" applyFill="1" applyBorder="1" applyAlignment="1">
      <alignment horizontal="right" indent="1"/>
    </xf>
    <xf numFmtId="3" fontId="27" fillId="8" borderId="14" xfId="3" applyNumberFormat="1" applyFont="1" applyFill="1" applyBorder="1" applyAlignment="1">
      <alignment horizontal="right" indent="1"/>
    </xf>
    <xf numFmtId="3" fontId="27" fillId="8" borderId="15" xfId="3" applyNumberFormat="1" applyFont="1" applyFill="1" applyBorder="1" applyAlignment="1">
      <alignment horizontal="right" indent="1"/>
    </xf>
    <xf numFmtId="3" fontId="27" fillId="8" borderId="10"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27" fillId="8" borderId="15" xfId="3" applyNumberFormat="1" applyFont="1" applyFill="1" applyBorder="1"/>
    <xf numFmtId="3" fontId="27" fillId="8" borderId="13" xfId="3" applyNumberFormat="1" applyFont="1" applyFill="1" applyBorder="1"/>
    <xf numFmtId="3" fontId="11" fillId="0" borderId="0" xfId="44" applyNumberFormat="1" applyFont="1" applyFill="1" applyBorder="1" applyAlignment="1">
      <alignment horizontal="right" indent="1"/>
    </xf>
    <xf numFmtId="165" fontId="11" fillId="0" borderId="0" xfId="44" applyNumberFormat="1" applyFont="1" applyFill="1" applyBorder="1" applyAlignment="1">
      <alignment horizontal="right" indent="1"/>
    </xf>
    <xf numFmtId="3" fontId="65" fillId="0" borderId="0" xfId="44" applyNumberFormat="1" applyFont="1" applyFill="1" applyBorder="1" applyAlignment="1">
      <alignment horizontal="right" indent="1"/>
    </xf>
    <xf numFmtId="165" fontId="65" fillId="0" borderId="0" xfId="44" applyNumberFormat="1" applyFont="1" applyFill="1" applyBorder="1" applyAlignment="1">
      <alignment horizontal="right" indent="1"/>
    </xf>
    <xf numFmtId="0" fontId="12" fillId="0" borderId="0" xfId="1" applyFont="1" applyFill="1" applyBorder="1"/>
    <xf numFmtId="10" fontId="23" fillId="0" borderId="0" xfId="1" applyNumberFormat="1" applyFont="1" applyFill="1" applyBorder="1"/>
    <xf numFmtId="3" fontId="62" fillId="0" borderId="0" xfId="1" applyNumberFormat="1" applyFont="1" applyFill="1" applyBorder="1" applyAlignment="1">
      <alignment horizontal="right" indent="1"/>
    </xf>
    <xf numFmtId="4" fontId="62" fillId="0" borderId="0" xfId="1" applyNumberFormat="1" applyFont="1" applyFill="1" applyBorder="1" applyAlignment="1">
      <alignment horizontal="right" indent="1"/>
    </xf>
    <xf numFmtId="3" fontId="63" fillId="0" borderId="0" xfId="1" applyNumberFormat="1" applyFont="1" applyFill="1" applyBorder="1" applyAlignment="1">
      <alignment horizontal="right" indent="1"/>
    </xf>
    <xf numFmtId="4" fontId="63" fillId="0" borderId="0" xfId="1" applyNumberFormat="1" applyFont="1" applyFill="1" applyBorder="1" applyAlignment="1">
      <alignment horizontal="right" indent="1"/>
    </xf>
    <xf numFmtId="0" fontId="23" fillId="0" borderId="0" xfId="1" applyFont="1" applyFill="1" applyBorder="1"/>
    <xf numFmtId="0" fontId="28" fillId="0" borderId="0" xfId="2" applyFont="1" applyFill="1" applyBorder="1"/>
    <xf numFmtId="3" fontId="64" fillId="0" borderId="0" xfId="3" applyNumberFormat="1" applyFont="1" applyFill="1" applyBorder="1" applyAlignment="1">
      <alignment horizontal="right" indent="1"/>
    </xf>
    <xf numFmtId="3" fontId="66" fillId="0" borderId="0" xfId="3" applyNumberFormat="1" applyFont="1" applyFill="1" applyBorder="1" applyAlignment="1">
      <alignment horizontal="right" indent="1"/>
    </xf>
    <xf numFmtId="3" fontId="67" fillId="0" borderId="0" xfId="3" applyNumberFormat="1" applyFont="1" applyFill="1" applyBorder="1" applyAlignment="1">
      <alignment horizontal="right" indent="1"/>
    </xf>
    <xf numFmtId="0" fontId="12" fillId="0" borderId="0" xfId="3" applyFont="1" applyFill="1" applyBorder="1"/>
    <xf numFmtId="0" fontId="5" fillId="0" borderId="0" xfId="0" applyFont="1" applyAlignment="1">
      <alignment horizontal="center"/>
    </xf>
    <xf numFmtId="3" fontId="4" fillId="0" borderId="0" xfId="0" applyNumberFormat="1" applyFont="1" applyAlignment="1">
      <alignment horizontal="center" vertical="center"/>
    </xf>
    <xf numFmtId="0" fontId="28" fillId="9" borderId="5" xfId="1" applyFont="1" applyFill="1" applyBorder="1" applyAlignment="1">
      <alignment horizontal="center" vertical="center" wrapText="1"/>
    </xf>
    <xf numFmtId="0" fontId="28" fillId="9" borderId="7" xfId="1" applyFont="1" applyFill="1" applyBorder="1" applyAlignment="1">
      <alignment horizontal="center" vertical="center" wrapText="1"/>
    </xf>
    <xf numFmtId="0" fontId="12" fillId="0" borderId="0" xfId="1" applyFont="1" applyAlignment="1">
      <alignment horizontal="left"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2" xfId="1" applyFont="1" applyFill="1" applyBorder="1" applyAlignment="1">
      <alignment horizontal="center" vertical="center"/>
    </xf>
    <xf numFmtId="0" fontId="25" fillId="3" borderId="3" xfId="1" applyFont="1" applyFill="1" applyBorder="1" applyAlignment="1">
      <alignment horizontal="center" vertical="center"/>
    </xf>
    <xf numFmtId="0" fontId="25" fillId="3" borderId="4" xfId="1" applyFont="1" applyFill="1" applyBorder="1" applyAlignment="1">
      <alignment horizontal="center" vertical="center"/>
    </xf>
    <xf numFmtId="0" fontId="27" fillId="9" borderId="6" xfId="1" applyFont="1" applyFill="1" applyBorder="1" applyAlignment="1">
      <alignment horizontal="center" vertical="center" wrapText="1"/>
    </xf>
    <xf numFmtId="0" fontId="27" fillId="9" borderId="8" xfId="1" applyFont="1" applyFill="1" applyBorder="1" applyAlignment="1">
      <alignment horizontal="center" vertical="center" wrapText="1"/>
    </xf>
    <xf numFmtId="0" fontId="27" fillId="9" borderId="5" xfId="1" applyFont="1" applyFill="1" applyBorder="1" applyAlignment="1">
      <alignment horizontal="center" vertical="center" wrapText="1"/>
    </xf>
    <xf numFmtId="0" fontId="27" fillId="9" borderId="7"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7" fillId="9" borderId="13" xfId="1" applyFont="1" applyFill="1" applyBorder="1" applyAlignment="1">
      <alignment horizontal="center" vertical="center" wrapText="1"/>
    </xf>
    <xf numFmtId="0" fontId="28" fillId="9" borderId="14" xfId="1" applyFont="1" applyFill="1" applyBorder="1" applyAlignment="1">
      <alignment horizontal="center" vertical="center"/>
    </xf>
    <xf numFmtId="0" fontId="28" fillId="9" borderId="15" xfId="1" applyFont="1" applyFill="1" applyBorder="1" applyAlignment="1">
      <alignment horizontal="center" vertical="center"/>
    </xf>
    <xf numFmtId="0" fontId="27" fillId="9" borderId="14" xfId="2" applyFont="1" applyFill="1" applyBorder="1" applyAlignment="1">
      <alignment horizontal="center" vertical="center" wrapText="1"/>
    </xf>
    <xf numFmtId="0" fontId="28" fillId="9" borderId="15" xfId="1" applyFont="1" applyFill="1" applyBorder="1" applyAlignment="1">
      <alignment horizontal="center" vertical="center" wrapText="1"/>
    </xf>
    <xf numFmtId="3" fontId="12" fillId="0" borderId="0" xfId="2" applyNumberFormat="1" applyFont="1" applyAlignment="1">
      <alignment vertical="center"/>
    </xf>
    <xf numFmtId="0" fontId="12" fillId="0" borderId="0" xfId="1" applyFont="1" applyAlignment="1"/>
    <xf numFmtId="3" fontId="12" fillId="0" borderId="0" xfId="2" applyNumberFormat="1" applyFont="1" applyAlignment="1">
      <alignment vertical="center" wrapText="1"/>
    </xf>
    <xf numFmtId="0" fontId="12" fillId="0" borderId="0" xfId="1" applyFont="1" applyAlignment="1">
      <alignment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5" xfId="3" applyFont="1" applyFill="1" applyBorder="1" applyAlignment="1">
      <alignment horizontal="center" vertical="top" wrapText="1"/>
    </xf>
    <xf numFmtId="0" fontId="28" fillId="10" borderId="7"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8" xfId="1" applyFont="1" applyBorder="1" applyAlignment="1">
      <alignment horizontal="center" vertical="center"/>
    </xf>
    <xf numFmtId="0" fontId="12" fillId="0" borderId="8" xfId="1" applyFont="1" applyBorder="1" applyAlignment="1">
      <alignment horizontal="center" vertical="center"/>
    </xf>
    <xf numFmtId="3" fontId="27" fillId="10" borderId="13" xfId="3" applyNumberFormat="1" applyFont="1" applyFill="1" applyBorder="1" applyAlignment="1">
      <alignment horizontal="center" vertical="center"/>
    </xf>
    <xf numFmtId="0" fontId="28" fillId="10" borderId="14" xfId="1" applyFont="1" applyFill="1" applyBorder="1" applyAlignment="1">
      <alignment horizontal="center" vertical="center"/>
    </xf>
    <xf numFmtId="0" fontId="28" fillId="10" borderId="15" xfId="1" applyFont="1" applyFill="1" applyBorder="1" applyAlignment="1">
      <alignment horizontal="center" vertical="center"/>
    </xf>
    <xf numFmtId="3" fontId="27" fillId="10" borderId="11" xfId="3" applyNumberFormat="1" applyFont="1" applyFill="1" applyBorder="1" applyAlignment="1">
      <alignment horizontal="center" vertical="center"/>
    </xf>
    <xf numFmtId="0" fontId="28" fillId="10" borderId="16" xfId="1" applyFont="1" applyFill="1" applyBorder="1" applyAlignment="1">
      <alignment horizontal="center" vertical="center"/>
    </xf>
    <xf numFmtId="3" fontId="27" fillId="10" borderId="5" xfId="3" applyNumberFormat="1" applyFont="1" applyFill="1" applyBorder="1" applyAlignment="1">
      <alignment horizontal="center" vertical="center"/>
    </xf>
    <xf numFmtId="0" fontId="28" fillId="10" borderId="7" xfId="1" applyFont="1" applyFill="1" applyBorder="1" applyAlignment="1">
      <alignment horizontal="center" vertical="center"/>
    </xf>
    <xf numFmtId="3" fontId="27" fillId="10" borderId="21" xfId="3" applyNumberFormat="1" applyFont="1" applyFill="1" applyBorder="1" applyAlignment="1">
      <alignment horizontal="center" vertical="center"/>
    </xf>
    <xf numFmtId="0" fontId="28" fillId="10" borderId="20" xfId="1" applyFont="1" applyFill="1" applyBorder="1" applyAlignment="1">
      <alignment horizontal="center" vertical="center"/>
    </xf>
    <xf numFmtId="0" fontId="14" fillId="0" borderId="0" xfId="1" applyFont="1" applyAlignment="1">
      <alignment horizontal="center"/>
    </xf>
    <xf numFmtId="0" fontId="10" fillId="0" borderId="0" xfId="1" applyFont="1" applyAlignment="1">
      <alignment horizontal="center"/>
    </xf>
    <xf numFmtId="0" fontId="18" fillId="0" borderId="0" xfId="1" applyFont="1" applyAlignment="1">
      <alignment horizontal="left" indent="5"/>
    </xf>
  </cellXfs>
  <cellStyles count="61">
    <cellStyle name="20% - Énfasis1" xfId="21" builtinId="30" customBuiltin="1"/>
    <cellStyle name="20% - Énfasis1 2" xfId="49"/>
    <cellStyle name="20% - Énfasis2" xfId="25" builtinId="34" customBuiltin="1"/>
    <cellStyle name="20% - Énfasis2 2" xfId="51"/>
    <cellStyle name="20% - Énfasis3" xfId="29" builtinId="38" customBuiltin="1"/>
    <cellStyle name="20% - Énfasis3 2" xfId="53"/>
    <cellStyle name="20% - Énfasis4" xfId="33" builtinId="42" customBuiltin="1"/>
    <cellStyle name="20% - Énfasis4 2" xfId="55"/>
    <cellStyle name="20% - Énfasis5" xfId="37" builtinId="46" customBuiltin="1"/>
    <cellStyle name="20% - Énfasis5 2" xfId="57"/>
    <cellStyle name="20% - Énfasis6" xfId="41" builtinId="50" customBuiltin="1"/>
    <cellStyle name="20% - Énfasis6 2" xfId="59"/>
    <cellStyle name="40% - Énfasis1" xfId="22" builtinId="31" customBuiltin="1"/>
    <cellStyle name="40% - Énfasis1 2" xfId="50"/>
    <cellStyle name="40% - Énfasis2" xfId="26" builtinId="35" customBuiltin="1"/>
    <cellStyle name="40% - Énfasis2 2" xfId="52"/>
    <cellStyle name="40% - Énfasis3" xfId="30" builtinId="39" customBuiltin="1"/>
    <cellStyle name="40% - Énfasis3 2" xfId="54"/>
    <cellStyle name="40% - Énfasis4" xfId="34" builtinId="43" customBuiltin="1"/>
    <cellStyle name="40% - Énfasis4 2" xfId="56"/>
    <cellStyle name="40% - Énfasis5" xfId="38" builtinId="47" customBuiltin="1"/>
    <cellStyle name="40% - Énfasis5 2" xfId="58"/>
    <cellStyle name="40% - Énfasis6" xfId="42" builtinId="51" customBuiltin="1"/>
    <cellStyle name="40% - Énfasis6 2" xfId="6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a" xfId="9" builtinId="26" customBuiltin="1"/>
    <cellStyle name="Cálculo" xfId="14" builtinId="22" customBuiltin="1"/>
    <cellStyle name="Celda de comprobación" xfId="16" builtinId="23" customBuiltin="1"/>
    <cellStyle name="Celda vinculada" xfId="15" builtinId="24"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cellStyle name="Normal 2 2" xfId="45"/>
    <cellStyle name="Normal 3" xfId="44"/>
    <cellStyle name="Normal 3 2" xfId="47"/>
    <cellStyle name="Normal_AFILIADOS INNS_INEM_2002_2005" xfId="2"/>
    <cellStyle name="Normal_afiliaultimo" xfId="3"/>
    <cellStyle name="Notas 2" xfId="46"/>
    <cellStyle name="Notas 3" xfId="48"/>
    <cellStyle name="Salida" xfId="13" builtinId="21" customBuiltin="1"/>
    <cellStyle name="Texto de advertencia" xfId="17" builtinId="11" customBuiltin="1"/>
    <cellStyle name="Texto explicativo" xfId="18" builtinId="53" customBuiltin="1"/>
    <cellStyle name="Título" xfId="4" builtinId="15" customBuiltin="1"/>
    <cellStyle name="Título 1" xfId="5" builtinId="16"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DD9C4"/>
      <color rgb="FFCCCC00"/>
      <color rgb="FF688E4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'Procesos por CC.AA'!$J$7:$J$25</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250903552"/>
        <c:axId val="250926976"/>
      </c:barChart>
      <c:catAx>
        <c:axId val="250903552"/>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250926976"/>
        <c:crosses val="autoZero"/>
        <c:auto val="1"/>
        <c:lblAlgn val="ctr"/>
        <c:lblOffset val="100"/>
        <c:tickLblSkip val="1"/>
        <c:tickMarkSkip val="1"/>
        <c:noMultiLvlLbl val="0"/>
      </c:catAx>
      <c:valAx>
        <c:axId val="250926976"/>
        <c:scaling>
          <c:orientation val="minMax"/>
          <c:max val="40000"/>
          <c:min val="0"/>
        </c:scaling>
        <c:delete val="1"/>
        <c:axPos val="t"/>
        <c:numFmt formatCode="#,##0" sourceLinked="1"/>
        <c:majorTickMark val="out"/>
        <c:minorTickMark val="none"/>
        <c:tickLblPos val="none"/>
        <c:crossAx val="250903552"/>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251076608"/>
        <c:axId val="251078144"/>
      </c:barChart>
      <c:catAx>
        <c:axId val="251076608"/>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251078144"/>
        <c:crosses val="autoZero"/>
        <c:auto val="1"/>
        <c:lblAlgn val="ctr"/>
        <c:lblOffset val="100"/>
        <c:tickLblSkip val="4"/>
        <c:tickMarkSkip val="1"/>
        <c:noMultiLvlLbl val="0"/>
      </c:catAx>
      <c:valAx>
        <c:axId val="25107814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2510766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'Procesos por CC.AA'!$J$7:$J$25</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251103872"/>
        <c:axId val="251126144"/>
      </c:barChart>
      <c:catAx>
        <c:axId val="251103872"/>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251126144"/>
        <c:crosses val="autoZero"/>
        <c:auto val="0"/>
        <c:lblAlgn val="ctr"/>
        <c:lblOffset val="100"/>
        <c:tickLblSkip val="1"/>
        <c:tickMarkSkip val="1"/>
        <c:noMultiLvlLbl val="0"/>
      </c:catAx>
      <c:valAx>
        <c:axId val="25112614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251103872"/>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t>
        <a:bodyPr/>
        <a:lstStyle/>
        <a:p>
          <a:endParaRPr lang="es-ES"/>
        </a:p>
      </dgm:t>
    </dgm:pt>
    <dgm:pt modelId="{2DEE70FF-E5FC-4E65-9D3A-AD34392B7D58}" type="pres">
      <dgm:prSet presAssocID="{A5F5B840-5077-432C-8D9E-8A44A1B1D7EC}" presName="text_2" presStyleLbl="node1" presStyleIdx="1" presStyleCnt="2">
        <dgm:presLayoutVars>
          <dgm:bulletEnabled val="1"/>
        </dgm:presLayoutVars>
      </dgm:prSet>
      <dgm:spPr/>
      <dgm:t>
        <a:bodyPr/>
        <a:lstStyle/>
        <a:p>
          <a:endParaRPr lang="es-ES"/>
        </a:p>
      </dgm:t>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t>
        <a:bodyPr/>
        <a:lstStyle/>
        <a:p>
          <a:endParaRPr lang="es-ES"/>
        </a:p>
      </dgm:t>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lvl="0" algn="l" defTabSz="800100">
            <a:lnSpc>
              <a:spcPct val="90000"/>
            </a:lnSpc>
            <a:spcBef>
              <a:spcPct val="0"/>
            </a:spcBef>
            <a:spcAft>
              <a:spcPct val="35000"/>
            </a:spcAft>
          </a:pPr>
          <a:r>
            <a:rPr lang="es-ES" sz="1800" b="1" kern="1200"/>
            <a:t>PRESTACIÓN DE NACIMIENTO Y</a:t>
          </a:r>
        </a:p>
        <a:p>
          <a:pPr lvl="0" algn="l" defTabSz="800100">
            <a:lnSpc>
              <a:spcPct val="90000"/>
            </a:lnSpc>
            <a:spcBef>
              <a:spcPct val="0"/>
            </a:spcBef>
            <a:spcAft>
              <a:spcPct val="35000"/>
            </a:spcAft>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lvl="0" algn="l" defTabSz="800100">
            <a:lnSpc>
              <a:spcPct val="90000"/>
            </a:lnSpc>
            <a:spcBef>
              <a:spcPct val="0"/>
            </a:spcBef>
            <a:spcAft>
              <a:spcPct val="35000"/>
            </a:spcAft>
          </a:pPr>
          <a:r>
            <a:rPr lang="es-ES" sz="1800" b="1" kern="1200"/>
            <a:t>EXCEDENCIAS POR CUIDADO</a:t>
          </a:r>
        </a:p>
        <a:p>
          <a:pPr lvl="0" algn="l" defTabSz="800100">
            <a:lnSpc>
              <a:spcPct val="90000"/>
            </a:lnSpc>
            <a:spcBef>
              <a:spcPct val="0"/>
            </a:spcBef>
            <a:spcAft>
              <a:spcPct val="35000"/>
            </a:spcAft>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lvl="0" algn="l" defTabSz="800100">
            <a:lnSpc>
              <a:spcPct val="90000"/>
            </a:lnSpc>
            <a:spcBef>
              <a:spcPct val="0"/>
            </a:spcBef>
            <a:spcAft>
              <a:spcPct val="35000"/>
            </a:spcAft>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lvl="0" algn="l" defTabSz="800100">
            <a:lnSpc>
              <a:spcPct val="90000"/>
            </a:lnSpc>
            <a:spcBef>
              <a:spcPct val="0"/>
            </a:spcBef>
            <a:spcAft>
              <a:spcPct val="35000"/>
            </a:spcAft>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5.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86265</xdr:rowOff>
    </xdr:to>
    <xdr:sp macro="" textlink="">
      <xdr:nvSpPr>
        <xdr:cNvPr id="3" name="5 CuadroTexto"/>
        <xdr:cNvSpPr txBox="1"/>
      </xdr:nvSpPr>
      <xdr:spPr>
        <a:xfrm>
          <a:off x="800100" y="1699443"/>
          <a:ext cx="5320125" cy="2768322"/>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mbria" panose="02040503050406030204" pitchFamily="18" charset="0"/>
            </a:rPr>
            <a:t>Prestaciones de la </a:t>
          </a:r>
        </a:p>
        <a:p>
          <a:pPr algn="ctr">
            <a:spcAft>
              <a:spcPts val="1000"/>
            </a:spcAft>
          </a:pPr>
          <a:r>
            <a:rPr lang="es-ES" sz="4400" b="1">
              <a:latin typeface="Cambria" panose="02040503050406030204" pitchFamily="18" charset="0"/>
            </a:rPr>
            <a:t>Seguridad Social</a:t>
          </a:r>
        </a:p>
        <a:p>
          <a:pPr algn="ctr">
            <a:lnSpc>
              <a:spcPct val="115000"/>
            </a:lnSpc>
            <a:spcAft>
              <a:spcPts val="1000"/>
            </a:spcAft>
          </a:pPr>
          <a:endParaRPr lang="es-ES" sz="2800" b="1">
            <a:latin typeface="Cambria" panose="02040503050406030204" pitchFamily="18" charset="0"/>
          </a:endParaRPr>
        </a:p>
        <a:p>
          <a:pPr algn="ctr">
            <a:lnSpc>
              <a:spcPct val="115000"/>
            </a:lnSpc>
            <a:spcAft>
              <a:spcPts val="1000"/>
            </a:spcAft>
          </a:pPr>
          <a:r>
            <a:rPr lang="es-ES" sz="2800" b="1">
              <a:latin typeface="Cambria" panose="02040503050406030204" pitchFamily="18" charset="0"/>
            </a:rPr>
            <a:t>Enero - Septiembre 2020</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552450</xdr:colOff>
      <xdr:row>4</xdr:row>
      <xdr:rowOff>133350</xdr:rowOff>
    </xdr:from>
    <xdr:to>
      <xdr:col>15</xdr:col>
      <xdr:colOff>676275</xdr:colOff>
      <xdr:row>33</xdr:row>
      <xdr:rowOff>19050</xdr:rowOff>
    </xdr:to>
    <xdr:pic>
      <xdr:nvPicPr>
        <xdr:cNvPr id="7" name="6 Imagen"/>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2450" y="1181100"/>
          <a:ext cx="6467475" cy="727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8</xdr:col>
      <xdr:colOff>530087</xdr:colOff>
      <xdr:row>5</xdr:row>
      <xdr:rowOff>107676</xdr:rowOff>
    </xdr:from>
    <xdr:to>
      <xdr:col>18</xdr:col>
      <xdr:colOff>42241</xdr:colOff>
      <xdr:row>48</xdr:row>
      <xdr:rowOff>135008</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087" y="1515719"/>
          <a:ext cx="7181850" cy="7382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530087</xdr:colOff>
      <xdr:row>57</xdr:row>
      <xdr:rowOff>24848</xdr:rowOff>
    </xdr:from>
    <xdr:to>
      <xdr:col>16</xdr:col>
      <xdr:colOff>127966</xdr:colOff>
      <xdr:row>77</xdr:row>
      <xdr:rowOff>91523</xdr:rowOff>
    </xdr:to>
    <xdr:pic>
      <xdr:nvPicPr>
        <xdr:cNvPr id="5" name="4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087" y="10303565"/>
          <a:ext cx="5743575" cy="3379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G56"/>
  <sheetViews>
    <sheetView showGridLines="0" showRowColHeaders="0" zoomScaleNormal="100" workbookViewId="0">
      <selection activeCell="F35" sqref="F35"/>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
  <sheetViews>
    <sheetView showGridLines="0" showRowColHeaders="0" zoomScaleNormal="100" workbookViewId="0">
      <selection activeCell="C25" sqref="C25"/>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2:E26"/>
  <sheetViews>
    <sheetView showGridLines="0" showRowColHeaders="0" zoomScaleNormal="100" workbookViewId="0">
      <selection activeCell="E35" sqref="E35"/>
    </sheetView>
  </sheetViews>
  <sheetFormatPr baseColWidth="10" defaultRowHeight="15"/>
  <cols>
    <col min="2" max="4" width="20.7109375" customWidth="1"/>
  </cols>
  <sheetData>
    <row r="22" spans="2:5" ht="26.25" customHeight="1">
      <c r="B22" s="190" t="s">
        <v>111</v>
      </c>
      <c r="C22" s="190"/>
      <c r="D22" s="190"/>
      <c r="E22" s="6"/>
    </row>
    <row r="23" spans="2:5" ht="26.25" customHeight="1">
      <c r="B23" s="191">
        <v>342974</v>
      </c>
      <c r="C23" s="191"/>
      <c r="D23" s="191"/>
      <c r="E23" s="7"/>
    </row>
    <row r="24" spans="2:5" ht="14.25" customHeight="1">
      <c r="B24" s="3"/>
      <c r="C24" s="3"/>
      <c r="D24" s="3"/>
    </row>
    <row r="25" spans="2:5" ht="26.25">
      <c r="B25" s="4" t="s">
        <v>0</v>
      </c>
      <c r="C25" s="3"/>
      <c r="D25" s="5">
        <v>167047</v>
      </c>
    </row>
    <row r="26" spans="2:5" ht="26.25">
      <c r="B26" s="4" t="s">
        <v>1</v>
      </c>
      <c r="C26" s="3"/>
      <c r="D26" s="5">
        <v>175927</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W83"/>
  <sheetViews>
    <sheetView showGridLines="0" showRowColHeaders="0" topLeftCell="B6" zoomScaleNormal="100" workbookViewId="0">
      <pane ySplit="7" topLeftCell="A28" activePane="bottomLeft" state="frozen"/>
      <selection activeCell="C25" sqref="C25"/>
      <selection pane="bottomLeft" activeCell="T66" sqref="T66"/>
    </sheetView>
  </sheetViews>
  <sheetFormatPr baseColWidth="10" defaultRowHeight="12.75"/>
  <cols>
    <col min="1" max="1" width="0" style="16" hidden="1" customWidth="1"/>
    <col min="2" max="2" width="1.42578125" style="16" customWidth="1"/>
    <col min="3" max="3" width="7.28515625" style="16" customWidth="1"/>
    <col min="4" max="4" width="25.85546875" style="16" customWidth="1"/>
    <col min="5" max="5" width="19" style="16" customWidth="1"/>
    <col min="6" max="6" width="20.5703125" style="16" customWidth="1"/>
    <col min="7" max="7" width="19.85546875" style="16" customWidth="1"/>
    <col min="8" max="8" width="24.42578125" style="16" customWidth="1"/>
    <col min="9" max="9" width="9.5703125" style="21" hidden="1" customWidth="1"/>
    <col min="10" max="10" width="7.140625" style="22" hidden="1" customWidth="1"/>
    <col min="11" max="11" width="0" style="16" hidden="1" customWidth="1"/>
    <col min="12" max="14" width="15.85546875" style="16" hidden="1" customWidth="1"/>
    <col min="15" max="15" width="0" style="16" hidden="1" customWidth="1"/>
    <col min="16" max="17" width="11.42578125" style="16"/>
    <col min="18" max="19" width="0" style="16" hidden="1" customWidth="1"/>
    <col min="20" max="16384" width="11.42578125" style="16"/>
  </cols>
  <sheetData>
    <row r="1" spans="1:23" hidden="1"/>
    <row r="2" spans="1:23" hidden="1"/>
    <row r="3" spans="1:23" hidden="1"/>
    <row r="4" spans="1:23" hidden="1"/>
    <row r="5" spans="1:23" hidden="1"/>
    <row r="6" spans="1:23" ht="18.75">
      <c r="D6" s="195" t="s">
        <v>4</v>
      </c>
      <c r="E6" s="195"/>
      <c r="F6" s="195"/>
      <c r="G6" s="195"/>
      <c r="H6" s="196"/>
      <c r="I6" s="23"/>
      <c r="J6" s="24"/>
    </row>
    <row r="7" spans="1:23" ht="20.100000000000001" customHeight="1">
      <c r="D7" s="197" t="s">
        <v>112</v>
      </c>
      <c r="E7" s="197"/>
      <c r="F7" s="197"/>
      <c r="G7" s="197"/>
      <c r="H7" s="198"/>
      <c r="I7" s="23"/>
      <c r="J7" s="24"/>
    </row>
    <row r="8" spans="1:23" ht="5.25" customHeight="1">
      <c r="D8" s="25"/>
      <c r="E8" s="26"/>
      <c r="F8" s="26"/>
      <c r="G8" s="26"/>
      <c r="H8" s="26"/>
      <c r="I8" s="27"/>
      <c r="J8" s="28"/>
    </row>
    <row r="9" spans="1:23" ht="3" customHeight="1">
      <c r="D9" s="29"/>
      <c r="E9" s="26"/>
      <c r="F9" s="26"/>
      <c r="G9" s="26"/>
      <c r="H9" s="26"/>
      <c r="I9" s="27"/>
      <c r="J9" s="28"/>
    </row>
    <row r="10" spans="1:23" s="30" customFormat="1" ht="24.95" hidden="1" customHeight="1" thickTop="1">
      <c r="D10" s="31"/>
      <c r="E10" s="199" t="s">
        <v>5</v>
      </c>
      <c r="F10" s="200"/>
      <c r="G10" s="201"/>
      <c r="H10" s="32"/>
      <c r="I10" s="33"/>
      <c r="J10" s="34"/>
    </row>
    <row r="11" spans="1:23" s="35" customFormat="1" ht="21.4" customHeight="1">
      <c r="C11" s="192" t="s">
        <v>104</v>
      </c>
      <c r="D11" s="36"/>
      <c r="E11" s="202" t="s">
        <v>109</v>
      </c>
      <c r="F11" s="204" t="s">
        <v>6</v>
      </c>
      <c r="G11" s="204" t="s">
        <v>7</v>
      </c>
      <c r="H11" s="204" t="s">
        <v>113</v>
      </c>
      <c r="I11" s="37"/>
      <c r="J11" s="38"/>
      <c r="M11" s="39"/>
    </row>
    <row r="12" spans="1:23" s="35" customFormat="1" ht="24.75" customHeight="1">
      <c r="C12" s="193"/>
      <c r="D12" s="40"/>
      <c r="E12" s="203"/>
      <c r="F12" s="205"/>
      <c r="G12" s="205"/>
      <c r="H12" s="205"/>
      <c r="I12" s="37"/>
      <c r="J12" s="38"/>
      <c r="M12" s="39"/>
    </row>
    <row r="13" spans="1:23" s="30" customFormat="1" ht="16.149999999999999" customHeight="1">
      <c r="A13" s="41"/>
      <c r="B13" s="41"/>
      <c r="C13" s="42"/>
      <c r="D13" s="42" t="s">
        <v>22</v>
      </c>
      <c r="E13" s="43">
        <v>60065</v>
      </c>
      <c r="F13" s="43">
        <v>29577</v>
      </c>
      <c r="G13" s="43">
        <v>30488</v>
      </c>
      <c r="H13" s="80">
        <v>282374551.61000001</v>
      </c>
      <c r="I13" s="44"/>
      <c r="J13" s="45">
        <f>K13-E13</f>
        <v>0</v>
      </c>
      <c r="K13" s="46">
        <f>SUM(F13:G13)</f>
        <v>60065</v>
      </c>
      <c r="L13" s="47">
        <f>SUM(H14:H21)</f>
        <v>282374551.61000001</v>
      </c>
      <c r="M13" s="48">
        <f>L13-H13</f>
        <v>0</v>
      </c>
      <c r="T13" s="174"/>
      <c r="U13" s="174"/>
      <c r="V13" s="174"/>
      <c r="W13" s="175"/>
    </row>
    <row r="14" spans="1:23" ht="16.149999999999999" customHeight="1">
      <c r="A14" s="41"/>
      <c r="B14" s="41"/>
      <c r="C14" s="74">
        <v>4</v>
      </c>
      <c r="D14" s="49" t="s">
        <v>23</v>
      </c>
      <c r="E14" s="50">
        <v>6248</v>
      </c>
      <c r="F14" s="50">
        <v>2936</v>
      </c>
      <c r="G14" s="50">
        <v>3312</v>
      </c>
      <c r="H14" s="81">
        <v>26683309.91</v>
      </c>
      <c r="I14" s="51"/>
      <c r="J14" s="45">
        <f t="shared" ref="J14:J75" si="0">K14-E14</f>
        <v>0</v>
      </c>
      <c r="K14" s="46">
        <f t="shared" ref="K14:K75" si="1">SUM(F14:G14)</f>
        <v>6248</v>
      </c>
      <c r="M14" s="48"/>
      <c r="T14" s="176"/>
      <c r="U14" s="176"/>
      <c r="V14" s="176"/>
      <c r="W14" s="177"/>
    </row>
    <row r="15" spans="1:23" ht="16.149999999999999" customHeight="1">
      <c r="A15" s="41"/>
      <c r="B15" s="41"/>
      <c r="C15" s="74">
        <v>11</v>
      </c>
      <c r="D15" s="49" t="s">
        <v>24</v>
      </c>
      <c r="E15" s="50">
        <v>7213</v>
      </c>
      <c r="F15" s="50">
        <v>3619</v>
      </c>
      <c r="G15" s="50">
        <v>3594</v>
      </c>
      <c r="H15" s="81">
        <v>34537562.920000002</v>
      </c>
      <c r="I15" s="51"/>
      <c r="J15" s="45">
        <f t="shared" si="0"/>
        <v>0</v>
      </c>
      <c r="K15" s="46">
        <f t="shared" si="1"/>
        <v>7213</v>
      </c>
      <c r="M15" s="48"/>
      <c r="T15" s="176"/>
      <c r="U15" s="176"/>
      <c r="V15" s="176"/>
      <c r="W15" s="177"/>
    </row>
    <row r="16" spans="1:23" ht="16.149999999999999" customHeight="1">
      <c r="A16" s="41"/>
      <c r="B16" s="41"/>
      <c r="C16" s="74">
        <v>14</v>
      </c>
      <c r="D16" s="49" t="s">
        <v>25</v>
      </c>
      <c r="E16" s="50">
        <v>5865</v>
      </c>
      <c r="F16" s="50">
        <v>2901</v>
      </c>
      <c r="G16" s="50">
        <v>2964</v>
      </c>
      <c r="H16" s="81">
        <v>26491030.539999999</v>
      </c>
      <c r="I16" s="51"/>
      <c r="J16" s="45">
        <f t="shared" si="0"/>
        <v>0</v>
      </c>
      <c r="K16" s="46">
        <f t="shared" si="1"/>
        <v>5865</v>
      </c>
      <c r="M16" s="48"/>
      <c r="T16" s="176"/>
      <c r="U16" s="176"/>
      <c r="V16" s="176"/>
      <c r="W16" s="177"/>
    </row>
    <row r="17" spans="1:23" ht="16.149999999999999" customHeight="1">
      <c r="A17" s="41"/>
      <c r="B17" s="41"/>
      <c r="C17" s="74">
        <v>18</v>
      </c>
      <c r="D17" s="49" t="s">
        <v>26</v>
      </c>
      <c r="E17" s="50">
        <v>6767</v>
      </c>
      <c r="F17" s="50">
        <v>3352</v>
      </c>
      <c r="G17" s="50">
        <v>3415</v>
      </c>
      <c r="H17" s="81">
        <v>30844024.440000001</v>
      </c>
      <c r="I17" s="51"/>
      <c r="J17" s="45">
        <f t="shared" si="0"/>
        <v>0</v>
      </c>
      <c r="K17" s="46">
        <f t="shared" si="1"/>
        <v>6767</v>
      </c>
      <c r="M17" s="48"/>
      <c r="T17" s="176"/>
      <c r="U17" s="176"/>
      <c r="V17" s="176"/>
      <c r="W17" s="177"/>
    </row>
    <row r="18" spans="1:23" ht="16.149999999999999" customHeight="1">
      <c r="A18" s="41"/>
      <c r="B18" s="41"/>
      <c r="C18" s="74">
        <v>21</v>
      </c>
      <c r="D18" s="49" t="s">
        <v>27</v>
      </c>
      <c r="E18" s="50">
        <v>4362</v>
      </c>
      <c r="F18" s="50">
        <v>2202</v>
      </c>
      <c r="G18" s="50">
        <v>2160</v>
      </c>
      <c r="H18" s="81">
        <v>19020110.289999999</v>
      </c>
      <c r="I18" s="51"/>
      <c r="J18" s="45">
        <f t="shared" si="0"/>
        <v>0</v>
      </c>
      <c r="K18" s="46">
        <f t="shared" si="1"/>
        <v>4362</v>
      </c>
      <c r="M18" s="48"/>
      <c r="T18" s="176"/>
      <c r="U18" s="176"/>
      <c r="V18" s="176"/>
      <c r="W18" s="177"/>
    </row>
    <row r="19" spans="1:23" ht="16.149999999999999" customHeight="1">
      <c r="A19" s="41"/>
      <c r="B19" s="41"/>
      <c r="C19" s="74">
        <v>23</v>
      </c>
      <c r="D19" s="49" t="s">
        <v>28</v>
      </c>
      <c r="E19" s="50">
        <v>4364</v>
      </c>
      <c r="F19" s="50">
        <v>2129</v>
      </c>
      <c r="G19" s="50">
        <v>2235</v>
      </c>
      <c r="H19" s="81">
        <v>19634029.07</v>
      </c>
      <c r="I19" s="51"/>
      <c r="J19" s="45">
        <f t="shared" si="0"/>
        <v>0</v>
      </c>
      <c r="K19" s="46">
        <f t="shared" si="1"/>
        <v>4364</v>
      </c>
      <c r="M19" s="48"/>
      <c r="S19" s="52"/>
      <c r="T19" s="176"/>
      <c r="U19" s="176"/>
      <c r="V19" s="176"/>
      <c r="W19" s="177"/>
    </row>
    <row r="20" spans="1:23" ht="16.149999999999999" customHeight="1">
      <c r="A20" s="41"/>
      <c r="B20" s="41"/>
      <c r="C20" s="74">
        <v>29</v>
      </c>
      <c r="D20" s="49" t="s">
        <v>29</v>
      </c>
      <c r="E20" s="50">
        <v>10661</v>
      </c>
      <c r="F20" s="50">
        <v>5223</v>
      </c>
      <c r="G20" s="50">
        <v>5438</v>
      </c>
      <c r="H20" s="81">
        <v>51791006.469999999</v>
      </c>
      <c r="I20" s="51"/>
      <c r="J20" s="45">
        <f t="shared" si="0"/>
        <v>0</v>
      </c>
      <c r="K20" s="46">
        <f t="shared" si="1"/>
        <v>10661</v>
      </c>
      <c r="M20" s="48"/>
      <c r="T20" s="176"/>
      <c r="U20" s="176"/>
      <c r="V20" s="176"/>
      <c r="W20" s="177"/>
    </row>
    <row r="21" spans="1:23" ht="16.149999999999999" customHeight="1">
      <c r="A21" s="41"/>
      <c r="B21" s="41"/>
      <c r="C21" s="74">
        <v>41</v>
      </c>
      <c r="D21" s="49" t="s">
        <v>30</v>
      </c>
      <c r="E21" s="50">
        <v>14585</v>
      </c>
      <c r="F21" s="50">
        <v>7215</v>
      </c>
      <c r="G21" s="50">
        <v>7370</v>
      </c>
      <c r="H21" s="81">
        <v>73373477.969999999</v>
      </c>
      <c r="I21" s="51"/>
      <c r="J21" s="45">
        <f t="shared" si="0"/>
        <v>0</v>
      </c>
      <c r="K21" s="46">
        <f t="shared" si="1"/>
        <v>14585</v>
      </c>
      <c r="M21" s="48"/>
      <c r="T21" s="176"/>
      <c r="U21" s="176"/>
      <c r="V21" s="176"/>
      <c r="W21" s="177"/>
    </row>
    <row r="22" spans="1:23" s="30" customFormat="1" ht="16.149999999999999" customHeight="1">
      <c r="A22" s="41"/>
      <c r="B22" s="41"/>
      <c r="C22" s="75"/>
      <c r="D22" s="53" t="s">
        <v>31</v>
      </c>
      <c r="E22" s="54">
        <v>9631</v>
      </c>
      <c r="F22" s="54">
        <v>4549</v>
      </c>
      <c r="G22" s="54">
        <v>5082</v>
      </c>
      <c r="H22" s="82">
        <v>50372192.219999999</v>
      </c>
      <c r="I22" s="44"/>
      <c r="J22" s="45">
        <f t="shared" si="0"/>
        <v>0</v>
      </c>
      <c r="K22" s="46">
        <f t="shared" si="1"/>
        <v>9631</v>
      </c>
      <c r="L22" s="47">
        <f>SUM(H23:H25)</f>
        <v>50372192.219999999</v>
      </c>
      <c r="M22" s="48">
        <f t="shared" ref="M22:M75" si="2">L22-H22</f>
        <v>0</v>
      </c>
      <c r="T22" s="174"/>
      <c r="U22" s="174"/>
      <c r="V22" s="174"/>
      <c r="W22" s="175"/>
    </row>
    <row r="23" spans="1:23" ht="16.149999999999999" customHeight="1">
      <c r="A23" s="41"/>
      <c r="B23" s="41"/>
      <c r="C23" s="76">
        <v>22</v>
      </c>
      <c r="D23" s="49" t="s">
        <v>32</v>
      </c>
      <c r="E23" s="50">
        <v>1787</v>
      </c>
      <c r="F23" s="50">
        <v>824</v>
      </c>
      <c r="G23" s="50">
        <v>963</v>
      </c>
      <c r="H23" s="81">
        <v>8817853.5299999993</v>
      </c>
      <c r="I23" s="51"/>
      <c r="J23" s="45">
        <f t="shared" si="0"/>
        <v>0</v>
      </c>
      <c r="K23" s="46">
        <f t="shared" si="1"/>
        <v>1787</v>
      </c>
      <c r="M23" s="48"/>
      <c r="T23" s="176"/>
      <c r="U23" s="176"/>
      <c r="V23" s="176"/>
      <c r="W23" s="177"/>
    </row>
    <row r="24" spans="1:23" ht="16.149999999999999" customHeight="1">
      <c r="A24" s="41"/>
      <c r="B24" s="41"/>
      <c r="C24" s="76">
        <v>40</v>
      </c>
      <c r="D24" s="49" t="s">
        <v>33</v>
      </c>
      <c r="E24" s="50">
        <v>1109</v>
      </c>
      <c r="F24" s="50">
        <v>488</v>
      </c>
      <c r="G24" s="50">
        <v>621</v>
      </c>
      <c r="H24" s="81">
        <v>4515761.1500000004</v>
      </c>
      <c r="I24" s="51"/>
      <c r="J24" s="45">
        <f t="shared" si="0"/>
        <v>0</v>
      </c>
      <c r="K24" s="46">
        <f t="shared" si="1"/>
        <v>1109</v>
      </c>
      <c r="M24" s="48"/>
      <c r="T24" s="176"/>
      <c r="U24" s="176"/>
      <c r="V24" s="176"/>
      <c r="W24" s="177"/>
    </row>
    <row r="25" spans="1:23" ht="16.149999999999999" customHeight="1">
      <c r="A25" s="41"/>
      <c r="B25" s="41"/>
      <c r="C25" s="76">
        <v>50</v>
      </c>
      <c r="D25" s="49" t="s">
        <v>34</v>
      </c>
      <c r="E25" s="50">
        <v>6735</v>
      </c>
      <c r="F25" s="50">
        <v>3237</v>
      </c>
      <c r="G25" s="50">
        <v>3498</v>
      </c>
      <c r="H25" s="81">
        <v>37038577.539999999</v>
      </c>
      <c r="I25" s="51"/>
      <c r="J25" s="45">
        <f t="shared" si="0"/>
        <v>0</v>
      </c>
      <c r="K25" s="46">
        <f t="shared" si="1"/>
        <v>6735</v>
      </c>
      <c r="M25" s="48"/>
      <c r="T25" s="176"/>
      <c r="U25" s="176"/>
      <c r="V25" s="176"/>
      <c r="W25" s="177"/>
    </row>
    <row r="26" spans="1:23" s="30" customFormat="1" ht="16.149999999999999" customHeight="1">
      <c r="A26" s="41"/>
      <c r="B26" s="41"/>
      <c r="C26" s="75">
        <v>33</v>
      </c>
      <c r="D26" s="53" t="s">
        <v>35</v>
      </c>
      <c r="E26" s="54">
        <v>4942</v>
      </c>
      <c r="F26" s="54">
        <v>2470</v>
      </c>
      <c r="G26" s="54">
        <v>2472</v>
      </c>
      <c r="H26" s="82">
        <v>27397638.800000001</v>
      </c>
      <c r="I26" s="44"/>
      <c r="J26" s="45">
        <f t="shared" si="0"/>
        <v>0</v>
      </c>
      <c r="K26" s="46">
        <f t="shared" si="1"/>
        <v>4942</v>
      </c>
      <c r="L26" s="47">
        <f>SUM(H26)</f>
        <v>27397638.800000001</v>
      </c>
      <c r="M26" s="48">
        <f t="shared" si="2"/>
        <v>0</v>
      </c>
      <c r="T26" s="174"/>
      <c r="U26" s="174"/>
      <c r="V26" s="174"/>
      <c r="W26" s="175"/>
    </row>
    <row r="27" spans="1:23" s="30" customFormat="1" ht="16.149999999999999" customHeight="1">
      <c r="A27" s="41"/>
      <c r="B27" s="41"/>
      <c r="C27" s="77">
        <v>7</v>
      </c>
      <c r="D27" s="55" t="s">
        <v>36</v>
      </c>
      <c r="E27" s="56">
        <v>9330</v>
      </c>
      <c r="F27" s="56">
        <v>4599</v>
      </c>
      <c r="G27" s="56">
        <v>4731</v>
      </c>
      <c r="H27" s="83">
        <v>49980952.969999999</v>
      </c>
      <c r="I27" s="44"/>
      <c r="J27" s="45">
        <f t="shared" si="0"/>
        <v>0</v>
      </c>
      <c r="K27" s="46">
        <f t="shared" si="1"/>
        <v>9330</v>
      </c>
      <c r="L27" s="47">
        <f>SUM(H27)</f>
        <v>49980952.969999999</v>
      </c>
      <c r="M27" s="48">
        <f t="shared" si="2"/>
        <v>0</v>
      </c>
      <c r="T27" s="174"/>
      <c r="U27" s="174"/>
      <c r="V27" s="174"/>
      <c r="W27" s="175"/>
    </row>
    <row r="28" spans="1:23" s="30" customFormat="1" ht="16.149999999999999" customHeight="1">
      <c r="A28" s="41"/>
      <c r="B28" s="41"/>
      <c r="C28" s="75"/>
      <c r="D28" s="53" t="s">
        <v>37</v>
      </c>
      <c r="E28" s="54">
        <v>12039</v>
      </c>
      <c r="F28" s="54">
        <v>5954</v>
      </c>
      <c r="G28" s="54">
        <v>6085</v>
      </c>
      <c r="H28" s="82">
        <v>58881877.280000001</v>
      </c>
      <c r="I28" s="44"/>
      <c r="J28" s="45">
        <f t="shared" si="0"/>
        <v>0</v>
      </c>
      <c r="K28" s="46">
        <f t="shared" si="1"/>
        <v>12039</v>
      </c>
      <c r="L28" s="47">
        <f>SUM(H29:H30)</f>
        <v>58881877.280000001</v>
      </c>
      <c r="M28" s="48">
        <f t="shared" si="2"/>
        <v>0</v>
      </c>
      <c r="T28" s="174"/>
      <c r="U28" s="174"/>
      <c r="V28" s="174"/>
      <c r="W28" s="175"/>
    </row>
    <row r="29" spans="1:23" ht="16.149999999999999" customHeight="1">
      <c r="A29" s="41"/>
      <c r="B29" s="41"/>
      <c r="C29" s="76">
        <v>35</v>
      </c>
      <c r="D29" s="49" t="s">
        <v>38</v>
      </c>
      <c r="E29" s="50">
        <v>6328</v>
      </c>
      <c r="F29" s="50">
        <v>3113</v>
      </c>
      <c r="G29" s="50">
        <v>3215</v>
      </c>
      <c r="H29" s="81">
        <v>31871691.73</v>
      </c>
      <c r="I29" s="51"/>
      <c r="J29" s="45">
        <f t="shared" si="0"/>
        <v>0</v>
      </c>
      <c r="K29" s="46">
        <f t="shared" si="1"/>
        <v>6328</v>
      </c>
      <c r="M29" s="48"/>
      <c r="T29" s="176"/>
      <c r="U29" s="176"/>
      <c r="V29" s="176"/>
      <c r="W29" s="177"/>
    </row>
    <row r="30" spans="1:23" ht="16.149999999999999" customHeight="1">
      <c r="A30" s="41"/>
      <c r="B30" s="41"/>
      <c r="C30" s="76">
        <v>38</v>
      </c>
      <c r="D30" s="49" t="s">
        <v>39</v>
      </c>
      <c r="E30" s="50">
        <v>5711</v>
      </c>
      <c r="F30" s="50">
        <v>2841</v>
      </c>
      <c r="G30" s="50">
        <v>2870</v>
      </c>
      <c r="H30" s="81">
        <v>27010185.550000001</v>
      </c>
      <c r="I30" s="51"/>
      <c r="J30" s="45">
        <f t="shared" si="0"/>
        <v>0</v>
      </c>
      <c r="K30" s="46">
        <f t="shared" si="1"/>
        <v>5711</v>
      </c>
      <c r="M30" s="48"/>
      <c r="T30" s="176"/>
      <c r="U30" s="176"/>
      <c r="V30" s="176"/>
      <c r="W30" s="177"/>
    </row>
    <row r="31" spans="1:23" s="30" customFormat="1" ht="16.149999999999999" customHeight="1">
      <c r="A31" s="41"/>
      <c r="B31" s="41"/>
      <c r="C31" s="75">
        <v>39</v>
      </c>
      <c r="D31" s="53" t="s">
        <v>40</v>
      </c>
      <c r="E31" s="54">
        <v>3617</v>
      </c>
      <c r="F31" s="54">
        <v>1787</v>
      </c>
      <c r="G31" s="54">
        <v>1830</v>
      </c>
      <c r="H31" s="82">
        <v>19153776.93</v>
      </c>
      <c r="I31" s="44"/>
      <c r="J31" s="45">
        <f t="shared" si="0"/>
        <v>0</v>
      </c>
      <c r="K31" s="46">
        <f t="shared" si="1"/>
        <v>3617</v>
      </c>
      <c r="L31" s="47">
        <f>SUM(H31)</f>
        <v>19153776.93</v>
      </c>
      <c r="M31" s="48">
        <f t="shared" si="2"/>
        <v>0</v>
      </c>
      <c r="T31" s="174"/>
      <c r="U31" s="174"/>
      <c r="V31" s="174"/>
      <c r="W31" s="175"/>
    </row>
    <row r="32" spans="1:23" s="30" customFormat="1" ht="16.149999999999999" customHeight="1">
      <c r="A32" s="41"/>
      <c r="B32" s="41"/>
      <c r="C32" s="75"/>
      <c r="D32" s="53" t="s">
        <v>41</v>
      </c>
      <c r="E32" s="54">
        <v>14885</v>
      </c>
      <c r="F32" s="54">
        <v>7249</v>
      </c>
      <c r="G32" s="54">
        <v>7636</v>
      </c>
      <c r="H32" s="82">
        <v>77300933.150000006</v>
      </c>
      <c r="I32" s="44"/>
      <c r="J32" s="45">
        <f t="shared" si="0"/>
        <v>0</v>
      </c>
      <c r="K32" s="46">
        <f t="shared" si="1"/>
        <v>14885</v>
      </c>
      <c r="L32" s="47">
        <f>SUM(H33:H41)</f>
        <v>77300933.150000006</v>
      </c>
      <c r="M32" s="48">
        <f t="shared" si="2"/>
        <v>0</v>
      </c>
      <c r="T32" s="174"/>
      <c r="U32" s="174"/>
      <c r="V32" s="174"/>
      <c r="W32" s="175"/>
    </row>
    <row r="33" spans="1:23" ht="16.149999999999999" customHeight="1">
      <c r="A33" s="41"/>
      <c r="B33" s="41"/>
      <c r="C33" s="78">
        <v>5</v>
      </c>
      <c r="D33" s="57" t="s">
        <v>42</v>
      </c>
      <c r="E33" s="50">
        <v>962</v>
      </c>
      <c r="F33" s="50">
        <v>468</v>
      </c>
      <c r="G33" s="50">
        <v>494</v>
      </c>
      <c r="H33" s="81">
        <v>4574642.79</v>
      </c>
      <c r="I33" s="51"/>
      <c r="J33" s="45">
        <f t="shared" si="0"/>
        <v>0</v>
      </c>
      <c r="K33" s="46">
        <f t="shared" si="1"/>
        <v>962</v>
      </c>
      <c r="M33" s="48"/>
      <c r="T33" s="176"/>
      <c r="U33" s="176"/>
      <c r="V33" s="176"/>
      <c r="W33" s="177"/>
    </row>
    <row r="34" spans="1:23" ht="16.149999999999999" customHeight="1">
      <c r="A34" s="41"/>
      <c r="B34" s="41"/>
      <c r="C34" s="78">
        <v>9</v>
      </c>
      <c r="D34" s="57" t="s">
        <v>43</v>
      </c>
      <c r="E34" s="50">
        <v>2496</v>
      </c>
      <c r="F34" s="50">
        <v>1192</v>
      </c>
      <c r="G34" s="50">
        <v>1304</v>
      </c>
      <c r="H34" s="81">
        <v>13740951.789999999</v>
      </c>
      <c r="I34" s="51"/>
      <c r="J34" s="45">
        <f t="shared" si="0"/>
        <v>0</v>
      </c>
      <c r="K34" s="46">
        <f t="shared" si="1"/>
        <v>2496</v>
      </c>
      <c r="M34" s="48"/>
      <c r="T34" s="176"/>
      <c r="U34" s="176"/>
      <c r="V34" s="176"/>
      <c r="W34" s="177"/>
    </row>
    <row r="35" spans="1:23" ht="16.149999999999999" customHeight="1">
      <c r="A35" s="41"/>
      <c r="B35" s="41"/>
      <c r="C35" s="78">
        <v>24</v>
      </c>
      <c r="D35" s="49" t="s">
        <v>44</v>
      </c>
      <c r="E35" s="50">
        <v>2202</v>
      </c>
      <c r="F35" s="50">
        <v>1104</v>
      </c>
      <c r="G35" s="50">
        <v>1098</v>
      </c>
      <c r="H35" s="81">
        <v>11082508.129999999</v>
      </c>
      <c r="I35" s="51"/>
      <c r="J35" s="45">
        <f t="shared" si="0"/>
        <v>0</v>
      </c>
      <c r="K35" s="46">
        <f t="shared" si="1"/>
        <v>2202</v>
      </c>
      <c r="M35" s="48"/>
      <c r="T35" s="176"/>
      <c r="U35" s="176"/>
      <c r="V35" s="176"/>
      <c r="W35" s="177"/>
    </row>
    <row r="36" spans="1:23" ht="16.149999999999999" customHeight="1">
      <c r="A36" s="41"/>
      <c r="B36" s="41"/>
      <c r="C36" s="78">
        <v>34</v>
      </c>
      <c r="D36" s="49" t="s">
        <v>45</v>
      </c>
      <c r="E36" s="50">
        <v>1029</v>
      </c>
      <c r="F36" s="50">
        <v>492</v>
      </c>
      <c r="G36" s="50">
        <v>537</v>
      </c>
      <c r="H36" s="81">
        <v>5286431.8099999996</v>
      </c>
      <c r="I36" s="51"/>
      <c r="J36" s="45">
        <f t="shared" si="0"/>
        <v>0</v>
      </c>
      <c r="K36" s="46">
        <f t="shared" si="1"/>
        <v>1029</v>
      </c>
      <c r="M36" s="48"/>
      <c r="T36" s="176"/>
      <c r="U36" s="176"/>
      <c r="V36" s="176"/>
      <c r="W36" s="177"/>
    </row>
    <row r="37" spans="1:23" ht="16.149999999999999" customHeight="1">
      <c r="A37" s="41"/>
      <c r="B37" s="41"/>
      <c r="C37" s="78">
        <v>37</v>
      </c>
      <c r="D37" s="49" t="s">
        <v>46</v>
      </c>
      <c r="E37" s="50">
        <v>2005</v>
      </c>
      <c r="F37" s="50">
        <v>1018</v>
      </c>
      <c r="G37" s="50">
        <v>987</v>
      </c>
      <c r="H37" s="81">
        <v>9514763.7300000004</v>
      </c>
      <c r="I37" s="51"/>
      <c r="J37" s="45">
        <f t="shared" si="0"/>
        <v>0</v>
      </c>
      <c r="K37" s="46">
        <f t="shared" si="1"/>
        <v>2005</v>
      </c>
      <c r="M37" s="48"/>
      <c r="T37" s="176"/>
      <c r="U37" s="176"/>
      <c r="V37" s="176"/>
      <c r="W37" s="177"/>
    </row>
    <row r="38" spans="1:23" ht="16.149999999999999" customHeight="1">
      <c r="A38" s="41"/>
      <c r="B38" s="41"/>
      <c r="C38" s="78">
        <v>40</v>
      </c>
      <c r="D38" s="49" t="s">
        <v>47</v>
      </c>
      <c r="E38" s="50">
        <v>1140</v>
      </c>
      <c r="F38" s="50">
        <v>526</v>
      </c>
      <c r="G38" s="50">
        <v>614</v>
      </c>
      <c r="H38" s="81">
        <v>5794531.0300000003</v>
      </c>
      <c r="I38" s="51"/>
      <c r="J38" s="45">
        <f t="shared" si="0"/>
        <v>0</v>
      </c>
      <c r="K38" s="46">
        <f t="shared" si="1"/>
        <v>1140</v>
      </c>
      <c r="M38" s="48"/>
      <c r="R38" s="52"/>
      <c r="T38" s="176"/>
      <c r="U38" s="176"/>
      <c r="V38" s="176"/>
      <c r="W38" s="177"/>
    </row>
    <row r="39" spans="1:23" ht="16.149999999999999" customHeight="1">
      <c r="A39" s="41"/>
      <c r="B39" s="41"/>
      <c r="C39" s="78">
        <v>42</v>
      </c>
      <c r="D39" s="49" t="s">
        <v>48</v>
      </c>
      <c r="E39" s="50">
        <v>725</v>
      </c>
      <c r="F39" s="50">
        <v>338</v>
      </c>
      <c r="G39" s="50">
        <v>387</v>
      </c>
      <c r="H39" s="81">
        <v>3549964.5300000003</v>
      </c>
      <c r="I39" s="51"/>
      <c r="J39" s="45">
        <f t="shared" si="0"/>
        <v>0</v>
      </c>
      <c r="K39" s="46">
        <f t="shared" si="1"/>
        <v>725</v>
      </c>
      <c r="M39" s="48"/>
      <c r="T39" s="176"/>
      <c r="U39" s="176"/>
      <c r="V39" s="176"/>
      <c r="W39" s="177"/>
    </row>
    <row r="40" spans="1:23" ht="16.149999999999999" customHeight="1">
      <c r="A40" s="41"/>
      <c r="B40" s="41"/>
      <c r="C40" s="78">
        <v>47</v>
      </c>
      <c r="D40" s="49" t="s">
        <v>49</v>
      </c>
      <c r="E40" s="50">
        <v>3486</v>
      </c>
      <c r="F40" s="50">
        <v>1690</v>
      </c>
      <c r="G40" s="50">
        <v>1796</v>
      </c>
      <c r="H40" s="81">
        <v>19954386.390000001</v>
      </c>
      <c r="I40" s="51"/>
      <c r="J40" s="45">
        <f t="shared" si="0"/>
        <v>0</v>
      </c>
      <c r="K40" s="46">
        <f t="shared" si="1"/>
        <v>3486</v>
      </c>
      <c r="M40" s="48"/>
      <c r="T40" s="176"/>
      <c r="U40" s="176"/>
      <c r="V40" s="176"/>
      <c r="W40" s="177"/>
    </row>
    <row r="41" spans="1:23" ht="16.149999999999999" customHeight="1">
      <c r="A41" s="41"/>
      <c r="B41" s="41"/>
      <c r="C41" s="78">
        <v>49</v>
      </c>
      <c r="D41" s="49" t="s">
        <v>50</v>
      </c>
      <c r="E41" s="50">
        <v>840</v>
      </c>
      <c r="F41" s="50">
        <v>421</v>
      </c>
      <c r="G41" s="50">
        <v>419</v>
      </c>
      <c r="H41" s="81">
        <v>3802752.95</v>
      </c>
      <c r="I41" s="51"/>
      <c r="J41" s="45">
        <f t="shared" si="0"/>
        <v>0</v>
      </c>
      <c r="K41" s="46">
        <f t="shared" si="1"/>
        <v>840</v>
      </c>
      <c r="M41" s="48"/>
      <c r="T41" s="176"/>
      <c r="U41" s="176"/>
      <c r="V41" s="176"/>
      <c r="W41" s="177"/>
    </row>
    <row r="42" spans="1:23" s="30" customFormat="1" ht="16.149999999999999" customHeight="1">
      <c r="A42" s="41"/>
      <c r="B42" s="41"/>
      <c r="C42" s="79"/>
      <c r="D42" s="53" t="s">
        <v>101</v>
      </c>
      <c r="E42" s="54">
        <v>14758</v>
      </c>
      <c r="F42" s="54">
        <v>6775</v>
      </c>
      <c r="G42" s="54">
        <v>7983</v>
      </c>
      <c r="H42" s="82">
        <v>70409770.370000005</v>
      </c>
      <c r="I42" s="44"/>
      <c r="J42" s="45">
        <f t="shared" si="0"/>
        <v>0</v>
      </c>
      <c r="K42" s="46">
        <f t="shared" si="1"/>
        <v>14758</v>
      </c>
      <c r="L42" s="47">
        <f>SUM(H43:H47)</f>
        <v>70409770.370000005</v>
      </c>
      <c r="M42" s="48">
        <f t="shared" si="2"/>
        <v>0</v>
      </c>
      <c r="T42" s="174"/>
      <c r="U42" s="174"/>
      <c r="V42" s="174"/>
      <c r="W42" s="175"/>
    </row>
    <row r="43" spans="1:23" ht="16.149999999999999" customHeight="1">
      <c r="A43" s="41"/>
      <c r="B43" s="41"/>
      <c r="C43" s="78">
        <v>2</v>
      </c>
      <c r="D43" s="49" t="s">
        <v>52</v>
      </c>
      <c r="E43" s="50">
        <v>2794</v>
      </c>
      <c r="F43" s="50">
        <v>1275</v>
      </c>
      <c r="G43" s="50">
        <v>1519</v>
      </c>
      <c r="H43" s="81">
        <v>12941257.59</v>
      </c>
      <c r="I43" s="51"/>
      <c r="J43" s="45">
        <f t="shared" si="0"/>
        <v>0</v>
      </c>
      <c r="K43" s="46">
        <f t="shared" si="1"/>
        <v>2794</v>
      </c>
      <c r="M43" s="48"/>
      <c r="T43" s="176"/>
      <c r="U43" s="176"/>
      <c r="V43" s="176"/>
      <c r="W43" s="177"/>
    </row>
    <row r="44" spans="1:23" ht="16.149999999999999" customHeight="1">
      <c r="A44" s="41"/>
      <c r="B44" s="41"/>
      <c r="C44" s="78">
        <v>13</v>
      </c>
      <c r="D44" s="49" t="s">
        <v>53</v>
      </c>
      <c r="E44" s="50">
        <v>3363</v>
      </c>
      <c r="F44" s="50">
        <v>1566</v>
      </c>
      <c r="G44" s="50">
        <v>1797</v>
      </c>
      <c r="H44" s="81">
        <v>15562652.27</v>
      </c>
      <c r="I44" s="51"/>
      <c r="J44" s="45">
        <f t="shared" si="0"/>
        <v>0</v>
      </c>
      <c r="K44" s="46">
        <f t="shared" si="1"/>
        <v>3363</v>
      </c>
      <c r="M44" s="48"/>
      <c r="T44" s="176"/>
      <c r="U44" s="176"/>
      <c r="V44" s="176"/>
      <c r="W44" s="177"/>
    </row>
    <row r="45" spans="1:23" ht="16.149999999999999" customHeight="1">
      <c r="A45" s="41"/>
      <c r="B45" s="41"/>
      <c r="C45" s="78">
        <v>16</v>
      </c>
      <c r="D45" s="49" t="s">
        <v>54</v>
      </c>
      <c r="E45" s="50">
        <v>1337</v>
      </c>
      <c r="F45" s="50">
        <v>645</v>
      </c>
      <c r="G45" s="50">
        <v>692</v>
      </c>
      <c r="H45" s="81">
        <v>6047571.8099999996</v>
      </c>
      <c r="I45" s="51"/>
      <c r="J45" s="45">
        <f t="shared" si="0"/>
        <v>0</v>
      </c>
      <c r="K45" s="46">
        <f t="shared" si="1"/>
        <v>1337</v>
      </c>
      <c r="M45" s="48"/>
      <c r="T45" s="176"/>
      <c r="U45" s="176"/>
      <c r="V45" s="176"/>
      <c r="W45" s="177"/>
    </row>
    <row r="46" spans="1:23" ht="16.149999999999999" customHeight="1">
      <c r="A46" s="41"/>
      <c r="B46" s="41"/>
      <c r="C46" s="78">
        <v>19</v>
      </c>
      <c r="D46" s="49" t="s">
        <v>55</v>
      </c>
      <c r="E46" s="50">
        <v>2089</v>
      </c>
      <c r="F46" s="50">
        <v>966</v>
      </c>
      <c r="G46" s="50">
        <v>1123</v>
      </c>
      <c r="H46" s="81">
        <v>11316189.41</v>
      </c>
      <c r="I46" s="51"/>
      <c r="J46" s="45">
        <f t="shared" si="0"/>
        <v>0</v>
      </c>
      <c r="K46" s="46">
        <f t="shared" si="1"/>
        <v>2089</v>
      </c>
      <c r="M46" s="48"/>
      <c r="T46" s="176"/>
      <c r="U46" s="176"/>
      <c r="V46" s="176"/>
      <c r="W46" s="177"/>
    </row>
    <row r="47" spans="1:23" ht="16.149999999999999" customHeight="1">
      <c r="A47" s="41"/>
      <c r="B47" s="41"/>
      <c r="C47" s="78">
        <v>45</v>
      </c>
      <c r="D47" s="49" t="s">
        <v>56</v>
      </c>
      <c r="E47" s="50">
        <v>5175</v>
      </c>
      <c r="F47" s="50">
        <v>2323</v>
      </c>
      <c r="G47" s="50">
        <v>2852</v>
      </c>
      <c r="H47" s="81">
        <v>24542099.289999999</v>
      </c>
      <c r="I47" s="51"/>
      <c r="J47" s="45">
        <f t="shared" si="0"/>
        <v>0</v>
      </c>
      <c r="K47" s="46">
        <f t="shared" si="1"/>
        <v>5175</v>
      </c>
      <c r="M47" s="48"/>
      <c r="T47" s="176"/>
      <c r="U47" s="176"/>
      <c r="V47" s="176"/>
      <c r="W47" s="177"/>
    </row>
    <row r="48" spans="1:23" s="30" customFormat="1" ht="16.149999999999999" customHeight="1">
      <c r="A48" s="41"/>
      <c r="B48" s="41"/>
      <c r="C48" s="79"/>
      <c r="D48" s="53" t="s">
        <v>57</v>
      </c>
      <c r="E48" s="54">
        <v>60802</v>
      </c>
      <c r="F48" s="54">
        <v>29442</v>
      </c>
      <c r="G48" s="54">
        <v>31360</v>
      </c>
      <c r="H48" s="82">
        <v>356167519.18000001</v>
      </c>
      <c r="I48" s="44"/>
      <c r="J48" s="45">
        <f t="shared" si="0"/>
        <v>0</v>
      </c>
      <c r="K48" s="46">
        <f t="shared" si="1"/>
        <v>60802</v>
      </c>
      <c r="L48" s="47">
        <f>SUM(H49:H52)</f>
        <v>356167519.18000001</v>
      </c>
      <c r="M48" s="48">
        <f t="shared" si="2"/>
        <v>0</v>
      </c>
      <c r="T48" s="174"/>
      <c r="U48" s="174"/>
      <c r="V48" s="174"/>
      <c r="W48" s="175"/>
    </row>
    <row r="49" spans="1:23" ht="16.149999999999999" customHeight="1">
      <c r="A49" s="41"/>
      <c r="B49" s="41"/>
      <c r="C49" s="78">
        <v>8</v>
      </c>
      <c r="D49" s="49" t="s">
        <v>58</v>
      </c>
      <c r="E49" s="50">
        <v>46356</v>
      </c>
      <c r="F49" s="50">
        <v>22695</v>
      </c>
      <c r="G49" s="50">
        <v>23661</v>
      </c>
      <c r="H49" s="81">
        <v>282369079.64999998</v>
      </c>
      <c r="I49" s="51"/>
      <c r="J49" s="45">
        <f t="shared" si="0"/>
        <v>0</v>
      </c>
      <c r="K49" s="46">
        <f t="shared" si="1"/>
        <v>46356</v>
      </c>
      <c r="M49" s="48"/>
      <c r="T49" s="176"/>
      <c r="U49" s="176"/>
      <c r="V49" s="176"/>
      <c r="W49" s="177"/>
    </row>
    <row r="50" spans="1:23" ht="16.149999999999999" customHeight="1">
      <c r="A50" s="41"/>
      <c r="B50" s="41"/>
      <c r="C50" s="78">
        <v>17</v>
      </c>
      <c r="D50" s="49" t="s">
        <v>118</v>
      </c>
      <c r="E50" s="50">
        <v>5064</v>
      </c>
      <c r="F50" s="50">
        <v>2358</v>
      </c>
      <c r="G50" s="50">
        <v>2706</v>
      </c>
      <c r="H50" s="81">
        <v>27125069.68</v>
      </c>
      <c r="I50" s="51"/>
      <c r="J50" s="45">
        <f t="shared" si="0"/>
        <v>0</v>
      </c>
      <c r="K50" s="46">
        <f t="shared" si="1"/>
        <v>5064</v>
      </c>
      <c r="M50" s="48"/>
      <c r="T50" s="176"/>
      <c r="U50" s="176"/>
      <c r="V50" s="176"/>
      <c r="W50" s="177"/>
    </row>
    <row r="51" spans="1:23" ht="16.149999999999999" customHeight="1">
      <c r="A51" s="41"/>
      <c r="B51" s="41"/>
      <c r="C51" s="78">
        <v>25</v>
      </c>
      <c r="D51" s="49" t="s">
        <v>119</v>
      </c>
      <c r="E51" s="50">
        <v>3656</v>
      </c>
      <c r="F51" s="50">
        <v>1683</v>
      </c>
      <c r="G51" s="50">
        <v>1973</v>
      </c>
      <c r="H51" s="81">
        <v>16154717.99</v>
      </c>
      <c r="I51" s="51"/>
      <c r="J51" s="45">
        <f t="shared" si="0"/>
        <v>0</v>
      </c>
      <c r="K51" s="46">
        <f t="shared" si="1"/>
        <v>3656</v>
      </c>
      <c r="M51" s="48"/>
      <c r="T51" s="176"/>
      <c r="U51" s="176"/>
      <c r="V51" s="176"/>
      <c r="W51" s="177"/>
    </row>
    <row r="52" spans="1:23" ht="16.149999999999999" customHeight="1">
      <c r="A52" s="41"/>
      <c r="B52" s="41"/>
      <c r="C52" s="78">
        <v>43</v>
      </c>
      <c r="D52" s="49" t="s">
        <v>59</v>
      </c>
      <c r="E52" s="50">
        <v>5726</v>
      </c>
      <c r="F52" s="50">
        <v>2706</v>
      </c>
      <c r="G52" s="50">
        <v>3020</v>
      </c>
      <c r="H52" s="81">
        <v>30518651.859999999</v>
      </c>
      <c r="I52" s="51"/>
      <c r="J52" s="45">
        <f t="shared" si="0"/>
        <v>0</v>
      </c>
      <c r="K52" s="46">
        <f t="shared" si="1"/>
        <v>5726</v>
      </c>
      <c r="M52" s="48"/>
      <c r="T52" s="176"/>
      <c r="U52" s="176"/>
      <c r="V52" s="176"/>
      <c r="W52" s="177"/>
    </row>
    <row r="53" spans="1:23" s="30" customFormat="1" ht="16.149999999999999" customHeight="1">
      <c r="A53" s="41"/>
      <c r="B53" s="41"/>
      <c r="C53" s="79"/>
      <c r="D53" s="53" t="s">
        <v>60</v>
      </c>
      <c r="E53" s="54">
        <v>7103</v>
      </c>
      <c r="F53" s="54">
        <v>3514</v>
      </c>
      <c r="G53" s="54">
        <v>3589</v>
      </c>
      <c r="H53" s="82">
        <v>31734916.190000001</v>
      </c>
      <c r="I53" s="44"/>
      <c r="J53" s="45">
        <f t="shared" si="0"/>
        <v>0</v>
      </c>
      <c r="K53" s="46">
        <f t="shared" si="1"/>
        <v>7103</v>
      </c>
      <c r="L53" s="47">
        <f>SUM(H54:H55)</f>
        <v>31734916.189999998</v>
      </c>
      <c r="M53" s="48">
        <f t="shared" si="2"/>
        <v>0</v>
      </c>
      <c r="T53" s="174"/>
      <c r="U53" s="174"/>
      <c r="V53" s="174"/>
      <c r="W53" s="175"/>
    </row>
    <row r="54" spans="1:23" ht="16.149999999999999" customHeight="1">
      <c r="A54" s="41"/>
      <c r="B54" s="41"/>
      <c r="C54" s="78">
        <v>6</v>
      </c>
      <c r="D54" s="49" t="s">
        <v>61</v>
      </c>
      <c r="E54" s="50">
        <v>4762</v>
      </c>
      <c r="F54" s="50">
        <v>2363</v>
      </c>
      <c r="G54" s="50">
        <v>2399</v>
      </c>
      <c r="H54" s="81">
        <v>21318765.18</v>
      </c>
      <c r="I54" s="51"/>
      <c r="J54" s="45">
        <f t="shared" si="0"/>
        <v>0</v>
      </c>
      <c r="K54" s="46">
        <f t="shared" si="1"/>
        <v>4762</v>
      </c>
      <c r="M54" s="48"/>
      <c r="T54" s="176"/>
      <c r="U54" s="176"/>
      <c r="V54" s="176"/>
      <c r="W54" s="177"/>
    </row>
    <row r="55" spans="1:23" ht="16.149999999999999" customHeight="1">
      <c r="A55" s="41"/>
      <c r="B55" s="41"/>
      <c r="C55" s="78">
        <v>10</v>
      </c>
      <c r="D55" s="49" t="s">
        <v>62</v>
      </c>
      <c r="E55" s="50">
        <v>2341</v>
      </c>
      <c r="F55" s="50">
        <v>1151</v>
      </c>
      <c r="G55" s="50">
        <v>1190</v>
      </c>
      <c r="H55" s="81">
        <v>10416151.01</v>
      </c>
      <c r="I55" s="51"/>
      <c r="J55" s="45">
        <f t="shared" si="0"/>
        <v>0</v>
      </c>
      <c r="K55" s="46">
        <f t="shared" si="1"/>
        <v>2341</v>
      </c>
      <c r="M55" s="48"/>
      <c r="T55" s="176"/>
      <c r="U55" s="176"/>
      <c r="V55" s="176"/>
      <c r="W55" s="177"/>
    </row>
    <row r="56" spans="1:23" s="30" customFormat="1" ht="16.149999999999999" customHeight="1">
      <c r="A56" s="41"/>
      <c r="B56" s="41"/>
      <c r="C56" s="79"/>
      <c r="D56" s="53" t="s">
        <v>63</v>
      </c>
      <c r="E56" s="54">
        <v>16754</v>
      </c>
      <c r="F56" s="54">
        <v>8456</v>
      </c>
      <c r="G56" s="54">
        <v>8298</v>
      </c>
      <c r="H56" s="82">
        <v>82966867.260000005</v>
      </c>
      <c r="I56" s="44"/>
      <c r="J56" s="45">
        <f t="shared" si="0"/>
        <v>0</v>
      </c>
      <c r="K56" s="46">
        <f t="shared" si="1"/>
        <v>16754</v>
      </c>
      <c r="L56" s="47">
        <f>SUM(H57:H60)</f>
        <v>82966867.260000005</v>
      </c>
      <c r="M56" s="48">
        <f t="shared" si="2"/>
        <v>0</v>
      </c>
      <c r="T56" s="174"/>
      <c r="U56" s="174"/>
      <c r="V56" s="174"/>
      <c r="W56" s="175"/>
    </row>
    <row r="57" spans="1:23" ht="16.149999999999999" customHeight="1">
      <c r="A57" s="41"/>
      <c r="B57" s="41"/>
      <c r="C57" s="78">
        <v>15</v>
      </c>
      <c r="D57" s="49" t="s">
        <v>120</v>
      </c>
      <c r="E57" s="50">
        <v>7118</v>
      </c>
      <c r="F57" s="50">
        <v>3596</v>
      </c>
      <c r="G57" s="50">
        <v>3522</v>
      </c>
      <c r="H57" s="81">
        <v>37072013.880000003</v>
      </c>
      <c r="I57" s="51"/>
      <c r="J57" s="45">
        <f t="shared" si="0"/>
        <v>0</v>
      </c>
      <c r="K57" s="46">
        <f t="shared" si="1"/>
        <v>7118</v>
      </c>
      <c r="M57" s="48"/>
      <c r="T57" s="176"/>
      <c r="U57" s="176"/>
      <c r="V57" s="176"/>
      <c r="W57" s="177"/>
    </row>
    <row r="58" spans="1:23" ht="16.149999999999999" customHeight="1">
      <c r="A58" s="41"/>
      <c r="B58" s="41"/>
      <c r="C58" s="78">
        <v>27</v>
      </c>
      <c r="D58" s="49" t="s">
        <v>64</v>
      </c>
      <c r="E58" s="50">
        <v>1913</v>
      </c>
      <c r="F58" s="50">
        <v>948</v>
      </c>
      <c r="G58" s="50">
        <v>965</v>
      </c>
      <c r="H58" s="81">
        <v>8591194.3000000007</v>
      </c>
      <c r="I58" s="51"/>
      <c r="J58" s="45">
        <f t="shared" si="0"/>
        <v>0</v>
      </c>
      <c r="K58" s="46">
        <f t="shared" si="1"/>
        <v>1913</v>
      </c>
      <c r="M58" s="48"/>
      <c r="T58" s="176"/>
      <c r="U58" s="176"/>
      <c r="V58" s="176"/>
      <c r="W58" s="177"/>
    </row>
    <row r="59" spans="1:23" ht="16.149999999999999" customHeight="1">
      <c r="A59" s="41"/>
      <c r="B59" s="41"/>
      <c r="C59" s="78">
        <v>32</v>
      </c>
      <c r="D59" s="49" t="s">
        <v>121</v>
      </c>
      <c r="E59" s="50">
        <v>1515</v>
      </c>
      <c r="F59" s="50">
        <v>766</v>
      </c>
      <c r="G59" s="50">
        <v>749</v>
      </c>
      <c r="H59" s="81">
        <v>7075358.4699999997</v>
      </c>
      <c r="I59" s="51"/>
      <c r="J59" s="45">
        <f t="shared" si="0"/>
        <v>0</v>
      </c>
      <c r="K59" s="46">
        <f t="shared" si="1"/>
        <v>1515</v>
      </c>
      <c r="M59" s="48"/>
      <c r="T59" s="176"/>
      <c r="U59" s="176"/>
      <c r="V59" s="176"/>
      <c r="W59" s="177"/>
    </row>
    <row r="60" spans="1:23" ht="16.149999999999999" customHeight="1">
      <c r="A60" s="41"/>
      <c r="B60" s="41"/>
      <c r="C60" s="78">
        <v>36</v>
      </c>
      <c r="D60" s="49" t="s">
        <v>65</v>
      </c>
      <c r="E60" s="50">
        <v>6208</v>
      </c>
      <c r="F60" s="50">
        <v>3146</v>
      </c>
      <c r="G60" s="50">
        <v>3062</v>
      </c>
      <c r="H60" s="81">
        <v>30228300.609999999</v>
      </c>
      <c r="I60" s="51"/>
      <c r="J60" s="45">
        <f t="shared" si="0"/>
        <v>0</v>
      </c>
      <c r="K60" s="46">
        <f t="shared" si="1"/>
        <v>6208</v>
      </c>
      <c r="M60" s="48"/>
      <c r="T60" s="176"/>
      <c r="U60" s="176"/>
      <c r="V60" s="176"/>
      <c r="W60" s="177"/>
    </row>
    <row r="61" spans="1:23" s="30" customFormat="1" ht="16.149999999999999" customHeight="1">
      <c r="A61" s="41"/>
      <c r="B61" s="41"/>
      <c r="C61" s="79">
        <v>28</v>
      </c>
      <c r="D61" s="53" t="s">
        <v>66</v>
      </c>
      <c r="E61" s="54">
        <v>55850</v>
      </c>
      <c r="F61" s="54">
        <v>28068</v>
      </c>
      <c r="G61" s="54">
        <v>27782</v>
      </c>
      <c r="H61" s="82">
        <v>353469878.80000001</v>
      </c>
      <c r="I61" s="44"/>
      <c r="J61" s="45">
        <f t="shared" si="0"/>
        <v>0</v>
      </c>
      <c r="K61" s="46">
        <f t="shared" si="1"/>
        <v>55850</v>
      </c>
      <c r="L61" s="47">
        <f>SUM(H61)</f>
        <v>353469878.80000001</v>
      </c>
      <c r="M61" s="48">
        <f t="shared" si="2"/>
        <v>0</v>
      </c>
      <c r="T61" s="174"/>
      <c r="U61" s="174"/>
      <c r="V61" s="174"/>
      <c r="W61" s="175"/>
    </row>
    <row r="62" spans="1:23" s="30" customFormat="1" ht="16.149999999999999" customHeight="1">
      <c r="A62" s="41"/>
      <c r="B62" s="41"/>
      <c r="C62" s="79">
        <v>33</v>
      </c>
      <c r="D62" s="53" t="s">
        <v>67</v>
      </c>
      <c r="E62" s="54">
        <v>13516</v>
      </c>
      <c r="F62" s="54">
        <v>6082</v>
      </c>
      <c r="G62" s="54">
        <v>7434</v>
      </c>
      <c r="H62" s="82">
        <v>61728230.880000003</v>
      </c>
      <c r="I62" s="44"/>
      <c r="J62" s="45">
        <f t="shared" si="0"/>
        <v>0</v>
      </c>
      <c r="K62" s="46">
        <f t="shared" si="1"/>
        <v>13516</v>
      </c>
      <c r="L62" s="47">
        <f>SUM(H62)</f>
        <v>61728230.880000003</v>
      </c>
      <c r="M62" s="48">
        <f t="shared" si="2"/>
        <v>0</v>
      </c>
      <c r="T62" s="174"/>
      <c r="U62" s="174"/>
      <c r="V62" s="174"/>
      <c r="W62" s="175"/>
    </row>
    <row r="63" spans="1:23" s="30" customFormat="1" ht="16.149999999999999" customHeight="1">
      <c r="A63" s="41"/>
      <c r="B63" s="41"/>
      <c r="C63" s="79">
        <v>31</v>
      </c>
      <c r="D63" s="53" t="s">
        <v>68</v>
      </c>
      <c r="E63" s="54">
        <v>4862</v>
      </c>
      <c r="F63" s="54">
        <v>2290</v>
      </c>
      <c r="G63" s="54">
        <v>2572</v>
      </c>
      <c r="H63" s="82">
        <v>29869750.689999998</v>
      </c>
      <c r="I63" s="44"/>
      <c r="J63" s="45">
        <f t="shared" si="0"/>
        <v>0</v>
      </c>
      <c r="K63" s="46">
        <f t="shared" si="1"/>
        <v>4862</v>
      </c>
      <c r="L63" s="47">
        <f>SUM(H63)</f>
        <v>29869750.689999998</v>
      </c>
      <c r="M63" s="48">
        <f t="shared" si="2"/>
        <v>0</v>
      </c>
      <c r="T63" s="174"/>
      <c r="U63" s="174"/>
      <c r="V63" s="174"/>
      <c r="W63" s="175"/>
    </row>
    <row r="64" spans="1:23" s="30" customFormat="1" ht="16.149999999999999" customHeight="1">
      <c r="A64" s="41"/>
      <c r="B64" s="41"/>
      <c r="C64" s="79">
        <v>26</v>
      </c>
      <c r="D64" s="53" t="s">
        <v>69</v>
      </c>
      <c r="E64" s="54">
        <v>2362</v>
      </c>
      <c r="F64" s="54">
        <v>1078</v>
      </c>
      <c r="G64" s="54">
        <v>1284</v>
      </c>
      <c r="H64" s="82">
        <v>12880109.939999999</v>
      </c>
      <c r="I64" s="44"/>
      <c r="J64" s="45">
        <f t="shared" si="0"/>
        <v>0</v>
      </c>
      <c r="K64" s="46">
        <f t="shared" si="1"/>
        <v>2362</v>
      </c>
      <c r="L64" s="47">
        <f>SUM(H64)</f>
        <v>12880109.939999999</v>
      </c>
      <c r="M64" s="48">
        <f t="shared" si="2"/>
        <v>0</v>
      </c>
      <c r="T64" s="174"/>
      <c r="U64" s="174"/>
      <c r="V64" s="174"/>
      <c r="W64" s="175"/>
    </row>
    <row r="65" spans="1:23" s="30" customFormat="1" ht="16.149999999999999" customHeight="1">
      <c r="A65" s="41"/>
      <c r="B65" s="41"/>
      <c r="C65" s="79"/>
      <c r="D65" s="53" t="s">
        <v>70</v>
      </c>
      <c r="E65" s="54">
        <v>34204</v>
      </c>
      <c r="F65" s="54">
        <v>16130</v>
      </c>
      <c r="G65" s="54">
        <v>18074</v>
      </c>
      <c r="H65" s="82">
        <v>172880421.78</v>
      </c>
      <c r="I65" s="44"/>
      <c r="J65" s="45">
        <f t="shared" si="0"/>
        <v>0</v>
      </c>
      <c r="K65" s="46">
        <f t="shared" si="1"/>
        <v>34204</v>
      </c>
      <c r="L65" s="47">
        <f>SUM(H66:H68)</f>
        <v>172880421.77999997</v>
      </c>
      <c r="M65" s="48">
        <f t="shared" si="2"/>
        <v>0</v>
      </c>
      <c r="T65" s="174"/>
      <c r="U65" s="174"/>
      <c r="V65" s="174"/>
      <c r="W65" s="175"/>
    </row>
    <row r="66" spans="1:23" ht="16.149999999999999" customHeight="1">
      <c r="A66" s="41"/>
      <c r="B66" s="41"/>
      <c r="C66" s="78">
        <v>3</v>
      </c>
      <c r="D66" s="49" t="s">
        <v>71</v>
      </c>
      <c r="E66" s="50">
        <v>12106</v>
      </c>
      <c r="F66" s="50">
        <v>5679</v>
      </c>
      <c r="G66" s="50">
        <v>6427</v>
      </c>
      <c r="H66" s="81">
        <v>56245200.549999997</v>
      </c>
      <c r="I66" s="51"/>
      <c r="J66" s="45">
        <f t="shared" si="0"/>
        <v>0</v>
      </c>
      <c r="K66" s="46">
        <f t="shared" si="1"/>
        <v>12106</v>
      </c>
      <c r="M66" s="48"/>
      <c r="T66" s="176"/>
      <c r="U66" s="176"/>
      <c r="V66" s="176"/>
      <c r="W66" s="177"/>
    </row>
    <row r="67" spans="1:23" ht="16.149999999999999" customHeight="1">
      <c r="A67" s="41"/>
      <c r="B67" s="41"/>
      <c r="C67" s="78">
        <v>12</v>
      </c>
      <c r="D67" s="49" t="s">
        <v>72</v>
      </c>
      <c r="E67" s="50">
        <v>4292</v>
      </c>
      <c r="F67" s="50">
        <v>1966</v>
      </c>
      <c r="G67" s="50">
        <v>2326</v>
      </c>
      <c r="H67" s="81">
        <v>21497739.379999999</v>
      </c>
      <c r="I67" s="51"/>
      <c r="J67" s="45">
        <f t="shared" si="0"/>
        <v>0</v>
      </c>
      <c r="K67" s="46">
        <f t="shared" si="1"/>
        <v>4292</v>
      </c>
      <c r="M67" s="48"/>
      <c r="T67" s="176"/>
      <c r="U67" s="176"/>
      <c r="V67" s="176"/>
      <c r="W67" s="177"/>
    </row>
    <row r="68" spans="1:23" ht="16.149999999999999" customHeight="1">
      <c r="A68" s="41"/>
      <c r="B68" s="41"/>
      <c r="C68" s="78">
        <v>46</v>
      </c>
      <c r="D68" s="49" t="s">
        <v>73</v>
      </c>
      <c r="E68" s="50">
        <v>17806</v>
      </c>
      <c r="F68" s="50">
        <v>8485</v>
      </c>
      <c r="G68" s="50">
        <v>9321</v>
      </c>
      <c r="H68" s="81">
        <v>95137481.849999994</v>
      </c>
      <c r="I68" s="51"/>
      <c r="J68" s="45">
        <f t="shared" si="0"/>
        <v>0</v>
      </c>
      <c r="K68" s="46">
        <f t="shared" si="1"/>
        <v>17806</v>
      </c>
      <c r="M68" s="48"/>
      <c r="T68" s="176"/>
      <c r="U68" s="176"/>
      <c r="V68" s="176"/>
      <c r="W68" s="177"/>
    </row>
    <row r="69" spans="1:23" s="30" customFormat="1" ht="16.149999999999999" customHeight="1">
      <c r="A69" s="41"/>
      <c r="B69" s="41"/>
      <c r="C69" s="79"/>
      <c r="D69" s="53" t="s">
        <v>102</v>
      </c>
      <c r="E69" s="54">
        <v>17310</v>
      </c>
      <c r="F69" s="54">
        <v>8570</v>
      </c>
      <c r="G69" s="54">
        <v>8740</v>
      </c>
      <c r="H69" s="82">
        <v>99003900.289999992</v>
      </c>
      <c r="I69" s="44"/>
      <c r="J69" s="45">
        <f t="shared" si="0"/>
        <v>0</v>
      </c>
      <c r="K69" s="46">
        <f t="shared" si="1"/>
        <v>17310</v>
      </c>
      <c r="L69" s="47">
        <f>SUM(H70:H72)</f>
        <v>99003900.289999992</v>
      </c>
      <c r="M69" s="48">
        <f t="shared" si="2"/>
        <v>0</v>
      </c>
      <c r="T69" s="174"/>
      <c r="U69" s="174"/>
      <c r="V69" s="174"/>
      <c r="W69" s="175"/>
    </row>
    <row r="70" spans="1:23" ht="16.149999999999999" customHeight="1">
      <c r="A70" s="41"/>
      <c r="B70" s="41"/>
      <c r="C70" s="78">
        <v>1</v>
      </c>
      <c r="D70" s="49" t="s">
        <v>122</v>
      </c>
      <c r="E70" s="50">
        <v>2714</v>
      </c>
      <c r="F70" s="50">
        <v>1292</v>
      </c>
      <c r="G70" s="50">
        <v>1422</v>
      </c>
      <c r="H70" s="81">
        <v>16398402.140000001</v>
      </c>
      <c r="I70" s="51"/>
      <c r="J70" s="45">
        <f t="shared" si="0"/>
        <v>0</v>
      </c>
      <c r="K70" s="46">
        <f t="shared" si="1"/>
        <v>2714</v>
      </c>
      <c r="M70" s="48"/>
      <c r="T70" s="176"/>
      <c r="U70" s="176"/>
      <c r="V70" s="176"/>
      <c r="W70" s="177"/>
    </row>
    <row r="71" spans="1:23" ht="16.149999999999999" customHeight="1">
      <c r="A71" s="41"/>
      <c r="B71" s="41"/>
      <c r="C71" s="78">
        <v>20</v>
      </c>
      <c r="D71" s="49" t="s">
        <v>123</v>
      </c>
      <c r="E71" s="50">
        <v>6497</v>
      </c>
      <c r="F71" s="50">
        <v>3163</v>
      </c>
      <c r="G71" s="50">
        <v>3334</v>
      </c>
      <c r="H71" s="81">
        <v>35836272.759999998</v>
      </c>
      <c r="I71" s="51"/>
      <c r="J71" s="45">
        <f t="shared" si="0"/>
        <v>0</v>
      </c>
      <c r="K71" s="46">
        <f t="shared" si="1"/>
        <v>6497</v>
      </c>
      <c r="M71" s="48"/>
      <c r="T71" s="176"/>
      <c r="U71" s="176"/>
      <c r="V71" s="176"/>
      <c r="W71" s="177"/>
    </row>
    <row r="72" spans="1:23" ht="16.149999999999999" customHeight="1">
      <c r="A72" s="41"/>
      <c r="B72" s="41"/>
      <c r="C72" s="78">
        <v>48</v>
      </c>
      <c r="D72" s="49" t="s">
        <v>124</v>
      </c>
      <c r="E72" s="50">
        <v>8099</v>
      </c>
      <c r="F72" s="50">
        <v>4115</v>
      </c>
      <c r="G72" s="50">
        <v>3984</v>
      </c>
      <c r="H72" s="81">
        <v>46769225.390000001</v>
      </c>
      <c r="I72" s="51"/>
      <c r="J72" s="45">
        <f t="shared" si="0"/>
        <v>0</v>
      </c>
      <c r="K72" s="46">
        <f t="shared" si="1"/>
        <v>8099</v>
      </c>
      <c r="M72" s="48"/>
      <c r="N72" s="58"/>
      <c r="T72" s="176"/>
      <c r="U72" s="176"/>
      <c r="V72" s="176"/>
      <c r="W72" s="177"/>
    </row>
    <row r="73" spans="1:23" s="30" customFormat="1" ht="16.149999999999999" customHeight="1">
      <c r="A73" s="41"/>
      <c r="B73" s="41"/>
      <c r="C73" s="79">
        <v>51</v>
      </c>
      <c r="D73" s="53" t="s">
        <v>75</v>
      </c>
      <c r="E73" s="54">
        <v>375</v>
      </c>
      <c r="F73" s="54">
        <v>179</v>
      </c>
      <c r="G73" s="54">
        <v>196</v>
      </c>
      <c r="H73" s="82">
        <v>1877562.04</v>
      </c>
      <c r="I73" s="44"/>
      <c r="J73" s="45">
        <f t="shared" si="0"/>
        <v>0</v>
      </c>
      <c r="K73" s="46">
        <f t="shared" si="1"/>
        <v>375</v>
      </c>
      <c r="L73" s="47">
        <f>SUM(H73)</f>
        <v>1877562.04</v>
      </c>
      <c r="M73" s="48">
        <f t="shared" si="2"/>
        <v>0</v>
      </c>
      <c r="T73" s="174"/>
      <c r="U73" s="174"/>
      <c r="V73" s="174"/>
      <c r="W73" s="175"/>
    </row>
    <row r="74" spans="1:23" s="30" customFormat="1" ht="16.149999999999999" customHeight="1">
      <c r="A74" s="41"/>
      <c r="B74" s="41"/>
      <c r="C74" s="79">
        <v>52</v>
      </c>
      <c r="D74" s="53" t="s">
        <v>76</v>
      </c>
      <c r="E74" s="54">
        <v>569</v>
      </c>
      <c r="F74" s="54">
        <v>278</v>
      </c>
      <c r="G74" s="54">
        <v>291</v>
      </c>
      <c r="H74" s="82">
        <v>2694729.69</v>
      </c>
      <c r="I74" s="44"/>
      <c r="J74" s="45">
        <f t="shared" si="0"/>
        <v>0</v>
      </c>
      <c r="K74" s="46">
        <f t="shared" si="1"/>
        <v>569</v>
      </c>
      <c r="L74" s="47">
        <f>SUM(H74)</f>
        <v>2694729.69</v>
      </c>
      <c r="M74" s="48">
        <f t="shared" si="2"/>
        <v>0</v>
      </c>
      <c r="T74" s="174"/>
      <c r="U74" s="174"/>
      <c r="V74" s="174"/>
      <c r="W74" s="175"/>
    </row>
    <row r="75" spans="1:23" ht="18.600000000000001" customHeight="1">
      <c r="A75" s="41"/>
      <c r="B75" s="41"/>
      <c r="C75" s="73"/>
      <c r="D75" s="72" t="s">
        <v>8</v>
      </c>
      <c r="E75" s="59">
        <v>342974</v>
      </c>
      <c r="F75" s="59">
        <v>167047</v>
      </c>
      <c r="G75" s="59">
        <v>175927</v>
      </c>
      <c r="H75" s="84">
        <v>1841145580.0700002</v>
      </c>
      <c r="I75" s="44"/>
      <c r="J75" s="45">
        <f t="shared" si="0"/>
        <v>0</v>
      </c>
      <c r="K75" s="46">
        <f t="shared" si="1"/>
        <v>342974</v>
      </c>
      <c r="L75" s="58">
        <f>SUM(L13:L74)</f>
        <v>1841145580.0700002</v>
      </c>
      <c r="M75" s="48">
        <f t="shared" si="2"/>
        <v>0</v>
      </c>
      <c r="T75" s="174"/>
      <c r="U75" s="174"/>
      <c r="V75" s="174"/>
      <c r="W75" s="175"/>
    </row>
    <row r="76" spans="1:23" ht="19.7" customHeight="1">
      <c r="A76" s="41"/>
      <c r="B76" s="41"/>
      <c r="C76" s="41"/>
      <c r="D76" s="16" t="s">
        <v>9</v>
      </c>
      <c r="G76" s="60"/>
      <c r="H76" s="60"/>
      <c r="I76" s="61"/>
      <c r="J76" s="62"/>
      <c r="T76" s="178"/>
      <c r="U76" s="178"/>
      <c r="V76" s="178"/>
      <c r="W76" s="178"/>
    </row>
    <row r="77" spans="1:23" ht="19.7" customHeight="1">
      <c r="D77" s="194" t="s">
        <v>10</v>
      </c>
      <c r="E77" s="194"/>
      <c r="F77" s="194"/>
      <c r="G77" s="194"/>
      <c r="H77" s="194"/>
      <c r="I77" s="63"/>
      <c r="J77" s="64"/>
    </row>
    <row r="78" spans="1:23" ht="19.7" customHeight="1">
      <c r="D78" s="194"/>
      <c r="E78" s="194"/>
      <c r="F78" s="194"/>
      <c r="G78" s="194"/>
      <c r="H78" s="194"/>
      <c r="I78" s="63"/>
      <c r="J78" s="64"/>
    </row>
    <row r="79" spans="1:23">
      <c r="E79" s="65"/>
      <c r="F79" s="65"/>
      <c r="G79" s="66"/>
      <c r="H79" s="66"/>
      <c r="I79" s="67"/>
    </row>
    <row r="80" spans="1:23" hidden="1"/>
    <row r="81" spans="5:10" hidden="1">
      <c r="E81" s="68">
        <f t="shared" ref="E81:H81" si="3">E74+E73+E69+E65+E64+E63+E62+E61+E56+E53+E48+E42+E32+E31+E28+E27+E26+E22+E13</f>
        <v>342974</v>
      </c>
      <c r="F81" s="68">
        <f t="shared" si="3"/>
        <v>167047</v>
      </c>
      <c r="G81" s="68">
        <f t="shared" si="3"/>
        <v>175927</v>
      </c>
      <c r="H81" s="68">
        <f t="shared" si="3"/>
        <v>1841145580.0700002</v>
      </c>
      <c r="I81" s="69"/>
      <c r="J81" s="62"/>
    </row>
    <row r="82" spans="5:10" hidden="1">
      <c r="G82" s="70"/>
      <c r="H82" s="70"/>
      <c r="I82" s="71"/>
    </row>
    <row r="83" spans="5:10" hidden="1"/>
  </sheetData>
  <mergeCells count="9">
    <mergeCell ref="C11:C12"/>
    <mergeCell ref="D77:H78"/>
    <mergeCell ref="D6:H6"/>
    <mergeCell ref="D7:H7"/>
    <mergeCell ref="E10:G10"/>
    <mergeCell ref="E11:E12"/>
    <mergeCell ref="F11:F12"/>
    <mergeCell ref="G11:G12"/>
    <mergeCell ref="H11:H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S26" sqref="S26"/>
    </sheetView>
  </sheetViews>
  <sheetFormatPr baseColWidth="10" defaultColWidth="11.42578125" defaultRowHeight="12.75"/>
  <cols>
    <col min="1" max="1" width="24" style="16" customWidth="1"/>
    <col min="2" max="2" width="11.42578125" style="16"/>
    <col min="3" max="3" width="29.140625" style="16" customWidth="1"/>
    <col min="4" max="4" width="11.42578125" style="16"/>
    <col min="5" max="5" width="5.42578125" style="16" customWidth="1"/>
    <col min="6" max="6" width="13.140625" style="16" customWidth="1"/>
    <col min="7" max="7" width="0.5703125" style="16" customWidth="1"/>
    <col min="8" max="8" width="11.42578125" style="16" hidden="1" customWidth="1"/>
    <col min="9" max="9" width="17.42578125" style="16" hidden="1" customWidth="1"/>
    <col min="10" max="11" width="14.42578125" style="16" hidden="1" customWidth="1"/>
    <col min="12" max="14" width="11.5703125" style="16" hidden="1" customWidth="1"/>
    <col min="15" max="15" width="0" style="16" hidden="1" customWidth="1"/>
    <col min="16" max="16384" width="11.42578125" style="16"/>
  </cols>
  <sheetData>
    <row r="1" spans="1:16" ht="18.75" customHeight="1">
      <c r="A1" s="195" t="s">
        <v>4</v>
      </c>
      <c r="B1" s="195"/>
      <c r="C1" s="195"/>
      <c r="D1" s="195"/>
      <c r="E1" s="195"/>
      <c r="F1" s="195"/>
      <c r="G1" s="195"/>
      <c r="H1" s="195"/>
      <c r="I1" s="195"/>
      <c r="J1" s="195"/>
      <c r="K1" s="195"/>
      <c r="L1" s="195"/>
      <c r="M1" s="195"/>
      <c r="N1" s="195"/>
      <c r="O1" s="195"/>
      <c r="P1" s="195"/>
    </row>
    <row r="2" spans="1:16" ht="20.100000000000001" customHeight="1">
      <c r="A2" s="197" t="s">
        <v>112</v>
      </c>
      <c r="B2" s="197"/>
      <c r="C2" s="197"/>
      <c r="D2" s="197"/>
      <c r="E2" s="197"/>
      <c r="F2" s="197"/>
      <c r="G2" s="197"/>
      <c r="H2" s="197"/>
      <c r="I2" s="197"/>
      <c r="J2" s="197"/>
      <c r="K2" s="197"/>
      <c r="L2" s="197"/>
      <c r="M2" s="197"/>
      <c r="N2" s="197"/>
      <c r="O2" s="197"/>
      <c r="P2" s="197"/>
    </row>
    <row r="3" spans="1:16" s="121" customFormat="1" ht="21.4" customHeight="1">
      <c r="A3" s="197" t="s">
        <v>11</v>
      </c>
      <c r="B3" s="197"/>
      <c r="C3" s="197"/>
      <c r="D3" s="197"/>
      <c r="E3" s="197"/>
      <c r="F3" s="197"/>
      <c r="G3" s="197"/>
      <c r="H3" s="197"/>
      <c r="I3" s="197"/>
      <c r="J3" s="197"/>
      <c r="K3" s="197"/>
      <c r="L3" s="197"/>
      <c r="M3" s="197"/>
      <c r="N3" s="197"/>
      <c r="O3" s="197"/>
      <c r="P3" s="197"/>
    </row>
    <row r="4" spans="1:16" ht="23.25" customHeight="1">
      <c r="A4" s="122"/>
      <c r="B4" s="123"/>
      <c r="C4" s="197"/>
      <c r="D4" s="197"/>
      <c r="E4" s="197"/>
      <c r="F4" s="197"/>
      <c r="G4" s="198"/>
    </row>
    <row r="5" spans="1:16" s="14" customFormat="1" ht="15" customHeight="1">
      <c r="I5" s="124"/>
      <c r="J5" s="124"/>
    </row>
    <row r="6" spans="1:16" ht="20.25" customHeight="1">
      <c r="A6" s="14"/>
      <c r="B6" s="14"/>
      <c r="C6" s="14"/>
      <c r="D6" s="14"/>
      <c r="E6" s="14"/>
      <c r="F6" s="14"/>
      <c r="G6" s="14"/>
      <c r="I6" s="125"/>
      <c r="J6" s="126"/>
      <c r="K6" s="127"/>
      <c r="L6" s="127"/>
    </row>
    <row r="7" spans="1:16" ht="20.25" customHeight="1">
      <c r="A7" s="14"/>
      <c r="B7" s="14"/>
      <c r="C7" s="14"/>
      <c r="D7" s="14"/>
      <c r="E7" s="14"/>
      <c r="F7" s="14"/>
      <c r="G7" s="14"/>
      <c r="I7" s="128"/>
      <c r="J7" s="129"/>
      <c r="K7" s="129"/>
      <c r="L7" s="129"/>
    </row>
    <row r="8" spans="1:16" ht="20.25" customHeight="1">
      <c r="A8" s="14"/>
      <c r="B8" s="14"/>
      <c r="C8" s="14"/>
      <c r="D8" s="14"/>
      <c r="E8" s="14"/>
      <c r="F8" s="14"/>
      <c r="G8" s="14"/>
      <c r="I8" s="128"/>
      <c r="J8" s="129"/>
      <c r="K8" s="129"/>
      <c r="L8" s="129"/>
    </row>
    <row r="9" spans="1:16" ht="20.25" customHeight="1">
      <c r="A9" s="14"/>
      <c r="B9" s="14"/>
      <c r="C9" s="14"/>
      <c r="D9" s="14"/>
      <c r="E9" s="14"/>
      <c r="F9" s="14"/>
      <c r="G9" s="14"/>
      <c r="I9" s="128"/>
      <c r="J9" s="129"/>
      <c r="K9" s="129"/>
      <c r="L9" s="129"/>
    </row>
    <row r="10" spans="1:16" ht="20.25" customHeight="1">
      <c r="A10" s="14"/>
      <c r="B10" s="14"/>
      <c r="C10" s="14"/>
      <c r="D10" s="14"/>
      <c r="E10" s="14"/>
      <c r="F10" s="14"/>
      <c r="G10" s="14"/>
      <c r="I10" s="128"/>
      <c r="J10" s="129"/>
      <c r="K10" s="129"/>
      <c r="L10" s="129"/>
    </row>
    <row r="11" spans="1:16" ht="20.25" customHeight="1">
      <c r="A11" s="14"/>
      <c r="B11" s="14"/>
      <c r="C11" s="14"/>
      <c r="D11" s="14"/>
      <c r="E11" s="14"/>
      <c r="F11" s="14"/>
      <c r="G11" s="14"/>
      <c r="I11" s="128"/>
      <c r="J11" s="129"/>
      <c r="K11" s="129"/>
      <c r="L11" s="129"/>
    </row>
    <row r="12" spans="1:16" ht="20.25" customHeight="1">
      <c r="A12" s="14"/>
      <c r="B12" s="14"/>
      <c r="C12" s="14"/>
      <c r="D12" s="14"/>
      <c r="E12" s="14"/>
      <c r="F12" s="14"/>
      <c r="G12" s="14"/>
      <c r="I12" s="128"/>
      <c r="J12" s="129"/>
      <c r="K12" s="129"/>
      <c r="L12" s="129"/>
    </row>
    <row r="13" spans="1:16" ht="20.25" customHeight="1">
      <c r="A13" s="14"/>
      <c r="B13" s="14"/>
      <c r="C13" s="14"/>
      <c r="D13" s="14"/>
      <c r="E13" s="14"/>
      <c r="F13" s="14"/>
      <c r="G13" s="14"/>
      <c r="I13" s="128"/>
      <c r="J13" s="129"/>
      <c r="K13" s="129"/>
      <c r="L13" s="129"/>
    </row>
    <row r="14" spans="1:16" ht="20.25" customHeight="1">
      <c r="A14" s="14"/>
      <c r="B14" s="14"/>
      <c r="C14" s="14"/>
      <c r="D14" s="14"/>
      <c r="E14" s="14"/>
      <c r="F14" s="14"/>
      <c r="G14" s="14"/>
      <c r="I14" s="128"/>
      <c r="J14" s="129"/>
      <c r="K14" s="129"/>
      <c r="L14" s="129"/>
    </row>
    <row r="15" spans="1:16" ht="20.25" customHeight="1">
      <c r="A15" s="14"/>
      <c r="B15" s="14"/>
      <c r="C15" s="14"/>
      <c r="D15" s="14"/>
      <c r="E15" s="14"/>
      <c r="F15" s="14"/>
      <c r="G15" s="14"/>
      <c r="I15" s="128"/>
      <c r="J15" s="129"/>
      <c r="K15" s="129"/>
      <c r="L15" s="129"/>
    </row>
    <row r="16" spans="1:16" ht="20.25" customHeight="1">
      <c r="A16" s="14"/>
      <c r="B16" s="14"/>
      <c r="C16" s="14"/>
      <c r="D16" s="14"/>
      <c r="E16" s="14"/>
      <c r="F16" s="14"/>
      <c r="G16" s="14"/>
      <c r="I16" s="128"/>
      <c r="J16" s="129"/>
      <c r="K16" s="129"/>
      <c r="L16" s="129"/>
    </row>
    <row r="17" spans="1:12" ht="20.25" customHeight="1">
      <c r="A17" s="14"/>
      <c r="B17" s="14"/>
      <c r="C17" s="14"/>
      <c r="D17" s="14"/>
      <c r="E17" s="14"/>
      <c r="F17" s="14"/>
      <c r="G17" s="14"/>
      <c r="I17" s="128"/>
      <c r="J17" s="129"/>
      <c r="K17" s="129"/>
      <c r="L17" s="129"/>
    </row>
    <row r="18" spans="1:12" ht="20.25" customHeight="1">
      <c r="A18" s="14"/>
      <c r="B18" s="14"/>
      <c r="C18" s="14"/>
      <c r="D18" s="14"/>
      <c r="E18" s="14"/>
      <c r="F18" s="14"/>
      <c r="G18" s="14"/>
      <c r="I18" s="128"/>
      <c r="J18" s="129"/>
      <c r="K18" s="129"/>
      <c r="L18" s="129"/>
    </row>
    <row r="19" spans="1:12" ht="20.25" customHeight="1">
      <c r="A19" s="14"/>
      <c r="B19" s="14"/>
      <c r="C19" s="14"/>
      <c r="D19" s="14"/>
      <c r="E19" s="14"/>
      <c r="F19" s="14"/>
      <c r="G19" s="14"/>
      <c r="I19" s="128"/>
      <c r="J19" s="129"/>
      <c r="K19" s="129"/>
      <c r="L19" s="129"/>
    </row>
    <row r="20" spans="1:12" ht="20.25" customHeight="1">
      <c r="A20" s="14"/>
      <c r="B20" s="14"/>
      <c r="C20" s="14"/>
      <c r="D20" s="14"/>
      <c r="E20" s="14"/>
      <c r="F20" s="14"/>
      <c r="G20" s="14"/>
      <c r="I20" s="128"/>
      <c r="J20" s="129"/>
      <c r="K20" s="129"/>
      <c r="L20" s="129"/>
    </row>
    <row r="21" spans="1:12" ht="20.25" customHeight="1">
      <c r="A21" s="14"/>
      <c r="B21" s="14"/>
      <c r="C21" s="14"/>
      <c r="D21" s="14"/>
      <c r="E21" s="14"/>
      <c r="F21" s="14"/>
      <c r="G21" s="14"/>
      <c r="I21" s="128"/>
      <c r="J21" s="129"/>
      <c r="K21" s="129"/>
      <c r="L21" s="129"/>
    </row>
    <row r="22" spans="1:12" ht="20.25" customHeight="1">
      <c r="A22" s="14"/>
      <c r="B22" s="14"/>
      <c r="C22" s="14"/>
      <c r="D22" s="14"/>
      <c r="E22" s="14"/>
      <c r="F22" s="14"/>
      <c r="G22" s="14"/>
      <c r="I22" s="128"/>
      <c r="J22" s="129"/>
      <c r="K22" s="129"/>
      <c r="L22" s="129"/>
    </row>
    <row r="23" spans="1:12" ht="20.25" customHeight="1">
      <c r="A23" s="14"/>
      <c r="B23" s="14"/>
      <c r="C23" s="14"/>
      <c r="D23" s="14"/>
      <c r="E23" s="14"/>
      <c r="F23" s="14"/>
      <c r="G23" s="14"/>
      <c r="I23" s="128"/>
      <c r="J23" s="129"/>
      <c r="K23" s="129"/>
      <c r="L23" s="129"/>
    </row>
    <row r="24" spans="1:12" ht="20.25" customHeight="1">
      <c r="A24" s="14"/>
      <c r="B24" s="14"/>
      <c r="C24" s="14"/>
      <c r="D24" s="14"/>
      <c r="E24" s="14"/>
      <c r="F24" s="14"/>
      <c r="G24" s="14"/>
      <c r="I24" s="128"/>
      <c r="J24" s="129"/>
      <c r="K24" s="129"/>
      <c r="L24" s="129"/>
    </row>
    <row r="25" spans="1:12" ht="20.25" customHeight="1">
      <c r="A25" s="14"/>
      <c r="B25" s="14"/>
      <c r="C25" s="14"/>
      <c r="D25" s="14"/>
      <c r="E25" s="14"/>
      <c r="F25" s="14"/>
      <c r="G25" s="14"/>
      <c r="I25" s="128"/>
      <c r="J25" s="129"/>
      <c r="K25" s="129"/>
      <c r="L25" s="129"/>
    </row>
    <row r="26" spans="1:12" ht="20.25" customHeight="1">
      <c r="A26" s="14"/>
      <c r="B26" s="14"/>
      <c r="C26" s="14"/>
      <c r="D26" s="14"/>
      <c r="E26" s="14"/>
      <c r="F26" s="14"/>
      <c r="G26" s="14"/>
      <c r="I26" s="130"/>
      <c r="J26" s="131"/>
      <c r="K26" s="131"/>
      <c r="L26" s="131"/>
    </row>
    <row r="27" spans="1:12" ht="20.25" customHeight="1">
      <c r="A27" s="14"/>
      <c r="B27" s="14"/>
      <c r="C27" s="14"/>
      <c r="D27" s="14"/>
      <c r="E27" s="14"/>
      <c r="F27" s="14"/>
      <c r="G27" s="14"/>
    </row>
    <row r="28" spans="1:12" ht="20.25" customHeight="1">
      <c r="A28" s="14"/>
      <c r="B28" s="14"/>
      <c r="C28" s="14"/>
      <c r="D28" s="14"/>
      <c r="E28" s="14"/>
      <c r="F28" s="14"/>
      <c r="G28" s="14"/>
      <c r="J28" s="119"/>
      <c r="K28" s="119"/>
      <c r="L28" s="119"/>
    </row>
    <row r="29" spans="1:12" ht="20.25" customHeight="1">
      <c r="A29" s="14"/>
      <c r="B29" s="14"/>
      <c r="C29" s="14"/>
      <c r="D29" s="14"/>
      <c r="E29" s="14"/>
      <c r="F29" s="14"/>
      <c r="G29" s="14"/>
    </row>
    <row r="30" spans="1:12" ht="20.25" customHeight="1">
      <c r="A30" s="14"/>
      <c r="B30" s="14"/>
      <c r="C30" s="14"/>
      <c r="D30" s="14"/>
      <c r="E30" s="14"/>
      <c r="F30" s="14"/>
      <c r="G30" s="14"/>
    </row>
    <row r="31" spans="1:12" ht="20.25" customHeight="1">
      <c r="A31" s="14"/>
      <c r="B31" s="14"/>
      <c r="C31" s="14"/>
      <c r="D31" s="14"/>
      <c r="E31" s="14"/>
      <c r="F31" s="14"/>
      <c r="G31" s="14"/>
    </row>
    <row r="32" spans="1:12" ht="20.25" customHeight="1">
      <c r="A32" s="14"/>
      <c r="B32" s="14"/>
      <c r="C32" s="14"/>
      <c r="D32" s="14"/>
      <c r="E32" s="14"/>
      <c r="F32" s="14"/>
      <c r="G32" s="14"/>
    </row>
    <row r="33" spans="1:16" ht="20.25" customHeight="1">
      <c r="A33" s="14"/>
      <c r="B33" s="14"/>
      <c r="C33" s="14"/>
      <c r="D33" s="14"/>
      <c r="E33" s="14"/>
      <c r="F33" s="14"/>
      <c r="G33" s="14"/>
    </row>
    <row r="34" spans="1:16">
      <c r="A34" s="14"/>
      <c r="B34" s="14"/>
      <c r="C34" s="14"/>
      <c r="D34" s="14"/>
      <c r="E34" s="14"/>
      <c r="F34" s="14"/>
      <c r="G34" s="14"/>
    </row>
    <row r="35" spans="1:16">
      <c r="A35" s="14"/>
      <c r="B35" s="14"/>
      <c r="C35" s="14"/>
      <c r="D35" s="14"/>
      <c r="E35" s="14"/>
      <c r="F35" s="14"/>
      <c r="G35" s="14"/>
    </row>
    <row r="36" spans="1:16" s="134" customFormat="1" ht="21.75" customHeight="1">
      <c r="A36" s="15"/>
      <c r="B36" s="132" t="s">
        <v>8</v>
      </c>
      <c r="C36" s="133">
        <v>342974</v>
      </c>
      <c r="D36" s="14"/>
      <c r="E36" s="15"/>
      <c r="F36" s="14"/>
      <c r="G36" s="15"/>
    </row>
    <row r="37" spans="1:16" ht="19.7" customHeight="1">
      <c r="D37" s="60"/>
      <c r="E37" s="60"/>
      <c r="F37" s="61"/>
      <c r="G37" s="62"/>
    </row>
    <row r="38" spans="1:16" s="121" customFormat="1" ht="19.7" customHeight="1">
      <c r="A38" s="18" t="s">
        <v>9</v>
      </c>
      <c r="B38" s="18"/>
      <c r="C38" s="18"/>
      <c r="D38" s="135"/>
      <c r="E38" s="135"/>
      <c r="F38" s="136"/>
      <c r="G38" s="137"/>
    </row>
    <row r="39" spans="1:16" s="121" customFormat="1" ht="19.7" customHeight="1">
      <c r="A39" s="206" t="s">
        <v>10</v>
      </c>
      <c r="B39" s="206"/>
      <c r="C39" s="206"/>
      <c r="D39" s="206"/>
      <c r="E39" s="206"/>
      <c r="F39" s="206"/>
      <c r="G39" s="206"/>
      <c r="H39" s="206"/>
      <c r="I39" s="206"/>
      <c r="J39" s="206"/>
      <c r="K39" s="206"/>
      <c r="L39" s="206"/>
      <c r="M39" s="206"/>
      <c r="N39" s="206"/>
      <c r="O39" s="206"/>
      <c r="P39" s="206"/>
    </row>
    <row r="40" spans="1:16" s="121" customFormat="1" ht="19.7" customHeight="1">
      <c r="A40" s="206"/>
      <c r="B40" s="206"/>
      <c r="C40" s="206"/>
      <c r="D40" s="206"/>
      <c r="E40" s="206"/>
      <c r="F40" s="206"/>
      <c r="G40" s="206"/>
      <c r="H40" s="206"/>
      <c r="I40" s="206"/>
      <c r="J40" s="206"/>
      <c r="K40" s="206"/>
      <c r="L40" s="206"/>
      <c r="M40" s="206"/>
      <c r="N40" s="206"/>
      <c r="O40" s="206"/>
      <c r="P40" s="206"/>
    </row>
    <row r="41" spans="1:16" s="121" customFormat="1" ht="15">
      <c r="A41" s="18"/>
      <c r="B41" s="18"/>
      <c r="C41" s="18"/>
      <c r="D41" s="18"/>
      <c r="E41" s="18"/>
      <c r="F41" s="18"/>
      <c r="G41" s="18"/>
    </row>
    <row r="42" spans="1:16" ht="19.7" customHeight="1">
      <c r="A42" s="207"/>
      <c r="B42" s="207"/>
      <c r="C42" s="207"/>
      <c r="D42" s="207"/>
      <c r="E42" s="207"/>
      <c r="F42" s="207"/>
      <c r="G42" s="64"/>
    </row>
    <row r="43" spans="1:16" ht="19.7" customHeight="1">
      <c r="A43" s="207"/>
      <c r="B43" s="207"/>
      <c r="C43" s="207"/>
      <c r="D43" s="207"/>
      <c r="E43" s="207"/>
      <c r="F43" s="207"/>
      <c r="G43" s="64"/>
    </row>
    <row r="159" spans="3:3" ht="42">
      <c r="C159" s="138"/>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AA90"/>
  <sheetViews>
    <sheetView showGridLines="0" showRowColHeaders="0" topLeftCell="A4" zoomScaleNormal="100" workbookViewId="0">
      <pane ySplit="7" topLeftCell="A11" activePane="bottomLeft" state="frozen"/>
      <selection activeCell="C25" sqref="C25"/>
      <selection pane="bottomLeft" activeCell="R68" sqref="R68"/>
    </sheetView>
  </sheetViews>
  <sheetFormatPr baseColWidth="10" defaultColWidth="11.42578125" defaultRowHeight="12.75"/>
  <cols>
    <col min="1" max="1" width="16.5703125" style="16" hidden="1" customWidth="1"/>
    <col min="2" max="2" width="1.5703125" style="16" customWidth="1"/>
    <col min="3" max="3" width="7.28515625" style="16" customWidth="1"/>
    <col min="4" max="4" width="25.5703125" style="16" customWidth="1"/>
    <col min="5" max="6" width="12.140625" style="16" customWidth="1"/>
    <col min="7" max="7" width="12.42578125" style="16" customWidth="1"/>
    <col min="8" max="8" width="13" style="16" customWidth="1"/>
    <col min="9" max="9" width="12.42578125" style="16" customWidth="1"/>
    <col min="10" max="10" width="10.42578125" style="16" customWidth="1"/>
    <col min="11" max="11" width="12.140625" style="16" customWidth="1"/>
    <col min="12" max="12" width="10.42578125" style="16" customWidth="1"/>
    <col min="13" max="13" width="14" style="16" customWidth="1"/>
    <col min="14" max="15" width="11.42578125" style="16"/>
    <col min="16" max="16" width="14" style="16" customWidth="1"/>
    <col min="17" max="16384" width="11.42578125" style="16"/>
  </cols>
  <sheetData>
    <row r="1" spans="1:27" ht="15.75" hidden="1" customHeight="1"/>
    <row r="2" spans="1:27" ht="15.75" hidden="1" customHeight="1"/>
    <row r="3" spans="1:27" hidden="1"/>
    <row r="4" spans="1:27" s="85" customFormat="1" ht="18.95" customHeight="1">
      <c r="D4" s="208" t="s">
        <v>12</v>
      </c>
      <c r="E4" s="209"/>
      <c r="F4" s="209"/>
      <c r="G4" s="209"/>
      <c r="H4" s="209"/>
      <c r="I4" s="209"/>
      <c r="J4" s="209"/>
      <c r="K4" s="209"/>
      <c r="L4" s="209"/>
      <c r="M4" s="209"/>
      <c r="N4" s="209"/>
      <c r="O4" s="86"/>
    </row>
    <row r="5" spans="1:27" s="85" customFormat="1" ht="19.7" customHeight="1">
      <c r="D5" s="210" t="s">
        <v>13</v>
      </c>
      <c r="E5" s="209"/>
      <c r="F5" s="209"/>
      <c r="G5" s="209"/>
      <c r="H5" s="209"/>
      <c r="I5" s="209"/>
      <c r="J5" s="209"/>
      <c r="K5" s="209"/>
      <c r="L5" s="209"/>
      <c r="M5" s="209"/>
      <c r="N5" s="209"/>
      <c r="O5" s="87"/>
    </row>
    <row r="6" spans="1:27" s="85" customFormat="1" ht="18.75">
      <c r="D6" s="210" t="s">
        <v>14</v>
      </c>
      <c r="E6" s="211"/>
      <c r="F6" s="211"/>
      <c r="G6" s="211"/>
      <c r="H6" s="211"/>
      <c r="I6" s="211"/>
      <c r="J6" s="211"/>
      <c r="K6" s="211"/>
      <c r="L6" s="211"/>
      <c r="M6" s="211"/>
      <c r="N6" s="211"/>
      <c r="O6" s="86"/>
    </row>
    <row r="7" spans="1:27" s="88" customFormat="1" ht="18.600000000000001" customHeight="1">
      <c r="D7" s="212" t="s">
        <v>114</v>
      </c>
      <c r="E7" s="198"/>
      <c r="F7" s="198"/>
      <c r="G7" s="198"/>
      <c r="H7" s="198"/>
      <c r="I7" s="198"/>
      <c r="J7" s="198"/>
      <c r="K7" s="198"/>
      <c r="L7" s="198"/>
      <c r="M7" s="198"/>
      <c r="N7" s="198"/>
      <c r="O7" s="89"/>
    </row>
    <row r="8" spans="1:27" s="88" customFormat="1" ht="4.7" customHeight="1">
      <c r="E8" s="90"/>
      <c r="F8" s="90"/>
      <c r="G8" s="90"/>
      <c r="H8" s="90"/>
      <c r="I8" s="90"/>
      <c r="J8" s="90"/>
      <c r="K8" s="90"/>
      <c r="L8" s="90"/>
    </row>
    <row r="9" spans="1:27" s="91" customFormat="1" ht="17.850000000000001" customHeight="1">
      <c r="C9" s="192" t="s">
        <v>104</v>
      </c>
      <c r="D9" s="92"/>
      <c r="E9" s="213" t="s">
        <v>15</v>
      </c>
      <c r="F9" s="214"/>
      <c r="G9" s="214"/>
      <c r="H9" s="214"/>
      <c r="I9" s="213" t="s">
        <v>16</v>
      </c>
      <c r="J9" s="214"/>
      <c r="K9" s="214"/>
      <c r="L9" s="215"/>
      <c r="M9" s="216" t="s">
        <v>17</v>
      </c>
      <c r="N9" s="217"/>
    </row>
    <row r="10" spans="1:27" s="93" customFormat="1" ht="40.9" customHeight="1">
      <c r="C10" s="193"/>
      <c r="D10" s="94"/>
      <c r="E10" s="95" t="s">
        <v>18</v>
      </c>
      <c r="F10" s="96" t="s">
        <v>19</v>
      </c>
      <c r="G10" s="96" t="s">
        <v>20</v>
      </c>
      <c r="H10" s="97" t="s">
        <v>19</v>
      </c>
      <c r="I10" s="98" t="s">
        <v>18</v>
      </c>
      <c r="J10" s="99" t="s">
        <v>19</v>
      </c>
      <c r="K10" s="100" t="s">
        <v>20</v>
      </c>
      <c r="L10" s="101" t="s">
        <v>19</v>
      </c>
      <c r="M10" s="102" t="s">
        <v>21</v>
      </c>
      <c r="N10" s="103" t="s">
        <v>19</v>
      </c>
    </row>
    <row r="11" spans="1:27" s="30" customFormat="1" ht="15.75" customHeight="1">
      <c r="A11" s="93"/>
      <c r="B11" s="93"/>
      <c r="C11" s="42"/>
      <c r="D11" s="104" t="s">
        <v>22</v>
      </c>
      <c r="E11" s="43">
        <v>31691</v>
      </c>
      <c r="F11" s="105">
        <v>112.34347291028999</v>
      </c>
      <c r="G11" s="43">
        <v>110</v>
      </c>
      <c r="H11" s="105">
        <v>87.7</v>
      </c>
      <c r="I11" s="43">
        <v>50</v>
      </c>
      <c r="J11" s="105">
        <v>42.22</v>
      </c>
      <c r="K11" s="43">
        <v>0</v>
      </c>
      <c r="L11" s="105"/>
      <c r="M11" s="43">
        <v>112</v>
      </c>
      <c r="N11" s="105">
        <v>22.25</v>
      </c>
      <c r="O11" s="46"/>
      <c r="P11" s="106"/>
      <c r="Q11" s="41"/>
      <c r="R11" s="41"/>
      <c r="S11" s="41"/>
      <c r="T11" s="41"/>
    </row>
    <row r="12" spans="1:27" ht="15.75">
      <c r="A12" s="93"/>
      <c r="B12" s="93"/>
      <c r="C12" s="74">
        <v>4</v>
      </c>
      <c r="D12" s="107" t="s">
        <v>23</v>
      </c>
      <c r="E12" s="108">
        <v>3088</v>
      </c>
      <c r="F12" s="109">
        <v>111.85783678756476</v>
      </c>
      <c r="G12" s="108">
        <v>4</v>
      </c>
      <c r="H12" s="109">
        <v>102.25</v>
      </c>
      <c r="I12" s="108">
        <v>8</v>
      </c>
      <c r="J12" s="109">
        <v>42</v>
      </c>
      <c r="K12" s="108">
        <v>0</v>
      </c>
      <c r="L12" s="109"/>
      <c r="M12" s="108">
        <v>4</v>
      </c>
      <c r="N12" s="109">
        <v>14</v>
      </c>
      <c r="O12" s="65"/>
      <c r="P12" s="70"/>
      <c r="Q12" s="41"/>
      <c r="R12" s="41"/>
      <c r="S12" s="41"/>
      <c r="T12" s="41"/>
    </row>
    <row r="13" spans="1:27" ht="15.75">
      <c r="A13" s="93"/>
      <c r="B13" s="93"/>
      <c r="C13" s="74">
        <v>11</v>
      </c>
      <c r="D13" s="107" t="s">
        <v>24</v>
      </c>
      <c r="E13" s="108">
        <v>3837</v>
      </c>
      <c r="F13" s="109">
        <v>112.56293979671618</v>
      </c>
      <c r="G13" s="108">
        <v>21</v>
      </c>
      <c r="H13" s="109">
        <v>88.666666666666671</v>
      </c>
      <c r="I13" s="108">
        <v>8</v>
      </c>
      <c r="J13" s="109">
        <v>40.75</v>
      </c>
      <c r="K13" s="108">
        <v>0</v>
      </c>
      <c r="L13" s="109"/>
      <c r="M13" s="108">
        <v>23</v>
      </c>
      <c r="N13" s="109">
        <v>22.521739130434781</v>
      </c>
      <c r="O13" s="65"/>
      <c r="P13" s="70"/>
      <c r="Q13" s="179"/>
      <c r="R13" s="179"/>
      <c r="S13" s="179"/>
      <c r="T13" s="179"/>
      <c r="U13" s="178"/>
      <c r="V13" s="178"/>
      <c r="W13" s="178"/>
      <c r="X13" s="178"/>
      <c r="Y13" s="178"/>
      <c r="Z13" s="178"/>
      <c r="AA13" s="178"/>
    </row>
    <row r="14" spans="1:27" ht="15.75">
      <c r="A14" s="93"/>
      <c r="B14" s="93"/>
      <c r="C14" s="74">
        <v>14</v>
      </c>
      <c r="D14" s="107" t="s">
        <v>25</v>
      </c>
      <c r="E14" s="108">
        <v>3028</v>
      </c>
      <c r="F14" s="109">
        <v>112.19088507265522</v>
      </c>
      <c r="G14" s="108">
        <v>10</v>
      </c>
      <c r="H14" s="109">
        <v>82.6</v>
      </c>
      <c r="I14" s="108">
        <v>4</v>
      </c>
      <c r="J14" s="109">
        <v>42</v>
      </c>
      <c r="K14" s="108">
        <v>0</v>
      </c>
      <c r="L14" s="109"/>
      <c r="M14" s="108">
        <v>9</v>
      </c>
      <c r="N14" s="109">
        <v>29.555555555555557</v>
      </c>
      <c r="O14" s="65"/>
      <c r="P14" s="70"/>
      <c r="Q14" s="180"/>
      <c r="R14" s="181"/>
      <c r="S14" s="180"/>
      <c r="T14" s="181"/>
      <c r="U14" s="180"/>
      <c r="V14" s="181"/>
      <c r="W14" s="180"/>
      <c r="X14" s="181"/>
      <c r="Y14" s="180"/>
      <c r="Z14" s="181"/>
      <c r="AA14" s="178"/>
    </row>
    <row r="15" spans="1:27" ht="15.75">
      <c r="A15" s="93"/>
      <c r="B15" s="93"/>
      <c r="C15" s="74">
        <v>18</v>
      </c>
      <c r="D15" s="107" t="s">
        <v>26</v>
      </c>
      <c r="E15" s="108">
        <v>3417</v>
      </c>
      <c r="F15" s="109">
        <v>112.68012876792508</v>
      </c>
      <c r="G15" s="108">
        <v>10</v>
      </c>
      <c r="H15" s="109">
        <v>88.9</v>
      </c>
      <c r="I15" s="108">
        <v>8</v>
      </c>
      <c r="J15" s="109">
        <v>43.75</v>
      </c>
      <c r="K15" s="108">
        <v>0</v>
      </c>
      <c r="L15" s="109"/>
      <c r="M15" s="108">
        <v>10</v>
      </c>
      <c r="N15" s="109">
        <v>19.600000000000001</v>
      </c>
      <c r="O15" s="65"/>
      <c r="P15" s="70"/>
      <c r="Q15" s="182"/>
      <c r="R15" s="183"/>
      <c r="S15" s="182"/>
      <c r="T15" s="183"/>
      <c r="U15" s="182"/>
      <c r="V15" s="183"/>
      <c r="W15" s="182"/>
      <c r="X15" s="183"/>
      <c r="Y15" s="182"/>
      <c r="Z15" s="183"/>
      <c r="AA15" s="178"/>
    </row>
    <row r="16" spans="1:27" ht="15.75">
      <c r="A16" s="93"/>
      <c r="B16" s="93"/>
      <c r="C16" s="74">
        <v>21</v>
      </c>
      <c r="D16" s="107" t="s">
        <v>27</v>
      </c>
      <c r="E16" s="108">
        <v>2216</v>
      </c>
      <c r="F16" s="109">
        <v>112.51083032490975</v>
      </c>
      <c r="G16" s="108">
        <v>11</v>
      </c>
      <c r="H16" s="109">
        <v>91.181818181818187</v>
      </c>
      <c r="I16" s="108">
        <v>6</v>
      </c>
      <c r="J16" s="109">
        <v>42</v>
      </c>
      <c r="K16" s="108">
        <v>0</v>
      </c>
      <c r="L16" s="109"/>
      <c r="M16" s="108">
        <v>12</v>
      </c>
      <c r="N16" s="109">
        <v>22.75</v>
      </c>
      <c r="O16" s="65"/>
      <c r="P16" s="70"/>
      <c r="Q16" s="182"/>
      <c r="R16" s="183"/>
      <c r="S16" s="182"/>
      <c r="T16" s="183"/>
      <c r="U16" s="182"/>
      <c r="V16" s="183"/>
      <c r="W16" s="182"/>
      <c r="X16" s="183"/>
      <c r="Y16" s="182"/>
      <c r="Z16" s="183"/>
      <c r="AA16" s="178"/>
    </row>
    <row r="17" spans="1:27" ht="15.75">
      <c r="A17" s="93"/>
      <c r="B17" s="93"/>
      <c r="C17" s="74">
        <v>23</v>
      </c>
      <c r="D17" s="107" t="s">
        <v>28</v>
      </c>
      <c r="E17" s="108">
        <v>2320</v>
      </c>
      <c r="F17" s="109">
        <v>112.1176724137931</v>
      </c>
      <c r="G17" s="108">
        <v>5</v>
      </c>
      <c r="H17" s="109">
        <v>86.8</v>
      </c>
      <c r="I17" s="108">
        <v>0</v>
      </c>
      <c r="J17" s="109"/>
      <c r="K17" s="108">
        <v>0</v>
      </c>
      <c r="L17" s="109"/>
      <c r="M17" s="108">
        <v>5</v>
      </c>
      <c r="N17" s="109">
        <v>25.2</v>
      </c>
      <c r="O17" s="65"/>
      <c r="P17" s="70"/>
      <c r="Q17" s="182"/>
      <c r="R17" s="183"/>
      <c r="S17" s="182"/>
      <c r="T17" s="183"/>
      <c r="U17" s="182"/>
      <c r="V17" s="183"/>
      <c r="W17" s="182"/>
      <c r="X17" s="183"/>
      <c r="Y17" s="182"/>
      <c r="Z17" s="183"/>
      <c r="AA17" s="178"/>
    </row>
    <row r="18" spans="1:27" ht="15.75">
      <c r="A18" s="93"/>
      <c r="B18" s="93"/>
      <c r="C18" s="74">
        <v>29</v>
      </c>
      <c r="D18" s="107" t="s">
        <v>29</v>
      </c>
      <c r="E18" s="108">
        <v>5792</v>
      </c>
      <c r="F18" s="109">
        <v>112.04540745856353</v>
      </c>
      <c r="G18" s="108">
        <v>24</v>
      </c>
      <c r="H18" s="109">
        <v>85.583333333333329</v>
      </c>
      <c r="I18" s="108">
        <v>6</v>
      </c>
      <c r="J18" s="109">
        <v>42</v>
      </c>
      <c r="K18" s="108">
        <v>0</v>
      </c>
      <c r="L18" s="109"/>
      <c r="M18" s="108">
        <v>23</v>
      </c>
      <c r="N18" s="109">
        <v>21</v>
      </c>
      <c r="O18" s="65"/>
      <c r="P18" s="70"/>
      <c r="Q18" s="182"/>
      <c r="R18" s="183"/>
      <c r="S18" s="182"/>
      <c r="T18" s="183"/>
      <c r="U18" s="182"/>
      <c r="V18" s="183"/>
      <c r="W18" s="182"/>
      <c r="X18" s="183"/>
      <c r="Y18" s="182"/>
      <c r="Z18" s="183"/>
      <c r="AA18" s="178"/>
    </row>
    <row r="19" spans="1:27" ht="15.75">
      <c r="A19" s="93"/>
      <c r="B19" s="93"/>
      <c r="C19" s="74">
        <v>41</v>
      </c>
      <c r="D19" s="107" t="s">
        <v>30</v>
      </c>
      <c r="E19" s="108">
        <v>7993</v>
      </c>
      <c r="F19" s="109">
        <v>112.57475290879519</v>
      </c>
      <c r="G19" s="108">
        <v>25</v>
      </c>
      <c r="H19" s="109">
        <v>86.8</v>
      </c>
      <c r="I19" s="108">
        <v>10</v>
      </c>
      <c r="J19" s="109">
        <v>42.7</v>
      </c>
      <c r="K19" s="108">
        <v>0</v>
      </c>
      <c r="L19" s="109"/>
      <c r="M19" s="108">
        <v>26</v>
      </c>
      <c r="N19" s="109">
        <v>22.076923076923077</v>
      </c>
      <c r="O19" s="65"/>
      <c r="P19" s="70"/>
      <c r="Q19" s="182"/>
      <c r="R19" s="183"/>
      <c r="S19" s="182"/>
      <c r="T19" s="183"/>
      <c r="U19" s="182"/>
      <c r="V19" s="183"/>
      <c r="W19" s="182"/>
      <c r="X19" s="183"/>
      <c r="Y19" s="182"/>
      <c r="Z19" s="183"/>
      <c r="AA19" s="178"/>
    </row>
    <row r="20" spans="1:27" s="30" customFormat="1" ht="15.75">
      <c r="A20" s="93"/>
      <c r="B20" s="93"/>
      <c r="C20" s="75"/>
      <c r="D20" s="110" t="s">
        <v>31</v>
      </c>
      <c r="E20" s="54">
        <v>4742</v>
      </c>
      <c r="F20" s="111">
        <v>111.98587094053143</v>
      </c>
      <c r="G20" s="54">
        <v>27</v>
      </c>
      <c r="H20" s="111">
        <v>80.148148148148152</v>
      </c>
      <c r="I20" s="54">
        <v>4</v>
      </c>
      <c r="J20" s="111">
        <v>42</v>
      </c>
      <c r="K20" s="54">
        <v>0</v>
      </c>
      <c r="L20" s="111"/>
      <c r="M20" s="54">
        <v>29</v>
      </c>
      <c r="N20" s="111">
        <v>24.689655172413794</v>
      </c>
      <c r="O20" s="46"/>
      <c r="P20" s="106"/>
      <c r="Q20" s="182"/>
      <c r="R20" s="183"/>
      <c r="S20" s="182"/>
      <c r="T20" s="183"/>
      <c r="U20" s="182"/>
      <c r="V20" s="183"/>
      <c r="W20" s="182"/>
      <c r="X20" s="183"/>
      <c r="Y20" s="182"/>
      <c r="Z20" s="183"/>
      <c r="AA20" s="184"/>
    </row>
    <row r="21" spans="1:27" ht="15.75">
      <c r="A21" s="93"/>
      <c r="B21" s="93"/>
      <c r="C21" s="76">
        <v>22</v>
      </c>
      <c r="D21" s="107" t="s">
        <v>32</v>
      </c>
      <c r="E21" s="108">
        <v>813</v>
      </c>
      <c r="F21" s="109">
        <v>112.0209102091021</v>
      </c>
      <c r="G21" s="108">
        <v>4</v>
      </c>
      <c r="H21" s="109">
        <v>87.5</v>
      </c>
      <c r="I21" s="108">
        <v>0</v>
      </c>
      <c r="J21" s="109"/>
      <c r="K21" s="108">
        <v>0</v>
      </c>
      <c r="L21" s="109"/>
      <c r="M21" s="108">
        <v>4</v>
      </c>
      <c r="N21" s="109">
        <v>29.75</v>
      </c>
      <c r="O21" s="65"/>
      <c r="P21" s="70"/>
      <c r="Q21" s="182"/>
      <c r="R21" s="183"/>
      <c r="S21" s="182"/>
      <c r="T21" s="183"/>
      <c r="U21" s="182"/>
      <c r="V21" s="183"/>
      <c r="W21" s="182"/>
      <c r="X21" s="183"/>
      <c r="Y21" s="182"/>
      <c r="Z21" s="183"/>
      <c r="AA21" s="178"/>
    </row>
    <row r="22" spans="1:27" ht="15.75">
      <c r="A22" s="93"/>
      <c r="B22" s="93"/>
      <c r="C22" s="76">
        <v>40</v>
      </c>
      <c r="D22" s="107" t="s">
        <v>33</v>
      </c>
      <c r="E22" s="108">
        <v>469</v>
      </c>
      <c r="F22" s="109">
        <v>112.37100213219617</v>
      </c>
      <c r="G22" s="108">
        <v>3</v>
      </c>
      <c r="H22" s="109">
        <v>72.333333333333329</v>
      </c>
      <c r="I22" s="108">
        <v>1</v>
      </c>
      <c r="J22" s="109">
        <v>42</v>
      </c>
      <c r="K22" s="108">
        <v>0</v>
      </c>
      <c r="L22" s="109"/>
      <c r="M22" s="108">
        <v>3</v>
      </c>
      <c r="N22" s="109">
        <v>23.333333333333332</v>
      </c>
      <c r="O22" s="65"/>
      <c r="P22" s="70"/>
      <c r="Q22" s="182"/>
      <c r="R22" s="183"/>
      <c r="S22" s="182"/>
      <c r="T22" s="183"/>
      <c r="U22" s="182"/>
      <c r="V22" s="183"/>
      <c r="W22" s="182"/>
      <c r="X22" s="183"/>
      <c r="Y22" s="182"/>
      <c r="Z22" s="183"/>
      <c r="AA22" s="178"/>
    </row>
    <row r="23" spans="1:27" ht="15.75">
      <c r="A23" s="93"/>
      <c r="B23" s="93"/>
      <c r="C23" s="76">
        <v>50</v>
      </c>
      <c r="D23" s="107" t="s">
        <v>34</v>
      </c>
      <c r="E23" s="108">
        <v>3460</v>
      </c>
      <c r="F23" s="109">
        <v>111.92543352601156</v>
      </c>
      <c r="G23" s="108">
        <v>20</v>
      </c>
      <c r="H23" s="109">
        <v>79.849999999999994</v>
      </c>
      <c r="I23" s="108">
        <v>3</v>
      </c>
      <c r="J23" s="109">
        <v>42</v>
      </c>
      <c r="K23" s="108">
        <v>0</v>
      </c>
      <c r="L23" s="109"/>
      <c r="M23" s="108">
        <v>22</v>
      </c>
      <c r="N23" s="109">
        <v>23.954545454545453</v>
      </c>
      <c r="O23" s="65"/>
      <c r="P23" s="70"/>
      <c r="Q23" s="180"/>
      <c r="R23" s="181"/>
      <c r="S23" s="180"/>
      <c r="T23" s="181"/>
      <c r="U23" s="180"/>
      <c r="V23" s="181"/>
      <c r="W23" s="180"/>
      <c r="X23" s="181"/>
      <c r="Y23" s="180"/>
      <c r="Z23" s="181"/>
      <c r="AA23" s="178"/>
    </row>
    <row r="24" spans="1:27" s="30" customFormat="1" ht="15.75">
      <c r="A24" s="93"/>
      <c r="B24" s="93"/>
      <c r="C24" s="75">
        <v>33</v>
      </c>
      <c r="D24" s="110" t="s">
        <v>35</v>
      </c>
      <c r="E24" s="54">
        <v>2381</v>
      </c>
      <c r="F24" s="111">
        <v>112.2179756404872</v>
      </c>
      <c r="G24" s="54">
        <v>18</v>
      </c>
      <c r="H24" s="111">
        <v>85.777777777777771</v>
      </c>
      <c r="I24" s="54">
        <v>1</v>
      </c>
      <c r="J24" s="111">
        <v>56</v>
      </c>
      <c r="K24" s="54">
        <v>0</v>
      </c>
      <c r="L24" s="111"/>
      <c r="M24" s="54">
        <v>19</v>
      </c>
      <c r="N24" s="111">
        <v>33.473684210526315</v>
      </c>
      <c r="O24" s="46"/>
      <c r="P24" s="106"/>
      <c r="Q24" s="182"/>
      <c r="R24" s="183"/>
      <c r="S24" s="182"/>
      <c r="T24" s="183"/>
      <c r="U24" s="182"/>
      <c r="V24" s="183"/>
      <c r="W24" s="182"/>
      <c r="X24" s="183"/>
      <c r="Y24" s="182"/>
      <c r="Z24" s="183"/>
      <c r="AA24" s="184"/>
    </row>
    <row r="25" spans="1:27" s="30" customFormat="1" ht="15.75">
      <c r="A25" s="93"/>
      <c r="B25" s="93"/>
      <c r="C25" s="77">
        <v>7</v>
      </c>
      <c r="D25" s="110" t="s">
        <v>36</v>
      </c>
      <c r="E25" s="54">
        <v>4759</v>
      </c>
      <c r="F25" s="111">
        <v>111.51964698466064</v>
      </c>
      <c r="G25" s="54">
        <v>16</v>
      </c>
      <c r="H25" s="111">
        <v>81.125</v>
      </c>
      <c r="I25" s="54">
        <v>2</v>
      </c>
      <c r="J25" s="111">
        <v>42</v>
      </c>
      <c r="K25" s="54">
        <v>1</v>
      </c>
      <c r="L25" s="111">
        <v>42</v>
      </c>
      <c r="M25" s="54">
        <v>21</v>
      </c>
      <c r="N25" s="111">
        <v>33.428571428571431</v>
      </c>
      <c r="O25" s="46"/>
      <c r="P25" s="106"/>
      <c r="Q25" s="182"/>
      <c r="R25" s="183"/>
      <c r="S25" s="182"/>
      <c r="T25" s="183"/>
      <c r="U25" s="182"/>
      <c r="V25" s="183"/>
      <c r="W25" s="182"/>
      <c r="X25" s="183"/>
      <c r="Y25" s="182"/>
      <c r="Z25" s="183"/>
      <c r="AA25" s="184"/>
    </row>
    <row r="26" spans="1:27" s="30" customFormat="1" ht="15.75">
      <c r="A26" s="93"/>
      <c r="B26" s="93"/>
      <c r="C26" s="75"/>
      <c r="D26" s="110" t="s">
        <v>37</v>
      </c>
      <c r="E26" s="54">
        <v>6234</v>
      </c>
      <c r="F26" s="111">
        <v>112.71430863009304</v>
      </c>
      <c r="G26" s="54">
        <v>31</v>
      </c>
      <c r="H26" s="111">
        <v>82.322580645161295</v>
      </c>
      <c r="I26" s="54">
        <v>8</v>
      </c>
      <c r="J26" s="111">
        <v>43.75</v>
      </c>
      <c r="K26" s="54">
        <v>0</v>
      </c>
      <c r="L26" s="111"/>
      <c r="M26" s="54">
        <v>31</v>
      </c>
      <c r="N26" s="111">
        <v>20.806451612903224</v>
      </c>
      <c r="O26" s="46"/>
      <c r="P26" s="106"/>
      <c r="Q26" s="182"/>
      <c r="R26" s="183"/>
      <c r="S26" s="182"/>
      <c r="T26" s="183"/>
      <c r="U26" s="182"/>
      <c r="V26" s="183"/>
      <c r="W26" s="182"/>
      <c r="X26" s="183"/>
      <c r="Y26" s="182"/>
      <c r="Z26" s="183"/>
      <c r="AA26" s="184"/>
    </row>
    <row r="27" spans="1:27" ht="15.75">
      <c r="A27" s="93"/>
      <c r="B27" s="93"/>
      <c r="C27" s="76">
        <v>35</v>
      </c>
      <c r="D27" s="107" t="s">
        <v>38</v>
      </c>
      <c r="E27" s="108">
        <v>3312</v>
      </c>
      <c r="F27" s="109">
        <v>112.84933574879227</v>
      </c>
      <c r="G27" s="108">
        <v>19</v>
      </c>
      <c r="H27" s="109">
        <v>86.05263157894737</v>
      </c>
      <c r="I27" s="108">
        <v>4</v>
      </c>
      <c r="J27" s="109">
        <v>45.5</v>
      </c>
      <c r="K27" s="108">
        <v>0</v>
      </c>
      <c r="L27" s="109"/>
      <c r="M27" s="108">
        <v>19</v>
      </c>
      <c r="N27" s="109">
        <v>21.368421052631579</v>
      </c>
      <c r="O27" s="65"/>
      <c r="P27" s="70"/>
      <c r="Q27" s="180"/>
      <c r="R27" s="181"/>
      <c r="S27" s="180"/>
      <c r="T27" s="181"/>
      <c r="U27" s="180"/>
      <c r="V27" s="181"/>
      <c r="W27" s="180"/>
      <c r="X27" s="181"/>
      <c r="Y27" s="180"/>
      <c r="Z27" s="181"/>
      <c r="AA27" s="178"/>
    </row>
    <row r="28" spans="1:27" ht="15.75">
      <c r="A28" s="93"/>
      <c r="B28" s="93"/>
      <c r="C28" s="76">
        <v>38</v>
      </c>
      <c r="D28" s="107" t="s">
        <v>39</v>
      </c>
      <c r="E28" s="108">
        <v>2922</v>
      </c>
      <c r="F28" s="109">
        <v>112.56125941136209</v>
      </c>
      <c r="G28" s="108">
        <v>12</v>
      </c>
      <c r="H28" s="109">
        <v>76.416666666666671</v>
      </c>
      <c r="I28" s="108">
        <v>4</v>
      </c>
      <c r="J28" s="109">
        <v>42</v>
      </c>
      <c r="K28" s="108">
        <v>0</v>
      </c>
      <c r="L28" s="109"/>
      <c r="M28" s="108">
        <v>12</v>
      </c>
      <c r="N28" s="109">
        <v>19.916666666666668</v>
      </c>
      <c r="O28" s="65"/>
      <c r="P28" s="70"/>
      <c r="Q28" s="180"/>
      <c r="R28" s="181"/>
      <c r="S28" s="180"/>
      <c r="T28" s="181"/>
      <c r="U28" s="180"/>
      <c r="V28" s="181"/>
      <c r="W28" s="180"/>
      <c r="X28" s="181"/>
      <c r="Y28" s="180"/>
      <c r="Z28" s="181"/>
      <c r="AA28" s="178"/>
    </row>
    <row r="29" spans="1:27" s="30" customFormat="1" ht="15.75">
      <c r="A29" s="93"/>
      <c r="B29" s="93"/>
      <c r="C29" s="75">
        <v>39</v>
      </c>
      <c r="D29" s="110" t="s">
        <v>40</v>
      </c>
      <c r="E29" s="54">
        <v>1737</v>
      </c>
      <c r="F29" s="111">
        <v>112.41278065630397</v>
      </c>
      <c r="G29" s="54">
        <v>18</v>
      </c>
      <c r="H29" s="111">
        <v>88.555555555555557</v>
      </c>
      <c r="I29" s="54">
        <v>1</v>
      </c>
      <c r="J29" s="111">
        <v>42</v>
      </c>
      <c r="K29" s="54">
        <v>0</v>
      </c>
      <c r="L29" s="111"/>
      <c r="M29" s="54">
        <v>19</v>
      </c>
      <c r="N29" s="111">
        <v>24.157894736842106</v>
      </c>
      <c r="O29" s="46"/>
      <c r="P29" s="106"/>
      <c r="Q29" s="180"/>
      <c r="R29" s="181"/>
      <c r="S29" s="180"/>
      <c r="T29" s="181"/>
      <c r="U29" s="180"/>
      <c r="V29" s="181"/>
      <c r="W29" s="180"/>
      <c r="X29" s="181"/>
      <c r="Y29" s="180"/>
      <c r="Z29" s="181"/>
      <c r="AA29" s="184"/>
    </row>
    <row r="30" spans="1:27" s="30" customFormat="1" ht="15.75">
      <c r="A30" s="93"/>
      <c r="B30" s="93"/>
      <c r="C30" s="75"/>
      <c r="D30" s="110" t="s">
        <v>41</v>
      </c>
      <c r="E30" s="54">
        <v>7135</v>
      </c>
      <c r="F30" s="111">
        <v>112.27147862648914</v>
      </c>
      <c r="G30" s="54">
        <v>59</v>
      </c>
      <c r="H30" s="111">
        <v>89</v>
      </c>
      <c r="I30" s="54">
        <v>4</v>
      </c>
      <c r="J30" s="111">
        <v>42</v>
      </c>
      <c r="K30" s="54">
        <v>0</v>
      </c>
      <c r="L30" s="111"/>
      <c r="M30" s="54">
        <v>57</v>
      </c>
      <c r="N30" s="111">
        <v>21.385964912280702</v>
      </c>
      <c r="O30" s="46"/>
      <c r="P30" s="106"/>
      <c r="Q30" s="182"/>
      <c r="R30" s="183"/>
      <c r="S30" s="182"/>
      <c r="T30" s="183"/>
      <c r="U30" s="182"/>
      <c r="V30" s="183"/>
      <c r="W30" s="182"/>
      <c r="X30" s="183"/>
      <c r="Y30" s="182"/>
      <c r="Z30" s="183"/>
      <c r="AA30" s="184"/>
    </row>
    <row r="31" spans="1:27" ht="15.75">
      <c r="A31" s="93"/>
      <c r="B31" s="93"/>
      <c r="C31" s="78">
        <v>5</v>
      </c>
      <c r="D31" s="112" t="s">
        <v>42</v>
      </c>
      <c r="E31" s="108">
        <v>433</v>
      </c>
      <c r="F31" s="109">
        <v>113.48036951501155</v>
      </c>
      <c r="G31" s="108">
        <v>7</v>
      </c>
      <c r="H31" s="109">
        <v>88</v>
      </c>
      <c r="I31" s="108">
        <v>0</v>
      </c>
      <c r="J31" s="109"/>
      <c r="K31" s="108">
        <v>0</v>
      </c>
      <c r="L31" s="109"/>
      <c r="M31" s="108">
        <v>6</v>
      </c>
      <c r="N31" s="109">
        <v>24.333333333333332</v>
      </c>
      <c r="O31" s="65"/>
      <c r="P31" s="70"/>
      <c r="Q31" s="182"/>
      <c r="R31" s="183"/>
      <c r="S31" s="182"/>
      <c r="T31" s="183"/>
      <c r="U31" s="182"/>
      <c r="V31" s="183"/>
      <c r="W31" s="182"/>
      <c r="X31" s="183"/>
      <c r="Y31" s="182"/>
      <c r="Z31" s="183"/>
      <c r="AA31" s="178"/>
    </row>
    <row r="32" spans="1:27" ht="15.75">
      <c r="A32" s="93"/>
      <c r="B32" s="93"/>
      <c r="C32" s="78">
        <v>9</v>
      </c>
      <c r="D32" s="112" t="s">
        <v>43</v>
      </c>
      <c r="E32" s="108">
        <v>1132</v>
      </c>
      <c r="F32" s="109">
        <v>112.3904593639576</v>
      </c>
      <c r="G32" s="108">
        <v>10</v>
      </c>
      <c r="H32" s="109">
        <v>88.2</v>
      </c>
      <c r="I32" s="108">
        <v>0</v>
      </c>
      <c r="J32" s="109"/>
      <c r="K32" s="108">
        <v>0</v>
      </c>
      <c r="L32" s="109"/>
      <c r="M32" s="108">
        <v>10</v>
      </c>
      <c r="N32" s="109">
        <v>27.5</v>
      </c>
      <c r="O32" s="65"/>
      <c r="P32" s="70"/>
      <c r="Q32" s="180"/>
      <c r="R32" s="181"/>
      <c r="S32" s="180"/>
      <c r="T32" s="181"/>
      <c r="U32" s="180"/>
      <c r="V32" s="181"/>
      <c r="W32" s="180"/>
      <c r="X32" s="181"/>
      <c r="Y32" s="180"/>
      <c r="Z32" s="181"/>
      <c r="AA32" s="178"/>
    </row>
    <row r="33" spans="1:27" ht="15.75">
      <c r="A33" s="93"/>
      <c r="B33" s="93"/>
      <c r="C33" s="78">
        <v>24</v>
      </c>
      <c r="D33" s="107" t="s">
        <v>44</v>
      </c>
      <c r="E33" s="108">
        <v>1126</v>
      </c>
      <c r="F33" s="109">
        <v>112.49023090586145</v>
      </c>
      <c r="G33" s="108">
        <v>9</v>
      </c>
      <c r="H33" s="109">
        <v>84.777777777777771</v>
      </c>
      <c r="I33" s="108">
        <v>1</v>
      </c>
      <c r="J33" s="109">
        <v>42</v>
      </c>
      <c r="K33" s="108">
        <v>0</v>
      </c>
      <c r="L33" s="109"/>
      <c r="M33" s="108">
        <v>9</v>
      </c>
      <c r="N33" s="109">
        <v>21.777777777777779</v>
      </c>
      <c r="O33" s="65"/>
      <c r="P33" s="70"/>
      <c r="Q33" s="180"/>
      <c r="R33" s="181"/>
      <c r="S33" s="180"/>
      <c r="T33" s="181"/>
      <c r="U33" s="180"/>
      <c r="V33" s="181"/>
      <c r="W33" s="180"/>
      <c r="X33" s="181"/>
      <c r="Y33" s="180"/>
      <c r="Z33" s="181"/>
      <c r="AA33" s="178"/>
    </row>
    <row r="34" spans="1:27" ht="15.75">
      <c r="A34" s="93"/>
      <c r="B34" s="93"/>
      <c r="C34" s="78">
        <v>34</v>
      </c>
      <c r="D34" s="107" t="s">
        <v>45</v>
      </c>
      <c r="E34" s="108">
        <v>491</v>
      </c>
      <c r="F34" s="109">
        <v>111.91242362525458</v>
      </c>
      <c r="G34" s="108">
        <v>8</v>
      </c>
      <c r="H34" s="109">
        <v>100.375</v>
      </c>
      <c r="I34" s="108">
        <v>0</v>
      </c>
      <c r="J34" s="109"/>
      <c r="K34" s="108">
        <v>0</v>
      </c>
      <c r="L34" s="109"/>
      <c r="M34" s="108">
        <v>5</v>
      </c>
      <c r="N34" s="109">
        <v>16.8</v>
      </c>
      <c r="O34" s="65"/>
      <c r="P34" s="70"/>
      <c r="Q34" s="182"/>
      <c r="R34" s="183"/>
      <c r="S34" s="182"/>
      <c r="T34" s="183"/>
      <c r="U34" s="182"/>
      <c r="V34" s="183"/>
      <c r="W34" s="182"/>
      <c r="X34" s="183"/>
      <c r="Y34" s="182"/>
      <c r="Z34" s="183"/>
      <c r="AA34" s="178"/>
    </row>
    <row r="35" spans="1:27" ht="15.75">
      <c r="A35" s="93"/>
      <c r="B35" s="93"/>
      <c r="C35" s="78">
        <v>37</v>
      </c>
      <c r="D35" s="107" t="s">
        <v>46</v>
      </c>
      <c r="E35" s="108">
        <v>956</v>
      </c>
      <c r="F35" s="109">
        <v>111.89225941422595</v>
      </c>
      <c r="G35" s="108">
        <v>8</v>
      </c>
      <c r="H35" s="109">
        <v>92.25</v>
      </c>
      <c r="I35" s="108">
        <v>0</v>
      </c>
      <c r="J35" s="109"/>
      <c r="K35" s="108">
        <v>0</v>
      </c>
      <c r="L35" s="109"/>
      <c r="M35" s="108">
        <v>9</v>
      </c>
      <c r="N35" s="109">
        <v>21.777777777777779</v>
      </c>
      <c r="O35" s="65"/>
      <c r="P35" s="70"/>
      <c r="Q35" s="182"/>
      <c r="R35" s="183"/>
      <c r="S35" s="182"/>
      <c r="T35" s="183"/>
      <c r="U35" s="182"/>
      <c r="V35" s="183"/>
      <c r="W35" s="182"/>
      <c r="X35" s="183"/>
      <c r="Y35" s="182"/>
      <c r="Z35" s="183"/>
      <c r="AA35" s="178"/>
    </row>
    <row r="36" spans="1:27" ht="15.75">
      <c r="A36" s="93"/>
      <c r="B36" s="93"/>
      <c r="C36" s="78">
        <v>40</v>
      </c>
      <c r="D36" s="107" t="s">
        <v>47</v>
      </c>
      <c r="E36" s="108">
        <v>524</v>
      </c>
      <c r="F36" s="109">
        <v>111.69274809160305</v>
      </c>
      <c r="G36" s="108">
        <v>1</v>
      </c>
      <c r="H36" s="109">
        <v>98</v>
      </c>
      <c r="I36" s="108">
        <v>1</v>
      </c>
      <c r="J36" s="109">
        <v>42</v>
      </c>
      <c r="K36" s="108">
        <v>0</v>
      </c>
      <c r="L36" s="109"/>
      <c r="M36" s="108">
        <v>1</v>
      </c>
      <c r="N36" s="109">
        <v>14</v>
      </c>
      <c r="O36" s="65"/>
      <c r="P36" s="70"/>
      <c r="Q36" s="182"/>
      <c r="R36" s="183"/>
      <c r="S36" s="182"/>
      <c r="T36" s="183"/>
      <c r="U36" s="182"/>
      <c r="V36" s="183"/>
      <c r="W36" s="182"/>
      <c r="X36" s="183"/>
      <c r="Y36" s="182"/>
      <c r="Z36" s="183"/>
      <c r="AA36" s="178"/>
    </row>
    <row r="37" spans="1:27" ht="15.75">
      <c r="A37" s="93"/>
      <c r="B37" s="93"/>
      <c r="C37" s="78">
        <v>42</v>
      </c>
      <c r="D37" s="107" t="s">
        <v>48</v>
      </c>
      <c r="E37" s="108">
        <v>305</v>
      </c>
      <c r="F37" s="109">
        <v>111.29180327868852</v>
      </c>
      <c r="G37" s="108">
        <v>4</v>
      </c>
      <c r="H37" s="109">
        <v>68.25</v>
      </c>
      <c r="I37" s="108">
        <v>0</v>
      </c>
      <c r="J37" s="109"/>
      <c r="K37" s="108">
        <v>0</v>
      </c>
      <c r="L37" s="109"/>
      <c r="M37" s="108">
        <v>4</v>
      </c>
      <c r="N37" s="109">
        <v>17.5</v>
      </c>
      <c r="O37" s="65"/>
      <c r="P37" s="70"/>
      <c r="Q37" s="182"/>
      <c r="R37" s="183"/>
      <c r="S37" s="182"/>
      <c r="T37" s="183"/>
      <c r="U37" s="182"/>
      <c r="V37" s="183"/>
      <c r="W37" s="182"/>
      <c r="X37" s="183"/>
      <c r="Y37" s="182"/>
      <c r="Z37" s="183"/>
      <c r="AA37" s="178"/>
    </row>
    <row r="38" spans="1:27" ht="15.75">
      <c r="A38" s="93"/>
      <c r="B38" s="93"/>
      <c r="C38" s="78">
        <v>47</v>
      </c>
      <c r="D38" s="107" t="s">
        <v>49</v>
      </c>
      <c r="E38" s="108">
        <v>1763</v>
      </c>
      <c r="F38" s="109">
        <v>112.32444696539989</v>
      </c>
      <c r="G38" s="108">
        <v>10</v>
      </c>
      <c r="H38" s="109">
        <v>89.6</v>
      </c>
      <c r="I38" s="108">
        <v>0</v>
      </c>
      <c r="J38" s="109"/>
      <c r="K38" s="108">
        <v>0</v>
      </c>
      <c r="L38" s="109"/>
      <c r="M38" s="108">
        <v>11</v>
      </c>
      <c r="N38" s="109">
        <v>19.727272727272727</v>
      </c>
      <c r="O38" s="65"/>
      <c r="P38" s="70"/>
      <c r="Q38" s="182"/>
      <c r="R38" s="183"/>
      <c r="S38" s="182"/>
      <c r="T38" s="183"/>
      <c r="U38" s="182"/>
      <c r="V38" s="183"/>
      <c r="W38" s="182"/>
      <c r="X38" s="183"/>
      <c r="Y38" s="182"/>
      <c r="Z38" s="183"/>
      <c r="AA38" s="178"/>
    </row>
    <row r="39" spans="1:27" ht="15.75">
      <c r="A39" s="93"/>
      <c r="B39" s="93"/>
      <c r="C39" s="78">
        <v>49</v>
      </c>
      <c r="D39" s="107" t="s">
        <v>50</v>
      </c>
      <c r="E39" s="108">
        <v>405</v>
      </c>
      <c r="F39" s="109">
        <v>112.62469135802469</v>
      </c>
      <c r="G39" s="108">
        <v>2</v>
      </c>
      <c r="H39" s="109">
        <v>91</v>
      </c>
      <c r="I39" s="108">
        <v>2</v>
      </c>
      <c r="J39" s="109">
        <v>42</v>
      </c>
      <c r="K39" s="108">
        <v>0</v>
      </c>
      <c r="L39" s="109"/>
      <c r="M39" s="108">
        <v>2</v>
      </c>
      <c r="N39" s="109">
        <v>10.5</v>
      </c>
      <c r="O39" s="65"/>
      <c r="P39" s="70"/>
      <c r="Q39" s="182"/>
      <c r="R39" s="183"/>
      <c r="S39" s="182"/>
      <c r="T39" s="183"/>
      <c r="U39" s="182"/>
      <c r="V39" s="183"/>
      <c r="W39" s="182"/>
      <c r="X39" s="183"/>
      <c r="Y39" s="182"/>
      <c r="Z39" s="183"/>
      <c r="AA39" s="178"/>
    </row>
    <row r="40" spans="1:27" s="30" customFormat="1" ht="15.75">
      <c r="A40" s="93"/>
      <c r="B40" s="93"/>
      <c r="C40" s="79"/>
      <c r="D40" s="110" t="s">
        <v>51</v>
      </c>
      <c r="E40" s="54">
        <v>6544</v>
      </c>
      <c r="F40" s="111">
        <v>112.31494498777506</v>
      </c>
      <c r="G40" s="54">
        <v>49</v>
      </c>
      <c r="H40" s="111">
        <v>90.224489795918373</v>
      </c>
      <c r="I40" s="54">
        <v>14</v>
      </c>
      <c r="J40" s="111">
        <v>45</v>
      </c>
      <c r="K40" s="54">
        <v>1</v>
      </c>
      <c r="L40" s="111">
        <v>42</v>
      </c>
      <c r="M40" s="54">
        <v>48</v>
      </c>
      <c r="N40" s="111">
        <v>21.916666666666668</v>
      </c>
      <c r="O40" s="46"/>
      <c r="P40" s="106"/>
      <c r="Q40" s="182"/>
      <c r="R40" s="183"/>
      <c r="S40" s="182"/>
      <c r="T40" s="183"/>
      <c r="U40" s="182"/>
      <c r="V40" s="183"/>
      <c r="W40" s="182"/>
      <c r="X40" s="183"/>
      <c r="Y40" s="182"/>
      <c r="Z40" s="183"/>
      <c r="AA40" s="184"/>
    </row>
    <row r="41" spans="1:27" ht="15.75">
      <c r="A41" s="93"/>
      <c r="B41" s="93"/>
      <c r="C41" s="78">
        <v>2</v>
      </c>
      <c r="D41" s="107" t="s">
        <v>52</v>
      </c>
      <c r="E41" s="108">
        <v>1229</v>
      </c>
      <c r="F41" s="109">
        <v>112.54109031733117</v>
      </c>
      <c r="G41" s="108">
        <v>3</v>
      </c>
      <c r="H41" s="109">
        <v>93.333333333333329</v>
      </c>
      <c r="I41" s="108">
        <v>3</v>
      </c>
      <c r="J41" s="109">
        <v>46.666666666666664</v>
      </c>
      <c r="K41" s="108">
        <v>1</v>
      </c>
      <c r="L41" s="109">
        <v>42</v>
      </c>
      <c r="M41" s="108">
        <v>4</v>
      </c>
      <c r="N41" s="109">
        <v>21</v>
      </c>
      <c r="O41" s="65"/>
      <c r="P41" s="70"/>
      <c r="Q41" s="182"/>
      <c r="R41" s="183"/>
      <c r="S41" s="182"/>
      <c r="T41" s="183"/>
      <c r="U41" s="182"/>
      <c r="V41" s="183"/>
      <c r="W41" s="182"/>
      <c r="X41" s="183"/>
      <c r="Y41" s="182"/>
      <c r="Z41" s="183"/>
      <c r="AA41" s="178"/>
    </row>
    <row r="42" spans="1:27" ht="15.75">
      <c r="A42" s="93"/>
      <c r="B42" s="93"/>
      <c r="C42" s="78">
        <v>13</v>
      </c>
      <c r="D42" s="107" t="s">
        <v>53</v>
      </c>
      <c r="E42" s="108">
        <v>1514</v>
      </c>
      <c r="F42" s="109">
        <v>112.18097754293262</v>
      </c>
      <c r="G42" s="108">
        <v>15</v>
      </c>
      <c r="H42" s="109">
        <v>87.466666666666669</v>
      </c>
      <c r="I42" s="108">
        <v>2</v>
      </c>
      <c r="J42" s="109">
        <v>42</v>
      </c>
      <c r="K42" s="108">
        <v>0</v>
      </c>
      <c r="L42" s="109"/>
      <c r="M42" s="108">
        <v>14</v>
      </c>
      <c r="N42" s="109">
        <v>24.142857142857142</v>
      </c>
      <c r="O42" s="65"/>
      <c r="P42" s="70"/>
      <c r="Q42" s="182"/>
      <c r="R42" s="183"/>
      <c r="S42" s="182"/>
      <c r="T42" s="183"/>
      <c r="U42" s="182"/>
      <c r="V42" s="183"/>
      <c r="W42" s="182"/>
      <c r="X42" s="183"/>
      <c r="Y42" s="182"/>
      <c r="Z42" s="183"/>
      <c r="AA42" s="178"/>
    </row>
    <row r="43" spans="1:27" ht="15.75">
      <c r="A43" s="93"/>
      <c r="B43" s="93"/>
      <c r="C43" s="78">
        <v>16</v>
      </c>
      <c r="D43" s="107" t="s">
        <v>54</v>
      </c>
      <c r="E43" s="108">
        <v>628</v>
      </c>
      <c r="F43" s="108">
        <v>111.96178343949045</v>
      </c>
      <c r="G43" s="108">
        <v>7</v>
      </c>
      <c r="H43" s="109">
        <v>84</v>
      </c>
      <c r="I43" s="108">
        <v>3</v>
      </c>
      <c r="J43" s="109">
        <v>42</v>
      </c>
      <c r="K43" s="108">
        <v>0</v>
      </c>
      <c r="L43" s="109"/>
      <c r="M43" s="108">
        <v>7</v>
      </c>
      <c r="N43" s="109">
        <v>24</v>
      </c>
      <c r="O43" s="65"/>
      <c r="P43" s="70"/>
      <c r="Q43" s="180"/>
      <c r="R43" s="181"/>
      <c r="S43" s="180"/>
      <c r="T43" s="181"/>
      <c r="U43" s="180"/>
      <c r="V43" s="181"/>
      <c r="W43" s="180"/>
      <c r="X43" s="181"/>
      <c r="Y43" s="180"/>
      <c r="Z43" s="181"/>
      <c r="AA43" s="178"/>
    </row>
    <row r="44" spans="1:27" ht="15.75">
      <c r="A44" s="93"/>
      <c r="B44" s="93"/>
      <c r="C44" s="78">
        <v>19</v>
      </c>
      <c r="D44" s="107" t="s">
        <v>55</v>
      </c>
      <c r="E44" s="108">
        <v>968</v>
      </c>
      <c r="F44" s="109">
        <v>112.62086776859505</v>
      </c>
      <c r="G44" s="108">
        <v>11</v>
      </c>
      <c r="H44" s="109">
        <v>93.818181818181813</v>
      </c>
      <c r="I44" s="108">
        <v>1</v>
      </c>
      <c r="J44" s="109">
        <v>42</v>
      </c>
      <c r="K44" s="108">
        <v>0</v>
      </c>
      <c r="L44" s="109"/>
      <c r="M44" s="108">
        <v>9</v>
      </c>
      <c r="N44" s="109">
        <v>17.888888888888889</v>
      </c>
      <c r="O44" s="65"/>
      <c r="P44" s="70"/>
      <c r="Q44" s="182"/>
      <c r="R44" s="183"/>
      <c r="S44" s="182"/>
      <c r="T44" s="183"/>
      <c r="U44" s="182"/>
      <c r="V44" s="183"/>
      <c r="W44" s="182"/>
      <c r="X44" s="183"/>
      <c r="Y44" s="182"/>
      <c r="Z44" s="183"/>
      <c r="AA44" s="178"/>
    </row>
    <row r="45" spans="1:27" ht="15.75">
      <c r="A45" s="93"/>
      <c r="B45" s="93"/>
      <c r="C45" s="78">
        <v>45</v>
      </c>
      <c r="D45" s="107" t="s">
        <v>56</v>
      </c>
      <c r="E45" s="108">
        <v>2205</v>
      </c>
      <c r="F45" s="109">
        <v>112.24716553287982</v>
      </c>
      <c r="G45" s="108">
        <v>13</v>
      </c>
      <c r="H45" s="109">
        <v>93</v>
      </c>
      <c r="I45" s="108">
        <v>5</v>
      </c>
      <c r="J45" s="109">
        <v>47.6</v>
      </c>
      <c r="K45" s="108">
        <v>0</v>
      </c>
      <c r="L45" s="109"/>
      <c r="M45" s="108">
        <v>14</v>
      </c>
      <c r="N45" s="109">
        <v>21.5</v>
      </c>
      <c r="O45" s="65"/>
      <c r="P45" s="70"/>
      <c r="Q45" s="182"/>
      <c r="R45" s="183"/>
      <c r="S45" s="182"/>
      <c r="T45" s="183"/>
      <c r="U45" s="182"/>
      <c r="V45" s="183"/>
      <c r="W45" s="182"/>
      <c r="X45" s="183"/>
      <c r="Y45" s="182"/>
      <c r="Z45" s="183"/>
      <c r="AA45" s="178"/>
    </row>
    <row r="46" spans="1:27" s="30" customFormat="1" ht="15.75">
      <c r="A46" s="93"/>
      <c r="B46" s="93"/>
      <c r="C46" s="79"/>
      <c r="D46" s="110" t="s">
        <v>57</v>
      </c>
      <c r="E46" s="54">
        <v>30110</v>
      </c>
      <c r="F46" s="111">
        <v>111.80584523414149</v>
      </c>
      <c r="G46" s="54">
        <v>132</v>
      </c>
      <c r="H46" s="111">
        <v>87.393939393939391</v>
      </c>
      <c r="I46" s="54">
        <v>24</v>
      </c>
      <c r="J46" s="111">
        <v>43.791666666666664</v>
      </c>
      <c r="K46" s="54">
        <v>0</v>
      </c>
      <c r="L46" s="111"/>
      <c r="M46" s="54">
        <v>140</v>
      </c>
      <c r="N46" s="111">
        <v>22.485714285714284</v>
      </c>
      <c r="O46" s="46"/>
      <c r="P46" s="106"/>
      <c r="Q46" s="182"/>
      <c r="R46" s="183"/>
      <c r="S46" s="182"/>
      <c r="T46" s="183"/>
      <c r="U46" s="182"/>
      <c r="V46" s="183"/>
      <c r="W46" s="182"/>
      <c r="X46" s="183"/>
      <c r="Y46" s="182"/>
      <c r="Z46" s="183"/>
      <c r="AA46" s="184"/>
    </row>
    <row r="47" spans="1:27" ht="15.75">
      <c r="A47" s="93"/>
      <c r="B47" s="93"/>
      <c r="C47" s="78">
        <v>8</v>
      </c>
      <c r="D47" s="107" t="s">
        <v>58</v>
      </c>
      <c r="E47" s="108">
        <v>23015</v>
      </c>
      <c r="F47" s="109">
        <v>111.94699109276559</v>
      </c>
      <c r="G47" s="108">
        <v>102</v>
      </c>
      <c r="H47" s="109">
        <v>88.401960784313729</v>
      </c>
      <c r="I47" s="108">
        <v>21</v>
      </c>
      <c r="J47" s="109">
        <v>44.047619047619051</v>
      </c>
      <c r="K47" s="108">
        <v>0</v>
      </c>
      <c r="L47" s="109"/>
      <c r="M47" s="108">
        <v>108</v>
      </c>
      <c r="N47" s="109">
        <v>21.694444444444443</v>
      </c>
      <c r="O47" s="65"/>
      <c r="P47" s="70"/>
      <c r="Q47" s="182"/>
      <c r="R47" s="183"/>
      <c r="S47" s="182"/>
      <c r="T47" s="183"/>
      <c r="U47" s="182"/>
      <c r="V47" s="183"/>
      <c r="W47" s="182"/>
      <c r="X47" s="183"/>
      <c r="Y47" s="182"/>
      <c r="Z47" s="183"/>
      <c r="AA47" s="178"/>
    </row>
    <row r="48" spans="1:27" ht="15.75">
      <c r="A48" s="93"/>
      <c r="B48" s="93"/>
      <c r="C48" s="78">
        <v>17</v>
      </c>
      <c r="D48" s="107" t="s">
        <v>118</v>
      </c>
      <c r="E48" s="108">
        <v>2721</v>
      </c>
      <c r="F48" s="109">
        <v>111.53840499816243</v>
      </c>
      <c r="G48" s="108">
        <v>7</v>
      </c>
      <c r="H48" s="109">
        <v>78</v>
      </c>
      <c r="I48" s="108">
        <v>3</v>
      </c>
      <c r="J48" s="109">
        <v>42</v>
      </c>
      <c r="K48" s="108">
        <v>0</v>
      </c>
      <c r="L48" s="109"/>
      <c r="M48" s="108">
        <v>7</v>
      </c>
      <c r="N48" s="109">
        <v>29</v>
      </c>
      <c r="O48" s="65"/>
      <c r="P48" s="70"/>
      <c r="Q48" s="182"/>
      <c r="R48" s="183"/>
      <c r="S48" s="182"/>
      <c r="T48" s="183"/>
      <c r="U48" s="182"/>
      <c r="V48" s="183"/>
      <c r="W48" s="182"/>
      <c r="X48" s="183"/>
      <c r="Y48" s="182"/>
      <c r="Z48" s="183"/>
      <c r="AA48" s="178"/>
    </row>
    <row r="49" spans="1:27" ht="15.75">
      <c r="A49" s="93"/>
      <c r="B49" s="93"/>
      <c r="C49" s="78">
        <v>25</v>
      </c>
      <c r="D49" s="107" t="s">
        <v>119</v>
      </c>
      <c r="E49" s="108">
        <v>1572</v>
      </c>
      <c r="F49" s="109">
        <v>110.94656488549619</v>
      </c>
      <c r="G49" s="108">
        <v>5</v>
      </c>
      <c r="H49" s="109">
        <v>79.8</v>
      </c>
      <c r="I49" s="108">
        <v>0</v>
      </c>
      <c r="J49" s="109"/>
      <c r="K49" s="108">
        <v>0</v>
      </c>
      <c r="L49" s="109"/>
      <c r="M49" s="108">
        <v>5</v>
      </c>
      <c r="N49" s="109">
        <v>28</v>
      </c>
      <c r="O49" s="65"/>
      <c r="P49" s="70"/>
      <c r="Q49" s="180"/>
      <c r="R49" s="181"/>
      <c r="S49" s="180"/>
      <c r="T49" s="181"/>
      <c r="U49" s="180"/>
      <c r="V49" s="181"/>
      <c r="W49" s="180"/>
      <c r="X49" s="181"/>
      <c r="Y49" s="180"/>
      <c r="Z49" s="181"/>
      <c r="AA49" s="178"/>
    </row>
    <row r="50" spans="1:27" ht="15.75">
      <c r="A50" s="93"/>
      <c r="B50" s="93"/>
      <c r="C50" s="78">
        <v>43</v>
      </c>
      <c r="D50" s="107" t="s">
        <v>59</v>
      </c>
      <c r="E50" s="108">
        <v>2802</v>
      </c>
      <c r="F50" s="109">
        <v>111.38829407566024</v>
      </c>
      <c r="G50" s="108">
        <v>18</v>
      </c>
      <c r="H50" s="109">
        <v>87.444444444444443</v>
      </c>
      <c r="I50" s="108">
        <v>0</v>
      </c>
      <c r="J50" s="109"/>
      <c r="K50" s="108">
        <v>0</v>
      </c>
      <c r="L50" s="109"/>
      <c r="M50" s="108">
        <v>20</v>
      </c>
      <c r="N50" s="109">
        <v>23.1</v>
      </c>
      <c r="O50" s="65"/>
      <c r="P50" s="70"/>
      <c r="Q50" s="182"/>
      <c r="R50" s="183"/>
      <c r="S50" s="182"/>
      <c r="T50" s="183"/>
      <c r="U50" s="182"/>
      <c r="V50" s="183"/>
      <c r="W50" s="182"/>
      <c r="X50" s="183"/>
      <c r="Y50" s="182"/>
      <c r="Z50" s="183"/>
      <c r="AA50" s="178"/>
    </row>
    <row r="51" spans="1:27" s="30" customFormat="1" ht="15.75">
      <c r="A51" s="93"/>
      <c r="B51" s="93"/>
      <c r="C51" s="79"/>
      <c r="D51" s="110" t="s">
        <v>60</v>
      </c>
      <c r="E51" s="54">
        <v>3742</v>
      </c>
      <c r="F51" s="111">
        <v>112.37520042757883</v>
      </c>
      <c r="G51" s="54">
        <v>18</v>
      </c>
      <c r="H51" s="111">
        <v>84.388888888888886</v>
      </c>
      <c r="I51" s="54">
        <v>6</v>
      </c>
      <c r="J51" s="111">
        <v>42</v>
      </c>
      <c r="K51" s="54">
        <v>0</v>
      </c>
      <c r="L51" s="111"/>
      <c r="M51" s="54">
        <v>18</v>
      </c>
      <c r="N51" s="111">
        <v>19.055555555555557</v>
      </c>
      <c r="O51" s="46"/>
      <c r="P51" s="106"/>
      <c r="Q51" s="182"/>
      <c r="R51" s="183"/>
      <c r="S51" s="182"/>
      <c r="T51" s="183"/>
      <c r="U51" s="182"/>
      <c r="V51" s="183"/>
      <c r="W51" s="182"/>
      <c r="X51" s="183"/>
      <c r="Y51" s="182"/>
      <c r="Z51" s="183"/>
      <c r="AA51" s="184"/>
    </row>
    <row r="52" spans="1:27" ht="15.75">
      <c r="A52" s="93"/>
      <c r="B52" s="93"/>
      <c r="C52" s="78">
        <v>6</v>
      </c>
      <c r="D52" s="107" t="s">
        <v>61</v>
      </c>
      <c r="E52" s="108">
        <v>2517</v>
      </c>
      <c r="F52" s="109">
        <v>112.32220897894318</v>
      </c>
      <c r="G52" s="109">
        <v>15</v>
      </c>
      <c r="H52" s="109">
        <v>86.333333333333329</v>
      </c>
      <c r="I52" s="108">
        <v>4</v>
      </c>
      <c r="J52" s="109">
        <v>42</v>
      </c>
      <c r="K52" s="108">
        <v>0</v>
      </c>
      <c r="L52" s="109"/>
      <c r="M52" s="108">
        <v>15</v>
      </c>
      <c r="N52" s="109">
        <v>18.2</v>
      </c>
      <c r="O52" s="65"/>
      <c r="P52" s="70"/>
      <c r="Q52" s="182"/>
      <c r="R52" s="183"/>
      <c r="S52" s="182"/>
      <c r="T52" s="183"/>
      <c r="U52" s="182"/>
      <c r="V52" s="183"/>
      <c r="W52" s="182"/>
      <c r="X52" s="183"/>
      <c r="Y52" s="182"/>
      <c r="Z52" s="183"/>
      <c r="AA52" s="178"/>
    </row>
    <row r="53" spans="1:27" ht="15.75">
      <c r="A53" s="93"/>
      <c r="B53" s="93"/>
      <c r="C53" s="78">
        <v>10</v>
      </c>
      <c r="D53" s="107" t="s">
        <v>62</v>
      </c>
      <c r="E53" s="108">
        <v>1225</v>
      </c>
      <c r="F53" s="109">
        <v>112.48408163265306</v>
      </c>
      <c r="G53" s="108">
        <v>3</v>
      </c>
      <c r="H53" s="109">
        <v>74.666666666666671</v>
      </c>
      <c r="I53" s="108">
        <v>2</v>
      </c>
      <c r="J53" s="109">
        <v>42</v>
      </c>
      <c r="K53" s="108">
        <v>0</v>
      </c>
      <c r="L53" s="109"/>
      <c r="M53" s="108">
        <v>3</v>
      </c>
      <c r="N53" s="109">
        <v>23.333333333333332</v>
      </c>
      <c r="O53" s="65"/>
      <c r="P53" s="70"/>
      <c r="Q53" s="182"/>
      <c r="R53" s="183"/>
      <c r="S53" s="182"/>
      <c r="T53" s="183"/>
      <c r="U53" s="182"/>
      <c r="V53" s="183"/>
      <c r="W53" s="182"/>
      <c r="X53" s="183"/>
      <c r="Y53" s="182"/>
      <c r="Z53" s="183"/>
      <c r="AA53" s="178"/>
    </row>
    <row r="54" spans="1:27" s="30" customFormat="1" ht="15.75">
      <c r="A54" s="93"/>
      <c r="B54" s="93"/>
      <c r="C54" s="79"/>
      <c r="D54" s="110" t="s">
        <v>63</v>
      </c>
      <c r="E54" s="54">
        <v>8005</v>
      </c>
      <c r="F54" s="111">
        <v>112.3474078700812</v>
      </c>
      <c r="G54" s="54">
        <v>59</v>
      </c>
      <c r="H54" s="111">
        <v>85.525423728813564</v>
      </c>
      <c r="I54" s="54">
        <v>7</v>
      </c>
      <c r="J54" s="111">
        <v>42</v>
      </c>
      <c r="K54" s="54">
        <v>0</v>
      </c>
      <c r="L54" s="111"/>
      <c r="M54" s="54">
        <v>62</v>
      </c>
      <c r="N54" s="111">
        <v>21.048387096774192</v>
      </c>
      <c r="O54" s="46"/>
      <c r="P54" s="106"/>
      <c r="Q54" s="180"/>
      <c r="R54" s="181"/>
      <c r="S54" s="180"/>
      <c r="T54" s="181"/>
      <c r="U54" s="180"/>
      <c r="V54" s="181"/>
      <c r="W54" s="180"/>
      <c r="X54" s="181"/>
      <c r="Y54" s="180"/>
      <c r="Z54" s="181"/>
      <c r="AA54" s="184"/>
    </row>
    <row r="55" spans="1:27" ht="15.75">
      <c r="A55" s="93"/>
      <c r="B55" s="93"/>
      <c r="C55" s="78">
        <v>15</v>
      </c>
      <c r="D55" s="107" t="s">
        <v>125</v>
      </c>
      <c r="E55" s="108">
        <v>3460</v>
      </c>
      <c r="F55" s="109">
        <v>112.14653179190752</v>
      </c>
      <c r="G55" s="108">
        <v>26</v>
      </c>
      <c r="H55" s="109">
        <v>88.307692307692307</v>
      </c>
      <c r="I55" s="108">
        <v>3</v>
      </c>
      <c r="J55" s="109">
        <v>42</v>
      </c>
      <c r="K55" s="108">
        <v>0</v>
      </c>
      <c r="L55" s="109"/>
      <c r="M55" s="108">
        <v>27</v>
      </c>
      <c r="N55" s="109">
        <v>22.037037037037038</v>
      </c>
      <c r="O55" s="65"/>
      <c r="P55" s="70"/>
      <c r="Q55" s="182"/>
      <c r="R55" s="183"/>
      <c r="S55" s="182"/>
      <c r="T55" s="183"/>
      <c r="U55" s="182"/>
      <c r="V55" s="183"/>
      <c r="W55" s="182"/>
      <c r="X55" s="183"/>
      <c r="Y55" s="182"/>
      <c r="Z55" s="183"/>
      <c r="AA55" s="178"/>
    </row>
    <row r="56" spans="1:27" ht="15.75">
      <c r="A56" s="93"/>
      <c r="B56" s="93"/>
      <c r="C56" s="78">
        <v>27</v>
      </c>
      <c r="D56" s="107" t="s">
        <v>64</v>
      </c>
      <c r="E56" s="108">
        <v>887</v>
      </c>
      <c r="F56" s="109">
        <v>111.31679819616686</v>
      </c>
      <c r="G56" s="108">
        <v>9</v>
      </c>
      <c r="H56" s="109">
        <v>76.222222222222229</v>
      </c>
      <c r="I56" s="108">
        <v>1</v>
      </c>
      <c r="J56" s="109">
        <v>42</v>
      </c>
      <c r="K56" s="108">
        <v>0</v>
      </c>
      <c r="L56" s="109"/>
      <c r="M56" s="108">
        <v>9</v>
      </c>
      <c r="N56" s="109">
        <v>23.333333333333332</v>
      </c>
      <c r="O56" s="65"/>
      <c r="P56" s="70"/>
      <c r="Q56" s="182"/>
      <c r="R56" s="183"/>
      <c r="S56" s="182"/>
      <c r="T56" s="183"/>
      <c r="U56" s="182"/>
      <c r="V56" s="183"/>
      <c r="W56" s="182"/>
      <c r="X56" s="183"/>
      <c r="Y56" s="182"/>
      <c r="Z56" s="183"/>
      <c r="AA56" s="178"/>
    </row>
    <row r="57" spans="1:27" ht="15.75">
      <c r="A57" s="93"/>
      <c r="B57" s="93"/>
      <c r="C57" s="78">
        <v>32</v>
      </c>
      <c r="D57" s="107" t="s">
        <v>121</v>
      </c>
      <c r="E57" s="108">
        <v>722</v>
      </c>
      <c r="F57" s="109">
        <v>112.85318559556787</v>
      </c>
      <c r="G57" s="108">
        <v>6</v>
      </c>
      <c r="H57" s="109">
        <v>95.5</v>
      </c>
      <c r="I57" s="108">
        <v>0</v>
      </c>
      <c r="J57" s="109"/>
      <c r="K57" s="108">
        <v>0</v>
      </c>
      <c r="L57" s="109"/>
      <c r="M57" s="108">
        <v>6</v>
      </c>
      <c r="N57" s="109">
        <v>19.166666666666668</v>
      </c>
      <c r="O57" s="65"/>
      <c r="P57" s="70"/>
      <c r="Q57" s="180"/>
      <c r="R57" s="181"/>
      <c r="S57" s="180"/>
      <c r="T57" s="181"/>
      <c r="U57" s="180"/>
      <c r="V57" s="181"/>
      <c r="W57" s="180"/>
      <c r="X57" s="181"/>
      <c r="Y57" s="180"/>
      <c r="Z57" s="181"/>
      <c r="AA57" s="178"/>
    </row>
    <row r="58" spans="1:27" ht="15.75">
      <c r="A58" s="93"/>
      <c r="B58" s="93"/>
      <c r="C58" s="78">
        <v>36</v>
      </c>
      <c r="D58" s="107" t="s">
        <v>65</v>
      </c>
      <c r="E58" s="108">
        <v>2936</v>
      </c>
      <c r="F58" s="109">
        <v>112.77111716621253</v>
      </c>
      <c r="G58" s="108">
        <v>18</v>
      </c>
      <c r="H58" s="109">
        <v>82.833333333333329</v>
      </c>
      <c r="I58" s="108">
        <v>3</v>
      </c>
      <c r="J58" s="109">
        <v>42</v>
      </c>
      <c r="K58" s="108">
        <v>0</v>
      </c>
      <c r="L58" s="109"/>
      <c r="M58" s="108">
        <v>20</v>
      </c>
      <c r="N58" s="109">
        <v>19.25</v>
      </c>
      <c r="O58" s="65"/>
      <c r="P58" s="70"/>
      <c r="Q58" s="182"/>
      <c r="R58" s="183"/>
      <c r="S58" s="182"/>
      <c r="T58" s="183"/>
      <c r="U58" s="182"/>
      <c r="V58" s="183"/>
      <c r="W58" s="182"/>
      <c r="X58" s="183"/>
      <c r="Y58" s="182"/>
      <c r="Z58" s="183"/>
      <c r="AA58" s="178"/>
    </row>
    <row r="59" spans="1:27" s="30" customFormat="1" ht="15.75">
      <c r="A59" s="93"/>
      <c r="B59" s="93"/>
      <c r="C59" s="79">
        <v>28</v>
      </c>
      <c r="D59" s="110" t="s">
        <v>66</v>
      </c>
      <c r="E59" s="54">
        <v>28379</v>
      </c>
      <c r="F59" s="111">
        <v>112.3858839282568</v>
      </c>
      <c r="G59" s="54">
        <v>137</v>
      </c>
      <c r="H59" s="111">
        <v>88.737226277372258</v>
      </c>
      <c r="I59" s="54">
        <v>21</v>
      </c>
      <c r="J59" s="111">
        <v>41.666666666666664</v>
      </c>
      <c r="K59" s="54">
        <v>0</v>
      </c>
      <c r="L59" s="111"/>
      <c r="M59" s="54">
        <v>149</v>
      </c>
      <c r="N59" s="111">
        <v>21.395973154362416</v>
      </c>
      <c r="O59" s="46"/>
      <c r="P59" s="106"/>
      <c r="Q59" s="182"/>
      <c r="R59" s="183"/>
      <c r="S59" s="182"/>
      <c r="T59" s="183"/>
      <c r="U59" s="182"/>
      <c r="V59" s="183"/>
      <c r="W59" s="182"/>
      <c r="X59" s="183"/>
      <c r="Y59" s="182"/>
      <c r="Z59" s="183"/>
      <c r="AA59" s="184"/>
    </row>
    <row r="60" spans="1:27" s="30" customFormat="1" ht="15.75">
      <c r="A60" s="93"/>
      <c r="B60" s="93"/>
      <c r="C60" s="79">
        <v>33</v>
      </c>
      <c r="D60" s="110" t="s">
        <v>67</v>
      </c>
      <c r="E60" s="54">
        <v>6169</v>
      </c>
      <c r="F60" s="111">
        <v>111.89463446263576</v>
      </c>
      <c r="G60" s="54">
        <v>18</v>
      </c>
      <c r="H60" s="111">
        <v>84.055555555555557</v>
      </c>
      <c r="I60" s="54">
        <v>14</v>
      </c>
      <c r="J60" s="111">
        <v>42</v>
      </c>
      <c r="K60" s="54">
        <v>0</v>
      </c>
      <c r="L60" s="111"/>
      <c r="M60" s="54">
        <v>19</v>
      </c>
      <c r="N60" s="111">
        <v>22.894736842105264</v>
      </c>
      <c r="O60" s="46"/>
      <c r="P60" s="106"/>
      <c r="Q60" s="182"/>
      <c r="R60" s="183"/>
      <c r="S60" s="182"/>
      <c r="T60" s="183"/>
      <c r="U60" s="182"/>
      <c r="V60" s="183"/>
      <c r="W60" s="182"/>
      <c r="X60" s="183"/>
      <c r="Y60" s="182"/>
      <c r="Z60" s="183"/>
      <c r="AA60" s="184"/>
    </row>
    <row r="61" spans="1:27" s="30" customFormat="1" ht="15.75">
      <c r="A61" s="93"/>
      <c r="B61" s="93"/>
      <c r="C61" s="79">
        <v>31</v>
      </c>
      <c r="D61" s="110" t="s">
        <v>68</v>
      </c>
      <c r="E61" s="54">
        <v>2360</v>
      </c>
      <c r="F61" s="111">
        <v>111.84025423728814</v>
      </c>
      <c r="G61" s="54">
        <v>29</v>
      </c>
      <c r="H61" s="111">
        <v>89.793103448275858</v>
      </c>
      <c r="I61" s="54">
        <v>2</v>
      </c>
      <c r="J61" s="111">
        <v>49</v>
      </c>
      <c r="K61" s="54">
        <v>0</v>
      </c>
      <c r="L61" s="111"/>
      <c r="M61" s="54">
        <v>29</v>
      </c>
      <c r="N61" s="111">
        <v>20.482758620689655</v>
      </c>
      <c r="O61" s="46"/>
      <c r="P61" s="106"/>
      <c r="Q61" s="182"/>
      <c r="R61" s="183"/>
      <c r="S61" s="182"/>
      <c r="T61" s="183"/>
      <c r="U61" s="182"/>
      <c r="V61" s="183"/>
      <c r="W61" s="182"/>
      <c r="X61" s="183"/>
      <c r="Y61" s="182"/>
      <c r="Z61" s="183"/>
      <c r="AA61" s="184"/>
    </row>
    <row r="62" spans="1:27" s="30" customFormat="1" ht="15.75">
      <c r="A62" s="93"/>
      <c r="B62" s="93"/>
      <c r="C62" s="79">
        <v>26</v>
      </c>
      <c r="D62" s="110" t="s">
        <v>69</v>
      </c>
      <c r="E62" s="54">
        <v>1195</v>
      </c>
      <c r="F62" s="111">
        <v>111.57573221757322</v>
      </c>
      <c r="G62" s="54">
        <v>6</v>
      </c>
      <c r="H62" s="111">
        <v>77</v>
      </c>
      <c r="I62" s="54">
        <v>0</v>
      </c>
      <c r="J62" s="111"/>
      <c r="K62" s="54">
        <v>0</v>
      </c>
      <c r="L62" s="111"/>
      <c r="M62" s="54">
        <v>6</v>
      </c>
      <c r="N62" s="111">
        <v>18.666666666666668</v>
      </c>
      <c r="O62" s="46"/>
      <c r="P62" s="106"/>
      <c r="Q62" s="180"/>
      <c r="R62" s="181"/>
      <c r="S62" s="180"/>
      <c r="T62" s="181"/>
      <c r="U62" s="180"/>
      <c r="V62" s="181"/>
      <c r="W62" s="180"/>
      <c r="X62" s="181"/>
      <c r="Y62" s="180"/>
      <c r="Z62" s="181"/>
      <c r="AA62" s="184"/>
    </row>
    <row r="63" spans="1:27" s="30" customFormat="1" ht="15.75">
      <c r="A63" s="93"/>
      <c r="B63" s="93"/>
      <c r="C63" s="79"/>
      <c r="D63" s="110" t="s">
        <v>70</v>
      </c>
      <c r="E63" s="54">
        <v>16953</v>
      </c>
      <c r="F63" s="111">
        <v>111.9282132955819</v>
      </c>
      <c r="G63" s="54">
        <v>71</v>
      </c>
      <c r="H63" s="111">
        <v>86.591549295774641</v>
      </c>
      <c r="I63" s="54">
        <v>26</v>
      </c>
      <c r="J63" s="111">
        <v>41.57692307692308</v>
      </c>
      <c r="K63" s="54">
        <v>0</v>
      </c>
      <c r="L63" s="111"/>
      <c r="M63" s="54">
        <v>74</v>
      </c>
      <c r="N63" s="111">
        <v>21.283783783783782</v>
      </c>
      <c r="O63" s="46"/>
      <c r="P63" s="106"/>
      <c r="Q63" s="180"/>
      <c r="R63" s="181"/>
      <c r="S63" s="180"/>
      <c r="T63" s="181"/>
      <c r="U63" s="180"/>
      <c r="V63" s="181"/>
      <c r="W63" s="180"/>
      <c r="X63" s="181"/>
      <c r="Y63" s="180"/>
      <c r="Z63" s="181"/>
      <c r="AA63" s="184"/>
    </row>
    <row r="64" spans="1:27" ht="15.75">
      <c r="A64" s="93"/>
      <c r="B64" s="93"/>
      <c r="C64" s="78">
        <v>3</v>
      </c>
      <c r="D64" s="107" t="s">
        <v>71</v>
      </c>
      <c r="E64" s="108">
        <v>5876</v>
      </c>
      <c r="F64" s="109">
        <v>112.16695030633083</v>
      </c>
      <c r="G64" s="108">
        <v>25</v>
      </c>
      <c r="H64" s="109">
        <v>88.72</v>
      </c>
      <c r="I64" s="108">
        <v>15</v>
      </c>
      <c r="J64" s="109">
        <v>41.266666666666666</v>
      </c>
      <c r="K64" s="108">
        <v>0</v>
      </c>
      <c r="L64" s="109"/>
      <c r="M64" s="108">
        <v>24</v>
      </c>
      <c r="N64" s="109">
        <v>21.875</v>
      </c>
      <c r="O64" s="65"/>
      <c r="P64" s="70"/>
      <c r="Q64" s="180"/>
      <c r="R64" s="181"/>
      <c r="S64" s="180"/>
      <c r="T64" s="181"/>
      <c r="U64" s="180"/>
      <c r="V64" s="181"/>
      <c r="W64" s="180"/>
      <c r="X64" s="181"/>
      <c r="Y64" s="180"/>
      <c r="Z64" s="181"/>
      <c r="AA64" s="178"/>
    </row>
    <row r="65" spans="1:27" ht="15.75" customHeight="1">
      <c r="A65" s="93"/>
      <c r="B65" s="93"/>
      <c r="C65" s="78">
        <v>12</v>
      </c>
      <c r="D65" s="107" t="s">
        <v>72</v>
      </c>
      <c r="E65" s="108">
        <v>2017</v>
      </c>
      <c r="F65" s="109">
        <v>111.4640555280119</v>
      </c>
      <c r="G65" s="108">
        <v>8</v>
      </c>
      <c r="H65" s="109">
        <v>86.625</v>
      </c>
      <c r="I65" s="108">
        <v>1</v>
      </c>
      <c r="J65" s="109">
        <v>42</v>
      </c>
      <c r="K65" s="108">
        <v>0</v>
      </c>
      <c r="L65" s="109"/>
      <c r="M65" s="108">
        <v>10</v>
      </c>
      <c r="N65" s="109">
        <v>22.4</v>
      </c>
      <c r="O65" s="65"/>
      <c r="P65" s="70"/>
      <c r="Q65" s="180"/>
      <c r="R65" s="181"/>
      <c r="S65" s="180"/>
      <c r="T65" s="181"/>
      <c r="U65" s="180"/>
      <c r="V65" s="181"/>
      <c r="W65" s="180"/>
      <c r="X65" s="181"/>
      <c r="Y65" s="180"/>
      <c r="Z65" s="181"/>
      <c r="AA65" s="178"/>
    </row>
    <row r="66" spans="1:27" ht="15.75">
      <c r="A66" s="93"/>
      <c r="B66" s="93"/>
      <c r="C66" s="78">
        <v>46</v>
      </c>
      <c r="D66" s="107" t="s">
        <v>73</v>
      </c>
      <c r="E66" s="108">
        <v>9060</v>
      </c>
      <c r="F66" s="109">
        <v>111.87671081677705</v>
      </c>
      <c r="G66" s="108">
        <v>38</v>
      </c>
      <c r="H66" s="109">
        <v>85.184210526315795</v>
      </c>
      <c r="I66" s="108">
        <v>10</v>
      </c>
      <c r="J66" s="109">
        <v>42</v>
      </c>
      <c r="K66" s="108">
        <v>0</v>
      </c>
      <c r="L66" s="109"/>
      <c r="M66" s="108">
        <v>40</v>
      </c>
      <c r="N66" s="109">
        <v>20.65</v>
      </c>
      <c r="O66" s="65"/>
      <c r="P66" s="70"/>
      <c r="Q66" s="180"/>
      <c r="R66" s="181"/>
      <c r="S66" s="180"/>
      <c r="T66" s="181"/>
      <c r="U66" s="180"/>
      <c r="V66" s="181"/>
      <c r="W66" s="180"/>
      <c r="X66" s="181"/>
      <c r="Y66" s="180"/>
      <c r="Z66" s="181"/>
      <c r="AA66" s="178"/>
    </row>
    <row r="67" spans="1:27" s="30" customFormat="1" ht="15.75">
      <c r="A67" s="93"/>
      <c r="B67" s="93"/>
      <c r="C67" s="79"/>
      <c r="D67" s="110" t="s">
        <v>74</v>
      </c>
      <c r="E67" s="54">
        <v>8186</v>
      </c>
      <c r="F67" s="111">
        <v>111.67505497190325</v>
      </c>
      <c r="G67" s="54">
        <v>83</v>
      </c>
      <c r="H67" s="111">
        <v>96.192771084337352</v>
      </c>
      <c r="I67" s="54">
        <v>5</v>
      </c>
      <c r="J67" s="111">
        <v>44.8</v>
      </c>
      <c r="K67" s="54">
        <v>0</v>
      </c>
      <c r="L67" s="111"/>
      <c r="M67" s="54">
        <v>87</v>
      </c>
      <c r="N67" s="111">
        <v>20.287356321839081</v>
      </c>
      <c r="O67" s="46"/>
      <c r="P67" s="106"/>
      <c r="Q67" s="182"/>
      <c r="R67" s="183"/>
      <c r="S67" s="182"/>
      <c r="T67" s="183"/>
      <c r="U67" s="182"/>
      <c r="V67" s="183"/>
      <c r="W67" s="182"/>
      <c r="X67" s="183"/>
      <c r="Y67" s="182"/>
      <c r="Z67" s="183"/>
      <c r="AA67" s="184"/>
    </row>
    <row r="68" spans="1:27" ht="15.75">
      <c r="A68" s="93"/>
      <c r="B68" s="93"/>
      <c r="C68" s="78">
        <v>1</v>
      </c>
      <c r="D68" s="107" t="s">
        <v>122</v>
      </c>
      <c r="E68" s="108">
        <v>1261</v>
      </c>
      <c r="F68" s="109">
        <v>111.38144329896907</v>
      </c>
      <c r="G68" s="108">
        <v>14</v>
      </c>
      <c r="H68" s="109">
        <v>95.428571428571431</v>
      </c>
      <c r="I68" s="108">
        <v>1</v>
      </c>
      <c r="J68" s="109">
        <v>42</v>
      </c>
      <c r="K68" s="108">
        <v>0</v>
      </c>
      <c r="L68" s="109"/>
      <c r="M68" s="108">
        <v>15</v>
      </c>
      <c r="N68" s="109">
        <v>22.933333333333334</v>
      </c>
      <c r="O68" s="65"/>
      <c r="P68" s="70"/>
      <c r="Q68" s="182"/>
      <c r="R68" s="183"/>
      <c r="S68" s="182"/>
      <c r="T68" s="183"/>
      <c r="U68" s="182"/>
      <c r="V68" s="183"/>
      <c r="W68" s="182"/>
      <c r="X68" s="183"/>
      <c r="Y68" s="182"/>
      <c r="Z68" s="183"/>
      <c r="AA68" s="178"/>
    </row>
    <row r="69" spans="1:27" ht="15.75">
      <c r="A69" s="93"/>
      <c r="B69" s="93"/>
      <c r="C69" s="78">
        <v>20</v>
      </c>
      <c r="D69" s="107" t="s">
        <v>123</v>
      </c>
      <c r="E69" s="108">
        <v>2827</v>
      </c>
      <c r="F69" s="109">
        <v>111.75026529890343</v>
      </c>
      <c r="G69" s="108">
        <v>37</v>
      </c>
      <c r="H69" s="109">
        <v>93.567567567567565</v>
      </c>
      <c r="I69" s="108">
        <v>3</v>
      </c>
      <c r="J69" s="109">
        <v>46.666666666666664</v>
      </c>
      <c r="K69" s="108">
        <v>0</v>
      </c>
      <c r="L69" s="109"/>
      <c r="M69" s="108">
        <v>39</v>
      </c>
      <c r="N69" s="109">
        <v>15.794871794871796</v>
      </c>
      <c r="O69" s="65"/>
      <c r="P69" s="70"/>
      <c r="Q69" s="182"/>
      <c r="R69" s="183"/>
      <c r="S69" s="182"/>
      <c r="T69" s="183"/>
      <c r="U69" s="182"/>
      <c r="V69" s="183"/>
      <c r="W69" s="182"/>
      <c r="X69" s="183"/>
      <c r="Y69" s="182"/>
      <c r="Z69" s="183"/>
      <c r="AA69" s="178"/>
    </row>
    <row r="70" spans="1:27" ht="15.75">
      <c r="A70" s="93"/>
      <c r="B70" s="93"/>
      <c r="C70" s="78">
        <v>48</v>
      </c>
      <c r="D70" s="107" t="s">
        <v>124</v>
      </c>
      <c r="E70" s="108">
        <v>4098</v>
      </c>
      <c r="F70" s="109">
        <v>111.71351878965349</v>
      </c>
      <c r="G70" s="108">
        <v>32</v>
      </c>
      <c r="H70" s="109">
        <v>99.5625</v>
      </c>
      <c r="I70" s="108">
        <v>1</v>
      </c>
      <c r="J70" s="109">
        <v>42</v>
      </c>
      <c r="K70" s="108">
        <v>0</v>
      </c>
      <c r="L70" s="109"/>
      <c r="M70" s="108">
        <v>33</v>
      </c>
      <c r="N70" s="109">
        <v>24.393939393939394</v>
      </c>
      <c r="O70" s="65"/>
      <c r="P70" s="70"/>
      <c r="Q70" s="180"/>
      <c r="R70" s="181"/>
      <c r="S70" s="180"/>
      <c r="T70" s="181"/>
      <c r="U70" s="180"/>
      <c r="V70" s="181"/>
      <c r="W70" s="180"/>
      <c r="X70" s="181"/>
      <c r="Y70" s="180"/>
      <c r="Z70" s="181"/>
      <c r="AA70" s="178"/>
    </row>
    <row r="71" spans="1:27" s="30" customFormat="1" ht="15.75">
      <c r="A71" s="93"/>
      <c r="B71" s="93"/>
      <c r="C71" s="79">
        <v>51</v>
      </c>
      <c r="D71" s="110" t="s">
        <v>75</v>
      </c>
      <c r="E71" s="54">
        <v>189</v>
      </c>
      <c r="F71" s="111">
        <v>110.65079365079364</v>
      </c>
      <c r="G71" s="54">
        <v>0</v>
      </c>
      <c r="H71" s="111"/>
      <c r="I71" s="54">
        <v>2</v>
      </c>
      <c r="J71" s="111">
        <v>42</v>
      </c>
      <c r="K71" s="54">
        <v>0</v>
      </c>
      <c r="L71" s="111"/>
      <c r="M71" s="54">
        <v>0</v>
      </c>
      <c r="N71" s="111"/>
      <c r="O71" s="46"/>
      <c r="P71" s="106"/>
      <c r="Q71" s="182"/>
      <c r="R71" s="183"/>
      <c r="S71" s="182"/>
      <c r="T71" s="183"/>
      <c r="U71" s="182"/>
      <c r="V71" s="183"/>
      <c r="W71" s="182"/>
      <c r="X71" s="183"/>
      <c r="Y71" s="182"/>
      <c r="Z71" s="183"/>
      <c r="AA71" s="184"/>
    </row>
    <row r="72" spans="1:27" s="30" customFormat="1" ht="15.75">
      <c r="A72" s="93"/>
      <c r="B72" s="93"/>
      <c r="C72" s="79">
        <v>52</v>
      </c>
      <c r="D72" s="110" t="s">
        <v>76</v>
      </c>
      <c r="E72" s="54">
        <v>287</v>
      </c>
      <c r="F72" s="111">
        <v>111.24041811846691</v>
      </c>
      <c r="G72" s="54">
        <v>1</v>
      </c>
      <c r="H72" s="111">
        <v>56</v>
      </c>
      <c r="I72" s="54">
        <v>1</v>
      </c>
      <c r="J72" s="111">
        <v>42</v>
      </c>
      <c r="K72" s="54">
        <v>0</v>
      </c>
      <c r="L72" s="111"/>
      <c r="M72" s="54">
        <v>2</v>
      </c>
      <c r="N72" s="111">
        <v>28</v>
      </c>
      <c r="O72" s="46"/>
      <c r="P72" s="106"/>
      <c r="Q72" s="182"/>
      <c r="R72" s="183"/>
      <c r="S72" s="182"/>
      <c r="T72" s="183"/>
      <c r="U72" s="182"/>
      <c r="V72" s="183"/>
      <c r="W72" s="182"/>
      <c r="X72" s="183"/>
      <c r="Y72" s="182"/>
      <c r="Z72" s="183"/>
      <c r="AA72" s="184"/>
    </row>
    <row r="73" spans="1:27" ht="24" customHeight="1">
      <c r="A73" s="93"/>
      <c r="B73" s="93"/>
      <c r="C73" s="113"/>
      <c r="D73" s="72" t="s">
        <v>8</v>
      </c>
      <c r="E73" s="59">
        <v>170798</v>
      </c>
      <c r="F73" s="114">
        <v>112.13</v>
      </c>
      <c r="G73" s="59">
        <v>882</v>
      </c>
      <c r="H73" s="114">
        <v>87.86</v>
      </c>
      <c r="I73" s="59">
        <v>192</v>
      </c>
      <c r="J73" s="114">
        <v>42.7</v>
      </c>
      <c r="K73" s="59">
        <v>2</v>
      </c>
      <c r="L73" s="114">
        <v>42</v>
      </c>
      <c r="M73" s="59">
        <v>922</v>
      </c>
      <c r="N73" s="114">
        <v>22.17</v>
      </c>
      <c r="O73" s="46"/>
      <c r="P73" s="106"/>
      <c r="Q73" s="182"/>
      <c r="R73" s="183"/>
      <c r="S73" s="182"/>
      <c r="T73" s="183"/>
      <c r="U73" s="182"/>
      <c r="V73" s="183"/>
      <c r="W73" s="182"/>
      <c r="X73" s="183"/>
      <c r="Y73" s="182"/>
      <c r="Z73" s="183"/>
      <c r="AA73" s="178"/>
    </row>
    <row r="74" spans="1:27" ht="3.2" customHeight="1">
      <c r="A74" s="93"/>
      <c r="B74" s="93"/>
      <c r="C74" s="93"/>
      <c r="D74" s="60"/>
      <c r="E74" s="60"/>
      <c r="F74" s="60"/>
      <c r="G74" s="60"/>
      <c r="H74" s="60"/>
      <c r="I74" s="60"/>
      <c r="J74" s="60"/>
      <c r="K74" s="60"/>
      <c r="L74" s="60"/>
      <c r="O74" s="46"/>
      <c r="P74" s="106"/>
      <c r="Q74" s="180"/>
      <c r="R74" s="181"/>
      <c r="S74" s="180"/>
      <c r="T74" s="181"/>
      <c r="U74" s="180"/>
      <c r="V74" s="181"/>
      <c r="W74" s="180"/>
      <c r="X74" s="181"/>
      <c r="Y74" s="180"/>
      <c r="Z74" s="181"/>
      <c r="AA74" s="178"/>
    </row>
    <row r="75" spans="1:27" s="116" customFormat="1" ht="15.6" customHeight="1">
      <c r="A75" s="115"/>
      <c r="B75" s="115"/>
      <c r="C75" s="115"/>
      <c r="D75" s="218" t="s">
        <v>105</v>
      </c>
      <c r="E75" s="219"/>
      <c r="F75" s="219"/>
      <c r="G75" s="219"/>
      <c r="H75" s="219"/>
      <c r="I75" s="219"/>
      <c r="J75" s="219"/>
      <c r="K75" s="219"/>
      <c r="L75" s="219"/>
      <c r="M75" s="219"/>
      <c r="N75" s="219"/>
      <c r="O75" s="46"/>
      <c r="P75" s="106"/>
      <c r="Q75" s="180"/>
      <c r="R75" s="181"/>
      <c r="S75" s="180"/>
      <c r="T75" s="181"/>
      <c r="U75" s="180"/>
      <c r="V75" s="181"/>
      <c r="W75" s="180"/>
      <c r="X75" s="181"/>
      <c r="Y75" s="180"/>
      <c r="Z75" s="181"/>
      <c r="AA75" s="185"/>
    </row>
    <row r="76" spans="1:27" s="116" customFormat="1" ht="27.6" customHeight="1">
      <c r="A76" s="115"/>
      <c r="B76" s="115"/>
      <c r="C76" s="115"/>
      <c r="D76" s="220" t="s">
        <v>106</v>
      </c>
      <c r="E76" s="221"/>
      <c r="F76" s="221"/>
      <c r="G76" s="221"/>
      <c r="H76" s="221"/>
      <c r="I76" s="221"/>
      <c r="J76" s="221"/>
      <c r="K76" s="221"/>
      <c r="L76" s="221"/>
      <c r="M76" s="221"/>
      <c r="N76" s="221"/>
      <c r="O76" s="117"/>
      <c r="Q76" s="180"/>
      <c r="R76" s="181"/>
      <c r="S76" s="180"/>
      <c r="T76" s="181"/>
      <c r="U76" s="180"/>
      <c r="V76" s="181"/>
      <c r="W76" s="180"/>
      <c r="X76" s="181"/>
      <c r="Y76" s="180"/>
      <c r="Z76" s="181"/>
      <c r="AA76" s="185"/>
    </row>
    <row r="77" spans="1:27" s="116" customFormat="1" ht="13.9" customHeight="1">
      <c r="A77" s="115"/>
      <c r="B77" s="115"/>
      <c r="C77" s="115"/>
      <c r="D77" s="220" t="s">
        <v>107</v>
      </c>
      <c r="E77" s="221"/>
      <c r="F77" s="221"/>
      <c r="G77" s="221"/>
      <c r="H77" s="221"/>
      <c r="I77" s="221"/>
      <c r="J77" s="221"/>
      <c r="K77" s="221"/>
      <c r="L77" s="221"/>
      <c r="M77" s="221"/>
      <c r="N77" s="221"/>
      <c r="O77" s="117"/>
      <c r="Q77" s="185"/>
      <c r="R77" s="185"/>
      <c r="S77" s="185"/>
      <c r="T77" s="185"/>
      <c r="U77" s="185"/>
      <c r="V77" s="185"/>
      <c r="W77" s="185"/>
      <c r="X77" s="185"/>
      <c r="Y77" s="185"/>
      <c r="Z77" s="185"/>
      <c r="AA77" s="185"/>
    </row>
    <row r="78" spans="1:27" s="116" customFormat="1" ht="24.2" customHeight="1">
      <c r="A78" s="115"/>
      <c r="B78" s="115"/>
      <c r="C78" s="115"/>
      <c r="D78" s="220" t="s">
        <v>108</v>
      </c>
      <c r="E78" s="221"/>
      <c r="F78" s="221"/>
      <c r="G78" s="221"/>
      <c r="H78" s="221"/>
      <c r="I78" s="221"/>
      <c r="J78" s="221"/>
      <c r="K78" s="221"/>
      <c r="L78" s="221"/>
      <c r="M78" s="221"/>
      <c r="N78" s="221"/>
      <c r="O78" s="117"/>
      <c r="Q78" s="185"/>
      <c r="R78" s="185"/>
      <c r="S78" s="185"/>
      <c r="T78" s="185"/>
      <c r="U78" s="185"/>
      <c r="V78" s="185"/>
      <c r="W78" s="185"/>
      <c r="X78" s="185"/>
      <c r="Y78" s="185"/>
      <c r="Z78" s="185"/>
      <c r="AA78" s="185"/>
    </row>
    <row r="80" spans="1:27" hidden="1">
      <c r="E80" s="88"/>
    </row>
    <row r="81" spans="5:13" s="118" customFormat="1" hidden="1">
      <c r="E81" s="119">
        <f>E72+E71+E67+E63+E62+E61+E59++E54+E51+E46+E40+E30+E29+E26+E25+E24+E20+E11+E60</f>
        <v>170798</v>
      </c>
      <c r="F81" s="119"/>
      <c r="G81" s="119">
        <f>G72+G71+G67+G63+G62+G61+G59++G54+G51+G46+G40+G30+G29+G26+G25+G24+G20+G11+G60</f>
        <v>882</v>
      </c>
      <c r="I81" s="119">
        <f>I72+I71+I67+I63+I62+I61+I59++I54+I51+I46+I40+I30+I29+I26+I25+I24+I20+I11+I60</f>
        <v>192</v>
      </c>
      <c r="J81" s="120"/>
      <c r="K81" s="119">
        <f>K72+K71+K67+K63+K62+K61+K59++K54+K51+K46+K40+K30+K29+K26+K25+K24+K20+K11+K60</f>
        <v>2</v>
      </c>
      <c r="M81" s="119">
        <f>M72+M71+M67+M63+M62+M61+M59++M54+M51+M46+M40+M30+M29+M26+M25+M24+M20+M11+M60</f>
        <v>922</v>
      </c>
    </row>
    <row r="82" spans="5:13" hidden="1"/>
    <row r="83" spans="5:13" hidden="1">
      <c r="J83" s="16" t="s">
        <v>77</v>
      </c>
    </row>
    <row r="84" spans="5:13" hidden="1"/>
    <row r="85" spans="5:13" hidden="1"/>
    <row r="86" spans="5:13" hidden="1"/>
    <row r="87" spans="5:13" hidden="1"/>
    <row r="88" spans="5:13" hidden="1"/>
    <row r="89" spans="5:13" hidden="1"/>
    <row r="90" spans="5:13" hidden="1"/>
  </sheetData>
  <mergeCells count="12">
    <mergeCell ref="C9:C10"/>
    <mergeCell ref="D75:N75"/>
    <mergeCell ref="D76:N76"/>
    <mergeCell ref="D77:N77"/>
    <mergeCell ref="D78:N78"/>
    <mergeCell ref="D4:N4"/>
    <mergeCell ref="D5:N5"/>
    <mergeCell ref="D6:N6"/>
    <mergeCell ref="D7:N7"/>
    <mergeCell ref="E9:H9"/>
    <mergeCell ref="I9:L9"/>
    <mergeCell ref="M9:N9"/>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autoPageBreaks="0" fitToPage="1"/>
  </sheetPr>
  <dimension ref="B22:E26"/>
  <sheetViews>
    <sheetView showGridLines="0" showRowColHeaders="0" zoomScaleNormal="100" zoomScaleSheetLayoutView="100" workbookViewId="0">
      <selection activeCell="I35" sqref="I35"/>
    </sheetView>
  </sheetViews>
  <sheetFormatPr baseColWidth="10" defaultRowHeight="15"/>
  <cols>
    <col min="2" max="4" width="20.7109375" customWidth="1"/>
  </cols>
  <sheetData>
    <row r="22" spans="2:5" ht="26.25" customHeight="1">
      <c r="B22" s="222" t="s">
        <v>110</v>
      </c>
      <c r="C22" s="222"/>
      <c r="D22" s="222"/>
      <c r="E22" s="6"/>
    </row>
    <row r="23" spans="2:5" ht="26.25" customHeight="1">
      <c r="B23" s="223">
        <v>43885</v>
      </c>
      <c r="C23" s="223"/>
      <c r="D23" s="223"/>
      <c r="E23" s="7"/>
    </row>
    <row r="24" spans="2:5" ht="14.25" customHeight="1">
      <c r="B24" s="8"/>
      <c r="C24" s="8"/>
      <c r="D24" s="8"/>
    </row>
    <row r="25" spans="2:5" ht="26.25">
      <c r="B25" s="9" t="s">
        <v>2</v>
      </c>
      <c r="C25" s="8"/>
      <c r="D25" s="10">
        <v>38454</v>
      </c>
    </row>
    <row r="26" spans="2:5" ht="26.25">
      <c r="B26" s="9" t="s">
        <v>3</v>
      </c>
      <c r="C26" s="8"/>
      <c r="D26" s="11">
        <v>5431</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P69"/>
  <sheetViews>
    <sheetView showGridLines="0" showRowColHeaders="0" zoomScaleNormal="100" workbookViewId="0">
      <pane ySplit="5" topLeftCell="A45" activePane="bottomLeft" state="frozen"/>
      <selection activeCell="C25" sqref="C25"/>
      <selection pane="bottomLeft" activeCell="I17" sqref="I17"/>
    </sheetView>
  </sheetViews>
  <sheetFormatPr baseColWidth="10" defaultColWidth="11.42578125" defaultRowHeight="12.75"/>
  <cols>
    <col min="1" max="1" width="2.5703125" style="144" customWidth="1"/>
    <col min="2" max="2" width="7.42578125" style="144" customWidth="1"/>
    <col min="3" max="3" width="20" style="141" customWidth="1"/>
    <col min="4" max="4" width="12.85546875" style="170" hidden="1" customWidth="1"/>
    <col min="5" max="5" width="12.28515625" style="170" hidden="1" customWidth="1"/>
    <col min="6" max="6" width="14.85546875" style="171" hidden="1" customWidth="1"/>
    <col min="7" max="7" width="16.5703125" style="170" customWidth="1"/>
    <col min="8" max="8" width="16" style="170" customWidth="1"/>
    <col min="9" max="9" width="13.42578125" style="171" customWidth="1"/>
    <col min="10" max="10" width="14" style="171" customWidth="1"/>
    <col min="11" max="11" width="12.85546875" style="171" customWidth="1"/>
    <col min="12" max="16384" width="11.42578125" style="144"/>
  </cols>
  <sheetData>
    <row r="1" spans="2:16" s="141" customFormat="1" ht="24.6" customHeight="1">
      <c r="C1" s="226" t="s">
        <v>78</v>
      </c>
      <c r="D1" s="227"/>
      <c r="E1" s="227"/>
      <c r="F1" s="227"/>
      <c r="G1" s="227"/>
      <c r="H1" s="227"/>
      <c r="I1" s="227"/>
      <c r="J1" s="227"/>
      <c r="K1" s="227"/>
    </row>
    <row r="2" spans="2:16" s="141" customFormat="1" ht="19.149999999999999" customHeight="1">
      <c r="C2" s="228" t="s">
        <v>115</v>
      </c>
      <c r="D2" s="229"/>
      <c r="E2" s="229"/>
      <c r="F2" s="229"/>
      <c r="G2" s="229"/>
      <c r="H2" s="229"/>
      <c r="I2" s="229"/>
      <c r="J2" s="229"/>
      <c r="K2" s="229"/>
    </row>
    <row r="3" spans="2:16" s="141" customFormat="1" ht="14.25" customHeight="1">
      <c r="C3" s="230"/>
      <c r="D3" s="231"/>
      <c r="E3" s="231"/>
      <c r="F3" s="231"/>
      <c r="G3" s="231"/>
      <c r="H3" s="231"/>
      <c r="I3" s="231"/>
      <c r="J3" s="231"/>
      <c r="K3" s="231"/>
    </row>
    <row r="4" spans="2:16" s="146" customFormat="1" ht="18.600000000000001" customHeight="1">
      <c r="B4" s="224" t="s">
        <v>104</v>
      </c>
      <c r="C4" s="145"/>
      <c r="D4" s="232">
        <v>2019</v>
      </c>
      <c r="E4" s="233"/>
      <c r="F4" s="234"/>
      <c r="G4" s="235" t="s">
        <v>2</v>
      </c>
      <c r="H4" s="237" t="s">
        <v>3</v>
      </c>
      <c r="I4" s="239" t="s">
        <v>79</v>
      </c>
      <c r="J4" s="232" t="s">
        <v>80</v>
      </c>
      <c r="K4" s="234"/>
    </row>
    <row r="5" spans="2:16" s="151" customFormat="1" ht="16.350000000000001" customHeight="1">
      <c r="B5" s="225"/>
      <c r="C5" s="147"/>
      <c r="D5" s="148" t="s">
        <v>2</v>
      </c>
      <c r="E5" s="149" t="s">
        <v>3</v>
      </c>
      <c r="F5" s="150" t="s">
        <v>79</v>
      </c>
      <c r="G5" s="236"/>
      <c r="H5" s="238"/>
      <c r="I5" s="240"/>
      <c r="J5" s="148" t="s">
        <v>81</v>
      </c>
      <c r="K5" s="150" t="s">
        <v>82</v>
      </c>
    </row>
    <row r="6" spans="2:16" s="142" customFormat="1" ht="15.75">
      <c r="B6" s="152">
        <v>4</v>
      </c>
      <c r="C6" s="152" t="s">
        <v>23</v>
      </c>
      <c r="D6" s="153">
        <v>299</v>
      </c>
      <c r="E6" s="154">
        <v>43</v>
      </c>
      <c r="F6" s="155">
        <v>342</v>
      </c>
      <c r="G6" s="153">
        <v>299</v>
      </c>
      <c r="H6" s="156">
        <v>36</v>
      </c>
      <c r="I6" s="155">
        <v>335</v>
      </c>
      <c r="J6" s="153">
        <f>I6-F6</f>
        <v>-7</v>
      </c>
      <c r="K6" s="157">
        <f>I6/F6-1</f>
        <v>-2.0467836257309968E-2</v>
      </c>
      <c r="N6" s="186"/>
      <c r="O6" s="186"/>
      <c r="P6" s="187"/>
    </row>
    <row r="7" spans="2:16" s="142" customFormat="1" ht="15.75">
      <c r="B7" s="152">
        <v>11</v>
      </c>
      <c r="C7" s="152" t="s">
        <v>24</v>
      </c>
      <c r="D7" s="153">
        <v>698</v>
      </c>
      <c r="E7" s="154">
        <v>57</v>
      </c>
      <c r="F7" s="155">
        <v>755</v>
      </c>
      <c r="G7" s="153">
        <v>617</v>
      </c>
      <c r="H7" s="156">
        <v>45</v>
      </c>
      <c r="I7" s="155">
        <v>662</v>
      </c>
      <c r="J7" s="153">
        <f>I7-F7</f>
        <v>-93</v>
      </c>
      <c r="K7" s="157">
        <f>I7/F7-1</f>
        <v>-0.12317880794701985</v>
      </c>
      <c r="N7" s="186"/>
      <c r="O7" s="186"/>
      <c r="P7" s="187"/>
    </row>
    <row r="8" spans="2:16" s="142" customFormat="1" ht="15.75">
      <c r="B8" s="152">
        <v>14</v>
      </c>
      <c r="C8" s="152" t="s">
        <v>25</v>
      </c>
      <c r="D8" s="153">
        <v>316</v>
      </c>
      <c r="E8" s="154">
        <v>31</v>
      </c>
      <c r="F8" s="155">
        <v>347</v>
      </c>
      <c r="G8" s="153">
        <v>298</v>
      </c>
      <c r="H8" s="156">
        <v>39</v>
      </c>
      <c r="I8" s="155">
        <v>337</v>
      </c>
      <c r="J8" s="153">
        <f t="shared" ref="J8:J68" si="0">I8-F8</f>
        <v>-10</v>
      </c>
      <c r="K8" s="157">
        <f t="shared" ref="K8:K68" si="1">I8/F8-1</f>
        <v>-2.8818443804034533E-2</v>
      </c>
      <c r="N8" s="186"/>
      <c r="O8" s="186"/>
      <c r="P8" s="187"/>
    </row>
    <row r="9" spans="2:16" s="142" customFormat="1" ht="15.75">
      <c r="B9" s="152">
        <v>18</v>
      </c>
      <c r="C9" s="152" t="s">
        <v>26</v>
      </c>
      <c r="D9" s="153">
        <v>427</v>
      </c>
      <c r="E9" s="154">
        <v>53</v>
      </c>
      <c r="F9" s="155">
        <v>480</v>
      </c>
      <c r="G9" s="153">
        <v>431</v>
      </c>
      <c r="H9" s="156">
        <v>37</v>
      </c>
      <c r="I9" s="155">
        <v>468</v>
      </c>
      <c r="J9" s="153">
        <f t="shared" si="0"/>
        <v>-12</v>
      </c>
      <c r="K9" s="157">
        <f t="shared" si="1"/>
        <v>-2.5000000000000022E-2</v>
      </c>
      <c r="N9" s="186"/>
      <c r="O9" s="186"/>
      <c r="P9" s="187"/>
    </row>
    <row r="10" spans="2:16" s="142" customFormat="1" ht="15.75">
      <c r="B10" s="152">
        <v>21</v>
      </c>
      <c r="C10" s="152" t="s">
        <v>27</v>
      </c>
      <c r="D10" s="153">
        <v>150</v>
      </c>
      <c r="E10" s="154">
        <v>31</v>
      </c>
      <c r="F10" s="155">
        <v>181</v>
      </c>
      <c r="G10" s="153">
        <v>133</v>
      </c>
      <c r="H10" s="156">
        <v>26</v>
      </c>
      <c r="I10" s="155">
        <v>159</v>
      </c>
      <c r="J10" s="153">
        <f t="shared" si="0"/>
        <v>-22</v>
      </c>
      <c r="K10" s="157">
        <f t="shared" si="1"/>
        <v>-0.12154696132596687</v>
      </c>
      <c r="N10" s="186"/>
      <c r="O10" s="186"/>
      <c r="P10" s="187"/>
    </row>
    <row r="11" spans="2:16" s="142" customFormat="1" ht="15.75">
      <c r="B11" s="152">
        <v>23</v>
      </c>
      <c r="C11" s="152" t="s">
        <v>28</v>
      </c>
      <c r="D11" s="153">
        <v>268</v>
      </c>
      <c r="E11" s="154">
        <v>31</v>
      </c>
      <c r="F11" s="155">
        <v>299</v>
      </c>
      <c r="G11" s="153">
        <v>226</v>
      </c>
      <c r="H11" s="156">
        <v>32</v>
      </c>
      <c r="I11" s="155">
        <v>258</v>
      </c>
      <c r="J11" s="153">
        <f t="shared" si="0"/>
        <v>-41</v>
      </c>
      <c r="K11" s="157">
        <f t="shared" si="1"/>
        <v>-0.13712374581939801</v>
      </c>
      <c r="N11" s="186"/>
      <c r="O11" s="186"/>
      <c r="P11" s="187"/>
    </row>
    <row r="12" spans="2:16" s="142" customFormat="1" ht="15.75">
      <c r="B12" s="152">
        <v>29</v>
      </c>
      <c r="C12" s="152" t="s">
        <v>29</v>
      </c>
      <c r="D12" s="153">
        <v>1448</v>
      </c>
      <c r="E12" s="154">
        <v>205</v>
      </c>
      <c r="F12" s="155">
        <v>1653</v>
      </c>
      <c r="G12" s="153">
        <v>1218</v>
      </c>
      <c r="H12" s="156">
        <v>127</v>
      </c>
      <c r="I12" s="155">
        <v>1345</v>
      </c>
      <c r="J12" s="153">
        <f t="shared" si="0"/>
        <v>-308</v>
      </c>
      <c r="K12" s="157">
        <f t="shared" si="1"/>
        <v>-0.18632788868723538</v>
      </c>
      <c r="N12" s="186"/>
      <c r="O12" s="186"/>
      <c r="P12" s="187"/>
    </row>
    <row r="13" spans="2:16" s="142" customFormat="1" ht="15.75">
      <c r="B13" s="152">
        <v>41</v>
      </c>
      <c r="C13" s="152" t="s">
        <v>30</v>
      </c>
      <c r="D13" s="153">
        <v>1196</v>
      </c>
      <c r="E13" s="154">
        <v>149</v>
      </c>
      <c r="F13" s="155">
        <v>1345</v>
      </c>
      <c r="G13" s="153">
        <v>1070</v>
      </c>
      <c r="H13" s="156">
        <v>118</v>
      </c>
      <c r="I13" s="155">
        <v>1188</v>
      </c>
      <c r="J13" s="153">
        <f t="shared" si="0"/>
        <v>-157</v>
      </c>
      <c r="K13" s="157">
        <f t="shared" si="1"/>
        <v>-0.11672862453531596</v>
      </c>
      <c r="N13" s="186"/>
      <c r="O13" s="186"/>
      <c r="P13" s="187"/>
    </row>
    <row r="14" spans="2:16" s="143" customFormat="1" ht="15.75">
      <c r="B14" s="158"/>
      <c r="C14" s="158" t="s">
        <v>22</v>
      </c>
      <c r="D14" s="159">
        <v>4802</v>
      </c>
      <c r="E14" s="160">
        <v>600</v>
      </c>
      <c r="F14" s="161">
        <v>5402</v>
      </c>
      <c r="G14" s="159">
        <v>4292</v>
      </c>
      <c r="H14" s="162">
        <v>460</v>
      </c>
      <c r="I14" s="161">
        <v>4752</v>
      </c>
      <c r="J14" s="159">
        <f t="shared" si="0"/>
        <v>-650</v>
      </c>
      <c r="K14" s="163">
        <f t="shared" si="1"/>
        <v>-0.12032580525731207</v>
      </c>
      <c r="N14" s="188"/>
      <c r="O14" s="188"/>
      <c r="P14" s="188"/>
    </row>
    <row r="15" spans="2:16" s="142" customFormat="1" ht="15.75">
      <c r="B15" s="152">
        <v>22</v>
      </c>
      <c r="C15" s="152" t="s">
        <v>32</v>
      </c>
      <c r="D15" s="153">
        <v>199</v>
      </c>
      <c r="E15" s="154">
        <v>30</v>
      </c>
      <c r="F15" s="155">
        <v>229</v>
      </c>
      <c r="G15" s="153">
        <v>211</v>
      </c>
      <c r="H15" s="156">
        <v>44</v>
      </c>
      <c r="I15" s="155">
        <v>255</v>
      </c>
      <c r="J15" s="153">
        <f t="shared" si="0"/>
        <v>26</v>
      </c>
      <c r="K15" s="157">
        <f t="shared" si="1"/>
        <v>0.11353711790393017</v>
      </c>
      <c r="N15" s="186"/>
      <c r="O15" s="186"/>
      <c r="P15" s="187"/>
    </row>
    <row r="16" spans="2:16" s="142" customFormat="1" ht="15.75">
      <c r="B16" s="152">
        <v>40</v>
      </c>
      <c r="C16" s="152" t="s">
        <v>33</v>
      </c>
      <c r="D16" s="153">
        <v>144</v>
      </c>
      <c r="E16" s="154">
        <v>16</v>
      </c>
      <c r="F16" s="155">
        <v>160</v>
      </c>
      <c r="G16" s="153">
        <v>158</v>
      </c>
      <c r="H16" s="156">
        <v>21</v>
      </c>
      <c r="I16" s="155">
        <v>179</v>
      </c>
      <c r="J16" s="153">
        <f t="shared" si="0"/>
        <v>19</v>
      </c>
      <c r="K16" s="157">
        <f t="shared" si="1"/>
        <v>0.11874999999999991</v>
      </c>
      <c r="N16" s="186"/>
      <c r="O16" s="186"/>
      <c r="P16" s="187"/>
    </row>
    <row r="17" spans="2:16" s="142" customFormat="1" ht="15.75">
      <c r="B17" s="152">
        <v>50</v>
      </c>
      <c r="C17" s="152" t="s">
        <v>34</v>
      </c>
      <c r="D17" s="153">
        <v>1355</v>
      </c>
      <c r="E17" s="154">
        <v>122</v>
      </c>
      <c r="F17" s="155">
        <v>1477</v>
      </c>
      <c r="G17" s="153">
        <v>1241</v>
      </c>
      <c r="H17" s="156">
        <v>128</v>
      </c>
      <c r="I17" s="155">
        <v>1369</v>
      </c>
      <c r="J17" s="153">
        <f t="shared" si="0"/>
        <v>-108</v>
      </c>
      <c r="K17" s="157">
        <f t="shared" si="1"/>
        <v>-7.3121191604603952E-2</v>
      </c>
      <c r="N17" s="186"/>
      <c r="O17" s="186"/>
      <c r="P17" s="187"/>
    </row>
    <row r="18" spans="2:16" s="143" customFormat="1" ht="15.75">
      <c r="B18" s="158"/>
      <c r="C18" s="158" t="s">
        <v>31</v>
      </c>
      <c r="D18" s="159">
        <v>1698</v>
      </c>
      <c r="E18" s="160">
        <v>168</v>
      </c>
      <c r="F18" s="161">
        <v>1866</v>
      </c>
      <c r="G18" s="159">
        <v>1610</v>
      </c>
      <c r="H18" s="162">
        <v>193</v>
      </c>
      <c r="I18" s="161">
        <v>1803</v>
      </c>
      <c r="J18" s="159">
        <f t="shared" si="0"/>
        <v>-63</v>
      </c>
      <c r="K18" s="163">
        <f t="shared" si="1"/>
        <v>-3.3762057877813501E-2</v>
      </c>
      <c r="N18" s="188"/>
      <c r="O18" s="188"/>
      <c r="P18" s="188"/>
    </row>
    <row r="19" spans="2:16" s="143" customFormat="1" ht="15.75">
      <c r="B19" s="158">
        <v>33</v>
      </c>
      <c r="C19" s="158" t="s">
        <v>35</v>
      </c>
      <c r="D19" s="159">
        <v>505</v>
      </c>
      <c r="E19" s="160">
        <v>51</v>
      </c>
      <c r="F19" s="161">
        <v>556</v>
      </c>
      <c r="G19" s="159">
        <v>430</v>
      </c>
      <c r="H19" s="162">
        <v>44</v>
      </c>
      <c r="I19" s="161">
        <v>474</v>
      </c>
      <c r="J19" s="159">
        <f t="shared" si="0"/>
        <v>-82</v>
      </c>
      <c r="K19" s="163">
        <f t="shared" si="1"/>
        <v>-0.14748201438848918</v>
      </c>
      <c r="N19" s="188"/>
      <c r="O19" s="188"/>
      <c r="P19" s="188"/>
    </row>
    <row r="20" spans="2:16" s="143" customFormat="1" ht="15.75">
      <c r="B20" s="158">
        <v>7</v>
      </c>
      <c r="C20" s="158" t="s">
        <v>36</v>
      </c>
      <c r="D20" s="159">
        <v>1027</v>
      </c>
      <c r="E20" s="160">
        <v>189</v>
      </c>
      <c r="F20" s="161">
        <v>1216</v>
      </c>
      <c r="G20" s="159">
        <v>910</v>
      </c>
      <c r="H20" s="162">
        <v>162</v>
      </c>
      <c r="I20" s="161">
        <v>1072</v>
      </c>
      <c r="J20" s="159">
        <f t="shared" si="0"/>
        <v>-144</v>
      </c>
      <c r="K20" s="163">
        <f t="shared" si="1"/>
        <v>-0.11842105263157898</v>
      </c>
      <c r="N20" s="188"/>
      <c r="O20" s="188"/>
      <c r="P20" s="188"/>
    </row>
    <row r="21" spans="2:16" s="142" customFormat="1" ht="15.75">
      <c r="B21" s="152">
        <v>35</v>
      </c>
      <c r="C21" s="152" t="s">
        <v>38</v>
      </c>
      <c r="D21" s="153">
        <v>410</v>
      </c>
      <c r="E21" s="154">
        <v>62</v>
      </c>
      <c r="F21" s="155">
        <v>472</v>
      </c>
      <c r="G21" s="153">
        <v>339</v>
      </c>
      <c r="H21" s="156">
        <v>58</v>
      </c>
      <c r="I21" s="155">
        <v>397</v>
      </c>
      <c r="J21" s="153">
        <f t="shared" si="0"/>
        <v>-75</v>
      </c>
      <c r="K21" s="157">
        <f t="shared" si="1"/>
        <v>-0.15889830508474578</v>
      </c>
      <c r="N21" s="186"/>
      <c r="O21" s="186"/>
      <c r="P21" s="187"/>
    </row>
    <row r="22" spans="2:16" s="142" customFormat="1" ht="15.75">
      <c r="B22" s="152">
        <v>38</v>
      </c>
      <c r="C22" s="152" t="s">
        <v>83</v>
      </c>
      <c r="D22" s="153">
        <v>239</v>
      </c>
      <c r="E22" s="154">
        <v>54</v>
      </c>
      <c r="F22" s="155">
        <v>293</v>
      </c>
      <c r="G22" s="153">
        <v>195</v>
      </c>
      <c r="H22" s="156">
        <v>35</v>
      </c>
      <c r="I22" s="155">
        <v>230</v>
      </c>
      <c r="J22" s="153">
        <f t="shared" si="0"/>
        <v>-63</v>
      </c>
      <c r="K22" s="157">
        <f t="shared" si="1"/>
        <v>-0.21501706484641636</v>
      </c>
      <c r="N22" s="186"/>
      <c r="O22" s="186"/>
      <c r="P22" s="187"/>
    </row>
    <row r="23" spans="2:16" s="143" customFormat="1" ht="15.75">
      <c r="B23" s="158"/>
      <c r="C23" s="158" t="s">
        <v>37</v>
      </c>
      <c r="D23" s="159">
        <v>649</v>
      </c>
      <c r="E23" s="160">
        <v>116</v>
      </c>
      <c r="F23" s="161">
        <v>765</v>
      </c>
      <c r="G23" s="159">
        <v>534</v>
      </c>
      <c r="H23" s="162">
        <v>93</v>
      </c>
      <c r="I23" s="161">
        <v>627</v>
      </c>
      <c r="J23" s="159">
        <f t="shared" si="0"/>
        <v>-138</v>
      </c>
      <c r="K23" s="163">
        <f t="shared" si="1"/>
        <v>-0.18039215686274512</v>
      </c>
      <c r="N23" s="188"/>
      <c r="O23" s="188"/>
      <c r="P23" s="188"/>
    </row>
    <row r="24" spans="2:16" s="143" customFormat="1" ht="15.75">
      <c r="B24" s="158">
        <v>39</v>
      </c>
      <c r="C24" s="158" t="s">
        <v>40</v>
      </c>
      <c r="D24" s="159">
        <v>321</v>
      </c>
      <c r="E24" s="160">
        <v>33</v>
      </c>
      <c r="F24" s="161">
        <v>354</v>
      </c>
      <c r="G24" s="159">
        <v>322</v>
      </c>
      <c r="H24" s="162">
        <v>48</v>
      </c>
      <c r="I24" s="161">
        <v>370</v>
      </c>
      <c r="J24" s="159">
        <f t="shared" si="0"/>
        <v>16</v>
      </c>
      <c r="K24" s="163">
        <f t="shared" si="1"/>
        <v>4.5197740112994378E-2</v>
      </c>
      <c r="N24" s="188"/>
      <c r="O24" s="188"/>
      <c r="P24" s="188"/>
    </row>
    <row r="25" spans="2:16" s="142" customFormat="1" ht="15.75">
      <c r="B25" s="152">
        <v>5</v>
      </c>
      <c r="C25" s="152" t="s">
        <v>42</v>
      </c>
      <c r="D25" s="153">
        <v>160</v>
      </c>
      <c r="E25" s="154">
        <v>10</v>
      </c>
      <c r="F25" s="155">
        <v>170</v>
      </c>
      <c r="G25" s="153">
        <v>143</v>
      </c>
      <c r="H25" s="156">
        <v>11</v>
      </c>
      <c r="I25" s="155">
        <v>154</v>
      </c>
      <c r="J25" s="153">
        <f t="shared" si="0"/>
        <v>-16</v>
      </c>
      <c r="K25" s="157">
        <f t="shared" si="1"/>
        <v>-9.4117647058823528E-2</v>
      </c>
      <c r="N25" s="186"/>
      <c r="O25" s="186"/>
      <c r="P25" s="187"/>
    </row>
    <row r="26" spans="2:16" s="142" customFormat="1" ht="15.75">
      <c r="B26" s="152">
        <v>9</v>
      </c>
      <c r="C26" s="152" t="s">
        <v>43</v>
      </c>
      <c r="D26" s="153">
        <v>450</v>
      </c>
      <c r="E26" s="154">
        <v>43</v>
      </c>
      <c r="F26" s="155">
        <v>493</v>
      </c>
      <c r="G26" s="153">
        <v>445</v>
      </c>
      <c r="H26" s="156">
        <v>45</v>
      </c>
      <c r="I26" s="155">
        <v>490</v>
      </c>
      <c r="J26" s="153">
        <f t="shared" si="0"/>
        <v>-3</v>
      </c>
      <c r="K26" s="157">
        <f t="shared" si="1"/>
        <v>-6.0851926977687487E-3</v>
      </c>
      <c r="N26" s="186"/>
      <c r="O26" s="186"/>
      <c r="P26" s="187"/>
    </row>
    <row r="27" spans="2:16" s="142" customFormat="1" ht="15.75">
      <c r="B27" s="152">
        <v>24</v>
      </c>
      <c r="C27" s="152" t="s">
        <v>44</v>
      </c>
      <c r="D27" s="153">
        <v>309</v>
      </c>
      <c r="E27" s="154">
        <v>49</v>
      </c>
      <c r="F27" s="155">
        <v>358</v>
      </c>
      <c r="G27" s="153">
        <v>348</v>
      </c>
      <c r="H27" s="156">
        <v>49</v>
      </c>
      <c r="I27" s="155">
        <v>397</v>
      </c>
      <c r="J27" s="153">
        <f t="shared" si="0"/>
        <v>39</v>
      </c>
      <c r="K27" s="157">
        <f t="shared" si="1"/>
        <v>0.1089385474860336</v>
      </c>
      <c r="N27" s="186"/>
      <c r="O27" s="186"/>
      <c r="P27" s="187"/>
    </row>
    <row r="28" spans="2:16" s="142" customFormat="1" ht="15.75">
      <c r="B28" s="152">
        <v>34</v>
      </c>
      <c r="C28" s="152" t="s">
        <v>45</v>
      </c>
      <c r="D28" s="153">
        <v>126</v>
      </c>
      <c r="E28" s="154">
        <v>8</v>
      </c>
      <c r="F28" s="155">
        <v>134</v>
      </c>
      <c r="G28" s="153">
        <v>170</v>
      </c>
      <c r="H28" s="156">
        <v>5</v>
      </c>
      <c r="I28" s="155">
        <v>175</v>
      </c>
      <c r="J28" s="153">
        <f t="shared" si="0"/>
        <v>41</v>
      </c>
      <c r="K28" s="157">
        <f t="shared" si="1"/>
        <v>0.30597014925373145</v>
      </c>
      <c r="N28" s="186"/>
      <c r="O28" s="186"/>
      <c r="P28" s="187"/>
    </row>
    <row r="29" spans="2:16" s="142" customFormat="1" ht="15.75">
      <c r="B29" s="152">
        <v>37</v>
      </c>
      <c r="C29" s="152" t="s">
        <v>46</v>
      </c>
      <c r="D29" s="153">
        <v>296</v>
      </c>
      <c r="E29" s="154">
        <v>33</v>
      </c>
      <c r="F29" s="155">
        <v>329</v>
      </c>
      <c r="G29" s="153">
        <v>273</v>
      </c>
      <c r="H29" s="156">
        <v>38</v>
      </c>
      <c r="I29" s="155">
        <v>311</v>
      </c>
      <c r="J29" s="153">
        <f t="shared" si="0"/>
        <v>-18</v>
      </c>
      <c r="K29" s="157">
        <f t="shared" si="1"/>
        <v>-5.4711246200607855E-2</v>
      </c>
      <c r="N29" s="186"/>
      <c r="O29" s="186"/>
      <c r="P29" s="187"/>
    </row>
    <row r="30" spans="2:16" s="142" customFormat="1" ht="15.75">
      <c r="B30" s="152">
        <v>40</v>
      </c>
      <c r="C30" s="152" t="s">
        <v>47</v>
      </c>
      <c r="D30" s="153">
        <v>117</v>
      </c>
      <c r="E30" s="154">
        <v>10</v>
      </c>
      <c r="F30" s="155">
        <v>127</v>
      </c>
      <c r="G30" s="153">
        <v>135</v>
      </c>
      <c r="H30" s="156">
        <v>20</v>
      </c>
      <c r="I30" s="155">
        <v>155</v>
      </c>
      <c r="J30" s="153">
        <f t="shared" si="0"/>
        <v>28</v>
      </c>
      <c r="K30" s="157">
        <f t="shared" si="1"/>
        <v>0.22047244094488194</v>
      </c>
      <c r="N30" s="186"/>
      <c r="O30" s="186"/>
      <c r="P30" s="187"/>
    </row>
    <row r="31" spans="2:16" s="142" customFormat="1" ht="15.75">
      <c r="B31" s="152">
        <v>42</v>
      </c>
      <c r="C31" s="152" t="s">
        <v>48</v>
      </c>
      <c r="D31" s="153">
        <v>98</v>
      </c>
      <c r="E31" s="154">
        <v>17</v>
      </c>
      <c r="F31" s="155">
        <v>115</v>
      </c>
      <c r="G31" s="153">
        <v>107</v>
      </c>
      <c r="H31" s="156">
        <v>22</v>
      </c>
      <c r="I31" s="155">
        <v>129</v>
      </c>
      <c r="J31" s="153">
        <f t="shared" si="0"/>
        <v>14</v>
      </c>
      <c r="K31" s="157">
        <f t="shared" si="1"/>
        <v>0.12173913043478257</v>
      </c>
      <c r="N31" s="186"/>
      <c r="O31" s="186"/>
      <c r="P31" s="187"/>
    </row>
    <row r="32" spans="2:16" s="142" customFormat="1" ht="15.75">
      <c r="B32" s="152">
        <v>47</v>
      </c>
      <c r="C32" s="152" t="s">
        <v>49</v>
      </c>
      <c r="D32" s="153">
        <v>581</v>
      </c>
      <c r="E32" s="154">
        <v>53</v>
      </c>
      <c r="F32" s="155">
        <v>634</v>
      </c>
      <c r="G32" s="153">
        <v>627</v>
      </c>
      <c r="H32" s="156">
        <v>49</v>
      </c>
      <c r="I32" s="155">
        <v>676</v>
      </c>
      <c r="J32" s="153">
        <f t="shared" si="0"/>
        <v>42</v>
      </c>
      <c r="K32" s="157">
        <f t="shared" si="1"/>
        <v>6.6246056782334417E-2</v>
      </c>
      <c r="N32" s="186"/>
      <c r="O32" s="186"/>
      <c r="P32" s="187"/>
    </row>
    <row r="33" spans="2:16" s="142" customFormat="1" ht="15.75">
      <c r="B33" s="152">
        <v>49</v>
      </c>
      <c r="C33" s="152" t="s">
        <v>50</v>
      </c>
      <c r="D33" s="153">
        <v>110</v>
      </c>
      <c r="E33" s="154">
        <v>8</v>
      </c>
      <c r="F33" s="155">
        <v>118</v>
      </c>
      <c r="G33" s="153">
        <v>140</v>
      </c>
      <c r="H33" s="156">
        <v>13</v>
      </c>
      <c r="I33" s="155">
        <v>153</v>
      </c>
      <c r="J33" s="153">
        <f t="shared" si="0"/>
        <v>35</v>
      </c>
      <c r="K33" s="157">
        <f t="shared" si="1"/>
        <v>0.29661016949152552</v>
      </c>
      <c r="N33" s="186"/>
      <c r="O33" s="186"/>
      <c r="P33" s="187"/>
    </row>
    <row r="34" spans="2:16" s="143" customFormat="1" ht="15.75">
      <c r="B34" s="158"/>
      <c r="C34" s="158" t="s">
        <v>84</v>
      </c>
      <c r="D34" s="159">
        <v>2247</v>
      </c>
      <c r="E34" s="160">
        <v>231</v>
      </c>
      <c r="F34" s="161">
        <v>2478</v>
      </c>
      <c r="G34" s="159">
        <v>2388</v>
      </c>
      <c r="H34" s="162">
        <v>252</v>
      </c>
      <c r="I34" s="161">
        <v>2640</v>
      </c>
      <c r="J34" s="159">
        <f t="shared" si="0"/>
        <v>162</v>
      </c>
      <c r="K34" s="163">
        <f t="shared" si="1"/>
        <v>6.5375302663438273E-2</v>
      </c>
      <c r="N34" s="188"/>
      <c r="O34" s="188"/>
      <c r="P34" s="188"/>
    </row>
    <row r="35" spans="2:16" s="142" customFormat="1" ht="15.75">
      <c r="B35" s="152">
        <v>2</v>
      </c>
      <c r="C35" s="152" t="s">
        <v>52</v>
      </c>
      <c r="D35" s="153">
        <v>413</v>
      </c>
      <c r="E35" s="154">
        <v>39</v>
      </c>
      <c r="F35" s="155">
        <v>452</v>
      </c>
      <c r="G35" s="153">
        <v>373</v>
      </c>
      <c r="H35" s="156">
        <v>52</v>
      </c>
      <c r="I35" s="155">
        <v>425</v>
      </c>
      <c r="J35" s="153">
        <f t="shared" si="0"/>
        <v>-27</v>
      </c>
      <c r="K35" s="157">
        <f t="shared" si="1"/>
        <v>-5.9734513274336321E-2</v>
      </c>
      <c r="N35" s="186"/>
      <c r="O35" s="186"/>
      <c r="P35" s="187"/>
    </row>
    <row r="36" spans="2:16" s="142" customFormat="1" ht="15.75">
      <c r="B36" s="152">
        <v>13</v>
      </c>
      <c r="C36" s="152" t="s">
        <v>53</v>
      </c>
      <c r="D36" s="153">
        <v>334</v>
      </c>
      <c r="E36" s="154">
        <v>27</v>
      </c>
      <c r="F36" s="155">
        <v>361</v>
      </c>
      <c r="G36" s="153">
        <v>367</v>
      </c>
      <c r="H36" s="156">
        <v>33</v>
      </c>
      <c r="I36" s="155">
        <v>400</v>
      </c>
      <c r="J36" s="153">
        <f t="shared" si="0"/>
        <v>39</v>
      </c>
      <c r="K36" s="157">
        <f t="shared" si="1"/>
        <v>0.10803324099723</v>
      </c>
      <c r="N36" s="186"/>
      <c r="O36" s="186"/>
      <c r="P36" s="187"/>
    </row>
    <row r="37" spans="2:16" s="142" customFormat="1" ht="15.75">
      <c r="B37" s="152">
        <v>16</v>
      </c>
      <c r="C37" s="152" t="s">
        <v>54</v>
      </c>
      <c r="D37" s="153">
        <v>147</v>
      </c>
      <c r="E37" s="154">
        <v>19</v>
      </c>
      <c r="F37" s="155">
        <v>166</v>
      </c>
      <c r="G37" s="153">
        <v>144</v>
      </c>
      <c r="H37" s="156">
        <v>18</v>
      </c>
      <c r="I37" s="155">
        <v>162</v>
      </c>
      <c r="J37" s="153">
        <f t="shared" si="0"/>
        <v>-4</v>
      </c>
      <c r="K37" s="157">
        <f t="shared" si="1"/>
        <v>-2.4096385542168641E-2</v>
      </c>
      <c r="N37" s="186"/>
      <c r="O37" s="186"/>
      <c r="P37" s="187"/>
    </row>
    <row r="38" spans="2:16" s="142" customFormat="1" ht="15.75">
      <c r="B38" s="152">
        <v>19</v>
      </c>
      <c r="C38" s="152" t="s">
        <v>55</v>
      </c>
      <c r="D38" s="153">
        <v>218</v>
      </c>
      <c r="E38" s="154">
        <v>41</v>
      </c>
      <c r="F38" s="155">
        <v>259</v>
      </c>
      <c r="G38" s="153">
        <v>248</v>
      </c>
      <c r="H38" s="156">
        <v>37</v>
      </c>
      <c r="I38" s="155">
        <v>285</v>
      </c>
      <c r="J38" s="153">
        <f t="shared" si="0"/>
        <v>26</v>
      </c>
      <c r="K38" s="157">
        <f t="shared" si="1"/>
        <v>0.10038610038610041</v>
      </c>
      <c r="N38" s="186"/>
      <c r="O38" s="186"/>
      <c r="P38" s="187"/>
    </row>
    <row r="39" spans="2:16" s="142" customFormat="1" ht="15.75">
      <c r="B39" s="152">
        <v>45</v>
      </c>
      <c r="C39" s="152" t="s">
        <v>56</v>
      </c>
      <c r="D39" s="153">
        <v>471</v>
      </c>
      <c r="E39" s="154">
        <v>56</v>
      </c>
      <c r="F39" s="155">
        <v>527</v>
      </c>
      <c r="G39" s="153">
        <v>416</v>
      </c>
      <c r="H39" s="156">
        <v>69</v>
      </c>
      <c r="I39" s="155">
        <v>485</v>
      </c>
      <c r="J39" s="153">
        <f t="shared" si="0"/>
        <v>-42</v>
      </c>
      <c r="K39" s="157">
        <f t="shared" si="1"/>
        <v>-7.9696394686907035E-2</v>
      </c>
      <c r="N39" s="186"/>
      <c r="O39" s="186"/>
      <c r="P39" s="187"/>
    </row>
    <row r="40" spans="2:16" s="143" customFormat="1" ht="15.75">
      <c r="B40" s="158"/>
      <c r="C40" s="158" t="s">
        <v>85</v>
      </c>
      <c r="D40" s="159">
        <v>1583</v>
      </c>
      <c r="E40" s="160">
        <v>182</v>
      </c>
      <c r="F40" s="161">
        <v>1765</v>
      </c>
      <c r="G40" s="159">
        <v>1548</v>
      </c>
      <c r="H40" s="162">
        <v>209</v>
      </c>
      <c r="I40" s="161">
        <v>1757</v>
      </c>
      <c r="J40" s="159">
        <f t="shared" si="0"/>
        <v>-8</v>
      </c>
      <c r="K40" s="163">
        <f t="shared" si="1"/>
        <v>-4.5325779036826663E-3</v>
      </c>
      <c r="N40" s="188"/>
      <c r="O40" s="188"/>
      <c r="P40" s="188"/>
    </row>
    <row r="41" spans="2:16" s="142" customFormat="1" ht="15.75">
      <c r="B41" s="152">
        <v>8</v>
      </c>
      <c r="C41" s="152" t="s">
        <v>58</v>
      </c>
      <c r="D41" s="153">
        <v>5264</v>
      </c>
      <c r="E41" s="154">
        <v>556</v>
      </c>
      <c r="F41" s="155">
        <v>5820</v>
      </c>
      <c r="G41" s="153">
        <v>4601</v>
      </c>
      <c r="H41" s="156">
        <v>480</v>
      </c>
      <c r="I41" s="155">
        <v>5081</v>
      </c>
      <c r="J41" s="153">
        <f t="shared" si="0"/>
        <v>-739</v>
      </c>
      <c r="K41" s="157">
        <f t="shared" si="1"/>
        <v>-0.12697594501718212</v>
      </c>
      <c r="N41" s="186"/>
      <c r="O41" s="186"/>
      <c r="P41" s="187"/>
    </row>
    <row r="42" spans="2:16" s="142" customFormat="1" ht="15.75">
      <c r="B42" s="152">
        <v>17</v>
      </c>
      <c r="C42" s="152" t="s">
        <v>118</v>
      </c>
      <c r="D42" s="153">
        <v>370</v>
      </c>
      <c r="E42" s="154">
        <v>32</v>
      </c>
      <c r="F42" s="155">
        <v>402</v>
      </c>
      <c r="G42" s="153">
        <v>374</v>
      </c>
      <c r="H42" s="156">
        <v>36</v>
      </c>
      <c r="I42" s="155">
        <v>410</v>
      </c>
      <c r="J42" s="153">
        <f t="shared" si="0"/>
        <v>8</v>
      </c>
      <c r="K42" s="157">
        <f t="shared" si="1"/>
        <v>1.990049751243772E-2</v>
      </c>
      <c r="N42" s="186"/>
      <c r="O42" s="186"/>
      <c r="P42" s="187"/>
    </row>
    <row r="43" spans="2:16" s="142" customFormat="1" ht="15.75">
      <c r="B43" s="152">
        <v>25</v>
      </c>
      <c r="C43" s="152" t="s">
        <v>119</v>
      </c>
      <c r="D43" s="153">
        <v>249</v>
      </c>
      <c r="E43" s="154">
        <v>22</v>
      </c>
      <c r="F43" s="155">
        <v>271</v>
      </c>
      <c r="G43" s="153">
        <v>253</v>
      </c>
      <c r="H43" s="156">
        <v>24</v>
      </c>
      <c r="I43" s="155">
        <v>277</v>
      </c>
      <c r="J43" s="153">
        <f t="shared" si="0"/>
        <v>6</v>
      </c>
      <c r="K43" s="157">
        <f t="shared" si="1"/>
        <v>2.2140221402213944E-2</v>
      </c>
      <c r="N43" s="186"/>
      <c r="O43" s="186"/>
      <c r="P43" s="187"/>
    </row>
    <row r="44" spans="2:16" s="142" customFormat="1" ht="15.75">
      <c r="B44" s="152">
        <v>43</v>
      </c>
      <c r="C44" s="152" t="s">
        <v>59</v>
      </c>
      <c r="D44" s="153">
        <v>492</v>
      </c>
      <c r="E44" s="154">
        <v>63</v>
      </c>
      <c r="F44" s="155">
        <v>555</v>
      </c>
      <c r="G44" s="153">
        <v>436</v>
      </c>
      <c r="H44" s="156">
        <v>56</v>
      </c>
      <c r="I44" s="155">
        <v>492</v>
      </c>
      <c r="J44" s="153">
        <f t="shared" si="0"/>
        <v>-63</v>
      </c>
      <c r="K44" s="157">
        <f t="shared" si="1"/>
        <v>-0.11351351351351346</v>
      </c>
      <c r="N44" s="186"/>
      <c r="O44" s="186"/>
      <c r="P44" s="187"/>
    </row>
    <row r="45" spans="2:16" s="143" customFormat="1" ht="15.75">
      <c r="B45" s="158"/>
      <c r="C45" s="158" t="s">
        <v>86</v>
      </c>
      <c r="D45" s="159">
        <v>6375</v>
      </c>
      <c r="E45" s="160">
        <v>673</v>
      </c>
      <c r="F45" s="161">
        <v>7048</v>
      </c>
      <c r="G45" s="159">
        <v>5664</v>
      </c>
      <c r="H45" s="162">
        <v>596</v>
      </c>
      <c r="I45" s="161">
        <v>6260</v>
      </c>
      <c r="J45" s="159">
        <f t="shared" si="0"/>
        <v>-788</v>
      </c>
      <c r="K45" s="163">
        <f t="shared" si="1"/>
        <v>-0.1118047673098751</v>
      </c>
      <c r="N45" s="188"/>
      <c r="O45" s="188"/>
      <c r="P45" s="188"/>
    </row>
    <row r="46" spans="2:16" s="142" customFormat="1" ht="15.75">
      <c r="B46" s="152">
        <v>3</v>
      </c>
      <c r="C46" s="152" t="s">
        <v>71</v>
      </c>
      <c r="D46" s="153">
        <v>1416</v>
      </c>
      <c r="E46" s="154">
        <v>157</v>
      </c>
      <c r="F46" s="155">
        <v>1573</v>
      </c>
      <c r="G46" s="153">
        <v>1411</v>
      </c>
      <c r="H46" s="156">
        <v>159</v>
      </c>
      <c r="I46" s="155">
        <v>1570</v>
      </c>
      <c r="J46" s="153">
        <f t="shared" si="0"/>
        <v>-3</v>
      </c>
      <c r="K46" s="157">
        <f t="shared" si="1"/>
        <v>-1.9071837253655799E-3</v>
      </c>
      <c r="N46" s="186"/>
      <c r="O46" s="186"/>
      <c r="P46" s="187"/>
    </row>
    <row r="47" spans="2:16" s="142" customFormat="1" ht="15.75">
      <c r="B47" s="152">
        <v>12</v>
      </c>
      <c r="C47" s="152" t="s">
        <v>72</v>
      </c>
      <c r="D47" s="153">
        <v>434</v>
      </c>
      <c r="E47" s="154">
        <v>33</v>
      </c>
      <c r="F47" s="155">
        <v>467</v>
      </c>
      <c r="G47" s="153">
        <v>485</v>
      </c>
      <c r="H47" s="156">
        <v>54</v>
      </c>
      <c r="I47" s="155">
        <v>539</v>
      </c>
      <c r="J47" s="153">
        <f t="shared" si="0"/>
        <v>72</v>
      </c>
      <c r="K47" s="157">
        <f t="shared" si="1"/>
        <v>0.15417558886509641</v>
      </c>
      <c r="N47" s="186"/>
      <c r="O47" s="186"/>
      <c r="P47" s="187"/>
    </row>
    <row r="48" spans="2:16" s="142" customFormat="1" ht="15.75">
      <c r="B48" s="152">
        <v>46</v>
      </c>
      <c r="C48" s="152" t="s">
        <v>73</v>
      </c>
      <c r="D48" s="153">
        <v>2021</v>
      </c>
      <c r="E48" s="154">
        <v>234</v>
      </c>
      <c r="F48" s="155">
        <v>2255</v>
      </c>
      <c r="G48" s="153">
        <v>1950</v>
      </c>
      <c r="H48" s="156">
        <v>224</v>
      </c>
      <c r="I48" s="155">
        <v>2174</v>
      </c>
      <c r="J48" s="153">
        <f t="shared" si="0"/>
        <v>-81</v>
      </c>
      <c r="K48" s="157">
        <f t="shared" si="1"/>
        <v>-3.5920177383591989E-2</v>
      </c>
      <c r="N48" s="186"/>
      <c r="O48" s="186"/>
      <c r="P48" s="187"/>
    </row>
    <row r="49" spans="2:16" s="143" customFormat="1" ht="15.75">
      <c r="B49" s="158"/>
      <c r="C49" s="158" t="s">
        <v>87</v>
      </c>
      <c r="D49" s="159">
        <v>3871</v>
      </c>
      <c r="E49" s="160">
        <v>424</v>
      </c>
      <c r="F49" s="161">
        <v>4295</v>
      </c>
      <c r="G49" s="159">
        <v>3846</v>
      </c>
      <c r="H49" s="162">
        <v>437</v>
      </c>
      <c r="I49" s="161">
        <v>4283</v>
      </c>
      <c r="J49" s="159">
        <f t="shared" si="0"/>
        <v>-12</v>
      </c>
      <c r="K49" s="163">
        <f t="shared" si="1"/>
        <v>-2.7939464493597077E-3</v>
      </c>
      <c r="N49" s="188"/>
      <c r="O49" s="188"/>
      <c r="P49" s="188"/>
    </row>
    <row r="50" spans="2:16" s="142" customFormat="1" ht="15.75">
      <c r="B50" s="152">
        <v>6</v>
      </c>
      <c r="C50" s="152" t="s">
        <v>61</v>
      </c>
      <c r="D50" s="153">
        <v>320</v>
      </c>
      <c r="E50" s="154">
        <v>53</v>
      </c>
      <c r="F50" s="155">
        <v>373</v>
      </c>
      <c r="G50" s="153">
        <v>283</v>
      </c>
      <c r="H50" s="156">
        <v>31</v>
      </c>
      <c r="I50" s="155">
        <v>314</v>
      </c>
      <c r="J50" s="153">
        <f t="shared" si="0"/>
        <v>-59</v>
      </c>
      <c r="K50" s="157">
        <f t="shared" si="1"/>
        <v>-0.1581769436997319</v>
      </c>
      <c r="N50" s="186"/>
      <c r="O50" s="186"/>
      <c r="P50" s="187"/>
    </row>
    <row r="51" spans="2:16" s="142" customFormat="1" ht="15.75">
      <c r="B51" s="152">
        <v>10</v>
      </c>
      <c r="C51" s="152" t="s">
        <v>62</v>
      </c>
      <c r="D51" s="153">
        <v>193</v>
      </c>
      <c r="E51" s="154">
        <v>16</v>
      </c>
      <c r="F51" s="155">
        <v>209</v>
      </c>
      <c r="G51" s="153">
        <v>196</v>
      </c>
      <c r="H51" s="156">
        <v>16</v>
      </c>
      <c r="I51" s="155">
        <v>212</v>
      </c>
      <c r="J51" s="153">
        <f t="shared" si="0"/>
        <v>3</v>
      </c>
      <c r="K51" s="157">
        <f t="shared" si="1"/>
        <v>1.4354066985645897E-2</v>
      </c>
      <c r="N51" s="186"/>
      <c r="O51" s="186"/>
      <c r="P51" s="187"/>
    </row>
    <row r="52" spans="2:16" s="143" customFormat="1" ht="15.75">
      <c r="B52" s="158"/>
      <c r="C52" s="158" t="s">
        <v>88</v>
      </c>
      <c r="D52" s="159">
        <v>513</v>
      </c>
      <c r="E52" s="160">
        <v>69</v>
      </c>
      <c r="F52" s="161">
        <v>582</v>
      </c>
      <c r="G52" s="159">
        <v>479</v>
      </c>
      <c r="H52" s="162">
        <v>47</v>
      </c>
      <c r="I52" s="161">
        <v>526</v>
      </c>
      <c r="J52" s="159">
        <f t="shared" si="0"/>
        <v>-56</v>
      </c>
      <c r="K52" s="163">
        <f t="shared" si="1"/>
        <v>-9.6219931271477654E-2</v>
      </c>
      <c r="N52" s="188"/>
      <c r="O52" s="188"/>
      <c r="P52" s="188"/>
    </row>
    <row r="53" spans="2:16" s="142" customFormat="1" ht="15.75">
      <c r="B53" s="152">
        <v>15</v>
      </c>
      <c r="C53" s="152" t="s">
        <v>125</v>
      </c>
      <c r="D53" s="153">
        <v>474</v>
      </c>
      <c r="E53" s="154">
        <v>65</v>
      </c>
      <c r="F53" s="155">
        <v>539</v>
      </c>
      <c r="G53" s="153">
        <v>547</v>
      </c>
      <c r="H53" s="156">
        <v>108</v>
      </c>
      <c r="I53" s="155">
        <v>655</v>
      </c>
      <c r="J53" s="153">
        <f t="shared" si="0"/>
        <v>116</v>
      </c>
      <c r="K53" s="157">
        <f t="shared" si="1"/>
        <v>0.2152133580705009</v>
      </c>
      <c r="N53" s="186"/>
      <c r="O53" s="186"/>
      <c r="P53" s="187"/>
    </row>
    <row r="54" spans="2:16" s="142" customFormat="1" ht="15.75">
      <c r="B54" s="152">
        <v>27</v>
      </c>
      <c r="C54" s="152" t="s">
        <v>64</v>
      </c>
      <c r="D54" s="153">
        <v>131</v>
      </c>
      <c r="E54" s="154">
        <v>12</v>
      </c>
      <c r="F54" s="155">
        <v>143</v>
      </c>
      <c r="G54" s="153">
        <v>116</v>
      </c>
      <c r="H54" s="156">
        <v>23</v>
      </c>
      <c r="I54" s="155">
        <v>139</v>
      </c>
      <c r="J54" s="153">
        <f t="shared" si="0"/>
        <v>-4</v>
      </c>
      <c r="K54" s="157">
        <f t="shared" si="1"/>
        <v>-2.7972027972028024E-2</v>
      </c>
      <c r="N54" s="186"/>
      <c r="O54" s="186"/>
      <c r="P54" s="187"/>
    </row>
    <row r="55" spans="2:16" s="142" customFormat="1" ht="15.75">
      <c r="B55" s="152">
        <v>32</v>
      </c>
      <c r="C55" s="152" t="s">
        <v>121</v>
      </c>
      <c r="D55" s="153">
        <v>115</v>
      </c>
      <c r="E55" s="154">
        <v>26</v>
      </c>
      <c r="F55" s="155">
        <v>141</v>
      </c>
      <c r="G55" s="153">
        <v>82</v>
      </c>
      <c r="H55" s="156">
        <v>16</v>
      </c>
      <c r="I55" s="155">
        <v>98</v>
      </c>
      <c r="J55" s="153">
        <f t="shared" si="0"/>
        <v>-43</v>
      </c>
      <c r="K55" s="157">
        <f t="shared" si="1"/>
        <v>-0.30496453900709219</v>
      </c>
      <c r="N55" s="186"/>
      <c r="O55" s="186"/>
      <c r="P55" s="187"/>
    </row>
    <row r="56" spans="2:16" s="142" customFormat="1" ht="15.75">
      <c r="B56" s="152">
        <v>36</v>
      </c>
      <c r="C56" s="152" t="s">
        <v>65</v>
      </c>
      <c r="D56" s="153">
        <v>344</v>
      </c>
      <c r="E56" s="154">
        <v>43</v>
      </c>
      <c r="F56" s="155">
        <v>387</v>
      </c>
      <c r="G56" s="153">
        <v>327</v>
      </c>
      <c r="H56" s="156">
        <v>38</v>
      </c>
      <c r="I56" s="155">
        <v>365</v>
      </c>
      <c r="J56" s="153">
        <f t="shared" si="0"/>
        <v>-22</v>
      </c>
      <c r="K56" s="157">
        <f t="shared" si="1"/>
        <v>-5.6847545219638196E-2</v>
      </c>
      <c r="N56" s="186"/>
      <c r="O56" s="186"/>
      <c r="P56" s="187"/>
    </row>
    <row r="57" spans="2:16" s="143" customFormat="1" ht="15.75">
      <c r="B57" s="158"/>
      <c r="C57" s="158" t="s">
        <v>89</v>
      </c>
      <c r="D57" s="159">
        <v>1064</v>
      </c>
      <c r="E57" s="160">
        <v>146</v>
      </c>
      <c r="F57" s="161">
        <v>1210</v>
      </c>
      <c r="G57" s="159">
        <v>1072</v>
      </c>
      <c r="H57" s="162">
        <v>185</v>
      </c>
      <c r="I57" s="161">
        <v>1257</v>
      </c>
      <c r="J57" s="159">
        <f t="shared" si="0"/>
        <v>47</v>
      </c>
      <c r="K57" s="163">
        <f t="shared" si="1"/>
        <v>3.8842975206611507E-2</v>
      </c>
      <c r="N57" s="188"/>
      <c r="O57" s="188"/>
      <c r="P57" s="188"/>
    </row>
    <row r="58" spans="2:16" s="143" customFormat="1" ht="15.75">
      <c r="B58" s="158">
        <v>28</v>
      </c>
      <c r="C58" s="158" t="s">
        <v>90</v>
      </c>
      <c r="D58" s="159">
        <v>10176</v>
      </c>
      <c r="E58" s="160">
        <v>1397</v>
      </c>
      <c r="F58" s="161">
        <v>11573</v>
      </c>
      <c r="G58" s="159">
        <v>8294</v>
      </c>
      <c r="H58" s="162">
        <v>1121</v>
      </c>
      <c r="I58" s="161">
        <v>9415</v>
      </c>
      <c r="J58" s="159">
        <f t="shared" si="0"/>
        <v>-2158</v>
      </c>
      <c r="K58" s="163">
        <f t="shared" si="1"/>
        <v>-0.18646850427719697</v>
      </c>
      <c r="N58" s="188"/>
      <c r="O58" s="188"/>
      <c r="P58" s="188"/>
    </row>
    <row r="59" spans="2:16" s="143" customFormat="1" ht="15.75">
      <c r="B59" s="158">
        <v>30</v>
      </c>
      <c r="C59" s="158" t="s">
        <v>91</v>
      </c>
      <c r="D59" s="159">
        <v>1844</v>
      </c>
      <c r="E59" s="160">
        <v>231</v>
      </c>
      <c r="F59" s="161">
        <v>2075</v>
      </c>
      <c r="G59" s="159">
        <v>1568</v>
      </c>
      <c r="H59" s="162">
        <v>150</v>
      </c>
      <c r="I59" s="161">
        <v>1718</v>
      </c>
      <c r="J59" s="159">
        <f t="shared" si="0"/>
        <v>-357</v>
      </c>
      <c r="K59" s="163">
        <f t="shared" si="1"/>
        <v>-0.1720481927710843</v>
      </c>
      <c r="N59" s="188"/>
      <c r="O59" s="188"/>
      <c r="P59" s="188"/>
    </row>
    <row r="60" spans="2:16" s="143" customFormat="1" ht="15.75">
      <c r="B60" s="158">
        <v>31</v>
      </c>
      <c r="C60" s="158" t="s">
        <v>92</v>
      </c>
      <c r="D60" s="159">
        <v>1706</v>
      </c>
      <c r="E60" s="160">
        <v>209</v>
      </c>
      <c r="F60" s="161">
        <v>1915</v>
      </c>
      <c r="G60" s="159">
        <v>1427</v>
      </c>
      <c r="H60" s="162">
        <v>182</v>
      </c>
      <c r="I60" s="161">
        <v>1609</v>
      </c>
      <c r="J60" s="159">
        <f t="shared" si="0"/>
        <v>-306</v>
      </c>
      <c r="K60" s="163">
        <f t="shared" si="1"/>
        <v>-0.15979112271540474</v>
      </c>
      <c r="N60" s="188"/>
      <c r="O60" s="188"/>
      <c r="P60" s="188"/>
    </row>
    <row r="61" spans="2:16" s="142" customFormat="1" ht="15.75">
      <c r="B61" s="152">
        <v>1</v>
      </c>
      <c r="C61" s="152" t="s">
        <v>122</v>
      </c>
      <c r="D61" s="153">
        <v>696</v>
      </c>
      <c r="E61" s="154">
        <v>124</v>
      </c>
      <c r="F61" s="155">
        <v>820</v>
      </c>
      <c r="G61" s="153">
        <v>650</v>
      </c>
      <c r="H61" s="156">
        <v>208</v>
      </c>
      <c r="I61" s="155">
        <v>858</v>
      </c>
      <c r="J61" s="153">
        <f t="shared" si="0"/>
        <v>38</v>
      </c>
      <c r="K61" s="157">
        <f t="shared" si="1"/>
        <v>4.6341463414634188E-2</v>
      </c>
      <c r="N61" s="186"/>
      <c r="O61" s="186"/>
      <c r="P61" s="187"/>
    </row>
    <row r="62" spans="2:16" s="142" customFormat="1" ht="15.75">
      <c r="B62" s="152">
        <v>20</v>
      </c>
      <c r="C62" s="152" t="s">
        <v>123</v>
      </c>
      <c r="D62" s="153">
        <v>1177</v>
      </c>
      <c r="E62" s="154">
        <v>148</v>
      </c>
      <c r="F62" s="155">
        <v>1325</v>
      </c>
      <c r="G62" s="153">
        <v>1141</v>
      </c>
      <c r="H62" s="156">
        <v>386</v>
      </c>
      <c r="I62" s="155">
        <v>1527</v>
      </c>
      <c r="J62" s="153">
        <f t="shared" si="0"/>
        <v>202</v>
      </c>
      <c r="K62" s="157">
        <f t="shared" si="1"/>
        <v>0.15245283018867917</v>
      </c>
      <c r="N62" s="186"/>
      <c r="O62" s="186"/>
      <c r="P62" s="187"/>
    </row>
    <row r="63" spans="2:16" s="142" customFormat="1" ht="15.75">
      <c r="B63" s="152">
        <v>48</v>
      </c>
      <c r="C63" s="152" t="s">
        <v>124</v>
      </c>
      <c r="D63" s="153">
        <v>2237</v>
      </c>
      <c r="E63" s="154">
        <v>300</v>
      </c>
      <c r="F63" s="155">
        <v>2537</v>
      </c>
      <c r="G63" s="153">
        <v>1883</v>
      </c>
      <c r="H63" s="156">
        <v>613</v>
      </c>
      <c r="I63" s="155">
        <v>2496</v>
      </c>
      <c r="J63" s="153">
        <f t="shared" si="0"/>
        <v>-41</v>
      </c>
      <c r="K63" s="157">
        <f t="shared" si="1"/>
        <v>-1.61608198659835E-2</v>
      </c>
      <c r="N63" s="186"/>
      <c r="O63" s="186"/>
      <c r="P63" s="187"/>
    </row>
    <row r="64" spans="2:16" s="143" customFormat="1" ht="15.75">
      <c r="B64" s="158"/>
      <c r="C64" s="158" t="s">
        <v>93</v>
      </c>
      <c r="D64" s="159">
        <v>4110</v>
      </c>
      <c r="E64" s="160">
        <v>572</v>
      </c>
      <c r="F64" s="161">
        <v>4682</v>
      </c>
      <c r="G64" s="159">
        <v>3674</v>
      </c>
      <c r="H64" s="162">
        <v>1207</v>
      </c>
      <c r="I64" s="161">
        <v>4881</v>
      </c>
      <c r="J64" s="159">
        <f t="shared" si="0"/>
        <v>199</v>
      </c>
      <c r="K64" s="163">
        <f t="shared" si="1"/>
        <v>4.2503203759077346E-2</v>
      </c>
      <c r="N64" s="188"/>
      <c r="O64" s="188"/>
      <c r="P64" s="188"/>
    </row>
    <row r="65" spans="2:16" s="143" customFormat="1" ht="15.75">
      <c r="B65" s="158">
        <v>26</v>
      </c>
      <c r="C65" s="158" t="s">
        <v>94</v>
      </c>
      <c r="D65" s="159">
        <v>339</v>
      </c>
      <c r="E65" s="160">
        <v>26</v>
      </c>
      <c r="F65" s="161">
        <v>365</v>
      </c>
      <c r="G65" s="159">
        <v>360</v>
      </c>
      <c r="H65" s="162">
        <v>36</v>
      </c>
      <c r="I65" s="161">
        <v>396</v>
      </c>
      <c r="J65" s="159">
        <f t="shared" si="0"/>
        <v>31</v>
      </c>
      <c r="K65" s="163">
        <f t="shared" si="1"/>
        <v>8.4931506849315053E-2</v>
      </c>
      <c r="N65" s="188"/>
      <c r="O65" s="188"/>
      <c r="P65" s="188"/>
    </row>
    <row r="66" spans="2:16" s="142" customFormat="1" ht="15.75">
      <c r="B66" s="152">
        <v>51</v>
      </c>
      <c r="C66" s="152" t="s">
        <v>95</v>
      </c>
      <c r="D66" s="153">
        <v>10</v>
      </c>
      <c r="E66" s="154">
        <v>1</v>
      </c>
      <c r="F66" s="164">
        <v>11</v>
      </c>
      <c r="G66" s="153">
        <v>19</v>
      </c>
      <c r="H66" s="156">
        <v>3</v>
      </c>
      <c r="I66" s="164">
        <v>22</v>
      </c>
      <c r="J66" s="153">
        <f t="shared" si="0"/>
        <v>11</v>
      </c>
      <c r="K66" s="157">
        <f t="shared" si="1"/>
        <v>1</v>
      </c>
      <c r="N66" s="186"/>
      <c r="O66" s="186"/>
      <c r="P66" s="187"/>
    </row>
    <row r="67" spans="2:16" s="142" customFormat="1" ht="15.75">
      <c r="B67" s="152">
        <v>52</v>
      </c>
      <c r="C67" s="152" t="s">
        <v>96</v>
      </c>
      <c r="D67" s="153">
        <v>17</v>
      </c>
      <c r="E67" s="154">
        <v>2</v>
      </c>
      <c r="F67" s="164">
        <v>19</v>
      </c>
      <c r="G67" s="153">
        <v>17</v>
      </c>
      <c r="H67" s="156">
        <v>6</v>
      </c>
      <c r="I67" s="164">
        <v>23</v>
      </c>
      <c r="J67" s="153">
        <f t="shared" si="0"/>
        <v>4</v>
      </c>
      <c r="K67" s="157">
        <f t="shared" si="1"/>
        <v>0.21052631578947367</v>
      </c>
      <c r="N67" s="186"/>
      <c r="O67" s="186"/>
      <c r="P67" s="187"/>
    </row>
    <row r="68" spans="2:16" s="142" customFormat="1" ht="15" customHeight="1">
      <c r="B68" s="173"/>
      <c r="C68" s="172" t="s">
        <v>8</v>
      </c>
      <c r="D68" s="165">
        <v>42857</v>
      </c>
      <c r="E68" s="166">
        <v>5320</v>
      </c>
      <c r="F68" s="167">
        <v>48177</v>
      </c>
      <c r="G68" s="165">
        <v>38454</v>
      </c>
      <c r="H68" s="168">
        <v>5431</v>
      </c>
      <c r="I68" s="167">
        <v>43885</v>
      </c>
      <c r="J68" s="165">
        <f t="shared" si="0"/>
        <v>-4292</v>
      </c>
      <c r="K68" s="169">
        <f t="shared" si="1"/>
        <v>-8.908815409842874E-2</v>
      </c>
      <c r="N68" s="188"/>
      <c r="O68" s="188"/>
      <c r="P68" s="188"/>
    </row>
    <row r="69" spans="2:16">
      <c r="N69" s="189"/>
      <c r="O69" s="189"/>
      <c r="P69" s="189"/>
    </row>
  </sheetData>
  <mergeCells count="9">
    <mergeCell ref="B4:B5"/>
    <mergeCell ref="C1:K1"/>
    <mergeCell ref="C2:K2"/>
    <mergeCell ref="C3:K3"/>
    <mergeCell ref="D4:F4"/>
    <mergeCell ref="G4:G5"/>
    <mergeCell ref="H4:H5"/>
    <mergeCell ref="I4:I5"/>
    <mergeCell ref="J4:K4"/>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X53"/>
  <sheetViews>
    <sheetView showGridLines="0" showRowColHeaders="0" tabSelected="1" topLeftCell="I1" zoomScale="115" zoomScaleNormal="115" workbookViewId="0">
      <pane ySplit="2" topLeftCell="A3" activePane="bottomLeft" state="frozen"/>
      <selection activeCell="C25" sqref="C25"/>
      <selection pane="bottomLeft" activeCell="V59" sqref="V59"/>
    </sheetView>
  </sheetViews>
  <sheetFormatPr baseColWidth="10" defaultRowHeight="12.75"/>
  <cols>
    <col min="1" max="7" width="0" style="13" hidden="1" customWidth="1"/>
    <col min="8" max="8" width="25.85546875" style="13" hidden="1" customWidth="1"/>
    <col min="9" max="14" width="11.42578125" style="13"/>
    <col min="15" max="15" width="19.85546875" style="13" customWidth="1"/>
    <col min="16" max="16" width="3.7109375" style="13" customWidth="1"/>
    <col min="17" max="16384" width="11.42578125" style="13"/>
  </cols>
  <sheetData>
    <row r="1" spans="1:24" ht="18.75">
      <c r="I1" s="241" t="s">
        <v>97</v>
      </c>
      <c r="J1" s="241"/>
      <c r="K1" s="241"/>
      <c r="L1" s="241"/>
      <c r="M1" s="241"/>
      <c r="N1" s="241"/>
      <c r="O1" s="241"/>
      <c r="P1" s="241"/>
      <c r="Q1" s="241"/>
      <c r="R1" s="241"/>
      <c r="S1" s="20"/>
    </row>
    <row r="2" spans="1:24" s="12" customFormat="1" ht="20.100000000000001" customHeight="1">
      <c r="A2" s="242" t="s">
        <v>116</v>
      </c>
      <c r="B2" s="242"/>
      <c r="C2" s="242"/>
      <c r="D2" s="242"/>
      <c r="E2" s="242"/>
      <c r="F2" s="242"/>
      <c r="G2" s="242"/>
      <c r="H2" s="242"/>
      <c r="I2" s="242"/>
      <c r="J2" s="242"/>
      <c r="K2" s="242"/>
      <c r="L2" s="242"/>
      <c r="M2" s="242"/>
      <c r="N2" s="242"/>
      <c r="O2" s="242"/>
      <c r="P2" s="242"/>
      <c r="Q2" s="242"/>
      <c r="R2" s="242"/>
    </row>
    <row r="3" spans="1:24" customFormat="1" ht="39.75" customHeight="1">
      <c r="A3" s="13"/>
      <c r="B3" s="13"/>
      <c r="C3" s="13"/>
      <c r="D3" s="13"/>
      <c r="E3" s="13"/>
      <c r="F3" s="13"/>
      <c r="G3" s="13"/>
      <c r="H3" s="13"/>
      <c r="I3" s="13"/>
      <c r="J3" s="13"/>
      <c r="K3" s="13"/>
      <c r="L3" s="13"/>
      <c r="M3" s="13"/>
      <c r="N3" s="13"/>
      <c r="O3" s="13"/>
      <c r="P3" s="13"/>
    </row>
    <row r="4" spans="1:24" ht="19.5" customHeight="1">
      <c r="A4" s="13" t="s">
        <v>98</v>
      </c>
      <c r="I4" s="243" t="s">
        <v>103</v>
      </c>
      <c r="J4" s="243"/>
      <c r="K4" s="243"/>
      <c r="L4" s="243"/>
      <c r="M4" s="243"/>
      <c r="N4" s="243"/>
      <c r="O4" s="243"/>
      <c r="P4" s="243"/>
      <c r="Q4" s="140"/>
      <c r="R4" s="140"/>
      <c r="S4" s="140"/>
      <c r="T4" s="140"/>
      <c r="U4" s="140"/>
      <c r="V4" s="140"/>
      <c r="W4" s="140"/>
      <c r="X4" s="140"/>
    </row>
    <row r="5" spans="1:24" ht="12.75" customHeight="1">
      <c r="I5" s="139"/>
      <c r="J5" s="139"/>
      <c r="K5" s="139"/>
      <c r="L5" s="139"/>
      <c r="M5" s="139"/>
      <c r="N5" s="139"/>
      <c r="O5" s="139"/>
      <c r="P5" s="139"/>
      <c r="Q5" s="139"/>
    </row>
    <row r="6" spans="1:24" ht="14.25" customHeight="1">
      <c r="A6" s="17" t="str">
        <f>'Total y Variación interanual'!C68</f>
        <v>TOTAL</v>
      </c>
      <c r="B6" s="17">
        <f>'Total y Variación interanual'!I68</f>
        <v>43885</v>
      </c>
      <c r="C6" s="13">
        <v>1587</v>
      </c>
      <c r="D6" s="13">
        <v>22097</v>
      </c>
      <c r="E6" s="13">
        <v>28829</v>
      </c>
      <c r="F6" s="13">
        <v>2427</v>
      </c>
      <c r="G6" s="13">
        <v>31256</v>
      </c>
    </row>
    <row r="9" spans="1:24">
      <c r="B9" s="12" t="s">
        <v>2</v>
      </c>
      <c r="C9" s="12" t="s">
        <v>3</v>
      </c>
      <c r="D9" s="12" t="s">
        <v>79</v>
      </c>
    </row>
    <row r="10" spans="1:24">
      <c r="A10" s="19" t="s">
        <v>99</v>
      </c>
      <c r="B10" s="17">
        <f>'Total y Variación interanual'!D68</f>
        <v>42857</v>
      </c>
      <c r="C10" s="17">
        <f>'Total y Variación interanual'!E68</f>
        <v>5320</v>
      </c>
      <c r="D10" s="17">
        <f>'Total y Variación interanual'!F68</f>
        <v>48177</v>
      </c>
    </row>
    <row r="11" spans="1:24">
      <c r="A11" s="19" t="s">
        <v>100</v>
      </c>
      <c r="B11" s="17">
        <f>'Total y Variación interanual'!G68</f>
        <v>38454</v>
      </c>
      <c r="C11" s="17">
        <f>'Total y Variación interanual'!H68</f>
        <v>5431</v>
      </c>
      <c r="D11" s="17">
        <f>'Total y Variación interanual'!I68</f>
        <v>43885</v>
      </c>
    </row>
    <row r="15" spans="1:24" ht="30" customHeight="1"/>
    <row r="53" spans="9:15" ht="15" customHeight="1">
      <c r="I53" s="243" t="s">
        <v>117</v>
      </c>
      <c r="J53" s="243"/>
      <c r="K53" s="243"/>
      <c r="L53" s="243"/>
      <c r="M53" s="243"/>
      <c r="N53" s="243"/>
      <c r="O53" s="243"/>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2020-10-26T09:15:06Z</dcterms:modified>
</cp:coreProperties>
</file>