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xls" ContentType="application/vnd.ms-exce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28.xml" ContentType="application/vnd.openxmlformats-officedocument.drawingml.chart+xml"/>
  <Override PartName="/xl/drawings/drawing12.xml" ContentType="application/vnd.openxmlformats-officedocument.drawingml.chartshapes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6.xml" ContentType="application/vnd.openxmlformats-officedocument.drawingml.chartshapes+xml"/>
  <Override PartName="/xl/charts/chart37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000" tabRatio="742" firstSheet="31" activeTab="33"/>
  </bookViews>
  <sheets>
    <sheet name="Portada" sheetId="32478" r:id="rId1"/>
    <sheet name="Resumen" sheetId="32480" r:id="rId2"/>
    <sheet name="Índice" sheetId="32479" r:id="rId3"/>
    <sheet name="Informe afiliados medios" sheetId="32488" r:id="rId4"/>
    <sheet name="Medias mensuales" sheetId="32453" r:id="rId5"/>
    <sheet name="Series desestacionalizadas" sheetId="32454" r:id="rId6"/>
    <sheet name="Convenios Especiales" sheetId="32397" r:id="rId7"/>
    <sheet name="Empresas R.General" sheetId="32464" r:id="rId8"/>
    <sheet name="Empresas R.Mar" sheetId="32465" r:id="rId9"/>
    <sheet name="Empresas R.Carbón" sheetId="32466" r:id="rId10"/>
    <sheet name="Empresas Total Sistema" sheetId="32467" r:id="rId11"/>
    <sheet name="Diaria y media mensual" sheetId="32459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469" r:id="rId18"/>
    <sheet name="Adm. Públicas" sheetId="32468" r:id="rId19"/>
    <sheet name="Evolución R.Autónomos" sheetId="32470" r:id="rId20"/>
    <sheet name="Sectores R.Autónomos" sheetId="32414" r:id="rId21"/>
    <sheet name="Evolución R.Mar" sheetId="13" r:id="rId22"/>
    <sheet name="Evolución R.Carbón" sheetId="3" r:id="rId23"/>
    <sheet name="Por regímenes" sheetId="32460" r:id="rId24"/>
    <sheet name="Graficos media y variación" sheetId="32489" r:id="rId25"/>
    <sheet name="Provincias y CCAA" sheetId="32392" r:id="rId26"/>
    <sheet name="Prov y CCAA -R.General" sheetId="32437" r:id="rId27"/>
    <sheet name="Prov y CCAA -Variación" sheetId="32383" r:id="rId28"/>
    <sheet name="Último día mes Provincias-CCAA" sheetId="32485" r:id="rId29"/>
    <sheet name="Afiliación diaria 2020" sheetId="32486" r:id="rId30"/>
    <sheet name="COVID-19 Variación diaria" sheetId="32491" r:id="rId31"/>
    <sheet name="COVID-19 Totales y Género" sheetId="32492" r:id="rId32"/>
    <sheet name="COVID-19 Regim. y Tipo contrato" sheetId="32493" r:id="rId33"/>
    <sheet name="COVID-19 Sectores y Actividades" sheetId="32494" r:id="rId34"/>
    <sheet name="ERTE por Provincias y CCAA" sheetId="32482" r:id="rId35"/>
    <sheet name="ERTE por Sectores de Actividad" sheetId="32483" r:id="rId36"/>
    <sheet name="Prestaciones para autónomos" sheetId="32487" r:id="rId37"/>
  </sheets>
  <externalReferences>
    <externalReference r:id="rId38"/>
    <externalReference r:id="rId39"/>
    <externalReference r:id="rId40"/>
    <externalReference r:id="rId41"/>
  </externalReferences>
  <definedNames>
    <definedName name="_xlnm._FilterDatabase" localSheetId="32" hidden="1">'COVID-19 Regim. y Tipo contrato'!#REF!</definedName>
    <definedName name="_xlnm._FilterDatabase" localSheetId="31" hidden="1">'COVID-19 Totales y Género'!$N$20:$N$24</definedName>
    <definedName name="_xlnm._FilterDatabase" localSheetId="30" hidden="1">'COVID-19 Variación diaria'!$U$2:$W$123</definedName>
    <definedName name="AA" localSheetId="9">#REF!</definedName>
    <definedName name="AA" localSheetId="8">#REF!</definedName>
    <definedName name="AA" localSheetId="10">#REF!</definedName>
    <definedName name="aaa" localSheetId="29">#REF!</definedName>
    <definedName name="aaa" localSheetId="35">#REF!</definedName>
    <definedName name="aaa" localSheetId="24">#REF!</definedName>
    <definedName name="aaa" localSheetId="36">#REF!</definedName>
    <definedName name="aaa" localSheetId="1">#REF!</definedName>
    <definedName name="aaa" localSheetId="28">#REF!</definedName>
    <definedName name="aaa">#REF!</definedName>
    <definedName name="AAAAAAAA" localSheetId="9">#REF!</definedName>
    <definedName name="AAAAAAAA" localSheetId="8">#REF!</definedName>
    <definedName name="AAAAAAAA" localSheetId="10">#REF!</definedName>
    <definedName name="AAAAAAAAAAAAAAAAAAAAAAA">#REF!</definedName>
    <definedName name="_xlnm.Print_Area" localSheetId="18">'Adm. Públicas'!$A$1:$H$35</definedName>
    <definedName name="_xlnm.Print_Area" localSheetId="29">'Afiliación diaria 2020'!$C$1:$C$67</definedName>
    <definedName name="_xlnm.Print_Area" localSheetId="6">'Convenios Especiales'!$B$1:$D$39</definedName>
    <definedName name="_xlnm.Print_Area" localSheetId="32">'COVID-19 Regim. y Tipo contrato'!$B$1:$K$63</definedName>
    <definedName name="_xlnm.Print_Area" localSheetId="33">'COVID-19 Sectores y Actividades'!$B$2:$L$65</definedName>
    <definedName name="_xlnm.Print_Area" localSheetId="31">'COVID-19 Totales y Género'!$A$1:$L$70</definedName>
    <definedName name="_xlnm.Print_Area" localSheetId="30">'COVID-19 Variación diaria'!$C$1:$S$40</definedName>
    <definedName name="_xlnm.Print_Area" localSheetId="11">'Diaria y media mensual'!$B$1:$G$30</definedName>
    <definedName name="_xlnm.Print_Area" localSheetId="9">'Empresas R.Carbón'!$B$1:$I$4</definedName>
    <definedName name="_xlnm.Print_Area" localSheetId="7">'Empresas R.General'!$B$1:$I$4</definedName>
    <definedName name="_xlnm.Print_Area" localSheetId="8">'Empresas R.Mar'!$B$1:$I$4</definedName>
    <definedName name="_xlnm.Print_Area" localSheetId="10">'Empresas Total Sistema'!$B$1:$G$4</definedName>
    <definedName name="_xlnm.Print_Area" localSheetId="34">'ERTE por Provincias y CCAA'!$C$1:$L$6</definedName>
    <definedName name="_xlnm.Print_Area" localSheetId="35">'ERTE por Sectores de Actividad'!$C$1:$L$6</definedName>
    <definedName name="_xlnm.Print_Area" localSheetId="12">'Evolución por Género'!$B$3:$J$7</definedName>
    <definedName name="_xlnm.Print_Area" localSheetId="13">'Evolución por regímenes'!$B$1:$I$43</definedName>
    <definedName name="_xlnm.Print_Area" localSheetId="19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sistema'!$B$1:$G$7</definedName>
    <definedName name="_xlnm.Print_Area" localSheetId="14">'Evolución trab. Extranjeros'!$B$1:$I$5</definedName>
    <definedName name="_xlnm.Print_Area" localSheetId="24">'Graficos media y variación'!$A$1:$H$57</definedName>
    <definedName name="_xlnm.Print_Area" localSheetId="2">Índice!$A$1:$B$49</definedName>
    <definedName name="_xlnm.Print_Area" localSheetId="3">'Informe afiliados medios'!$B$1:$E$36</definedName>
    <definedName name="_xlnm.Print_Area" localSheetId="4">'Medias mensuales'!$B$1:$J$3</definedName>
    <definedName name="_xlnm.Print_Area" localSheetId="23">'Por regímenes'!$B$1:$G$20</definedName>
    <definedName name="_xlnm.Print_Area" localSheetId="0">Portada!$A$1:$G$46</definedName>
    <definedName name="_xlnm.Print_Area" localSheetId="36">'Prestaciones para autónomos'!$D$1:$D$58</definedName>
    <definedName name="_xlnm.Print_Area" localSheetId="26">'Prov y CCAA -R.General'!$C$1:$G$67</definedName>
    <definedName name="_xlnm.Print_Area" localSheetId="27">'Prov y CCAA -Variación'!$C$1:$H$67</definedName>
    <definedName name="_xlnm.Print_Area" localSheetId="25">'Provincias y CCAA'!$C$1:$H$68</definedName>
    <definedName name="_xlnm.Print_Area" localSheetId="1">Resumen!$A$1:$M$56</definedName>
    <definedName name="_xlnm.Print_Area" localSheetId="20">'Sectores R.Autónomos'!$B$3:$G$29</definedName>
    <definedName name="_xlnm.Print_Area" localSheetId="17">'Sectores R.General'!$B$1:$G$34</definedName>
    <definedName name="_xlnm.Print_Area" localSheetId="5">'Series desestacionalizadas'!$B$1:$K$3</definedName>
    <definedName name="_xlnm.Print_Area" localSheetId="28">'Último día mes Provincias-CCAA'!$C$1:$D$60</definedName>
    <definedName name="_xlnm.Auto_Open" localSheetId="24">#REF!</definedName>
    <definedName name="_xlnm.Auto_Open" localSheetId="3">#REF!</definedName>
    <definedName name="_xlnm.Auto_Open">#REF!</definedName>
    <definedName name="Auto_Open" localSheetId="29">#REF!</definedName>
    <definedName name="Auto_Open" localSheetId="9">#REF!</definedName>
    <definedName name="Auto_Open" localSheetId="8">#REF!</definedName>
    <definedName name="Auto_Open" localSheetId="10">#REF!</definedName>
    <definedName name="Auto_Open" localSheetId="35">#REF!</definedName>
    <definedName name="Auto_Open" localSheetId="24">#REF!</definedName>
    <definedName name="Auto_Open" localSheetId="23">#REF!</definedName>
    <definedName name="Auto_Open" localSheetId="36">#REF!</definedName>
    <definedName name="Auto_Open" localSheetId="26">#REF!</definedName>
    <definedName name="Auto_Open" localSheetId="1">#REF!</definedName>
    <definedName name="Auto_Open" localSheetId="28">#REF!</definedName>
    <definedName name="Auto_Open">#REF!</definedName>
    <definedName name="CCAA" localSheetId="1">[1]CC.AA!$H$3:$H$3000</definedName>
    <definedName name="CCAA">[2]CC.AA!$H$3:$H$3000</definedName>
    <definedName name="CCCCCCCCCCCCC" localSheetId="24">#REF!</definedName>
    <definedName name="CCCCCCCCCCCCC" localSheetId="3">#REF!</definedName>
    <definedName name="CCCCCCCCCCCCC">#REF!</definedName>
    <definedName name="D" localSheetId="29">#REF!</definedName>
    <definedName name="D" localSheetId="36">#REF!</definedName>
    <definedName name="D">#REF!</definedName>
    <definedName name="Datos" localSheetId="29">#REF!</definedName>
    <definedName name="Datos" localSheetId="35">#REF!</definedName>
    <definedName name="Datos" localSheetId="24">#REF!</definedName>
    <definedName name="Datos" localSheetId="2">#REF!</definedName>
    <definedName name="Datos" localSheetId="3">#REF!</definedName>
    <definedName name="Datos" localSheetId="23">[3]graf!$A$6:$R$1507</definedName>
    <definedName name="Datos" localSheetId="0">#REF!</definedName>
    <definedName name="Datos" localSheetId="36">#REF!</definedName>
    <definedName name="Datos" localSheetId="1">[4]graf!$A$6:$R$1505</definedName>
    <definedName name="Datos" localSheetId="28">#REF!</definedName>
    <definedName name="Datos">#REF!</definedName>
    <definedName name="ererfdfgdfgdfg" localSheetId="24">#REF!</definedName>
    <definedName name="ererfdfgdfgdfg" localSheetId="3">#REF!</definedName>
    <definedName name="ererfdfgdfgdfg">#REF!</definedName>
    <definedName name="FREEFORM97">#REF!</definedName>
    <definedName name="I" localSheetId="29">#REF!</definedName>
    <definedName name="I" localSheetId="36">#REF!</definedName>
    <definedName name="I">#REF!</definedName>
    <definedName name="Macro1" localSheetId="29">#REF!</definedName>
    <definedName name="Macro1" localSheetId="9">#REF!</definedName>
    <definedName name="Macro1" localSheetId="8">#REF!</definedName>
    <definedName name="Macro1" localSheetId="10">#REF!</definedName>
    <definedName name="Macro1" localSheetId="35">#REF!</definedName>
    <definedName name="Macro1" localSheetId="24">#REF!</definedName>
    <definedName name="Macro1" localSheetId="23">#REF!</definedName>
    <definedName name="Macro1" localSheetId="36">#REF!</definedName>
    <definedName name="Macro1" localSheetId="1">#REF!</definedName>
    <definedName name="Macro1" localSheetId="28">#REF!</definedName>
    <definedName name="Macro1">#REF!</definedName>
    <definedName name="Macro10" localSheetId="29">#REF!</definedName>
    <definedName name="Macro10" localSheetId="9">#REF!</definedName>
    <definedName name="Macro10" localSheetId="8">#REF!</definedName>
    <definedName name="Macro10" localSheetId="10">#REF!</definedName>
    <definedName name="Macro10" localSheetId="35">#REF!</definedName>
    <definedName name="Macro10" localSheetId="24">#REF!</definedName>
    <definedName name="Macro10" localSheetId="23">#REF!</definedName>
    <definedName name="Macro10" localSheetId="36">#REF!</definedName>
    <definedName name="Macro10" localSheetId="1">#REF!</definedName>
    <definedName name="Macro10" localSheetId="28">#REF!</definedName>
    <definedName name="Macro10">#REF!</definedName>
    <definedName name="Macro2" localSheetId="29">#REF!</definedName>
    <definedName name="Macro2" localSheetId="9">#REF!</definedName>
    <definedName name="Macro2" localSheetId="8">#REF!</definedName>
    <definedName name="Macro2" localSheetId="10">#REF!</definedName>
    <definedName name="Macro2" localSheetId="35">#REF!</definedName>
    <definedName name="Macro2" localSheetId="24">#REF!</definedName>
    <definedName name="Macro2" localSheetId="23">#REF!</definedName>
    <definedName name="Macro2" localSheetId="36">#REF!</definedName>
    <definedName name="Macro2" localSheetId="1">#REF!</definedName>
    <definedName name="Macro2" localSheetId="28">#REF!</definedName>
    <definedName name="Macro2">#REF!</definedName>
    <definedName name="Macro3" localSheetId="29">#REF!</definedName>
    <definedName name="Macro3" localSheetId="9">#REF!</definedName>
    <definedName name="Macro3" localSheetId="8">#REF!</definedName>
    <definedName name="Macro3" localSheetId="10">#REF!</definedName>
    <definedName name="Macro3" localSheetId="35">#REF!</definedName>
    <definedName name="Macro3" localSheetId="24">#REF!</definedName>
    <definedName name="Macro3" localSheetId="23">#REF!</definedName>
    <definedName name="Macro3" localSheetId="36">#REF!</definedName>
    <definedName name="Macro3" localSheetId="1">#REF!</definedName>
    <definedName name="Macro3" localSheetId="28">#REF!</definedName>
    <definedName name="Macro3">#REF!</definedName>
    <definedName name="Macro4" localSheetId="29">#REF!</definedName>
    <definedName name="Macro4" localSheetId="9">#REF!</definedName>
    <definedName name="Macro4" localSheetId="8">#REF!</definedName>
    <definedName name="Macro4" localSheetId="10">#REF!</definedName>
    <definedName name="Macro4" localSheetId="35">#REF!</definedName>
    <definedName name="Macro4" localSheetId="24">#REF!</definedName>
    <definedName name="Macro4" localSheetId="23">#REF!</definedName>
    <definedName name="Macro4" localSheetId="36">#REF!</definedName>
    <definedName name="Macro4" localSheetId="1">#REF!</definedName>
    <definedName name="Macro4" localSheetId="28">#REF!</definedName>
    <definedName name="Macro4">#REF!</definedName>
    <definedName name="Macro5" localSheetId="29">#REF!</definedName>
    <definedName name="Macro5" localSheetId="9">#REF!</definedName>
    <definedName name="Macro5" localSheetId="8">#REF!</definedName>
    <definedName name="Macro5" localSheetId="10">#REF!</definedName>
    <definedName name="Macro5" localSheetId="35">#REF!</definedName>
    <definedName name="Macro5" localSheetId="24">#REF!</definedName>
    <definedName name="Macro5" localSheetId="23">#REF!</definedName>
    <definedName name="Macro5" localSheetId="36">#REF!</definedName>
    <definedName name="Macro5" localSheetId="1">#REF!</definedName>
    <definedName name="Macro5" localSheetId="28">#REF!</definedName>
    <definedName name="Macro5">#REF!</definedName>
    <definedName name="Macro6" localSheetId="29">#REF!</definedName>
    <definedName name="Macro6" localSheetId="9">#REF!</definedName>
    <definedName name="Macro6" localSheetId="8">#REF!</definedName>
    <definedName name="Macro6" localSheetId="10">#REF!</definedName>
    <definedName name="Macro6" localSheetId="35">#REF!</definedName>
    <definedName name="Macro6" localSheetId="24">#REF!</definedName>
    <definedName name="Macro6" localSheetId="23">#REF!</definedName>
    <definedName name="Macro6" localSheetId="36">#REF!</definedName>
    <definedName name="Macro6" localSheetId="1">#REF!</definedName>
    <definedName name="Macro6" localSheetId="28">#REF!</definedName>
    <definedName name="Macro6">#REF!</definedName>
    <definedName name="Macro7" localSheetId="29">#REF!</definedName>
    <definedName name="Macro7" localSheetId="9">#REF!</definedName>
    <definedName name="Macro7" localSheetId="8">#REF!</definedName>
    <definedName name="Macro7" localSheetId="10">#REF!</definedName>
    <definedName name="Macro7" localSheetId="35">#REF!</definedName>
    <definedName name="Macro7" localSheetId="24">#REF!</definedName>
    <definedName name="Macro7" localSheetId="23">#REF!</definedName>
    <definedName name="Macro7" localSheetId="36">#REF!</definedName>
    <definedName name="Macro7" localSheetId="1">#REF!</definedName>
    <definedName name="Macro7" localSheetId="28">#REF!</definedName>
    <definedName name="Macro7">#REF!</definedName>
    <definedName name="Macro8" localSheetId="29">#REF!</definedName>
    <definedName name="Macro8" localSheetId="9">#REF!</definedName>
    <definedName name="Macro8" localSheetId="8">#REF!</definedName>
    <definedName name="Macro8" localSheetId="10">#REF!</definedName>
    <definedName name="Macro8" localSheetId="35">#REF!</definedName>
    <definedName name="Macro8" localSheetId="24">#REF!</definedName>
    <definedName name="Macro8" localSheetId="23">#REF!</definedName>
    <definedName name="Macro8" localSheetId="36">#REF!</definedName>
    <definedName name="Macro8" localSheetId="1">#REF!</definedName>
    <definedName name="Macro8" localSheetId="28">#REF!</definedName>
    <definedName name="Macro8">#REF!</definedName>
    <definedName name="Macro9" localSheetId="29">#REF!</definedName>
    <definedName name="Macro9" localSheetId="9">#REF!</definedName>
    <definedName name="Macro9" localSheetId="8">#REF!</definedName>
    <definedName name="Macro9" localSheetId="10">#REF!</definedName>
    <definedName name="Macro9" localSheetId="35">#REF!</definedName>
    <definedName name="Macro9" localSheetId="24">#REF!</definedName>
    <definedName name="Macro9" localSheetId="23">#REF!</definedName>
    <definedName name="Macro9" localSheetId="36">#REF!</definedName>
    <definedName name="Macro9" localSheetId="1">#REF!</definedName>
    <definedName name="Macro9" localSheetId="28">#REF!</definedName>
    <definedName name="Macro9">#REF!</definedName>
    <definedName name="NombreTabla">"Dummy"</definedName>
    <definedName name="OLE_LINK1" localSheetId="13">'Evolución por regímenes'!$D$52</definedName>
    <definedName name="pppp">#REF!</definedName>
    <definedName name="Print_Area" localSheetId="18">'Adm. Públicas'!$B$1:$G$39</definedName>
    <definedName name="Print_Area" localSheetId="6">'Convenios Especiales'!$B$1:$D$38</definedName>
    <definedName name="Print_Area" localSheetId="11">'Diaria y media mensual'!$B$1:$G$34</definedName>
    <definedName name="Print_Area" localSheetId="9">'Empresas R.Carbón'!$B$1:$I$4</definedName>
    <definedName name="Print_Area" localSheetId="7">'Empresas R.General'!$B$1:$I$4</definedName>
    <definedName name="Print_Area" localSheetId="8">'Empresas R.Mar'!$B$1:$I$4</definedName>
    <definedName name="Print_Area" localSheetId="10">'Empresas Total Sistema'!$B$1:$G$4</definedName>
    <definedName name="Print_Area" localSheetId="12">'Evolución por Género'!$B$3:$J$7</definedName>
    <definedName name="Print_Area" localSheetId="13">'Evolución por regímenes'!$B$1:$I$43</definedName>
    <definedName name="Print_Area" localSheetId="19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4">'Graficos media y variación'!$B$4:$H$63</definedName>
    <definedName name="Print_Area" localSheetId="2">Índice!$B$1:$B$50</definedName>
    <definedName name="Print_Area" localSheetId="4">'Medias mensuales'!$B$1:$J$3</definedName>
    <definedName name="Print_Area" localSheetId="23">'Por regímenes'!$B$1:$G$20</definedName>
    <definedName name="Print_Area" localSheetId="26">'Prov y CCAA -R.General'!$C$1:$G$68</definedName>
    <definedName name="Print_Area" localSheetId="27">'Prov y CCAA -Variación'!$C$1:$H$67</definedName>
    <definedName name="Print_Area" localSheetId="25">'Provincias y CCAA'!$C$1:$H$69</definedName>
    <definedName name="Print_Area" localSheetId="20">'Sectores R.Autónomos'!$B$1:$G$30</definedName>
    <definedName name="Print_Area" localSheetId="17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29">#REF!</definedName>
    <definedName name="Recover" localSheetId="9">#REF!</definedName>
    <definedName name="Recover" localSheetId="8">#REF!</definedName>
    <definedName name="Recover" localSheetId="10">#REF!</definedName>
    <definedName name="Recover" localSheetId="35">#REF!</definedName>
    <definedName name="Recover" localSheetId="24">#REF!</definedName>
    <definedName name="Recover" localSheetId="23">#REF!</definedName>
    <definedName name="Recover" localSheetId="36">#REF!</definedName>
    <definedName name="Recover" localSheetId="1">#REF!</definedName>
    <definedName name="Recover" localSheetId="28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24">#REF!</definedName>
    <definedName name="rrreee" localSheetId="3">#REF!</definedName>
    <definedName name="rrreee">#REF!</definedName>
    <definedName name="rtertgfgh" localSheetId="24">#REF!</definedName>
    <definedName name="rtertgfgh" localSheetId="3">#REF!</definedName>
    <definedName name="rtertgfgh">#REF!</definedName>
    <definedName name="S" localSheetId="29">#REF!</definedName>
    <definedName name="S" localSheetId="36">#REF!</definedName>
    <definedName name="S">#REF!</definedName>
    <definedName name="serie1" localSheetId="9">#REF!</definedName>
    <definedName name="serie1" localSheetId="8">#REF!</definedName>
    <definedName name="serie1" localSheetId="10">#REF!</definedName>
    <definedName name="serie2" localSheetId="9">#REF!</definedName>
    <definedName name="serie2" localSheetId="8">#REF!</definedName>
    <definedName name="serie2" localSheetId="10">#REF!</definedName>
    <definedName name="seriea" localSheetId="9">#REF!</definedName>
    <definedName name="seriea" localSheetId="8">#REF!</definedName>
    <definedName name="seriea" localSheetId="10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29">#REF!</definedName>
    <definedName name="U" localSheetId="24">#REF!</definedName>
    <definedName name="U" localSheetId="3">#REF!</definedName>
    <definedName name="U" localSheetId="36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W145" i="32491" l="1"/>
  <c r="W140" i="32491" l="1"/>
  <c r="V47" i="32494" l="1"/>
  <c r="AC36" i="32494"/>
  <c r="AD36" i="32494"/>
  <c r="AC37" i="32494"/>
  <c r="AD37" i="32494"/>
  <c r="AC38" i="32494"/>
  <c r="AD38" i="32494"/>
  <c r="AC39" i="32494"/>
  <c r="AD39" i="32494"/>
  <c r="AC40" i="32494"/>
  <c r="AD40" i="32494"/>
  <c r="AC41" i="32494"/>
  <c r="AD41" i="32494"/>
  <c r="AC42" i="32494"/>
  <c r="AD42" i="32494"/>
  <c r="AC43" i="32494"/>
  <c r="AD43" i="32494"/>
  <c r="AC44" i="32494"/>
  <c r="AD44" i="32494"/>
  <c r="AC45" i="32494"/>
  <c r="AD45" i="32494"/>
  <c r="AD35" i="32494"/>
  <c r="AC35" i="32494"/>
  <c r="Y36" i="32494"/>
  <c r="Z36" i="32494"/>
  <c r="Y37" i="32494"/>
  <c r="Z37" i="32494"/>
  <c r="Y38" i="32494"/>
  <c r="Z38" i="32494"/>
  <c r="Y39" i="32494"/>
  <c r="Z39" i="32494"/>
  <c r="Y40" i="32494"/>
  <c r="Z40" i="32494"/>
  <c r="Y41" i="32494"/>
  <c r="Z41" i="32494"/>
  <c r="Y42" i="32494"/>
  <c r="Z42" i="32494"/>
  <c r="Y43" i="32494"/>
  <c r="Z43" i="32494"/>
  <c r="Y44" i="32494"/>
  <c r="Z44" i="32494"/>
  <c r="Y45" i="32494"/>
  <c r="Z45" i="32494"/>
  <c r="Z35" i="32494"/>
  <c r="Y35" i="32494"/>
  <c r="R21" i="32494"/>
  <c r="S21" i="32494"/>
  <c r="T21" i="32494"/>
  <c r="R22" i="32494"/>
  <c r="S22" i="32494"/>
  <c r="T22" i="32494"/>
  <c r="Q22" i="32494"/>
  <c r="Q21" i="32494"/>
  <c r="R17" i="32494"/>
  <c r="S17" i="32494"/>
  <c r="T17" i="32494"/>
  <c r="R18" i="32494"/>
  <c r="S18" i="32494"/>
  <c r="T18" i="32494"/>
  <c r="Q18" i="32494"/>
  <c r="Q17" i="32494"/>
  <c r="V12" i="32493" l="1"/>
  <c r="Q52" i="32493"/>
  <c r="R52" i="32493"/>
  <c r="Q53" i="32493"/>
  <c r="R53" i="32493"/>
  <c r="P53" i="32493"/>
  <c r="P52" i="32493"/>
  <c r="Q48" i="32493"/>
  <c r="R48" i="32493"/>
  <c r="Q49" i="32493"/>
  <c r="R49" i="32493"/>
  <c r="P49" i="32493"/>
  <c r="P48" i="32493"/>
  <c r="S45" i="32493"/>
  <c r="S53" i="32493" s="1"/>
  <c r="Q19" i="32493"/>
  <c r="R19" i="32493"/>
  <c r="S19" i="32493"/>
  <c r="T19" i="32493"/>
  <c r="U19" i="32493"/>
  <c r="Q20" i="32493"/>
  <c r="R20" i="32493"/>
  <c r="S20" i="32493"/>
  <c r="T20" i="32493"/>
  <c r="U20" i="32493"/>
  <c r="P20" i="32493"/>
  <c r="P19" i="32493"/>
  <c r="T15" i="32493"/>
  <c r="U15" i="32493"/>
  <c r="T16" i="32493"/>
  <c r="U16" i="32493"/>
  <c r="S16" i="32493"/>
  <c r="S15" i="32493"/>
  <c r="R16" i="32493"/>
  <c r="R15" i="32493"/>
  <c r="Q16" i="32493"/>
  <c r="P16" i="32493"/>
  <c r="Q15" i="32493"/>
  <c r="P15" i="32493"/>
  <c r="Q23" i="32492"/>
  <c r="P23" i="32492"/>
  <c r="O23" i="32492"/>
  <c r="Q21" i="32492"/>
  <c r="P21" i="32492"/>
  <c r="O21" i="32492"/>
  <c r="Q17" i="32492"/>
  <c r="P17" i="32492"/>
  <c r="O17" i="32492"/>
  <c r="Q15" i="32492"/>
  <c r="P15" i="32492"/>
  <c r="O15" i="32492"/>
  <c r="S49" i="32493" l="1"/>
  <c r="W124" i="32491" l="1"/>
  <c r="W125" i="32491"/>
  <c r="W126" i="32491"/>
  <c r="W127" i="32491"/>
  <c r="W128" i="32491"/>
  <c r="W129" i="32491"/>
  <c r="W130" i="32491"/>
  <c r="W131" i="32491"/>
  <c r="W132" i="32491"/>
  <c r="W133" i="32491"/>
  <c r="W134" i="32491"/>
  <c r="W135" i="32491"/>
  <c r="W136" i="32491"/>
  <c r="W137" i="32491"/>
  <c r="W138" i="32491"/>
  <c r="W139" i="32491"/>
  <c r="W141" i="32491"/>
  <c r="W142" i="32491"/>
  <c r="W143" i="32491"/>
  <c r="W144" i="32491"/>
  <c r="E173" i="32486" l="1"/>
  <c r="D173" i="32486"/>
  <c r="L141" i="32485"/>
  <c r="L140" i="32485"/>
  <c r="L139" i="32485"/>
  <c r="L135" i="32485"/>
  <c r="L134" i="32485"/>
  <c r="L133" i="32485"/>
  <c r="L132" i="32485"/>
  <c r="L127" i="32485"/>
  <c r="L124" i="32485"/>
  <c r="L120" i="32485"/>
  <c r="L115" i="32485"/>
  <c r="L105" i="32485"/>
  <c r="L99" i="32485"/>
  <c r="L98" i="32485"/>
  <c r="L95" i="32485"/>
  <c r="L94" i="32485"/>
  <c r="L93" i="32485"/>
  <c r="L89" i="32485"/>
  <c r="L80" i="32485"/>
  <c r="F124" i="32491" l="1"/>
  <c r="G124" i="32491"/>
  <c r="H124" i="32491"/>
  <c r="I124" i="32491"/>
  <c r="K124" i="32491" s="1"/>
  <c r="J124" i="32491"/>
  <c r="L124" i="32491"/>
  <c r="M124" i="32491"/>
  <c r="N124" i="32491"/>
  <c r="O124" i="32491"/>
  <c r="E153" i="32486" l="1"/>
  <c r="E154" i="32486"/>
  <c r="E155" i="32486"/>
  <c r="E156" i="32486"/>
  <c r="E157" i="32486"/>
  <c r="E158" i="32486"/>
  <c r="E159" i="32486"/>
  <c r="E160" i="32486"/>
  <c r="E161" i="32486"/>
  <c r="E162" i="32486"/>
  <c r="E163" i="32486"/>
  <c r="E164" i="32486"/>
  <c r="E165" i="32486"/>
  <c r="E166" i="32486"/>
  <c r="E167" i="32486"/>
  <c r="E168" i="32486"/>
  <c r="E169" i="32486"/>
  <c r="E170" i="32486"/>
  <c r="E171" i="32486"/>
  <c r="E172" i="32486"/>
  <c r="E147" i="32486"/>
  <c r="E148" i="32486"/>
  <c r="E149" i="32486"/>
  <c r="E150" i="32486"/>
  <c r="E151" i="32486"/>
  <c r="E152" i="32486"/>
  <c r="D153" i="32486"/>
  <c r="D154" i="32486"/>
  <c r="D155" i="32486"/>
  <c r="D156" i="32486"/>
  <c r="D157" i="32486"/>
  <c r="D158" i="32486"/>
  <c r="D159" i="32486"/>
  <c r="D160" i="32486"/>
  <c r="D161" i="32486"/>
  <c r="D162" i="32486"/>
  <c r="D163" i="32486"/>
  <c r="D164" i="32486"/>
  <c r="D165" i="32486"/>
  <c r="D166" i="32486"/>
  <c r="D167" i="32486"/>
  <c r="D168" i="32486"/>
  <c r="D169" i="32486"/>
  <c r="D170" i="32486"/>
  <c r="D171" i="32486"/>
  <c r="D172" i="32486"/>
  <c r="D152" i="32486"/>
  <c r="D151" i="32486"/>
  <c r="D150" i="32486"/>
  <c r="D149" i="32486"/>
  <c r="D148" i="32486"/>
  <c r="D147" i="32486"/>
  <c r="W120" i="32491"/>
  <c r="W121" i="32491"/>
  <c r="W122" i="32491"/>
  <c r="W123" i="32491"/>
  <c r="U47" i="32494" l="1"/>
  <c r="T47" i="32494"/>
  <c r="S47" i="32494"/>
  <c r="R47" i="32494"/>
  <c r="Q47" i="32494"/>
  <c r="P47" i="32494"/>
  <c r="AB45" i="32494"/>
  <c r="X45" i="32494"/>
  <c r="AB44" i="32494"/>
  <c r="X44" i="32494"/>
  <c r="AB43" i="32494"/>
  <c r="X43" i="32494"/>
  <c r="AB42" i="32494"/>
  <c r="X42" i="32494"/>
  <c r="AB41" i="32494"/>
  <c r="X41" i="32494"/>
  <c r="AB40" i="32494"/>
  <c r="X40" i="32494"/>
  <c r="AB39" i="32494"/>
  <c r="X39" i="32494"/>
  <c r="AB38" i="32494"/>
  <c r="X38" i="32494"/>
  <c r="AB37" i="32494"/>
  <c r="X37" i="32494"/>
  <c r="AB36" i="32494"/>
  <c r="X36" i="32494"/>
  <c r="AB35" i="32494"/>
  <c r="X35" i="32494"/>
  <c r="T20" i="32494"/>
  <c r="S20" i="32494"/>
  <c r="R20" i="32494"/>
  <c r="Q20" i="32494"/>
  <c r="T16" i="32494"/>
  <c r="S16" i="32494"/>
  <c r="R16" i="32494"/>
  <c r="Q16" i="32494"/>
  <c r="R51" i="32493"/>
  <c r="Q51" i="32493"/>
  <c r="P51" i="32493"/>
  <c r="R47" i="32493"/>
  <c r="Q47" i="32493"/>
  <c r="P47" i="32493"/>
  <c r="S44" i="32493"/>
  <c r="S43" i="32493"/>
  <c r="S42" i="32493"/>
  <c r="S41" i="32493"/>
  <c r="U18" i="32493"/>
  <c r="T18" i="32493"/>
  <c r="S18" i="32493"/>
  <c r="R18" i="32493"/>
  <c r="Q18" i="32493"/>
  <c r="P18" i="32493"/>
  <c r="U14" i="32493"/>
  <c r="T14" i="32493"/>
  <c r="S14" i="32493"/>
  <c r="R14" i="32493"/>
  <c r="Q14" i="32493"/>
  <c r="P14" i="32493"/>
  <c r="V11" i="32493"/>
  <c r="V10" i="32493"/>
  <c r="V9" i="32493"/>
  <c r="V8" i="32493"/>
  <c r="V7" i="32493"/>
  <c r="V6" i="32493"/>
  <c r="Q20" i="32492"/>
  <c r="P20" i="32492"/>
  <c r="O20" i="32492"/>
  <c r="Q14" i="32492"/>
  <c r="P14" i="32492"/>
  <c r="O14" i="32492"/>
  <c r="W119" i="32491"/>
  <c r="W118" i="32491"/>
  <c r="W117" i="32491"/>
  <c r="W116" i="32491"/>
  <c r="W115" i="32491"/>
  <c r="W114" i="32491"/>
  <c r="W113" i="32491"/>
  <c r="W112" i="32491"/>
  <c r="W111" i="32491"/>
  <c r="W110" i="32491"/>
  <c r="W109" i="32491"/>
  <c r="W108" i="32491"/>
  <c r="W107" i="32491"/>
  <c r="W106" i="32491"/>
  <c r="W105" i="32491"/>
  <c r="W104" i="32491"/>
  <c r="W103" i="32491"/>
  <c r="W102" i="32491"/>
  <c r="W101" i="32491"/>
  <c r="W100" i="32491"/>
  <c r="W99" i="32491"/>
  <c r="W98" i="32491"/>
  <c r="W97" i="32491"/>
  <c r="W96" i="32491"/>
  <c r="W95" i="32491"/>
  <c r="W94" i="32491"/>
  <c r="W93" i="32491"/>
  <c r="W92" i="32491"/>
  <c r="W91" i="32491"/>
  <c r="W90" i="32491"/>
  <c r="W89" i="32491"/>
  <c r="W88" i="32491"/>
  <c r="W87" i="32491"/>
  <c r="W86" i="32491"/>
  <c r="W85" i="32491"/>
  <c r="W84" i="32491"/>
  <c r="W83" i="32491"/>
  <c r="W82" i="32491"/>
  <c r="W81" i="32491"/>
  <c r="W80" i="32491"/>
  <c r="W79" i="32491"/>
  <c r="W78" i="32491"/>
  <c r="W77" i="32491"/>
  <c r="W76" i="32491"/>
  <c r="W75" i="32491"/>
  <c r="W74" i="32491"/>
  <c r="W73" i="32491"/>
  <c r="W72" i="32491"/>
  <c r="W71" i="32491"/>
  <c r="W70" i="32491"/>
  <c r="W69" i="32491"/>
  <c r="W68" i="32491"/>
  <c r="W67" i="32491"/>
  <c r="W66" i="32491"/>
  <c r="W65" i="32491"/>
  <c r="W64" i="32491"/>
  <c r="W63" i="32491"/>
  <c r="W62" i="32491"/>
  <c r="W61" i="32491"/>
  <c r="W60" i="32491"/>
  <c r="W59" i="32491"/>
  <c r="W58" i="32491"/>
  <c r="W57" i="32491"/>
  <c r="W56" i="32491"/>
  <c r="W55" i="32491"/>
  <c r="W54" i="32491"/>
  <c r="W53" i="32491"/>
  <c r="W52" i="32491"/>
  <c r="W51" i="32491"/>
  <c r="W50" i="32491"/>
  <c r="W49" i="32491"/>
  <c r="W48" i="32491"/>
  <c r="W47" i="32491"/>
  <c r="W46" i="32491"/>
  <c r="W45" i="32491"/>
  <c r="W44" i="32491"/>
  <c r="W43" i="32491"/>
  <c r="W42" i="32491"/>
  <c r="W41" i="32491"/>
  <c r="W40" i="32491"/>
  <c r="W39" i="32491"/>
  <c r="W38" i="32491"/>
  <c r="W37" i="32491"/>
  <c r="W36" i="32491"/>
  <c r="W35" i="32491"/>
  <c r="W34" i="32491"/>
  <c r="W33" i="32491"/>
  <c r="W32" i="32491"/>
  <c r="W31" i="32491"/>
  <c r="W30" i="32491"/>
  <c r="W29" i="32491"/>
  <c r="W28" i="32491"/>
  <c r="W27" i="32491"/>
  <c r="W26" i="32491"/>
  <c r="W25" i="32491"/>
  <c r="W24" i="32491"/>
  <c r="W23" i="32491"/>
  <c r="W22" i="32491"/>
  <c r="W21" i="32491"/>
  <c r="W20" i="32491"/>
  <c r="W19" i="32491"/>
  <c r="W18" i="32491"/>
  <c r="W17" i="32491"/>
  <c r="W16" i="32491"/>
  <c r="W15" i="32491"/>
  <c r="W14" i="32491"/>
  <c r="W13" i="32491"/>
  <c r="W12" i="32491"/>
  <c r="W11" i="32491"/>
  <c r="W10" i="32491"/>
  <c r="W9" i="32491"/>
  <c r="W8" i="32491"/>
  <c r="W7" i="32491"/>
  <c r="W6" i="32491"/>
  <c r="W5" i="32491"/>
  <c r="W4" i="32491"/>
  <c r="AD47" i="32494" l="1"/>
  <c r="Z47" i="32494"/>
  <c r="AC47" i="32494"/>
  <c r="Y47" i="32494"/>
  <c r="V20" i="32493"/>
  <c r="V16" i="32493"/>
  <c r="V15" i="32493"/>
  <c r="V19" i="32493"/>
  <c r="S51" i="32493"/>
  <c r="S48" i="32493"/>
  <c r="S52" i="32493"/>
  <c r="V18" i="32493"/>
  <c r="AB47" i="32494"/>
  <c r="V14" i="32493"/>
  <c r="S47" i="32493"/>
  <c r="X47" i="32494"/>
  <c r="M187" i="32489"/>
  <c r="M186" i="32489"/>
  <c r="J59" i="32485" l="1"/>
  <c r="J51" i="32485"/>
  <c r="J48" i="32485"/>
  <c r="J44" i="32485"/>
  <c r="J39" i="32485"/>
  <c r="J29" i="32485"/>
  <c r="J23" i="32485"/>
  <c r="J19" i="32485"/>
  <c r="J13" i="32485"/>
  <c r="J4" i="32485"/>
  <c r="J66" i="32485" l="1"/>
  <c r="E142" i="32486"/>
  <c r="E143" i="32486"/>
  <c r="E144" i="32486"/>
  <c r="E145" i="32486"/>
  <c r="E146" i="32486"/>
  <c r="D142" i="32486"/>
  <c r="D143" i="32486"/>
  <c r="D144" i="32486"/>
  <c r="D145" i="32486"/>
  <c r="D146" i="32486"/>
  <c r="D141" i="32486" l="1"/>
  <c r="E141" i="32486"/>
  <c r="D140" i="32486" l="1"/>
  <c r="E131" i="32486"/>
  <c r="E132" i="32486"/>
  <c r="E133" i="32486"/>
  <c r="E134" i="32486"/>
  <c r="E135" i="32486"/>
  <c r="E136" i="32486"/>
  <c r="E137" i="32486"/>
  <c r="E138" i="32486"/>
  <c r="E139" i="32486"/>
  <c r="E140" i="32486"/>
  <c r="D131" i="32486"/>
  <c r="D132" i="32486"/>
  <c r="D133" i="32486"/>
  <c r="D134" i="32486"/>
  <c r="D135" i="32486"/>
  <c r="D136" i="32486"/>
  <c r="D137" i="32486"/>
  <c r="D138" i="32486"/>
  <c r="D139" i="32486"/>
  <c r="E130" i="32486"/>
  <c r="D130" i="32486"/>
  <c r="E129" i="32486" l="1"/>
  <c r="D129" i="32486"/>
  <c r="E128" i="32486"/>
  <c r="D128" i="32486"/>
  <c r="E127" i="32486"/>
  <c r="D127" i="32486"/>
  <c r="E126" i="32486"/>
  <c r="D126" i="32486"/>
  <c r="E125" i="32486"/>
  <c r="D125" i="32486"/>
  <c r="E124" i="32486"/>
  <c r="D124" i="32486"/>
  <c r="E123" i="32486"/>
  <c r="D123" i="32486"/>
  <c r="E122" i="32486"/>
  <c r="D122" i="32486"/>
  <c r="E121" i="32486"/>
  <c r="D121" i="32486"/>
  <c r="E120" i="32486"/>
  <c r="D120" i="32486"/>
  <c r="E119" i="32486"/>
  <c r="D119" i="32486"/>
  <c r="E118" i="32486"/>
  <c r="D118" i="32486"/>
  <c r="E117" i="32486"/>
  <c r="D117" i="32486"/>
  <c r="E116" i="32486"/>
  <c r="D116" i="32486"/>
  <c r="E115" i="32486"/>
  <c r="D115" i="32486"/>
  <c r="E114" i="32486"/>
  <c r="D114" i="32486"/>
  <c r="E113" i="32486"/>
  <c r="D113" i="32486"/>
  <c r="E112" i="32486"/>
  <c r="D112" i="32486"/>
  <c r="E111" i="32486"/>
  <c r="D111" i="32486"/>
  <c r="E110" i="32486"/>
  <c r="D110" i="32486"/>
  <c r="E109" i="32486"/>
  <c r="D109" i="32486"/>
  <c r="E108" i="32486"/>
  <c r="D108" i="32486"/>
  <c r="E107" i="32486"/>
  <c r="D107" i="32486"/>
  <c r="I59" i="32486" l="1"/>
  <c r="I51" i="32486"/>
  <c r="I48" i="32486"/>
  <c r="I44" i="32486"/>
  <c r="I39" i="32486"/>
  <c r="I29" i="32486"/>
  <c r="I23" i="32486"/>
  <c r="I19" i="32486"/>
  <c r="I13" i="32486"/>
  <c r="I4" i="32486"/>
  <c r="E106" i="32486" l="1"/>
  <c r="D106" i="32486"/>
  <c r="E105" i="32486"/>
  <c r="D105" i="32486"/>
  <c r="E104" i="32486"/>
  <c r="D104" i="32486"/>
  <c r="E103" i="32486"/>
  <c r="D103" i="32486"/>
  <c r="E102" i="32486"/>
  <c r="D102" i="32486"/>
  <c r="E101" i="32486"/>
  <c r="D101" i="32486"/>
  <c r="E100" i="32486"/>
  <c r="D100" i="32486"/>
  <c r="E99" i="32486"/>
  <c r="D99" i="32486"/>
  <c r="E98" i="32486"/>
  <c r="D98" i="32486"/>
  <c r="E97" i="32486"/>
  <c r="D97" i="32486"/>
  <c r="E96" i="32486"/>
  <c r="D96" i="32486"/>
  <c r="E95" i="32486"/>
  <c r="D95" i="32486"/>
  <c r="E94" i="32486"/>
  <c r="D94" i="32486"/>
  <c r="E93" i="32486"/>
  <c r="D93" i="32486"/>
  <c r="E92" i="32486"/>
  <c r="D92" i="32486"/>
  <c r="E91" i="32486"/>
  <c r="D91" i="32486"/>
  <c r="E90" i="32486"/>
  <c r="D90" i="32486"/>
  <c r="E89" i="32486"/>
  <c r="D89" i="32486"/>
  <c r="E88" i="32486"/>
  <c r="D88" i="32486"/>
  <c r="E87" i="32486"/>
  <c r="D87" i="32486"/>
  <c r="E86" i="32486"/>
  <c r="D86" i="32486"/>
  <c r="E85" i="32486"/>
  <c r="D85" i="32486"/>
  <c r="E84" i="32486"/>
  <c r="D84" i="32486"/>
  <c r="E83" i="32486"/>
  <c r="D83" i="32486"/>
  <c r="E82" i="32486"/>
  <c r="D82" i="32486"/>
  <c r="E81" i="32486"/>
  <c r="D81" i="32486"/>
  <c r="E80" i="32486"/>
  <c r="D80" i="32486"/>
  <c r="E79" i="32486"/>
  <c r="D79" i="32486"/>
  <c r="E78" i="32486"/>
  <c r="D78" i="32486"/>
  <c r="E77" i="32486"/>
  <c r="D77" i="32486"/>
  <c r="E76" i="32486"/>
  <c r="D76" i="32486"/>
  <c r="E75" i="32486"/>
  <c r="D75" i="32486"/>
  <c r="E74" i="32486"/>
  <c r="D74" i="32486"/>
  <c r="E73" i="32486"/>
  <c r="D73" i="32486"/>
  <c r="E72" i="32486"/>
  <c r="D72" i="32486"/>
  <c r="E71" i="32486"/>
  <c r="D71" i="32486"/>
  <c r="E70" i="32486"/>
  <c r="D70" i="32486"/>
  <c r="E69" i="32486"/>
  <c r="D69" i="32486"/>
  <c r="E68" i="32486"/>
  <c r="D68" i="32486"/>
  <c r="E67" i="32486"/>
  <c r="D67" i="32486"/>
  <c r="E66" i="32486"/>
  <c r="D66" i="32486"/>
  <c r="E65" i="32486"/>
  <c r="D65" i="32486"/>
  <c r="E64" i="32486"/>
  <c r="D64" i="32486"/>
  <c r="E63" i="32486"/>
  <c r="D63" i="32486"/>
  <c r="E62" i="32486"/>
  <c r="D62" i="32486"/>
  <c r="E61" i="32486"/>
  <c r="D61" i="32486"/>
  <c r="E60" i="32486"/>
  <c r="D60" i="32486"/>
  <c r="E59" i="32486"/>
  <c r="D59" i="32486"/>
  <c r="E58" i="32486"/>
  <c r="D58" i="32486"/>
  <c r="E57" i="32486"/>
  <c r="D57" i="32486"/>
  <c r="E56" i="32486"/>
  <c r="D56" i="32486"/>
  <c r="E55" i="32486"/>
  <c r="D55" i="32486"/>
  <c r="E54" i="32486"/>
  <c r="D54" i="32486"/>
  <c r="E53" i="32486"/>
  <c r="D53" i="32486"/>
  <c r="E52" i="32486"/>
  <c r="D52" i="32486"/>
  <c r="E51" i="32486"/>
  <c r="D51" i="32486"/>
  <c r="E50" i="32486"/>
  <c r="D50" i="32486"/>
  <c r="E49" i="32486"/>
  <c r="D49" i="32486"/>
  <c r="E48" i="32486"/>
  <c r="D48" i="32486"/>
  <c r="E47" i="32486"/>
  <c r="D47" i="32486"/>
  <c r="E46" i="32486"/>
  <c r="D46" i="32486"/>
  <c r="E45" i="32486"/>
  <c r="D45" i="32486"/>
  <c r="E44" i="32486"/>
  <c r="D44" i="32486"/>
  <c r="E43" i="32486"/>
  <c r="D43" i="32486"/>
  <c r="E42" i="32486"/>
  <c r="D42" i="32486"/>
  <c r="E41" i="32486"/>
  <c r="D41" i="32486"/>
  <c r="E40" i="32486"/>
  <c r="D40" i="32486"/>
  <c r="E39" i="32486"/>
  <c r="D39" i="32486"/>
  <c r="E38" i="32486"/>
  <c r="D38" i="32486"/>
  <c r="E37" i="32486"/>
  <c r="D37" i="32486"/>
  <c r="E36" i="32486"/>
  <c r="D36" i="32486"/>
  <c r="E35" i="32486"/>
  <c r="D35" i="32486"/>
  <c r="E34" i="32486"/>
  <c r="D34" i="32486"/>
  <c r="E33" i="32486"/>
  <c r="D33" i="32486"/>
  <c r="E32" i="32486"/>
  <c r="D32" i="32486"/>
  <c r="E31" i="32486"/>
  <c r="D31" i="32486"/>
  <c r="E30" i="32486"/>
  <c r="D30" i="32486"/>
  <c r="E29" i="32486"/>
  <c r="D29" i="32486"/>
  <c r="E28" i="32486"/>
  <c r="D28" i="32486"/>
  <c r="E27" i="32486"/>
  <c r="D27" i="32486"/>
  <c r="E26" i="32486"/>
  <c r="D26" i="32486"/>
  <c r="E25" i="32486"/>
  <c r="D25" i="32486"/>
  <c r="E24" i="32486"/>
  <c r="D24" i="32486"/>
  <c r="E23" i="32486"/>
  <c r="D23" i="32486"/>
  <c r="E22" i="32486"/>
  <c r="D22" i="32486"/>
  <c r="E21" i="32486"/>
  <c r="D21" i="32486"/>
  <c r="E20" i="32486"/>
  <c r="D20" i="32486"/>
  <c r="E19" i="32486"/>
  <c r="D19" i="32486"/>
  <c r="E18" i="32486"/>
  <c r="D18" i="32486"/>
  <c r="E17" i="32486"/>
  <c r="D17" i="32486"/>
  <c r="E16" i="32486"/>
  <c r="D16" i="32486"/>
  <c r="E15" i="32486"/>
  <c r="D15" i="32486"/>
  <c r="E14" i="32486"/>
  <c r="D14" i="32486"/>
  <c r="E13" i="32486"/>
  <c r="D13" i="32486"/>
  <c r="E12" i="32486"/>
  <c r="D12" i="32486"/>
  <c r="E11" i="32486"/>
  <c r="D11" i="32486"/>
  <c r="E10" i="32486"/>
  <c r="D10" i="32486"/>
  <c r="E9" i="32486"/>
  <c r="D9" i="32486"/>
  <c r="E8" i="32486"/>
  <c r="D8" i="32486"/>
  <c r="E7" i="32486"/>
  <c r="D7" i="32486"/>
  <c r="E6" i="32486"/>
  <c r="D6" i="32486"/>
  <c r="E185" i="32468" l="1"/>
  <c r="E184" i="32468"/>
  <c r="E10" i="32468"/>
  <c r="D10" i="32468"/>
  <c r="D8" i="32468"/>
  <c r="F8" i="32468"/>
  <c r="F10" i="32468" l="1"/>
</calcChain>
</file>

<file path=xl/sharedStrings.xml><?xml version="1.0" encoding="utf-8"?>
<sst xmlns="http://schemas.openxmlformats.org/spreadsheetml/2006/main" count="1743" uniqueCount="671">
  <si>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</si>
  <si>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</si>
  <si>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</si>
  <si>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</si>
  <si>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</si>
  <si>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</si>
  <si>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</si>
  <si>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</si>
  <si>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</si>
  <si>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</si>
  <si>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</si>
  <si>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</si>
  <si>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</si>
  <si>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</si>
  <si>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</si>
  <si>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</si>
  <si>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</si>
  <si>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</si>
  <si>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</si>
  <si>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</si>
  <si>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</si>
  <si>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</si>
  <si>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</si>
  <si>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</si>
  <si>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</si>
  <si>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</si>
  <si>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</si>
  <si>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</si>
  <si>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</si>
  <si>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</si>
  <si>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</si>
  <si>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</si>
  <si>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</si>
  <si>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</si>
  <si>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</si>
  <si>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</si>
  <si>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</si>
  <si>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</si>
  <si>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</si>
  <si>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</si>
  <si>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</si>
  <si>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</si>
  <si>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</si>
  <si>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</si>
  <si>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</si>
  <si>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</si>
  <si>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</si>
  <si>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</si>
  <si>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</si>
  <si>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</si>
  <si>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</si>
  <si>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</si>
  <si>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</si>
  <si>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</si>
  <si>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</si>
  <si>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</si>
  <si>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</si>
  <si>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</si>
  <si>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</si>
  <si>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</si>
  <si>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</si>
  <si>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</si>
  <si>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</si>
  <si>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</si>
  <si>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</si>
  <si>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</si>
  <si>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</si>
  <si>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</si>
  <si>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</si>
  <si>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</si>
  <si>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</si>
  <si>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</si>
  <si>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</si>
  <si>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</si>
  <si>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</si>
  <si>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</si>
  <si>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</si>
  <si>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</si>
  <si>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</si>
  <si>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</si>
  <si>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</si>
  <si>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</si>
  <si>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</si>
  <si>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</si>
  <si>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</si>
  <si>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</si>
  <si>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</si>
  <si>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</si>
  <si>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</si>
  <si>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</si>
  <si>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</si>
  <si>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</si>
  <si>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</si>
  <si>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</si>
  <si>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</si>
  <si>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</si>
  <si>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</si>
  <si>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</si>
  <si>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</si>
  <si>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</si>
  <si>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</si>
  <si>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</si>
  <si>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</si>
  <si>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</si>
  <si>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</si>
  <si>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</si>
  <si>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</si>
  <si>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</si>
  <si>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</si>
  <si>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</si>
  <si>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</si>
  <si>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</si>
  <si>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</si>
  <si>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</si>
  <si>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</si>
  <si>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</si>
  <si>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</si>
  <si>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</si>
  <si>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</si>
  <si>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</si>
  <si>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</si>
  <si>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</si>
  <si>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</si>
  <si>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</si>
  <si>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</si>
  <si>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</si>
  <si>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</si>
  <si>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</si>
  <si>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</si>
  <si>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</si>
  <si>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</si>
  <si>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</si>
  <si>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</si>
  <si>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</si>
  <si>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</si>
  <si>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</si>
  <si>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</si>
  <si>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</si>
  <si>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</si>
  <si>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</si>
  <si>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</si>
  <si>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</si>
  <si>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</si>
  <si>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</si>
  <si>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</si>
  <si>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</si>
  <si>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</si>
  <si>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</si>
  <si>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</si>
  <si>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</si>
  <si>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</si>
  <si>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</si>
  <si>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</si>
  <si>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</si>
  <si>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</si>
  <si>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</si>
  <si>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</si>
  <si>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</si>
  <si>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</si>
  <si>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</si>
  <si>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</si>
  <si>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</si>
  <si>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</si>
  <si>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</si>
  <si>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 xml:space="preserve">NÚMERO DE EMPRESAS EN EL RÉGIMEN ESPECIAL DEL MAR CON TRABAJADORES A FIN DE MES 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</si>
  <si>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</si>
  <si>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</si>
  <si>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</si>
  <si>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</si>
  <si>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</si>
  <si>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</si>
  <si>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</si>
  <si>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</si>
  <si>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</si>
  <si>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</si>
  <si>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</si>
  <si>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</si>
  <si>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</si>
  <si>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</si>
  <si>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</si>
  <si>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</si>
  <si>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</si>
  <si>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</si>
  <si>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</si>
  <si>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</si>
  <si>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</si>
  <si>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</si>
  <si>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</si>
  <si>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</si>
  <si>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</si>
  <si>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</si>
  <si>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</si>
  <si>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</si>
  <si>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----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</si>
  <si>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</si>
  <si>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</si>
  <si>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</si>
  <si>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</si>
  <si>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</si>
  <si>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</si>
  <si>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</si>
  <si>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</si>
  <si>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</si>
  <si>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</si>
  <si>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</si>
  <si>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</si>
  <si>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</si>
  <si>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</si>
  <si>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</si>
  <si>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</si>
  <si>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</si>
  <si>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</si>
  <si>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</si>
  <si>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</si>
  <si>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</si>
  <si>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</si>
  <si>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</si>
  <si>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</si>
  <si>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</si>
  <si>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</si>
  <si>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</si>
  <si>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</si>
  <si>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</si>
  <si>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</si>
  <si>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</si>
  <si>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</si>
  <si>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</si>
  <si>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</si>
  <si>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</si>
  <si>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</si>
  <si>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</si>
  <si>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</si>
  <si>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</si>
  <si>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</si>
  <si>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</si>
  <si>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</si>
  <si>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</si>
  <si>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</si>
  <si>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</si>
  <si>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</si>
  <si>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</si>
  <si>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</si>
  <si>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</si>
  <si>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</si>
  <si>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</si>
  <si>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</si>
  <si>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</si>
  <si>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</si>
  <si>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</si>
  <si>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</si>
  <si>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</si>
  <si>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</si>
  <si>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</si>
  <si>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</si>
  <si>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</si>
  <si>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</si>
  <si>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</si>
  <si>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</si>
  <si>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</si>
  <si>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</si>
  <si>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</si>
  <si>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</si>
  <si>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</si>
  <si>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</si>
  <si>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</si>
  <si>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</si>
  <si>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</si>
  <si>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</si>
  <si>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</si>
  <si>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</si>
  <si>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</si>
  <si>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</si>
  <si>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</si>
  <si>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</si>
  <si>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</si>
  <si>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</si>
  <si>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</si>
  <si>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</si>
  <si>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</si>
  <si>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</si>
  <si>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</si>
  <si>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</si>
  <si>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</si>
  <si>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</si>
  <si>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</si>
  <si>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</si>
  <si>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(1) En 2012 Integración de Hogar y Agrario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</si>
  <si>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</si>
  <si>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Medias mensuales 2020</t>
  </si>
  <si>
    <t>Media 2020</t>
  </si>
  <si>
    <t>CLASIFICACIÓN SEGÚN CNAE-2009. Revisión de Enero 2020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</si>
  <si>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</si>
  <si>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</si>
  <si>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</si>
  <si>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</si>
  <si>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</si>
  <si>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</si>
  <si>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</si>
  <si>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</si>
  <si>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</si>
  <si>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</si>
  <si>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</si>
  <si>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</si>
  <si>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</si>
  <si>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</si>
  <si>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</si>
  <si>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</si>
  <si>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</si>
  <si>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</si>
  <si>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</si>
  <si>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</si>
  <si>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</si>
  <si>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</si>
  <si>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</si>
  <si>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</si>
  <si>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</si>
  <si>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</si>
  <si>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</si>
  <si>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</si>
  <si>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</si>
  <si>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</si>
  <si>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</si>
  <si>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</si>
  <si>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</si>
  <si>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</si>
  <si>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</si>
  <si>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</si>
  <si>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</si>
  <si>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</si>
  <si>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</si>
  <si>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</si>
  <si>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</si>
  <si>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</si>
  <si>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</si>
  <si>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</si>
  <si>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</si>
  <si>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</si>
  <si>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</si>
  <si>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</si>
  <si>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</si>
  <si>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</si>
  <si>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</si>
  <si>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</si>
  <si>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</si>
  <si>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</si>
  <si>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</si>
  <si>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</si>
  <si>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</si>
  <si>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</si>
  <si>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</si>
  <si>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</si>
  <si>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 xml:space="preserve"> EMPRESAS Y TRABAJADORES EN SITUACIÓN DE ERTE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</si>
  <si>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</si>
  <si>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</si>
  <si>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</si>
  <si>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</si>
  <si>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</si>
  <si>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</si>
  <si>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</si>
  <si>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</si>
  <si>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</si>
  <si>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</si>
  <si>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</si>
  <si>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</si>
  <si>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</si>
  <si>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</si>
  <si>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</si>
  <si>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</si>
  <si>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</si>
  <si>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</si>
  <si>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</si>
  <si>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</si>
  <si>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</si>
  <si>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</si>
  <si>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</si>
  <si>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</si>
  <si>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</si>
  <si>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</si>
  <si>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</si>
  <si>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</si>
  <si>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</si>
  <si>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</si>
  <si>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</si>
  <si>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</si>
  <si>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</si>
  <si>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</si>
  <si>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</si>
  <si>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</si>
  <si>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</si>
  <si>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</si>
  <si>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</si>
  <si>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</si>
  <si>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</si>
  <si>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</si>
  <si>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</si>
  <si>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</si>
  <si>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</si>
  <si>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</si>
  <si>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</si>
  <si>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</si>
  <si>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</si>
  <si>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</si>
  <si>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</si>
  <si>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</si>
  <si>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</si>
  <si>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</si>
  <si>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</si>
  <si>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</si>
  <si>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</si>
  <si>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</si>
  <si>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</si>
  <si>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</si>
  <si>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</si>
  <si>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</si>
  <si>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</si>
  <si>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</si>
  <si>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</si>
  <si>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</si>
  <si>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</si>
  <si>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</si>
  <si>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</si>
  <si>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</si>
  <si>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</si>
  <si>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</si>
  <si>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</si>
  <si>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</si>
  <si>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</si>
  <si>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</si>
  <si>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</si>
  <si>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</si>
  <si>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</si>
  <si>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</si>
  <si>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</si>
  <si>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</si>
  <si>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</si>
  <si>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</si>
  <si>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</si>
  <si>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</si>
  <si>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</si>
  <si>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</si>
  <si>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</si>
  <si>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</si>
  <si>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</si>
  <si>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</si>
  <si>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</si>
  <si>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</si>
  <si>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</si>
  <si>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</si>
  <si>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</si>
  <si>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</si>
  <si>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</si>
  <si>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</si>
  <si>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</si>
  <si>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</si>
  <si>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</si>
  <si>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</si>
  <si>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</si>
  <si>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</si>
  <si>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</si>
  <si>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</si>
  <si>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</si>
  <si>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</si>
  <si>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</si>
  <si>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</si>
  <si>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</si>
  <si>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</si>
  <si>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</si>
  <si>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</si>
  <si>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</si>
  <si>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</si>
  <si>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</si>
  <si>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</si>
  <si>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</si>
  <si>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</si>
  <si>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</si>
  <si>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</si>
  <si>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</si>
  <si>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</si>
  <si>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</si>
  <si>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</si>
  <si>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</si>
  <si>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</si>
  <si>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</si>
  <si>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</si>
  <si>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</si>
  <si>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</si>
  <si>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</si>
  <si>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</si>
  <si>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</si>
  <si>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</si>
  <si>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</si>
  <si>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</si>
  <si>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</si>
  <si>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</si>
  <si>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</si>
  <si>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</si>
  <si>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</si>
  <si>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</si>
  <si>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</si>
  <si>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</si>
  <si>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</si>
  <si>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</si>
  <si>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</si>
  <si>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</si>
  <si>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</si>
  <si>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</si>
  <si>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</si>
  <si>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</si>
  <si>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</si>
  <si>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</si>
  <si>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</si>
  <si>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</si>
  <si>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</si>
  <si>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</si>
  <si>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</si>
  <si>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</si>
  <si>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</si>
  <si>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</si>
  <si>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</si>
  <si>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</si>
  <si>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</si>
  <si>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</si>
  <si>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</si>
  <si>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</si>
  <si>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</si>
  <si>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</si>
  <si>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TRABAJADORES
INCLUIDOS EN ERTE</t>
  </si>
  <si>
    <t>33 ASTURIAS</t>
  </si>
  <si>
    <t>07 ISLAS BALEARES</t>
  </si>
  <si>
    <t>39 CANTABRIA</t>
  </si>
  <si>
    <t>33 REGIÓN DE MURCIA</t>
  </si>
  <si>
    <t>31 NAVARRA</t>
  </si>
  <si>
    <t>51 Ceuta</t>
  </si>
  <si>
    <t>52 Melilla</t>
  </si>
  <si>
    <t>1 
TRABAJADOR</t>
  </si>
  <si>
    <t>DE 2 A 5 
TRAB.</t>
  </si>
  <si>
    <t>PRESTACIONES PARA AUTÓNOMOS</t>
  </si>
  <si>
    <r>
      <rPr>
        <b/>
        <sz val="10"/>
        <rFont val="Calibri"/>
        <family val="2"/>
        <scheme val="minor"/>
      </rPr>
      <t>Prestación extraordinaria vigente hasta 30 de junio</t>
    </r>
    <r>
      <rPr>
        <sz val="10"/>
        <rFont val="Calibri"/>
        <family val="2"/>
        <scheme val="minor"/>
      </rPr>
      <t xml:space="preserve"> (posibilidad de solicitarla hasta el 31 de julio)</t>
    </r>
  </si>
  <si>
    <t>Prestación para autónomos de temporada</t>
  </si>
  <si>
    <t>Nueva prestación 
compatible con la actividad</t>
  </si>
  <si>
    <t>Prestaciones para autónomos</t>
  </si>
  <si>
    <t>---</t>
  </si>
  <si>
    <t>Actividades de los hogares como pr de bienes y ser para uso propio</t>
  </si>
  <si>
    <t>06</t>
  </si>
  <si>
    <t>insertar imagen grafico
 genero y extranjeros</t>
  </si>
  <si>
    <t>SERIE HISTÓRICA DE LOS MESES DE AGOSTO</t>
  </si>
  <si>
    <t>1 TRABAJADOR</t>
  </si>
  <si>
    <t>INSERTAR GRAFICO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</si>
  <si>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</si>
  <si>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</si>
  <si>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t>VARIACIÓN INTERANUAL
Absoluta              Relativa %</t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</si>
  <si>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</si>
  <si>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</si>
  <si>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</si>
  <si>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</si>
  <si>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</si>
  <si>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</si>
  <si>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</si>
  <si>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</si>
  <si>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</si>
  <si>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</si>
  <si>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</si>
  <si>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</si>
  <si>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</si>
  <si>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</si>
  <si>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</si>
  <si>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</si>
  <si>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</si>
  <si>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</si>
  <si>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</si>
  <si>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</si>
  <si>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</si>
  <si>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</si>
  <si>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ANEXO COVID-19</t>
  </si>
  <si>
    <t>Variación diaria de afiliados</t>
  </si>
  <si>
    <t>Variación por Totales y por Género</t>
  </si>
  <si>
    <t>Variación por Regímenes y por tipo de contrato</t>
  </si>
  <si>
    <t>Variación por Sectores y por Secciones</t>
  </si>
  <si>
    <t>Fecha</t>
  </si>
  <si>
    <t xml:space="preserve">Diferencia diaria
de afiliados
</t>
  </si>
  <si>
    <t>MARZO</t>
  </si>
  <si>
    <t>ABRIL</t>
  </si>
  <si>
    <t>MAYO</t>
  </si>
  <si>
    <t>JUNIO</t>
  </si>
  <si>
    <t>JULIO</t>
  </si>
  <si>
    <t>AGOSTO</t>
  </si>
  <si>
    <t>Afiliados
Totales</t>
  </si>
  <si>
    <t>del 12/03 al 30/04</t>
  </si>
  <si>
    <t>S.E.Agrario</t>
  </si>
  <si>
    <t>S.E.Hogar</t>
  </si>
  <si>
    <t>RETA</t>
  </si>
  <si>
    <t>Mar</t>
  </si>
  <si>
    <t>Agricultura</t>
  </si>
  <si>
    <t>del 12/03  al 30/04</t>
  </si>
  <si>
    <t>G. Comercio; 
Reparación de Vehículos de 
Motor y Motocicletas</t>
  </si>
  <si>
    <t>C. Industria Manufacturera</t>
  </si>
  <si>
    <t>Q.Actividades Sanitarias Y 
Servicios Sociales</t>
  </si>
  <si>
    <t>N.Actividades Administrativas
 Y Servicios Auxiliares</t>
  </si>
  <si>
    <t>I. Hostelería</t>
  </si>
  <si>
    <t>P. Educación</t>
  </si>
  <si>
    <t>F. Construcción</t>
  </si>
  <si>
    <t>M. Actividades Profesionales 
Científicas Y Técnicas</t>
  </si>
  <si>
    <t>H. Transporte y Almacenamiento</t>
  </si>
  <si>
    <t>RESTO SECCIONES</t>
  </si>
  <si>
    <t>INFORMACIÓN MENSUAL</t>
  </si>
  <si>
    <t>Variaciones
absolutas</t>
  </si>
  <si>
    <t>Variaciones
porcentuales</t>
  </si>
  <si>
    <t>INDEFINIDOS</t>
  </si>
  <si>
    <t>TEMPORALES</t>
  </si>
  <si>
    <t>OTROS</t>
  </si>
  <si>
    <t>FECHA</t>
  </si>
  <si>
    <t>O. Administración Pública Y
 Defensa; SS Obligatoria</t>
  </si>
  <si>
    <t>Variaciones absolutas</t>
  </si>
  <si>
    <t>Variaciones porcentuales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</si>
  <si>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</si>
  <si>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</si>
  <si>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</si>
  <si>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</si>
  <si>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</si>
  <si>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</si>
  <si>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</si>
  <si>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</si>
  <si>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</si>
  <si>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</si>
  <si>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</si>
  <si>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</si>
  <si>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>TRABAJADORES MEDIOS
POR GÉNERO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</si>
  <si>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</si>
  <si>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</si>
  <si>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</si>
  <si>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</si>
  <si>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Septiembre 2020</t>
  </si>
  <si>
    <t>SEPTIEMBRE 2020</t>
  </si>
  <si>
    <t>AFILIADOS MEDIOS
Septiembre-2020</t>
  </si>
  <si>
    <t>SERIE HISTÓRICA DE LOS MESES DE SEPTIEMBRE</t>
  </si>
  <si>
    <t>NÚMERO MEDIO DE CONVENIOS ESPECIALES. SEPTIEMBRE 2020</t>
  </si>
  <si>
    <t>AFILIACIÓN  DIARIA EN EL MES DE SEPTIEMBRE Y MEDIA MENSUAL</t>
  </si>
  <si>
    <t>MEDIA SEPTIEMBRE</t>
  </si>
  <si>
    <t xml:space="preserve"> SEPTIEMBRE
2020</t>
  </si>
  <si>
    <t>MEDIAS MENSUALES MES DE SEPTIEMBRE</t>
  </si>
  <si>
    <t>VARIACIÓN MENSUAL EN EL MES DE SEPTIEMBRE</t>
  </si>
  <si>
    <t>AFILIACIÓN POR PROVINCIAS Y CC AA SEPTIEMBRE 2020</t>
  </si>
  <si>
    <t>AFILIACIÓN POR PROVINCIAS Y CC AA RÉGIMEN GENERAL. SEPTIEMBRE 2020</t>
  </si>
  <si>
    <t>ENERO - SEPTIEMBRE 2020</t>
  </si>
  <si>
    <t>SEPTIEMBRE</t>
  </si>
  <si>
    <t>del 01/05 al 30/09</t>
  </si>
  <si>
    <t>del 01/05  al 30/09</t>
  </si>
  <si>
    <t>ACUMULADO: del 12/03 al 30/09</t>
  </si>
  <si>
    <t>DATOS A 30 DE SEPTIEMBRE</t>
  </si>
  <si>
    <t>ACUMULADO del 12/03 al 30/09</t>
  </si>
  <si>
    <t>TOTALES 
SEPTIEMBRE</t>
  </si>
  <si>
    <t>MEDIOS 
 SEPTIEMBRE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</si>
  <si>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</si>
  <si>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</si>
  <si>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</si>
  <si>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</si>
  <si>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</si>
  <si>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</si>
  <si>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</si>
  <si>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</si>
  <si>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</si>
  <si>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</si>
  <si>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</si>
  <si>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</si>
  <si>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</si>
  <si>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</si>
  <si>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</si>
  <si>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 xml:space="preserve">       La evolución de la afiliación media entre los meses de septiembre de 2020 y 2019 por regímenes</t>
  </si>
  <si>
    <t xml:space="preserve"> ha  sido la siguiente:</t>
  </si>
  <si>
    <t xml:space="preserve">       El  número  de afiliados  al  Sistema  de  la Seguridad Social durante  el mes  de septiembre  ha  ascendido a 18.876.389.  En el Régimen General el número medio de afiliados en el mes ha sido de 14.446.223, sin  incluir  a los Sistemas  Especiales de  Hogar y Agrario, integrados  en   el  Régimen  General  desde enero de 2012.</t>
  </si>
  <si>
    <t xml:space="preserve">       La tasa  de  variación  interanual   en   septiembre  ha sido de -2,31 % para el Total Sistema  y de -2,80 % para el Regimen General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</si>
</sst>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0.0000%"/>
  </numFmts>
  <fonts count="1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color rgb="FF943634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01">
    <xf numFmtId="0" fontId="0" fillId="0" borderId="0" applyBorder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5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6" fillId="20" borderId="1" applyNumberFormat="0" applyAlignment="0" applyProtection="0"/>
    <xf numFmtId="0" fontId="23" fillId="20" borderId="1" applyNumberFormat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0" fontId="24" fillId="21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37" fillId="21" borderId="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165" fontId="1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43" fillId="7" borderId="1" applyNumberFormat="0" applyAlignment="0" applyProtection="0"/>
    <xf numFmtId="0" fontId="44" fillId="0" borderId="3" applyNumberFormat="0" applyFill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50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4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49" fillId="0" borderId="0"/>
    <xf numFmtId="0" fontId="1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4" fillId="0" borderId="0"/>
    <xf numFmtId="0" fontId="51" fillId="0" borderId="0"/>
    <xf numFmtId="0" fontId="14" fillId="0" borderId="0"/>
    <xf numFmtId="0" fontId="16" fillId="0" borderId="0"/>
    <xf numFmtId="0" fontId="14" fillId="0" borderId="0" applyBorder="0"/>
    <xf numFmtId="0" fontId="14" fillId="0" borderId="0"/>
    <xf numFmtId="0" fontId="47" fillId="0" borderId="0"/>
    <xf numFmtId="0" fontId="14" fillId="0" borderId="0"/>
    <xf numFmtId="0" fontId="16" fillId="0" borderId="0"/>
    <xf numFmtId="0" fontId="16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17" fillId="0" borderId="0" applyBorder="0"/>
    <xf numFmtId="0" fontId="48" fillId="0" borderId="0"/>
    <xf numFmtId="0" fontId="18" fillId="22" borderId="7" applyNumberFormat="0" applyFont="0" applyAlignment="0" applyProtection="0"/>
    <xf numFmtId="0" fontId="14" fillId="22" borderId="7" applyNumberFormat="0" applyFont="0" applyAlignment="0" applyProtection="0"/>
    <xf numFmtId="0" fontId="14" fillId="22" borderId="7" applyNumberFormat="0" applyFont="0" applyAlignment="0" applyProtection="0"/>
    <xf numFmtId="0" fontId="45" fillId="20" borderId="8" applyNumberFormat="0" applyAlignment="0" applyProtection="0"/>
    <xf numFmtId="9" fontId="14" fillId="0" borderId="0" applyFont="0" applyFill="0" applyBorder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2" fillId="0" borderId="0"/>
    <xf numFmtId="0" fontId="16" fillId="0" borderId="0"/>
    <xf numFmtId="166" fontId="11" fillId="0" borderId="0" applyFont="0" applyFill="0" applyBorder="0" applyAlignment="0" applyProtection="0"/>
    <xf numFmtId="0" fontId="14" fillId="0" borderId="0" applyBorder="0"/>
    <xf numFmtId="0" fontId="11" fillId="0" borderId="0"/>
    <xf numFmtId="0" fontId="64" fillId="0" borderId="0"/>
    <xf numFmtId="0" fontId="64" fillId="0" borderId="0"/>
    <xf numFmtId="0" fontId="11" fillId="0" borderId="0"/>
    <xf numFmtId="0" fontId="65" fillId="0" borderId="0" applyNumberFormat="0" applyFill="0" applyBorder="0" applyAlignment="0" applyProtection="0"/>
    <xf numFmtId="9" fontId="66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 applyBorder="0"/>
    <xf numFmtId="0" fontId="10" fillId="0" borderId="0"/>
    <xf numFmtId="0" fontId="76" fillId="0" borderId="0"/>
    <xf numFmtId="0" fontId="14" fillId="0" borderId="0" applyBorder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62" fillId="0" borderId="0"/>
    <xf numFmtId="0" fontId="62" fillId="0" borderId="0"/>
    <xf numFmtId="0" fontId="3" fillId="0" borderId="0"/>
    <xf numFmtId="9" fontId="3" fillId="0" borderId="0" applyFont="0" applyFill="0" applyBorder="0" applyAlignment="0" applyProtection="0"/>
    <xf numFmtId="0" fontId="14" fillId="0" borderId="0"/>
    <xf numFmtId="0" fontId="14" fillId="0" borderId="0" applyBorder="0"/>
  </cellStyleXfs>
  <cellXfs count="1167">
    <xf numFmtId="0" fontId="0" fillId="0" borderId="0" xfId="0"/>
    <xf numFmtId="0" fontId="14" fillId="0" borderId="0" xfId="143"/>
    <xf numFmtId="0" fontId="52" fillId="0" borderId="0" xfId="0" applyFont="1"/>
    <xf numFmtId="3" fontId="52" fillId="0" borderId="22" xfId="0" applyNumberFormat="1" applyFont="1" applyBorder="1" applyAlignment="1">
      <alignment horizontal="right" indent="1"/>
    </xf>
    <xf numFmtId="10" fontId="52" fillId="0" borderId="9" xfId="0" applyNumberFormat="1" applyFont="1" applyBorder="1" applyAlignment="1">
      <alignment horizontal="right" indent="1"/>
    </xf>
    <xf numFmtId="3" fontId="52" fillId="0" borderId="9" xfId="0" applyNumberFormat="1" applyFont="1" applyBorder="1"/>
    <xf numFmtId="3" fontId="52" fillId="0" borderId="27" xfId="0" applyNumberFormat="1" applyFont="1" applyBorder="1" applyAlignment="1">
      <alignment horizontal="right" vertical="center" indent="1"/>
    </xf>
    <xf numFmtId="3" fontId="53" fillId="0" borderId="16" xfId="0" applyNumberFormat="1" applyFont="1" applyBorder="1" applyAlignment="1">
      <alignment horizontal="right" vertical="center" indent="1"/>
    </xf>
    <xf numFmtId="0" fontId="57" fillId="0" borderId="0" xfId="131" applyFont="1"/>
    <xf numFmtId="0" fontId="58" fillId="0" borderId="0" xfId="131" applyFont="1" applyBorder="1"/>
    <xf numFmtId="3" fontId="52" fillId="0" borderId="0" xfId="0" applyNumberFormat="1" applyFont="1"/>
    <xf numFmtId="4" fontId="57" fillId="0" borderId="0" xfId="0" applyNumberFormat="1" applyFont="1"/>
    <xf numFmtId="176" fontId="56" fillId="0" borderId="19" xfId="0" applyNumberFormat="1" applyFont="1" applyFill="1" applyBorder="1" applyAlignment="1" applyProtection="1">
      <alignment horizontal="center"/>
    </xf>
    <xf numFmtId="176" fontId="56" fillId="0" borderId="21" xfId="0" applyNumberFormat="1" applyFont="1" applyFill="1" applyBorder="1" applyAlignment="1" applyProtection="1">
      <alignment horizontal="center"/>
    </xf>
    <xf numFmtId="0" fontId="73" fillId="0" borderId="0" xfId="139" applyFont="1" applyFill="1" applyAlignment="1">
      <alignment vertical="center" wrapText="1"/>
    </xf>
    <xf numFmtId="0" fontId="52" fillId="0" borderId="0" xfId="139" applyFont="1"/>
    <xf numFmtId="3" fontId="78" fillId="0" borderId="0" xfId="139" applyNumberFormat="1" applyFont="1" applyAlignment="1">
      <alignment vertical="center"/>
    </xf>
    <xf numFmtId="0" fontId="52" fillId="0" borderId="0" xfId="139" applyFont="1" applyFill="1"/>
    <xf numFmtId="0" fontId="52" fillId="0" borderId="53" xfId="139" applyFont="1" applyBorder="1"/>
    <xf numFmtId="0" fontId="52" fillId="0" borderId="0" xfId="139" applyFont="1" applyAlignment="1"/>
    <xf numFmtId="0" fontId="79" fillId="0" borderId="0" xfId="141" applyFont="1" applyAlignment="1">
      <alignment horizontal="centerContinuous" vertical="center"/>
    </xf>
    <xf numFmtId="0" fontId="55" fillId="0" borderId="0" xfId="141" applyFont="1" applyBorder="1"/>
    <xf numFmtId="0" fontId="55" fillId="0" borderId="0" xfId="141" applyFont="1" applyBorder="1" applyAlignment="1">
      <alignment wrapText="1"/>
    </xf>
    <xf numFmtId="0" fontId="81" fillId="0" borderId="0" xfId="179" applyFont="1" applyAlignment="1">
      <alignment vertical="center"/>
    </xf>
    <xf numFmtId="0" fontId="81" fillId="0" borderId="0" xfId="179" applyFont="1"/>
    <xf numFmtId="0" fontId="52" fillId="0" borderId="0" xfId="141" applyFont="1"/>
    <xf numFmtId="0" fontId="55" fillId="0" borderId="0" xfId="141" applyFont="1"/>
    <xf numFmtId="0" fontId="52" fillId="0" borderId="0" xfId="141" applyFont="1" applyBorder="1"/>
    <xf numFmtId="0" fontId="52" fillId="24" borderId="0" xfId="154" applyFont="1" applyFill="1" applyAlignment="1">
      <alignment horizontal="center"/>
    </xf>
    <xf numFmtId="1" fontId="59" fillId="29" borderId="23" xfId="143" applyNumberFormat="1" applyFont="1" applyFill="1" applyBorder="1" applyAlignment="1" applyProtection="1">
      <alignment horizontal="center"/>
    </xf>
    <xf numFmtId="3" fontId="84" fillId="30" borderId="19" xfId="154" applyNumberFormat="1" applyFont="1" applyFill="1" applyBorder="1" applyAlignment="1">
      <alignment horizontal="right" indent="1"/>
    </xf>
    <xf numFmtId="3" fontId="67" fillId="30" borderId="24" xfId="154" applyNumberFormat="1" applyFont="1" applyFill="1" applyBorder="1" applyAlignment="1">
      <alignment horizontal="right" indent="1"/>
    </xf>
    <xf numFmtId="1" fontId="59" fillId="29" borderId="24" xfId="143" applyNumberFormat="1" applyFont="1" applyFill="1" applyBorder="1" applyAlignment="1" applyProtection="1">
      <alignment horizontal="center"/>
    </xf>
    <xf numFmtId="0" fontId="52" fillId="24" borderId="0" xfId="154" applyFont="1" applyFill="1" applyAlignment="1">
      <alignment horizontal="center" vertical="center"/>
    </xf>
    <xf numFmtId="0" fontId="52" fillId="0" borderId="0" xfId="143" applyFont="1"/>
    <xf numFmtId="0" fontId="52" fillId="31" borderId="0" xfId="154" applyFont="1" applyFill="1" applyAlignment="1">
      <alignment horizontal="center"/>
    </xf>
    <xf numFmtId="1" fontId="86" fillId="0" borderId="23" xfId="143" applyNumberFormat="1" applyFont="1" applyFill="1" applyBorder="1" applyAlignment="1" applyProtection="1">
      <alignment horizontal="center"/>
    </xf>
    <xf numFmtId="3" fontId="84" fillId="0" borderId="19" xfId="154" applyNumberFormat="1" applyFont="1" applyFill="1" applyBorder="1" applyAlignment="1">
      <alignment horizontal="right" indent="1"/>
    </xf>
    <xf numFmtId="3" fontId="84" fillId="0" borderId="24" xfId="154" applyNumberFormat="1" applyFont="1" applyFill="1" applyBorder="1" applyAlignment="1">
      <alignment horizontal="right" indent="1"/>
    </xf>
    <xf numFmtId="1" fontId="59" fillId="39" borderId="23" xfId="143" applyNumberFormat="1" applyFont="1" applyFill="1" applyBorder="1" applyAlignment="1" applyProtection="1">
      <alignment horizontal="center"/>
    </xf>
    <xf numFmtId="3" fontId="67" fillId="39" borderId="19" xfId="154" applyNumberFormat="1" applyFont="1" applyFill="1" applyBorder="1" applyAlignment="1">
      <alignment horizontal="right" indent="1"/>
    </xf>
    <xf numFmtId="3" fontId="67" fillId="39" borderId="24" xfId="154" applyNumberFormat="1" applyFont="1" applyFill="1" applyBorder="1" applyAlignment="1">
      <alignment horizontal="right" indent="1"/>
    </xf>
    <xf numFmtId="1" fontId="59" fillId="39" borderId="24" xfId="143" applyNumberFormat="1" applyFont="1" applyFill="1" applyBorder="1" applyAlignment="1" applyProtection="1">
      <alignment horizontal="center"/>
    </xf>
    <xf numFmtId="166" fontId="52" fillId="24" borderId="0" xfId="115" applyFont="1" applyFill="1" applyBorder="1" applyAlignment="1" applyProtection="1">
      <alignment horizontal="center"/>
    </xf>
    <xf numFmtId="166" fontId="53" fillId="24" borderId="0" xfId="115" applyFont="1" applyFill="1" applyBorder="1" applyAlignment="1" applyProtection="1">
      <alignment horizontal="center"/>
    </xf>
    <xf numFmtId="169" fontId="84" fillId="30" borderId="24" xfId="154" applyNumberFormat="1" applyFont="1" applyFill="1" applyBorder="1" applyAlignment="1">
      <alignment horizontal="right"/>
    </xf>
    <xf numFmtId="0" fontId="52" fillId="24" borderId="0" xfId="154" applyFont="1" applyFill="1" applyBorder="1" applyAlignment="1">
      <alignment horizontal="center"/>
    </xf>
    <xf numFmtId="169" fontId="52" fillId="24" borderId="0" xfId="154" applyNumberFormat="1" applyFont="1" applyFill="1" applyAlignment="1">
      <alignment horizontal="center"/>
    </xf>
    <xf numFmtId="169" fontId="52" fillId="33" borderId="19" xfId="154" applyNumberFormat="1" applyFont="1" applyFill="1" applyBorder="1" applyAlignment="1">
      <alignment horizontal="right" indent="1"/>
    </xf>
    <xf numFmtId="169" fontId="52" fillId="33" borderId="9" xfId="154" applyNumberFormat="1" applyFont="1" applyFill="1" applyBorder="1" applyAlignment="1">
      <alignment horizontal="right" indent="1"/>
    </xf>
    <xf numFmtId="169" fontId="84" fillId="0" borderId="24" xfId="154" applyNumberFormat="1" applyFont="1" applyFill="1" applyBorder="1" applyAlignment="1">
      <alignment horizontal="right"/>
    </xf>
    <xf numFmtId="1" fontId="53" fillId="39" borderId="24" xfId="143" applyNumberFormat="1" applyFont="1" applyFill="1" applyBorder="1" applyAlignment="1" applyProtection="1">
      <alignment horizontal="center"/>
    </xf>
    <xf numFmtId="169" fontId="52" fillId="0" borderId="20" xfId="154" applyNumberFormat="1" applyFont="1" applyFill="1" applyBorder="1" applyAlignment="1">
      <alignment horizontal="right"/>
    </xf>
    <xf numFmtId="1" fontId="88" fillId="0" borderId="23" xfId="143" applyNumberFormat="1" applyFont="1" applyFill="1" applyBorder="1" applyAlignment="1" applyProtection="1">
      <alignment horizontal="center"/>
    </xf>
    <xf numFmtId="3" fontId="84" fillId="0" borderId="21" xfId="154" applyNumberFormat="1" applyFont="1" applyFill="1" applyBorder="1" applyAlignment="1">
      <alignment horizontal="right" indent="1"/>
    </xf>
    <xf numFmtId="3" fontId="84" fillId="0" borderId="23" xfId="154" applyNumberFormat="1" applyFont="1" applyFill="1" applyBorder="1" applyAlignment="1">
      <alignment horizontal="right" indent="1"/>
    </xf>
    <xf numFmtId="3" fontId="84" fillId="0" borderId="11" xfId="154" applyNumberFormat="1" applyFont="1" applyFill="1" applyBorder="1" applyAlignment="1">
      <alignment horizontal="right" indent="1"/>
    </xf>
    <xf numFmtId="169" fontId="84" fillId="0" borderId="23" xfId="154" applyNumberFormat="1" applyFont="1" applyFill="1" applyBorder="1" applyAlignment="1">
      <alignment horizontal="right"/>
    </xf>
    <xf numFmtId="1" fontId="89" fillId="39" borderId="23" xfId="143" applyNumberFormat="1" applyFont="1" applyFill="1" applyBorder="1" applyAlignment="1" applyProtection="1">
      <alignment horizontal="center"/>
    </xf>
    <xf numFmtId="169" fontId="67" fillId="39" borderId="24" xfId="154" applyNumberFormat="1" applyFont="1" applyFill="1" applyBorder="1" applyAlignment="1">
      <alignment horizontal="right"/>
    </xf>
    <xf numFmtId="169" fontId="84" fillId="0" borderId="19" xfId="154" applyNumberFormat="1" applyFont="1" applyFill="1" applyBorder="1" applyAlignment="1">
      <alignment horizontal="right"/>
    </xf>
    <xf numFmtId="169" fontId="67" fillId="39" borderId="19" xfId="154" applyNumberFormat="1" applyFont="1" applyFill="1" applyBorder="1" applyAlignment="1">
      <alignment horizontal="right"/>
    </xf>
    <xf numFmtId="0" fontId="83" fillId="0" borderId="0" xfId="0" applyFont="1" applyAlignment="1">
      <alignment horizontal="centerContinuous" vertical="center"/>
    </xf>
    <xf numFmtId="0" fontId="90" fillId="35" borderId="19" xfId="0" applyFont="1" applyFill="1" applyBorder="1" applyAlignment="1">
      <alignment horizontal="center" vertical="center" wrapText="1"/>
    </xf>
    <xf numFmtId="0" fontId="90" fillId="35" borderId="24" xfId="0" applyFont="1" applyFill="1" applyBorder="1" applyAlignment="1">
      <alignment horizontal="center" vertical="center" wrapText="1"/>
    </xf>
    <xf numFmtId="0" fontId="91" fillId="0" borderId="28" xfId="0" applyFont="1" applyBorder="1" applyAlignment="1">
      <alignment horizontal="left" vertical="center" indent="1"/>
    </xf>
    <xf numFmtId="3" fontId="91" fillId="0" borderId="29" xfId="0" applyNumberFormat="1" applyFont="1" applyBorder="1" applyAlignment="1">
      <alignment horizontal="right" vertical="center" indent="1"/>
    </xf>
    <xf numFmtId="3" fontId="91" fillId="0" borderId="28" xfId="0" applyNumberFormat="1" applyFont="1" applyBorder="1" applyAlignment="1">
      <alignment horizontal="right" vertical="center" indent="1"/>
    </xf>
    <xf numFmtId="4" fontId="52" fillId="0" borderId="0" xfId="0" applyNumberFormat="1" applyFont="1"/>
    <xf numFmtId="0" fontId="91" fillId="0" borderId="22" xfId="0" applyFont="1" applyBorder="1" applyAlignment="1">
      <alignment horizontal="left" vertical="center" indent="1"/>
    </xf>
    <xf numFmtId="3" fontId="91" fillId="0" borderId="20" xfId="0" applyNumberFormat="1" applyFont="1" applyBorder="1" applyAlignment="1">
      <alignment horizontal="right" vertical="center" indent="1"/>
    </xf>
    <xf numFmtId="3" fontId="91" fillId="0" borderId="22" xfId="0" applyNumberFormat="1" applyFont="1" applyBorder="1" applyAlignment="1">
      <alignment horizontal="right" vertical="center" indent="1"/>
    </xf>
    <xf numFmtId="0" fontId="90" fillId="0" borderId="24" xfId="0" applyFont="1" applyBorder="1" applyAlignment="1">
      <alignment horizontal="center" vertical="center"/>
    </xf>
    <xf numFmtId="3" fontId="90" fillId="0" borderId="19" xfId="0" applyNumberFormat="1" applyFont="1" applyBorder="1" applyAlignment="1">
      <alignment horizontal="right" vertical="center" indent="1"/>
    </xf>
    <xf numFmtId="3" fontId="90" fillId="0" borderId="24" xfId="0" applyNumberFormat="1" applyFont="1" applyBorder="1" applyAlignment="1">
      <alignment horizontal="right" vertical="center" indent="1"/>
    </xf>
    <xf numFmtId="0" fontId="9" fillId="0" borderId="0" xfId="131" applyFont="1" applyBorder="1"/>
    <xf numFmtId="0" fontId="92" fillId="26" borderId="0" xfId="131" applyFont="1" applyFill="1" applyBorder="1" applyAlignment="1">
      <alignment horizontal="centerContinuous" wrapText="1" readingOrder="1"/>
    </xf>
    <xf numFmtId="3" fontId="57" fillId="26" borderId="0" xfId="131" applyNumberFormat="1" applyFont="1" applyFill="1" applyBorder="1" applyAlignment="1">
      <alignment horizontal="centerContinuous" wrapText="1"/>
    </xf>
    <xf numFmtId="0" fontId="9" fillId="0" borderId="0" xfId="131" applyFont="1"/>
    <xf numFmtId="0" fontId="9" fillId="31" borderId="0" xfId="131" applyFont="1" applyFill="1"/>
    <xf numFmtId="3" fontId="9" fillId="0" borderId="0" xfId="131" applyNumberFormat="1" applyFont="1"/>
    <xf numFmtId="173" fontId="52" fillId="37" borderId="24" xfId="107" applyNumberFormat="1" applyFont="1" applyFill="1" applyBorder="1"/>
    <xf numFmtId="173" fontId="53" fillId="37" borderId="24" xfId="107" applyNumberFormat="1" applyFont="1" applyFill="1" applyBorder="1"/>
    <xf numFmtId="0" fontId="59" fillId="36" borderId="22" xfId="131" applyFont="1" applyFill="1" applyBorder="1" applyAlignment="1">
      <alignment horizontal="center"/>
    </xf>
    <xf numFmtId="173" fontId="62" fillId="36" borderId="22" xfId="131" applyNumberFormat="1" applyFont="1" applyFill="1" applyBorder="1" applyAlignment="1">
      <alignment horizontal="center" vertical="center" wrapText="1"/>
    </xf>
    <xf numFmtId="173" fontId="93" fillId="36" borderId="22" xfId="131" applyNumberFormat="1" applyFont="1" applyFill="1" applyBorder="1" applyAlignment="1">
      <alignment horizontal="center" vertical="center" wrapText="1"/>
    </xf>
    <xf numFmtId="0" fontId="59" fillId="37" borderId="22" xfId="131" applyFont="1" applyFill="1" applyBorder="1" applyAlignment="1">
      <alignment horizontal="center"/>
    </xf>
    <xf numFmtId="17" fontId="62" fillId="0" borderId="24" xfId="131" applyNumberFormat="1" applyFont="1" applyFill="1" applyBorder="1" applyAlignment="1">
      <alignment horizontal="left" indent="1"/>
    </xf>
    <xf numFmtId="173" fontId="52" fillId="0" borderId="24" xfId="107" applyNumberFormat="1" applyFont="1" applyFill="1" applyBorder="1"/>
    <xf numFmtId="17" fontId="62" fillId="0" borderId="23" xfId="131" applyNumberFormat="1" applyFont="1" applyFill="1" applyBorder="1" applyAlignment="1">
      <alignment horizontal="left" indent="1"/>
    </xf>
    <xf numFmtId="173" fontId="52" fillId="0" borderId="23" xfId="107" applyNumberFormat="1" applyFont="1" applyFill="1" applyBorder="1"/>
    <xf numFmtId="17" fontId="93" fillId="39" borderId="24" xfId="131" applyNumberFormat="1" applyFont="1" applyFill="1" applyBorder="1" applyAlignment="1">
      <alignment horizontal="left" indent="1"/>
    </xf>
    <xf numFmtId="173" fontId="53" fillId="39" borderId="24" xfId="107" applyNumberFormat="1" applyFont="1" applyFill="1" applyBorder="1"/>
    <xf numFmtId="0" fontId="59" fillId="39" borderId="22" xfId="131" applyFont="1" applyFill="1" applyBorder="1" applyAlignment="1">
      <alignment horizontal="center"/>
    </xf>
    <xf numFmtId="173" fontId="62" fillId="0" borderId="22" xfId="131" applyNumberFormat="1" applyFont="1" applyFill="1" applyBorder="1" applyAlignment="1">
      <alignment horizontal="center" vertical="center" wrapText="1"/>
    </xf>
    <xf numFmtId="3" fontId="57" fillId="0" borderId="0" xfId="131" applyNumberFormat="1" applyFont="1"/>
    <xf numFmtId="3" fontId="96" fillId="26" borderId="0" xfId="131" applyNumberFormat="1" applyFont="1" applyFill="1" applyBorder="1" applyAlignment="1">
      <alignment horizontal="centerContinuous" wrapText="1"/>
    </xf>
    <xf numFmtId="3" fontId="62" fillId="0" borderId="0" xfId="131" applyNumberFormat="1" applyFont="1"/>
    <xf numFmtId="3" fontId="93" fillId="0" borderId="0" xfId="131" applyNumberFormat="1" applyFont="1"/>
    <xf numFmtId="0" fontId="58" fillId="0" borderId="0" xfId="131" applyFont="1" applyBorder="1" applyAlignment="1">
      <alignment horizontal="centerContinuous"/>
    </xf>
    <xf numFmtId="0" fontId="97" fillId="0" borderId="0" xfId="131" applyFont="1" applyBorder="1" applyAlignment="1">
      <alignment horizontal="centerContinuous"/>
    </xf>
    <xf numFmtId="3" fontId="52" fillId="37" borderId="24" xfId="107" applyNumberFormat="1" applyFont="1" applyFill="1" applyBorder="1" applyAlignment="1">
      <alignment horizontal="right" indent="1"/>
    </xf>
    <xf numFmtId="10" fontId="52" fillId="37" borderId="24" xfId="107" applyNumberFormat="1" applyFont="1" applyFill="1" applyBorder="1" applyAlignment="1">
      <alignment horizontal="right" indent="1"/>
    </xf>
    <xf numFmtId="173" fontId="57" fillId="36" borderId="22" xfId="131" applyNumberFormat="1" applyFont="1" applyFill="1" applyBorder="1" applyAlignment="1">
      <alignment horizontal="center" vertical="center" wrapText="1"/>
    </xf>
    <xf numFmtId="173" fontId="52" fillId="38" borderId="22" xfId="107" applyNumberFormat="1" applyFont="1" applyFill="1" applyBorder="1"/>
    <xf numFmtId="3" fontId="52" fillId="0" borderId="24" xfId="107" applyNumberFormat="1" applyFont="1" applyFill="1" applyBorder="1" applyAlignment="1">
      <alignment horizontal="right" indent="1"/>
    </xf>
    <xf numFmtId="10" fontId="52" fillId="0" borderId="24" xfId="107" applyNumberFormat="1" applyFont="1" applyFill="1" applyBorder="1" applyAlignment="1">
      <alignment horizontal="right" indent="1"/>
    </xf>
    <xf numFmtId="3" fontId="52" fillId="0" borderId="23" xfId="107" applyNumberFormat="1" applyFont="1" applyFill="1" applyBorder="1" applyAlignment="1">
      <alignment horizontal="right" indent="1"/>
    </xf>
    <xf numFmtId="10" fontId="52" fillId="0" borderId="23" xfId="107" applyNumberFormat="1" applyFont="1" applyFill="1" applyBorder="1" applyAlignment="1">
      <alignment horizontal="right" indent="1"/>
    </xf>
    <xf numFmtId="3" fontId="53" fillId="39" borderId="24" xfId="107" applyNumberFormat="1" applyFont="1" applyFill="1" applyBorder="1" applyAlignment="1">
      <alignment horizontal="right" indent="1"/>
    </xf>
    <xf numFmtId="10" fontId="53" fillId="39" borderId="24" xfId="107" applyNumberFormat="1" applyFont="1" applyFill="1" applyBorder="1" applyAlignment="1">
      <alignment horizontal="right" indent="1"/>
    </xf>
    <xf numFmtId="173" fontId="52" fillId="0" borderId="22" xfId="107" applyNumberFormat="1" applyFont="1" applyFill="1" applyBorder="1"/>
    <xf numFmtId="3" fontId="53" fillId="30" borderId="24" xfId="107" applyNumberFormat="1" applyFont="1" applyFill="1" applyBorder="1" applyAlignment="1">
      <alignment horizontal="right" indent="1"/>
    </xf>
    <xf numFmtId="0" fontId="62" fillId="0" borderId="0" xfId="131" applyFont="1" applyAlignment="1">
      <alignment horizontal="center"/>
    </xf>
    <xf numFmtId="0" fontId="53" fillId="0" borderId="0" xfId="143" applyFont="1"/>
    <xf numFmtId="0" fontId="98" fillId="0" borderId="0" xfId="143" applyFont="1"/>
    <xf numFmtId="3" fontId="52" fillId="0" borderId="0" xfId="143" applyNumberFormat="1" applyFont="1"/>
    <xf numFmtId="0" fontId="52" fillId="0" borderId="0" xfId="143" applyFont="1" applyAlignment="1">
      <alignment vertical="top"/>
    </xf>
    <xf numFmtId="3" fontId="52" fillId="0" borderId="0" xfId="143" applyNumberFormat="1" applyFont="1" applyAlignment="1">
      <alignment vertical="top"/>
    </xf>
    <xf numFmtId="0" fontId="99" fillId="0" borderId="0" xfId="143" applyFont="1" applyAlignment="1">
      <alignment horizontal="centerContinuous" vertical="top"/>
    </xf>
    <xf numFmtId="3" fontId="53" fillId="0" borderId="0" xfId="143" applyNumberFormat="1" applyFont="1"/>
    <xf numFmtId="174" fontId="100" fillId="0" borderId="0" xfId="143" applyNumberFormat="1" applyFont="1"/>
    <xf numFmtId="0" fontId="53" fillId="0" borderId="0" xfId="143" applyFont="1" applyAlignment="1">
      <alignment horizontal="center" vertical="center"/>
    </xf>
    <xf numFmtId="3" fontId="53" fillId="0" borderId="0" xfId="143" applyNumberFormat="1" applyFont="1" applyAlignment="1">
      <alignment horizontal="center" vertical="center"/>
    </xf>
    <xf numFmtId="0" fontId="52" fillId="0" borderId="0" xfId="143" applyFont="1" applyBorder="1"/>
    <xf numFmtId="0" fontId="53" fillId="0" borderId="0" xfId="143" applyFont="1" applyBorder="1"/>
    <xf numFmtId="0" fontId="98" fillId="0" borderId="0" xfId="143" applyFont="1" applyBorder="1"/>
    <xf numFmtId="0" fontId="82" fillId="0" borderId="0" xfId="143" applyFont="1" applyBorder="1" applyAlignment="1">
      <alignment horizontal="center"/>
    </xf>
    <xf numFmtId="0" fontId="104" fillId="25" borderId="32" xfId="143" applyFont="1" applyFill="1" applyBorder="1" applyAlignment="1">
      <alignment horizontal="center" vertical="center" wrapText="1"/>
    </xf>
    <xf numFmtId="0" fontId="105" fillId="25" borderId="32" xfId="143" applyFont="1" applyFill="1" applyBorder="1" applyAlignment="1">
      <alignment horizontal="center" vertical="center" wrapText="1"/>
    </xf>
    <xf numFmtId="0" fontId="104" fillId="25" borderId="33" xfId="143" applyFont="1" applyFill="1" applyBorder="1" applyAlignment="1">
      <alignment horizontal="center" vertical="center" wrapText="1"/>
    </xf>
    <xf numFmtId="0" fontId="81" fillId="0" borderId="15" xfId="143" applyFont="1" applyBorder="1"/>
    <xf numFmtId="174" fontId="104" fillId="0" borderId="0" xfId="143" applyNumberFormat="1" applyFont="1" applyBorder="1"/>
    <xf numFmtId="174" fontId="81" fillId="0" borderId="0" xfId="143" applyNumberFormat="1" applyFont="1" applyBorder="1"/>
    <xf numFmtId="174" fontId="106" fillId="0" borderId="0" xfId="143" applyNumberFormat="1" applyFont="1" applyBorder="1"/>
    <xf numFmtId="174" fontId="81" fillId="0" borderId="34" xfId="143" applyNumberFormat="1" applyFont="1" applyBorder="1"/>
    <xf numFmtId="174" fontId="81" fillId="0" borderId="14" xfId="143" applyNumberFormat="1" applyFont="1" applyBorder="1"/>
    <xf numFmtId="184" fontId="102" fillId="0" borderId="15" xfId="143" applyNumberFormat="1" applyFont="1" applyBorder="1" applyAlignment="1">
      <alignment horizontal="center"/>
    </xf>
    <xf numFmtId="3" fontId="102" fillId="0" borderId="0" xfId="143" applyNumberFormat="1" applyFont="1" applyBorder="1" applyAlignment="1">
      <alignment horizontal="right" indent="1"/>
    </xf>
    <xf numFmtId="3" fontId="81" fillId="0" borderId="0" xfId="143" applyNumberFormat="1" applyFont="1" applyBorder="1"/>
    <xf numFmtId="3" fontId="104" fillId="0" borderId="0" xfId="143" applyNumberFormat="1" applyFont="1" applyBorder="1" applyAlignment="1">
      <alignment horizontal="right" indent="1"/>
    </xf>
    <xf numFmtId="3" fontId="104" fillId="0" borderId="14" xfId="143" applyNumberFormat="1" applyFont="1" applyBorder="1" applyAlignment="1">
      <alignment horizontal="right" indent="1"/>
    </xf>
    <xf numFmtId="3" fontId="102" fillId="0" borderId="14" xfId="143" applyNumberFormat="1" applyFont="1" applyBorder="1" applyAlignment="1">
      <alignment horizontal="right" indent="1"/>
    </xf>
    <xf numFmtId="0" fontId="56" fillId="0" borderId="0" xfId="0" applyFont="1"/>
    <xf numFmtId="0" fontId="87" fillId="0" borderId="0" xfId="0" applyFont="1"/>
    <xf numFmtId="0" fontId="107" fillId="24" borderId="0" xfId="0" applyFont="1" applyFill="1" applyBorder="1" applyAlignment="1">
      <alignment horizontal="center" vertical="center" wrapText="1"/>
    </xf>
    <xf numFmtId="0" fontId="108" fillId="24" borderId="0" xfId="0" applyFont="1" applyFill="1" applyBorder="1" applyAlignment="1">
      <alignment horizontal="center" vertical="center" wrapText="1"/>
    </xf>
    <xf numFmtId="0" fontId="109" fillId="0" borderId="0" xfId="0" applyFont="1"/>
    <xf numFmtId="0" fontId="105" fillId="25" borderId="29" xfId="0" applyFont="1" applyFill="1" applyBorder="1" applyAlignment="1">
      <alignment horizontal="centerContinuous" vertical="center"/>
    </xf>
    <xf numFmtId="0" fontId="105" fillId="25" borderId="10" xfId="0" applyFont="1" applyFill="1" applyBorder="1" applyAlignment="1">
      <alignment horizontal="centerContinuous" vertical="center"/>
    </xf>
    <xf numFmtId="0" fontId="102" fillId="25" borderId="10" xfId="0" applyFont="1" applyFill="1" applyBorder="1" applyAlignment="1">
      <alignment horizontal="centerContinuous" wrapText="1"/>
    </xf>
    <xf numFmtId="0" fontId="52" fillId="0" borderId="0" xfId="0" applyFont="1" applyAlignment="1">
      <alignment horizontal="center" vertical="center"/>
    </xf>
    <xf numFmtId="3" fontId="59" fillId="30" borderId="19" xfId="0" applyNumberFormat="1" applyFont="1" applyFill="1" applyBorder="1" applyAlignment="1">
      <alignment horizontal="center" wrapText="1"/>
    </xf>
    <xf numFmtId="173" fontId="87" fillId="30" borderId="24" xfId="0" applyNumberFormat="1" applyFont="1" applyFill="1" applyBorder="1" applyAlignment="1"/>
    <xf numFmtId="173" fontId="87" fillId="30" borderId="24" xfId="0" applyNumberFormat="1" applyFont="1" applyFill="1" applyBorder="1"/>
    <xf numFmtId="173" fontId="87" fillId="30" borderId="19" xfId="0" applyNumberFormat="1" applyFont="1" applyFill="1" applyBorder="1"/>
    <xf numFmtId="173" fontId="87" fillId="30" borderId="19" xfId="0" applyNumberFormat="1" applyFont="1" applyFill="1" applyBorder="1" applyAlignment="1"/>
    <xf numFmtId="0" fontId="52" fillId="0" borderId="0" xfId="0" applyFont="1" applyAlignment="1"/>
    <xf numFmtId="0" fontId="52" fillId="0" borderId="0" xfId="0" applyFont="1" applyBorder="1" applyAlignment="1"/>
    <xf numFmtId="0" fontId="53" fillId="0" borderId="0" xfId="0" applyFont="1" applyAlignment="1"/>
    <xf numFmtId="0" fontId="53" fillId="0" borderId="0" xfId="0" applyFont="1" applyBorder="1" applyAlignment="1"/>
    <xf numFmtId="3" fontId="52" fillId="0" borderId="19" xfId="0" applyNumberFormat="1" applyFont="1" applyFill="1" applyBorder="1" applyAlignment="1">
      <alignment horizontal="center" wrapText="1"/>
    </xf>
    <xf numFmtId="173" fontId="56" fillId="0" borderId="19" xfId="0" applyNumberFormat="1" applyFont="1" applyFill="1" applyBorder="1" applyAlignment="1"/>
    <xf numFmtId="173" fontId="56" fillId="0" borderId="24" xfId="0" applyNumberFormat="1" applyFont="1" applyFill="1" applyBorder="1" applyAlignment="1"/>
    <xf numFmtId="3" fontId="53" fillId="39" borderId="21" xfId="0" applyNumberFormat="1" applyFont="1" applyFill="1" applyBorder="1" applyAlignment="1">
      <alignment horizontal="center" wrapText="1"/>
    </xf>
    <xf numFmtId="173" fontId="87" fillId="39" borderId="21" xfId="0" applyNumberFormat="1" applyFont="1" applyFill="1" applyBorder="1" applyAlignment="1"/>
    <xf numFmtId="10" fontId="87" fillId="39" borderId="11" xfId="0" applyNumberFormat="1" applyFont="1" applyFill="1" applyBorder="1" applyAlignment="1">
      <alignment horizontal="center"/>
    </xf>
    <xf numFmtId="173" fontId="87" fillId="39" borderId="23" xfId="0" applyNumberFormat="1" applyFont="1" applyFill="1" applyBorder="1" applyAlignment="1"/>
    <xf numFmtId="2" fontId="87" fillId="39" borderId="11" xfId="0" applyNumberFormat="1" applyFont="1" applyFill="1" applyBorder="1" applyAlignment="1">
      <alignment horizontal="right"/>
    </xf>
    <xf numFmtId="3" fontId="52" fillId="0" borderId="21" xfId="0" applyNumberFormat="1" applyFont="1" applyFill="1" applyBorder="1" applyAlignment="1">
      <alignment horizontal="center" wrapText="1"/>
    </xf>
    <xf numFmtId="173" fontId="56" fillId="0" borderId="21" xfId="0" applyNumberFormat="1" applyFont="1" applyFill="1" applyBorder="1" applyAlignment="1"/>
    <xf numFmtId="10" fontId="56" fillId="0" borderId="11" xfId="0" applyNumberFormat="1" applyFont="1" applyFill="1" applyBorder="1" applyAlignment="1">
      <alignment horizontal="center"/>
    </xf>
    <xf numFmtId="173" fontId="56" fillId="0" borderId="23" xfId="0" applyNumberFormat="1" applyFont="1" applyFill="1" applyBorder="1" applyAlignment="1"/>
    <xf numFmtId="2" fontId="56" fillId="0" borderId="11" xfId="0" applyNumberFormat="1" applyFont="1" applyFill="1" applyBorder="1" applyAlignment="1">
      <alignment horizontal="right"/>
    </xf>
    <xf numFmtId="176" fontId="87" fillId="39" borderId="24" xfId="0" applyNumberFormat="1" applyFont="1" applyFill="1" applyBorder="1" applyAlignment="1" applyProtection="1">
      <alignment horizontal="center"/>
    </xf>
    <xf numFmtId="3" fontId="56" fillId="0" borderId="0" xfId="0" applyNumberFormat="1" applyFont="1"/>
    <xf numFmtId="3" fontId="52" fillId="30" borderId="19" xfId="154" applyNumberFormat="1" applyFont="1" applyFill="1" applyBorder="1" applyAlignment="1">
      <alignment horizontal="right" indent="1"/>
    </xf>
    <xf numFmtId="3" fontId="53" fillId="30" borderId="24" xfId="154" applyNumberFormat="1" applyFont="1" applyFill="1" applyBorder="1" applyAlignment="1">
      <alignment horizontal="right" indent="1"/>
    </xf>
    <xf numFmtId="3" fontId="52" fillId="0" borderId="19" xfId="154" applyNumberFormat="1" applyFont="1" applyFill="1" applyBorder="1" applyAlignment="1">
      <alignment horizontal="right" indent="1"/>
    </xf>
    <xf numFmtId="3" fontId="52" fillId="0" borderId="24" xfId="154" applyNumberFormat="1" applyFont="1" applyFill="1" applyBorder="1" applyAlignment="1">
      <alignment horizontal="right" indent="1"/>
    </xf>
    <xf numFmtId="3" fontId="53" fillId="39" borderId="19" xfId="154" applyNumberFormat="1" applyFont="1" applyFill="1" applyBorder="1" applyAlignment="1">
      <alignment horizontal="right" indent="1"/>
    </xf>
    <xf numFmtId="3" fontId="53" fillId="39" borderId="24" xfId="154" applyNumberFormat="1" applyFont="1" applyFill="1" applyBorder="1" applyAlignment="1">
      <alignment horizontal="right" indent="1"/>
    </xf>
    <xf numFmtId="3" fontId="52" fillId="0" borderId="20" xfId="154" applyNumberFormat="1" applyFont="1" applyFill="1" applyBorder="1" applyAlignment="1">
      <alignment horizontal="right" indent="1"/>
    </xf>
    <xf numFmtId="3" fontId="52" fillId="0" borderId="0" xfId="154" applyNumberFormat="1" applyFont="1" applyFill="1" applyBorder="1" applyAlignment="1">
      <alignment horizontal="right" indent="1"/>
    </xf>
    <xf numFmtId="3" fontId="52" fillId="0" borderId="9" xfId="154" applyNumberFormat="1" applyFont="1" applyFill="1" applyBorder="1" applyAlignment="1">
      <alignment horizontal="right" indent="1"/>
    </xf>
    <xf numFmtId="0" fontId="95" fillId="26" borderId="0" xfId="131" applyFont="1" applyFill="1" applyBorder="1" applyAlignment="1">
      <alignment horizontal="center" wrapText="1" readingOrder="1"/>
    </xf>
    <xf numFmtId="17" fontId="62" fillId="0" borderId="24" xfId="131" applyNumberFormat="1" applyFont="1" applyFill="1" applyBorder="1" applyAlignment="1">
      <alignment horizontal="center"/>
    </xf>
    <xf numFmtId="17" fontId="62" fillId="0" borderId="23" xfId="131" applyNumberFormat="1" applyFont="1" applyFill="1" applyBorder="1" applyAlignment="1">
      <alignment horizontal="center"/>
    </xf>
    <xf numFmtId="17" fontId="93" fillId="39" borderId="24" xfId="131" applyNumberFormat="1" applyFont="1" applyFill="1" applyBorder="1" applyAlignment="1">
      <alignment horizontal="center"/>
    </xf>
    <xf numFmtId="0" fontId="53" fillId="0" borderId="0" xfId="143" applyFont="1" applyAlignment="1">
      <alignment vertical="center"/>
    </xf>
    <xf numFmtId="0" fontId="53" fillId="0" borderId="0" xfId="143" applyFont="1" applyBorder="1" applyAlignment="1">
      <alignment horizontal="center" vertical="center"/>
    </xf>
    <xf numFmtId="3" fontId="52" fillId="25" borderId="13" xfId="143" applyNumberFormat="1" applyFont="1" applyFill="1" applyBorder="1" applyAlignment="1">
      <alignment horizontal="center" vertical="center"/>
    </xf>
    <xf numFmtId="3" fontId="53" fillId="25" borderId="13" xfId="143" applyNumberFormat="1" applyFont="1" applyFill="1" applyBorder="1" applyAlignment="1">
      <alignment horizontal="center" vertical="center"/>
    </xf>
    <xf numFmtId="3" fontId="53" fillId="0" borderId="30" xfId="143" applyNumberFormat="1" applyFont="1" applyBorder="1" applyAlignment="1">
      <alignment horizontal="center" vertical="center"/>
    </xf>
    <xf numFmtId="0" fontId="53" fillId="0" borderId="0" xfId="143" applyFont="1" applyAlignment="1"/>
    <xf numFmtId="0" fontId="52" fillId="0" borderId="0" xfId="143" applyFont="1" applyBorder="1" applyAlignment="1">
      <alignment horizontal="right"/>
    </xf>
    <xf numFmtId="16" fontId="52" fillId="0" borderId="0" xfId="143" applyNumberFormat="1" applyFont="1" applyBorder="1" applyAlignment="1">
      <alignment horizontal="center" wrapText="1"/>
    </xf>
    <xf numFmtId="0" fontId="53" fillId="0" borderId="0" xfId="143" applyFont="1" applyBorder="1" applyAlignment="1"/>
    <xf numFmtId="0" fontId="52" fillId="0" borderId="0" xfId="143" applyFont="1" applyBorder="1" applyAlignment="1">
      <alignment horizontal="center"/>
    </xf>
    <xf numFmtId="0" fontId="52" fillId="0" borderId="0" xfId="143" applyFont="1" applyBorder="1" applyAlignment="1">
      <alignment horizontal="center" vertical="center"/>
    </xf>
    <xf numFmtId="173" fontId="53" fillId="0" borderId="0" xfId="143" applyNumberFormat="1" applyFont="1" applyBorder="1" applyAlignment="1">
      <alignment horizontal="center"/>
    </xf>
    <xf numFmtId="3" fontId="52" fillId="0" borderId="0" xfId="0" applyNumberFormat="1" applyFont="1" applyBorder="1" applyAlignment="1">
      <alignment horizontal="right" vertical="center" wrapText="1"/>
    </xf>
    <xf numFmtId="3" fontId="53" fillId="0" borderId="0" xfId="143" applyNumberFormat="1" applyFont="1" applyBorder="1"/>
    <xf numFmtId="0" fontId="52" fillId="0" borderId="0" xfId="143" applyFont="1" applyBorder="1" applyAlignment="1"/>
    <xf numFmtId="3" fontId="53" fillId="0" borderId="0" xfId="143" applyNumberFormat="1" applyFont="1" applyBorder="1" applyAlignment="1"/>
    <xf numFmtId="3" fontId="53" fillId="0" borderId="0" xfId="0" applyNumberFormat="1" applyFont="1" applyBorder="1" applyAlignment="1">
      <alignment horizontal="right" vertical="center" wrapText="1"/>
    </xf>
    <xf numFmtId="3" fontId="90" fillId="0" borderId="0" xfId="0" applyNumberFormat="1" applyFont="1" applyBorder="1" applyAlignment="1">
      <alignment horizontal="right" vertical="center" wrapText="1"/>
    </xf>
    <xf numFmtId="0" fontId="53" fillId="0" borderId="0" xfId="0" applyFont="1"/>
    <xf numFmtId="0" fontId="53" fillId="0" borderId="0" xfId="0" applyFont="1" applyAlignment="1">
      <alignment horizont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173" fontId="53" fillId="39" borderId="11" xfId="0" applyNumberFormat="1" applyFont="1" applyFill="1" applyBorder="1" applyAlignment="1">
      <alignment horizontal="center"/>
    </xf>
    <xf numFmtId="173" fontId="52" fillId="0" borderId="11" xfId="0" applyNumberFormat="1" applyFont="1" applyFill="1" applyBorder="1" applyAlignment="1">
      <alignment horizontal="center"/>
    </xf>
    <xf numFmtId="3" fontId="59" fillId="39" borderId="19" xfId="0" applyNumberFormat="1" applyFont="1" applyFill="1" applyBorder="1" applyAlignment="1">
      <alignment horizontal="center" wrapText="1"/>
    </xf>
    <xf numFmtId="49" fontId="56" fillId="0" borderId="0" xfId="0" applyNumberFormat="1" applyFont="1"/>
    <xf numFmtId="171" fontId="52" fillId="0" borderId="0" xfId="0" applyNumberFormat="1" applyFont="1"/>
    <xf numFmtId="0" fontId="52" fillId="0" borderId="0" xfId="0" applyFont="1" applyBorder="1"/>
    <xf numFmtId="0" fontId="87" fillId="23" borderId="0" xfId="0" applyFont="1" applyFill="1" applyBorder="1" applyAlignment="1">
      <alignment horizontal="center"/>
    </xf>
    <xf numFmtId="49" fontId="87" fillId="23" borderId="0" xfId="0" applyNumberFormat="1" applyFont="1" applyFill="1" applyBorder="1"/>
    <xf numFmtId="0" fontId="87" fillId="23" borderId="0" xfId="0" applyFont="1" applyFill="1" applyBorder="1" applyAlignment="1">
      <alignment horizontal="centerContinuous"/>
    </xf>
    <xf numFmtId="0" fontId="87" fillId="28" borderId="29" xfId="0" applyFont="1" applyFill="1" applyBorder="1" applyAlignment="1">
      <alignment horizontal="centerContinuous" vertical="center" wrapText="1"/>
    </xf>
    <xf numFmtId="0" fontId="87" fillId="28" borderId="10" xfId="0" applyFont="1" applyFill="1" applyBorder="1" applyAlignment="1">
      <alignment horizontal="centerContinuous" vertical="center" wrapText="1"/>
    </xf>
    <xf numFmtId="0" fontId="87" fillId="28" borderId="19" xfId="0" applyFont="1" applyFill="1" applyBorder="1" applyAlignment="1">
      <alignment horizontal="center" vertical="center"/>
    </xf>
    <xf numFmtId="0" fontId="87" fillId="28" borderId="12" xfId="0" applyFont="1" applyFill="1" applyBorder="1" applyAlignment="1">
      <alignment horizontal="center" vertical="center"/>
    </xf>
    <xf numFmtId="0" fontId="87" fillId="28" borderId="40" xfId="0" applyFont="1" applyFill="1" applyBorder="1" applyAlignment="1">
      <alignment horizontal="center" vertical="center"/>
    </xf>
    <xf numFmtId="0" fontId="87" fillId="28" borderId="41" xfId="0" applyFont="1" applyFill="1" applyBorder="1" applyAlignment="1">
      <alignment horizontal="center" vertical="center"/>
    </xf>
    <xf numFmtId="3" fontId="56" fillId="29" borderId="23" xfId="99" applyNumberFormat="1" applyFont="1" applyFill="1" applyBorder="1" applyAlignment="1">
      <alignment horizontal="right" indent="1"/>
    </xf>
    <xf numFmtId="183" fontId="56" fillId="29" borderId="11" xfId="0" applyNumberFormat="1" applyFont="1" applyFill="1" applyBorder="1" applyAlignment="1">
      <alignment horizontal="right" indent="1"/>
    </xf>
    <xf numFmtId="182" fontId="56" fillId="29" borderId="21" xfId="0" applyNumberFormat="1" applyFont="1" applyFill="1" applyBorder="1"/>
    <xf numFmtId="3" fontId="56" fillId="29" borderId="24" xfId="99" applyNumberFormat="1" applyFont="1" applyFill="1" applyBorder="1" applyAlignment="1">
      <alignment horizontal="right" indent="1"/>
    </xf>
    <xf numFmtId="1" fontId="59" fillId="29" borderId="23" xfId="0" applyNumberFormat="1" applyFont="1" applyFill="1" applyBorder="1" applyAlignment="1" applyProtection="1">
      <alignment horizontal="center"/>
    </xf>
    <xf numFmtId="0" fontId="59" fillId="29" borderId="22" xfId="0" applyFont="1" applyFill="1" applyBorder="1" applyAlignment="1">
      <alignment horizontal="center"/>
    </xf>
    <xf numFmtId="3" fontId="87" fillId="34" borderId="22" xfId="99" applyNumberFormat="1" applyFont="1" applyFill="1" applyBorder="1" applyAlignment="1">
      <alignment horizontal="right" indent="1"/>
    </xf>
    <xf numFmtId="182" fontId="56" fillId="34" borderId="20" xfId="0" applyNumberFormat="1" applyFont="1" applyFill="1" applyBorder="1"/>
    <xf numFmtId="183" fontId="56" fillId="34" borderId="9" xfId="0" applyNumberFormat="1" applyFont="1" applyFill="1" applyBorder="1" applyAlignment="1">
      <alignment horizontal="right" indent="1"/>
    </xf>
    <xf numFmtId="0" fontId="59" fillId="29" borderId="24" xfId="0" applyFont="1" applyFill="1" applyBorder="1" applyAlignment="1">
      <alignment horizontal="center"/>
    </xf>
    <xf numFmtId="1" fontId="59" fillId="29" borderId="24" xfId="0" applyNumberFormat="1" applyFont="1" applyFill="1" applyBorder="1" applyAlignment="1" applyProtection="1">
      <alignment horizontal="center"/>
    </xf>
    <xf numFmtId="176" fontId="56" fillId="0" borderId="24" xfId="0" applyNumberFormat="1" applyFont="1" applyFill="1" applyBorder="1" applyAlignment="1" applyProtection="1">
      <alignment horizontal="center"/>
    </xf>
    <xf numFmtId="3" fontId="56" fillId="0" borderId="24" xfId="99" applyNumberFormat="1" applyFont="1" applyFill="1" applyBorder="1" applyAlignment="1">
      <alignment horizontal="right" indent="1"/>
    </xf>
    <xf numFmtId="182" fontId="56" fillId="0" borderId="19" xfId="0" applyNumberFormat="1" applyFont="1" applyFill="1" applyBorder="1"/>
    <xf numFmtId="183" fontId="56" fillId="0" borderId="12" xfId="0" applyNumberFormat="1" applyFont="1" applyFill="1" applyBorder="1" applyAlignment="1">
      <alignment horizontal="right" indent="1"/>
    </xf>
    <xf numFmtId="3" fontId="56" fillId="0" borderId="23" xfId="99" applyNumberFormat="1" applyFont="1" applyFill="1" applyBorder="1" applyAlignment="1">
      <alignment horizontal="right" indent="1"/>
    </xf>
    <xf numFmtId="182" fontId="56" fillId="0" borderId="21" xfId="0" applyNumberFormat="1" applyFont="1" applyFill="1" applyBorder="1"/>
    <xf numFmtId="183" fontId="56" fillId="0" borderId="11" xfId="0" applyNumberFormat="1" applyFont="1" applyFill="1" applyBorder="1" applyAlignment="1">
      <alignment horizontal="right" indent="1"/>
    </xf>
    <xf numFmtId="3" fontId="87" fillId="39" borderId="23" xfId="99" applyNumberFormat="1" applyFont="1" applyFill="1" applyBorder="1" applyAlignment="1">
      <alignment horizontal="right" indent="1"/>
    </xf>
    <xf numFmtId="182" fontId="87" fillId="39" borderId="21" xfId="0" applyNumberFormat="1" applyFont="1" applyFill="1" applyBorder="1"/>
    <xf numFmtId="183" fontId="87" fillId="39" borderId="11" xfId="0" applyNumberFormat="1" applyFont="1" applyFill="1" applyBorder="1" applyAlignment="1">
      <alignment horizontal="right" indent="1"/>
    </xf>
    <xf numFmtId="0" fontId="59" fillId="39" borderId="22" xfId="0" applyFont="1" applyFill="1" applyBorder="1" applyAlignment="1">
      <alignment horizontal="center"/>
    </xf>
    <xf numFmtId="3" fontId="56" fillId="0" borderId="22" xfId="99" applyNumberFormat="1" applyFont="1" applyFill="1" applyBorder="1" applyAlignment="1">
      <alignment horizontal="right" indent="1"/>
    </xf>
    <xf numFmtId="182" fontId="56" fillId="0" borderId="20" xfId="0" applyNumberFormat="1" applyFont="1" applyFill="1" applyBorder="1"/>
    <xf numFmtId="183" fontId="56" fillId="0" borderId="9" xfId="0" applyNumberFormat="1" applyFont="1" applyFill="1" applyBorder="1" applyAlignment="1">
      <alignment horizontal="right" indent="1"/>
    </xf>
    <xf numFmtId="1" fontId="52" fillId="0" borderId="23" xfId="0" applyNumberFormat="1" applyFont="1" applyFill="1" applyBorder="1" applyAlignment="1" applyProtection="1">
      <alignment horizontal="center"/>
    </xf>
    <xf numFmtId="1" fontId="86" fillId="0" borderId="23" xfId="0" applyNumberFormat="1" applyFont="1" applyFill="1" applyBorder="1" applyAlignment="1" applyProtection="1">
      <alignment horizontal="center"/>
    </xf>
    <xf numFmtId="0" fontId="52" fillId="24" borderId="25" xfId="0" applyFont="1" applyFill="1" applyBorder="1" applyAlignment="1">
      <alignment horizontal="centerContinuous" vertical="center" wrapText="1"/>
    </xf>
    <xf numFmtId="3" fontId="87" fillId="23" borderId="22" xfId="99" applyNumberFormat="1" applyFont="1" applyFill="1" applyBorder="1" applyAlignment="1">
      <alignment horizontal="right" indent="1"/>
    </xf>
    <xf numFmtId="3" fontId="56" fillId="23" borderId="23" xfId="99" applyNumberFormat="1" applyFont="1" applyFill="1" applyBorder="1" applyAlignment="1">
      <alignment horizontal="right" indent="1"/>
    </xf>
    <xf numFmtId="182" fontId="56" fillId="23" borderId="21" xfId="0" applyNumberFormat="1" applyFont="1" applyFill="1" applyBorder="1"/>
    <xf numFmtId="183" fontId="56" fillId="23" borderId="11" xfId="0" applyNumberFormat="1" applyFont="1" applyFill="1" applyBorder="1" applyAlignment="1">
      <alignment horizontal="right" indent="1"/>
    </xf>
    <xf numFmtId="176" fontId="52" fillId="0" borderId="24" xfId="0" applyNumberFormat="1" applyFont="1" applyFill="1" applyBorder="1" applyAlignment="1" applyProtection="1">
      <alignment horizontal="center"/>
    </xf>
    <xf numFmtId="176" fontId="53" fillId="39" borderId="24" xfId="0" applyNumberFormat="1" applyFont="1" applyFill="1" applyBorder="1" applyAlignment="1" applyProtection="1">
      <alignment horizontal="center"/>
    </xf>
    <xf numFmtId="0" fontId="52" fillId="31" borderId="0" xfId="0" applyFont="1" applyFill="1"/>
    <xf numFmtId="181" fontId="112" fillId="0" borderId="0" xfId="153" applyNumberFormat="1" applyFont="1"/>
    <xf numFmtId="0" fontId="53" fillId="0" borderId="0" xfId="153" applyFont="1"/>
    <xf numFmtId="0" fontId="52" fillId="0" borderId="0" xfId="153" applyFont="1"/>
    <xf numFmtId="0" fontId="52" fillId="24" borderId="0" xfId="153" applyFont="1" applyFill="1" applyBorder="1"/>
    <xf numFmtId="0" fontId="113" fillId="0" borderId="0" xfId="153" applyFont="1"/>
    <xf numFmtId="181" fontId="114" fillId="0" borderId="0" xfId="0" applyNumberFormat="1" applyFont="1" applyAlignment="1"/>
    <xf numFmtId="0" fontId="114" fillId="0" borderId="0" xfId="0" applyNumberFormat="1" applyFont="1" applyAlignment="1"/>
    <xf numFmtId="0" fontId="55" fillId="0" borderId="0" xfId="0" applyNumberFormat="1" applyFont="1" applyAlignment="1"/>
    <xf numFmtId="0" fontId="53" fillId="25" borderId="16" xfId="0" applyNumberFormat="1" applyFont="1" applyFill="1" applyBorder="1" applyAlignment="1">
      <alignment horizontal="center" vertical="center"/>
    </xf>
    <xf numFmtId="0" fontId="53" fillId="25" borderId="27" xfId="0" applyNumberFormat="1" applyFont="1" applyFill="1" applyBorder="1" applyAlignment="1">
      <alignment horizontal="center" vertical="center"/>
    </xf>
    <xf numFmtId="181" fontId="81" fillId="0" borderId="0" xfId="0" applyNumberFormat="1" applyFont="1" applyAlignment="1"/>
    <xf numFmtId="0" fontId="52" fillId="0" borderId="16" xfId="0" applyNumberFormat="1" applyFont="1" applyBorder="1" applyAlignment="1">
      <alignment horizontal="left" vertical="center" wrapText="1" indent="1"/>
    </xf>
    <xf numFmtId="3" fontId="52" fillId="0" borderId="16" xfId="0" applyNumberFormat="1" applyFont="1" applyBorder="1" applyAlignment="1">
      <alignment horizontal="right" vertical="center" indent="1"/>
    </xf>
    <xf numFmtId="10" fontId="52" fillId="0" borderId="27" xfId="0" applyNumberFormat="1" applyFont="1" applyBorder="1" applyAlignment="1">
      <alignment horizontal="right" vertical="center" indent="1"/>
    </xf>
    <xf numFmtId="0" fontId="81" fillId="0" borderId="0" xfId="0" applyNumberFormat="1" applyFont="1" applyAlignment="1"/>
    <xf numFmtId="181" fontId="104" fillId="0" borderId="0" xfId="0" applyNumberFormat="1" applyFont="1" applyAlignment="1">
      <alignment vertical="center"/>
    </xf>
    <xf numFmtId="0" fontId="53" fillId="0" borderId="16" xfId="0" applyNumberFormat="1" applyFont="1" applyBorder="1" applyAlignment="1">
      <alignment horizontal="center" vertical="center"/>
    </xf>
    <xf numFmtId="3" fontId="53" fillId="0" borderId="27" xfId="0" applyNumberFormat="1" applyFont="1" applyBorder="1" applyAlignment="1">
      <alignment horizontal="right" vertical="center" indent="1"/>
    </xf>
    <xf numFmtId="10" fontId="53" fillId="0" borderId="27" xfId="0" applyNumberFormat="1" applyFont="1" applyBorder="1" applyAlignment="1">
      <alignment horizontal="right" vertical="center" indent="1"/>
    </xf>
    <xf numFmtId="0" fontId="104" fillId="0" borderId="0" xfId="0" applyNumberFormat="1" applyFont="1" applyAlignment="1">
      <alignment vertical="center"/>
    </xf>
    <xf numFmtId="0" fontId="53" fillId="32" borderId="0" xfId="153" applyFont="1" applyFill="1"/>
    <xf numFmtId="0" fontId="52" fillId="32" borderId="0" xfId="153" applyFont="1" applyFill="1"/>
    <xf numFmtId="0" fontId="52" fillId="32" borderId="0" xfId="153" applyFont="1" applyFill="1" applyBorder="1"/>
    <xf numFmtId="0" fontId="52" fillId="0" borderId="16" xfId="0" applyNumberFormat="1" applyFont="1" applyBorder="1" applyAlignment="1">
      <alignment horizontal="center" vertical="center" wrapText="1"/>
    </xf>
    <xf numFmtId="4" fontId="52" fillId="0" borderId="27" xfId="0" applyNumberFormat="1" applyFont="1" applyBorder="1" applyAlignment="1">
      <alignment horizontal="right" vertical="center" indent="1"/>
    </xf>
    <xf numFmtId="0" fontId="113" fillId="0" borderId="0" xfId="153" applyFont="1" applyBorder="1"/>
    <xf numFmtId="0" fontId="9" fillId="0" borderId="0" xfId="117" applyFont="1"/>
    <xf numFmtId="0" fontId="9" fillId="0" borderId="0" xfId="117" applyFont="1" applyAlignment="1">
      <alignment horizontal="right"/>
    </xf>
    <xf numFmtId="3" fontId="9" fillId="0" borderId="0" xfId="117" applyNumberFormat="1" applyFont="1"/>
    <xf numFmtId="0" fontId="57" fillId="33" borderId="24" xfId="117" applyFont="1" applyFill="1" applyBorder="1" applyAlignment="1">
      <alignment horizontal="center"/>
    </xf>
    <xf numFmtId="0" fontId="57" fillId="33" borderId="19" xfId="117" applyFont="1" applyFill="1" applyBorder="1" applyAlignment="1">
      <alignment horizontal="right" vertical="center"/>
    </xf>
    <xf numFmtId="0" fontId="57" fillId="33" borderId="13" xfId="117" applyFont="1" applyFill="1" applyBorder="1" applyAlignment="1">
      <alignment vertical="center"/>
    </xf>
    <xf numFmtId="3" fontId="57" fillId="33" borderId="24" xfId="117" applyNumberFormat="1" applyFont="1" applyFill="1" applyBorder="1" applyAlignment="1">
      <alignment horizontal="right" vertical="center" indent="1"/>
    </xf>
    <xf numFmtId="10" fontId="57" fillId="33" borderId="24" xfId="117" applyNumberFormat="1" applyFont="1" applyFill="1" applyBorder="1" applyAlignment="1">
      <alignment horizontal="right" vertical="center" indent="1"/>
    </xf>
    <xf numFmtId="0" fontId="94" fillId="0" borderId="0" xfId="117" applyFont="1"/>
    <xf numFmtId="0" fontId="57" fillId="0" borderId="0" xfId="117" applyFont="1" applyAlignment="1">
      <alignment horizontal="right"/>
    </xf>
    <xf numFmtId="0" fontId="57" fillId="0" borderId="0" xfId="117" applyFont="1"/>
    <xf numFmtId="3" fontId="57" fillId="0" borderId="0" xfId="117" applyNumberFormat="1" applyFont="1"/>
    <xf numFmtId="0" fontId="87" fillId="0" borderId="0" xfId="143" applyFont="1"/>
    <xf numFmtId="0" fontId="56" fillId="0" borderId="0" xfId="143" applyFont="1"/>
    <xf numFmtId="171" fontId="52" fillId="0" borderId="0" xfId="143" applyNumberFormat="1" applyFont="1"/>
    <xf numFmtId="171" fontId="52" fillId="0" borderId="0" xfId="143" applyNumberFormat="1" applyFont="1" applyBorder="1"/>
    <xf numFmtId="0" fontId="87" fillId="28" borderId="29" xfId="143" applyFont="1" applyFill="1" applyBorder="1" applyAlignment="1">
      <alignment horizontal="centerContinuous" vertical="center" wrapText="1"/>
    </xf>
    <xf numFmtId="0" fontId="87" fillId="28" borderId="10" xfId="143" applyFont="1" applyFill="1" applyBorder="1" applyAlignment="1">
      <alignment horizontal="centerContinuous" vertical="center" wrapText="1"/>
    </xf>
    <xf numFmtId="0" fontId="87" fillId="28" borderId="19" xfId="143" applyFont="1" applyFill="1" applyBorder="1" applyAlignment="1">
      <alignment horizontal="center" vertical="center"/>
    </xf>
    <xf numFmtId="0" fontId="87" fillId="28" borderId="12" xfId="143" applyFont="1" applyFill="1" applyBorder="1" applyAlignment="1">
      <alignment horizontal="center" vertical="center"/>
    </xf>
    <xf numFmtId="0" fontId="87" fillId="28" borderId="40" xfId="143" applyFont="1" applyFill="1" applyBorder="1" applyAlignment="1">
      <alignment horizontal="center" vertical="center"/>
    </xf>
    <xf numFmtId="0" fontId="87" fillId="28" borderId="41" xfId="143" applyFont="1" applyFill="1" applyBorder="1" applyAlignment="1">
      <alignment horizontal="center" vertical="center"/>
    </xf>
    <xf numFmtId="182" fontId="56" fillId="29" borderId="21" xfId="143" applyNumberFormat="1" applyFont="1" applyFill="1" applyBorder="1"/>
    <xf numFmtId="183" fontId="56" fillId="29" borderId="11" xfId="143" applyNumberFormat="1" applyFont="1" applyFill="1" applyBorder="1" applyAlignment="1">
      <alignment horizontal="right" indent="1"/>
    </xf>
    <xf numFmtId="182" fontId="56" fillId="34" borderId="20" xfId="143" applyNumberFormat="1" applyFont="1" applyFill="1" applyBorder="1"/>
    <xf numFmtId="183" fontId="56" fillId="34" borderId="9" xfId="143" applyNumberFormat="1" applyFont="1" applyFill="1" applyBorder="1" applyAlignment="1">
      <alignment horizontal="right" indent="1"/>
    </xf>
    <xf numFmtId="0" fontId="59" fillId="29" borderId="24" xfId="143" applyFont="1" applyFill="1" applyBorder="1" applyAlignment="1">
      <alignment horizontal="center"/>
    </xf>
    <xf numFmtId="3" fontId="56" fillId="30" borderId="23" xfId="99" applyNumberFormat="1" applyFont="1" applyFill="1" applyBorder="1" applyAlignment="1">
      <alignment horizontal="right" indent="1"/>
    </xf>
    <xf numFmtId="182" fontId="56" fillId="30" borderId="21" xfId="143" applyNumberFormat="1" applyFont="1" applyFill="1" applyBorder="1"/>
    <xf numFmtId="183" fontId="56" fillId="30" borderId="11" xfId="143" applyNumberFormat="1" applyFont="1" applyFill="1" applyBorder="1" applyAlignment="1">
      <alignment horizontal="right" indent="1"/>
    </xf>
    <xf numFmtId="1" fontId="52" fillId="0" borderId="24" xfId="143" applyNumberFormat="1" applyFont="1" applyFill="1" applyBorder="1" applyAlignment="1" applyProtection="1">
      <alignment horizontal="center"/>
    </xf>
    <xf numFmtId="182" fontId="56" fillId="0" borderId="19" xfId="143" applyNumberFormat="1" applyFont="1" applyFill="1" applyBorder="1"/>
    <xf numFmtId="182" fontId="56" fillId="0" borderId="21" xfId="143" applyNumberFormat="1" applyFont="1" applyFill="1" applyBorder="1"/>
    <xf numFmtId="183" fontId="56" fillId="0" borderId="11" xfId="143" applyNumberFormat="1" applyFont="1" applyFill="1" applyBorder="1" applyAlignment="1">
      <alignment horizontal="right" indent="1"/>
    </xf>
    <xf numFmtId="182" fontId="87" fillId="39" borderId="21" xfId="143" applyNumberFormat="1" applyFont="1" applyFill="1" applyBorder="1"/>
    <xf numFmtId="183" fontId="87" fillId="39" borderId="11" xfId="143" applyNumberFormat="1" applyFont="1" applyFill="1" applyBorder="1" applyAlignment="1">
      <alignment horizontal="right" indent="1"/>
    </xf>
    <xf numFmtId="182" fontId="56" fillId="0" borderId="20" xfId="143" applyNumberFormat="1" applyFont="1" applyFill="1" applyBorder="1"/>
    <xf numFmtId="183" fontId="56" fillId="0" borderId="9" xfId="143" applyNumberFormat="1" applyFont="1" applyFill="1" applyBorder="1" applyAlignment="1">
      <alignment horizontal="right" indent="1"/>
    </xf>
    <xf numFmtId="1" fontId="53" fillId="39" borderId="23" xfId="143" applyNumberFormat="1" applyFont="1" applyFill="1" applyBorder="1" applyAlignment="1" applyProtection="1">
      <alignment horizontal="center"/>
    </xf>
    <xf numFmtId="1" fontId="52" fillId="0" borderId="23" xfId="143" applyNumberFormat="1" applyFont="1" applyFill="1" applyBorder="1" applyAlignment="1" applyProtection="1">
      <alignment horizontal="center"/>
    </xf>
    <xf numFmtId="0" fontId="52" fillId="31" borderId="0" xfId="143" applyFont="1" applyFill="1"/>
    <xf numFmtId="0" fontId="112" fillId="0" borderId="0" xfId="153" applyFont="1"/>
    <xf numFmtId="3" fontId="81" fillId="0" borderId="0" xfId="0" applyNumberFormat="1" applyFont="1" applyAlignment="1"/>
    <xf numFmtId="0" fontId="112" fillId="0" borderId="0" xfId="153" applyFont="1" applyBorder="1"/>
    <xf numFmtId="0" fontId="52" fillId="0" borderId="39" xfId="0" applyNumberFormat="1" applyFont="1" applyBorder="1" applyAlignment="1">
      <alignment horizontal="left"/>
    </xf>
    <xf numFmtId="0" fontId="52" fillId="0" borderId="0" xfId="153" applyFont="1" applyBorder="1"/>
    <xf numFmtId="3" fontId="87" fillId="23" borderId="0" xfId="0" applyNumberFormat="1" applyFont="1" applyFill="1" applyBorder="1"/>
    <xf numFmtId="0" fontId="110" fillId="23" borderId="0" xfId="0" applyFont="1" applyFill="1" applyBorder="1" applyAlignment="1">
      <alignment horizontal="centerContinuous"/>
    </xf>
    <xf numFmtId="3" fontId="75" fillId="0" borderId="23" xfId="99" applyNumberFormat="1" applyFont="1" applyFill="1" applyBorder="1" applyAlignment="1">
      <alignment horizontal="right" indent="1"/>
    </xf>
    <xf numFmtId="179" fontId="52" fillId="0" borderId="0" xfId="143" applyNumberFormat="1" applyFont="1"/>
    <xf numFmtId="0" fontId="115" fillId="0" borderId="0" xfId="143" applyFont="1"/>
    <xf numFmtId="170" fontId="52" fillId="0" borderId="0" xfId="143" applyNumberFormat="1" applyFont="1"/>
    <xf numFmtId="175" fontId="53" fillId="25" borderId="24" xfId="143" applyNumberFormat="1" applyFont="1" applyFill="1" applyBorder="1" applyAlignment="1">
      <alignment horizontal="centerContinuous" vertical="center" wrapText="1"/>
    </xf>
    <xf numFmtId="0" fontId="53" fillId="25" borderId="24" xfId="143" applyFont="1" applyFill="1" applyBorder="1" applyAlignment="1">
      <alignment horizontal="centerContinuous" vertical="center" wrapText="1"/>
    </xf>
    <xf numFmtId="175" fontId="53" fillId="25" borderId="19" xfId="143" applyNumberFormat="1" applyFont="1" applyFill="1" applyBorder="1" applyAlignment="1">
      <alignment horizontal="center" vertical="center" wrapText="1"/>
    </xf>
    <xf numFmtId="172" fontId="53" fillId="25" borderId="12" xfId="143" applyNumberFormat="1" applyFont="1" applyFill="1" applyBorder="1" applyAlignment="1">
      <alignment horizontal="center" vertical="center" wrapText="1"/>
    </xf>
    <xf numFmtId="172" fontId="53" fillId="25" borderId="19" xfId="143" applyNumberFormat="1" applyFont="1" applyFill="1" applyBorder="1" applyAlignment="1">
      <alignment horizontal="center" vertical="center" wrapText="1"/>
    </xf>
    <xf numFmtId="49" fontId="53" fillId="24" borderId="28" xfId="143" applyNumberFormat="1" applyFont="1" applyFill="1" applyBorder="1" applyAlignment="1">
      <alignment horizontal="left" indent="1"/>
    </xf>
    <xf numFmtId="49" fontId="52" fillId="24" borderId="22" xfId="143" applyNumberFormat="1" applyFont="1" applyFill="1" applyBorder="1" applyAlignment="1">
      <alignment horizontal="left" indent="1"/>
    </xf>
    <xf numFmtId="49" fontId="52" fillId="24" borderId="23" xfId="143" applyNumberFormat="1" applyFont="1" applyFill="1" applyBorder="1" applyAlignment="1">
      <alignment horizontal="left" indent="1"/>
    </xf>
    <xf numFmtId="10" fontId="52" fillId="0" borderId="0" xfId="143" applyNumberFormat="1" applyFont="1"/>
    <xf numFmtId="49" fontId="52" fillId="24" borderId="43" xfId="143" applyNumberFormat="1" applyFont="1" applyFill="1" applyBorder="1" applyAlignment="1">
      <alignment horizontal="left" indent="1"/>
    </xf>
    <xf numFmtId="49" fontId="53" fillId="24" borderId="44" xfId="143" applyNumberFormat="1" applyFont="1" applyFill="1" applyBorder="1" applyAlignment="1">
      <alignment horizontal="left" indent="1"/>
    </xf>
    <xf numFmtId="49" fontId="53" fillId="24" borderId="49" xfId="143" applyNumberFormat="1" applyFont="1" applyFill="1" applyBorder="1" applyAlignment="1">
      <alignment horizontal="left" indent="1"/>
    </xf>
    <xf numFmtId="49" fontId="52" fillId="24" borderId="21" xfId="143" applyNumberFormat="1" applyFont="1" applyFill="1" applyBorder="1" applyAlignment="1">
      <alignment horizontal="left" indent="1"/>
    </xf>
    <xf numFmtId="0" fontId="53" fillId="32" borderId="19" xfId="143" applyFont="1" applyFill="1" applyBorder="1" applyAlignment="1">
      <alignment horizontal="center"/>
    </xf>
    <xf numFmtId="179" fontId="53" fillId="0" borderId="28" xfId="143" applyNumberFormat="1" applyFont="1" applyBorder="1" applyAlignment="1">
      <alignment horizontal="right"/>
    </xf>
    <xf numFmtId="179" fontId="53" fillId="0" borderId="20" xfId="143" applyNumberFormat="1" applyFont="1" applyBorder="1" applyAlignment="1">
      <alignment horizontal="right"/>
    </xf>
    <xf numFmtId="10" fontId="53" fillId="0" borderId="9" xfId="143" applyNumberFormat="1" applyFont="1" applyBorder="1" applyAlignment="1">
      <alignment horizontal="right"/>
    </xf>
    <xf numFmtId="179" fontId="52" fillId="0" borderId="22" xfId="143" applyNumberFormat="1" applyFont="1" applyBorder="1" applyAlignment="1">
      <alignment horizontal="right"/>
    </xf>
    <xf numFmtId="179" fontId="52" fillId="0" borderId="20" xfId="143" applyNumberFormat="1" applyFont="1" applyBorder="1" applyAlignment="1">
      <alignment horizontal="right"/>
    </xf>
    <xf numFmtId="10" fontId="52" fillId="0" borderId="9" xfId="143" applyNumberFormat="1" applyFont="1" applyBorder="1" applyAlignment="1">
      <alignment horizontal="right"/>
    </xf>
    <xf numFmtId="10" fontId="52" fillId="0" borderId="11" xfId="143" applyNumberFormat="1" applyFont="1" applyBorder="1" applyAlignment="1">
      <alignment horizontal="right"/>
    </xf>
    <xf numFmtId="179" fontId="53" fillId="0" borderId="29" xfId="143" applyNumberFormat="1" applyFont="1" applyBorder="1" applyAlignment="1">
      <alignment horizontal="right"/>
    </xf>
    <xf numFmtId="10" fontId="53" fillId="0" borderId="10" xfId="143" applyNumberFormat="1" applyFont="1" applyBorder="1" applyAlignment="1">
      <alignment horizontal="right"/>
    </xf>
    <xf numFmtId="179" fontId="52" fillId="0" borderId="43" xfId="143" applyNumberFormat="1" applyFont="1" applyBorder="1" applyAlignment="1">
      <alignment horizontal="right"/>
    </xf>
    <xf numFmtId="179" fontId="53" fillId="0" borderId="44" xfId="143" applyNumberFormat="1" applyFont="1" applyBorder="1" applyAlignment="1">
      <alignment horizontal="right"/>
    </xf>
    <xf numFmtId="179" fontId="53" fillId="0" borderId="45" xfId="143" applyNumberFormat="1" applyFont="1" applyBorder="1" applyAlignment="1">
      <alignment horizontal="right"/>
    </xf>
    <xf numFmtId="10" fontId="53" fillId="0" borderId="46" xfId="143" applyNumberFormat="1" applyFont="1" applyBorder="1" applyAlignment="1">
      <alignment horizontal="right"/>
    </xf>
    <xf numFmtId="179" fontId="52" fillId="0" borderId="47" xfId="143" applyNumberFormat="1" applyFont="1" applyBorder="1" applyAlignment="1">
      <alignment horizontal="right"/>
    </xf>
    <xf numFmtId="10" fontId="52" fillId="0" borderId="48" xfId="143" applyNumberFormat="1" applyFont="1" applyBorder="1" applyAlignment="1">
      <alignment horizontal="right"/>
    </xf>
    <xf numFmtId="179" fontId="53" fillId="0" borderId="49" xfId="143" applyNumberFormat="1" applyFont="1" applyBorder="1" applyAlignment="1">
      <alignment horizontal="right"/>
    </xf>
    <xf numFmtId="179" fontId="53" fillId="0" borderId="47" xfId="143" applyNumberFormat="1" applyFont="1" applyBorder="1" applyAlignment="1">
      <alignment horizontal="right"/>
    </xf>
    <xf numFmtId="10" fontId="53" fillId="0" borderId="48" xfId="143" applyNumberFormat="1" applyFont="1" applyBorder="1" applyAlignment="1">
      <alignment horizontal="right"/>
    </xf>
    <xf numFmtId="10" fontId="53" fillId="0" borderId="50" xfId="143" applyNumberFormat="1" applyFont="1" applyBorder="1" applyAlignment="1">
      <alignment horizontal="right"/>
    </xf>
    <xf numFmtId="179" fontId="53" fillId="0" borderId="51" xfId="143" applyNumberFormat="1" applyFont="1" applyBorder="1" applyAlignment="1">
      <alignment horizontal="right"/>
    </xf>
    <xf numFmtId="179" fontId="52" fillId="0" borderId="0" xfId="143" applyNumberFormat="1" applyFont="1" applyBorder="1" applyAlignment="1">
      <alignment horizontal="right"/>
    </xf>
    <xf numFmtId="179" fontId="52" fillId="0" borderId="23" xfId="143" applyNumberFormat="1" applyFont="1" applyBorder="1" applyAlignment="1">
      <alignment horizontal="right"/>
    </xf>
    <xf numFmtId="10" fontId="52" fillId="0" borderId="52" xfId="143" applyNumberFormat="1" applyFont="1" applyBorder="1" applyAlignment="1">
      <alignment horizontal="right"/>
    </xf>
    <xf numFmtId="179" fontId="52" fillId="0" borderId="52" xfId="143" applyNumberFormat="1" applyFont="1" applyBorder="1" applyAlignment="1">
      <alignment horizontal="right"/>
    </xf>
    <xf numFmtId="179" fontId="53" fillId="32" borderId="47" xfId="143" applyNumberFormat="1" applyFont="1" applyFill="1" applyBorder="1" applyAlignment="1">
      <alignment horizontal="right"/>
    </xf>
    <xf numFmtId="10" fontId="53" fillId="32" borderId="48" xfId="143" applyNumberFormat="1" applyFont="1" applyFill="1" applyBorder="1" applyAlignment="1">
      <alignment horizontal="right"/>
    </xf>
    <xf numFmtId="3" fontId="53" fillId="0" borderId="0" xfId="0" applyNumberFormat="1" applyFont="1" applyBorder="1"/>
    <xf numFmtId="3" fontId="52" fillId="0" borderId="20" xfId="0" applyNumberFormat="1" applyFont="1" applyBorder="1"/>
    <xf numFmtId="3" fontId="52" fillId="0" borderId="0" xfId="0" applyNumberFormat="1" applyFont="1" applyBorder="1"/>
    <xf numFmtId="3" fontId="52" fillId="0" borderId="10" xfId="0" applyNumberFormat="1" applyFont="1" applyBorder="1"/>
    <xf numFmtId="3" fontId="53" fillId="25" borderId="13" xfId="0" applyNumberFormat="1" applyFont="1" applyFill="1" applyBorder="1"/>
    <xf numFmtId="3" fontId="53" fillId="25" borderId="12" xfId="0" applyNumberFormat="1" applyFont="1" applyFill="1" applyBorder="1"/>
    <xf numFmtId="3" fontId="52" fillId="0" borderId="0" xfId="0" applyNumberFormat="1" applyFont="1" applyAlignment="1">
      <alignment horizontal="centerContinuous"/>
    </xf>
    <xf numFmtId="0" fontId="54" fillId="24" borderId="0" xfId="0" applyFont="1" applyFill="1" applyBorder="1" applyAlignment="1">
      <alignment horizontal="centerContinuous" vertical="center"/>
    </xf>
    <xf numFmtId="0" fontId="53" fillId="24" borderId="0" xfId="0" applyFont="1" applyFill="1" applyBorder="1" applyAlignment="1">
      <alignment horizontal="centerContinuous" vertical="center"/>
    </xf>
    <xf numFmtId="168" fontId="53" fillId="24" borderId="0" xfId="0" applyNumberFormat="1" applyFont="1" applyFill="1" applyBorder="1" applyAlignment="1">
      <alignment horizontal="centerContinuous" vertical="center"/>
    </xf>
    <xf numFmtId="178" fontId="110" fillId="24" borderId="0" xfId="0" applyNumberFormat="1" applyFont="1" applyFill="1" applyBorder="1" applyAlignment="1">
      <alignment horizontal="centerContinuous" vertical="center"/>
    </xf>
    <xf numFmtId="0" fontId="52" fillId="0" borderId="9" xfId="0" applyFont="1" applyBorder="1"/>
    <xf numFmtId="3" fontId="53" fillId="0" borderId="0" xfId="0" applyNumberFormat="1" applyFont="1" applyBorder="1" applyAlignment="1">
      <alignment horizontal="centerContinuous"/>
    </xf>
    <xf numFmtId="0" fontId="53" fillId="0" borderId="0" xfId="0" applyFont="1" applyBorder="1" applyAlignment="1">
      <alignment horizontal="centerContinuous"/>
    </xf>
    <xf numFmtId="3" fontId="52" fillId="0" borderId="20" xfId="0" applyNumberFormat="1" applyFont="1" applyBorder="1" applyAlignment="1"/>
    <xf numFmtId="3" fontId="52" fillId="0" borderId="20" xfId="0" applyNumberFormat="1" applyFont="1" applyBorder="1" applyAlignment="1">
      <alignment horizontal="right" indent="1"/>
    </xf>
    <xf numFmtId="0" fontId="53" fillId="0" borderId="0" xfId="143" applyFont="1" applyBorder="1" applyAlignment="1">
      <alignment horizontal="center"/>
    </xf>
    <xf numFmtId="0" fontId="9" fillId="31" borderId="0" xfId="131" applyFont="1" applyFill="1" applyBorder="1"/>
    <xf numFmtId="3" fontId="53" fillId="25" borderId="19" xfId="154" applyNumberFormat="1" applyFont="1" applyFill="1" applyBorder="1" applyAlignment="1">
      <alignment vertical="center"/>
    </xf>
    <xf numFmtId="3" fontId="67" fillId="25" borderId="19" xfId="154" applyNumberFormat="1" applyFont="1" applyFill="1" applyBorder="1" applyAlignment="1"/>
    <xf numFmtId="0" fontId="116" fillId="31" borderId="0" xfId="0" applyFont="1" applyFill="1"/>
    <xf numFmtId="0" fontId="14" fillId="31" borderId="0" xfId="143" applyFill="1"/>
    <xf numFmtId="0" fontId="52" fillId="31" borderId="0" xfId="139" applyFont="1" applyFill="1"/>
    <xf numFmtId="0" fontId="77" fillId="31" borderId="0" xfId="139" applyFont="1" applyFill="1"/>
    <xf numFmtId="3" fontId="52" fillId="31" borderId="0" xfId="139" applyNumberFormat="1" applyFont="1" applyFill="1"/>
    <xf numFmtId="10" fontId="52" fillId="31" borderId="0" xfId="139" applyNumberFormat="1" applyFont="1" applyFill="1"/>
    <xf numFmtId="10" fontId="52" fillId="31" borderId="0" xfId="185" applyNumberFormat="1" applyFont="1" applyFill="1"/>
    <xf numFmtId="0" fontId="58" fillId="31" borderId="0" xfId="131" applyFont="1" applyFill="1" applyBorder="1"/>
    <xf numFmtId="0" fontId="52" fillId="31" borderId="0" xfId="141" applyFont="1" applyFill="1" applyBorder="1"/>
    <xf numFmtId="0" fontId="52" fillId="31" borderId="0" xfId="0" applyFont="1" applyFill="1" applyBorder="1"/>
    <xf numFmtId="0" fontId="87" fillId="25" borderId="24" xfId="0" applyFont="1" applyFill="1" applyBorder="1" applyAlignment="1">
      <alignment horizontal="center" vertical="center"/>
    </xf>
    <xf numFmtId="0" fontId="105" fillId="25" borderId="30" xfId="0" applyFont="1" applyFill="1" applyBorder="1" applyAlignment="1">
      <alignment horizontal="centerContinuous" vertical="center" wrapText="1"/>
    </xf>
    <xf numFmtId="0" fontId="105" fillId="25" borderId="30" xfId="0" applyFont="1" applyFill="1" applyBorder="1" applyAlignment="1">
      <alignment horizontal="centerContinuous" vertical="top" wrapText="1"/>
    </xf>
    <xf numFmtId="0" fontId="52" fillId="0" borderId="0" xfId="143" applyNumberFormat="1" applyFont="1" applyBorder="1" applyAlignment="1">
      <alignment horizontal="center"/>
    </xf>
    <xf numFmtId="173" fontId="52" fillId="0" borderId="0" xfId="143" applyNumberFormat="1" applyFont="1" applyBorder="1" applyAlignment="1">
      <alignment horizontal="right"/>
    </xf>
    <xf numFmtId="3" fontId="53" fillId="27" borderId="0" xfId="143" applyNumberFormat="1" applyFont="1" applyFill="1" applyBorder="1" applyAlignment="1">
      <alignment horizontal="right" indent="1"/>
    </xf>
    <xf numFmtId="173" fontId="52" fillId="24" borderId="0" xfId="143" applyNumberFormat="1" applyFont="1" applyFill="1" applyBorder="1" applyAlignment="1">
      <alignment horizontal="right"/>
    </xf>
    <xf numFmtId="173" fontId="52" fillId="24" borderId="0" xfId="143" applyNumberFormat="1" applyFont="1" applyFill="1" applyBorder="1" applyAlignment="1">
      <alignment horizontal="center"/>
    </xf>
    <xf numFmtId="173" fontId="52" fillId="0" borderId="0" xfId="143" applyNumberFormat="1" applyFont="1" applyBorder="1" applyAlignment="1">
      <alignment horizontal="center"/>
    </xf>
    <xf numFmtId="0" fontId="53" fillId="0" borderId="0" xfId="143" applyFont="1" applyBorder="1" applyAlignment="1">
      <alignment horizontal="right" indent="1"/>
    </xf>
    <xf numFmtId="16" fontId="53" fillId="0" borderId="0" xfId="143" applyNumberFormat="1" applyFont="1" applyBorder="1" applyAlignment="1">
      <alignment horizontal="center" wrapText="1"/>
    </xf>
    <xf numFmtId="173" fontId="53" fillId="0" borderId="0" xfId="143" applyNumberFormat="1" applyFont="1" applyBorder="1" applyAlignment="1">
      <alignment horizontal="right"/>
    </xf>
    <xf numFmtId="173" fontId="53" fillId="24" borderId="0" xfId="143" applyNumberFormat="1" applyFont="1" applyFill="1" applyBorder="1" applyAlignment="1">
      <alignment horizontal="center"/>
    </xf>
    <xf numFmtId="173" fontId="53" fillId="24" borderId="0" xfId="143" applyNumberFormat="1" applyFont="1" applyFill="1" applyBorder="1" applyAlignment="1">
      <alignment horizontal="right"/>
    </xf>
    <xf numFmtId="0" fontId="53" fillId="0" borderId="0" xfId="143" applyFont="1" applyBorder="1" applyAlignment="1">
      <alignment vertical="center"/>
    </xf>
    <xf numFmtId="173" fontId="53" fillId="0" borderId="0" xfId="143" applyNumberFormat="1" applyFont="1" applyBorder="1"/>
    <xf numFmtId="0" fontId="53" fillId="31" borderId="0" xfId="0" applyFont="1" applyFill="1" applyAlignment="1"/>
    <xf numFmtId="0" fontId="53" fillId="31" borderId="0" xfId="0" applyFont="1" applyFill="1" applyAlignment="1">
      <alignment horizontal="center" vertical="center"/>
    </xf>
    <xf numFmtId="0" fontId="53" fillId="31" borderId="0" xfId="0" applyFont="1" applyFill="1" applyBorder="1" applyAlignment="1">
      <alignment horizontal="center" vertical="center"/>
    </xf>
    <xf numFmtId="171" fontId="52" fillId="31" borderId="0" xfId="0" applyNumberFormat="1" applyFont="1" applyFill="1" applyBorder="1"/>
    <xf numFmtId="0" fontId="117" fillId="31" borderId="0" xfId="117" applyFont="1" applyFill="1" applyBorder="1"/>
    <xf numFmtId="0" fontId="118" fillId="31" borderId="0" xfId="184" applyFont="1" applyFill="1" applyBorder="1"/>
    <xf numFmtId="17" fontId="117" fillId="31" borderId="0" xfId="117" applyNumberFormat="1" applyFont="1" applyFill="1" applyBorder="1" applyAlignment="1">
      <alignment horizontal="center" wrapText="1"/>
    </xf>
    <xf numFmtId="10" fontId="117" fillId="31" borderId="0" xfId="117" applyNumberFormat="1" applyFont="1" applyFill="1" applyBorder="1" applyAlignment="1">
      <alignment horizontal="right" indent="1"/>
    </xf>
    <xf numFmtId="3" fontId="117" fillId="31" borderId="0" xfId="117" applyNumberFormat="1" applyFont="1" applyFill="1" applyBorder="1"/>
    <xf numFmtId="10" fontId="117" fillId="31" borderId="0" xfId="117" applyNumberFormat="1" applyFont="1" applyFill="1" applyBorder="1"/>
    <xf numFmtId="0" fontId="117" fillId="31" borderId="20" xfId="117" applyFont="1" applyFill="1" applyBorder="1"/>
    <xf numFmtId="3" fontId="117" fillId="31" borderId="20" xfId="117" applyNumberFormat="1" applyFont="1" applyFill="1" applyBorder="1"/>
    <xf numFmtId="0" fontId="52" fillId="31" borderId="0" xfId="143" applyFont="1" applyFill="1" applyBorder="1"/>
    <xf numFmtId="0" fontId="116" fillId="31" borderId="0" xfId="143" applyFont="1" applyFill="1" applyBorder="1"/>
    <xf numFmtId="0" fontId="0" fillId="0" borderId="0" xfId="0" applyBorder="1"/>
    <xf numFmtId="0" fontId="114" fillId="0" borderId="0" xfId="0" applyNumberFormat="1" applyFont="1" applyBorder="1" applyAlignment="1"/>
    <xf numFmtId="181" fontId="81" fillId="0" borderId="0" xfId="0" applyNumberFormat="1" applyFont="1" applyBorder="1" applyAlignment="1"/>
    <xf numFmtId="0" fontId="104" fillId="0" borderId="0" xfId="0" applyNumberFormat="1" applyFont="1" applyBorder="1" applyAlignment="1">
      <alignment vertical="center"/>
    </xf>
    <xf numFmtId="0" fontId="117" fillId="0" borderId="0" xfId="191" applyFont="1" applyFill="1"/>
    <xf numFmtId="0" fontId="120" fillId="0" borderId="22" xfId="181" applyFont="1" applyFill="1" applyBorder="1" applyAlignment="1">
      <alignment horizontal="center" vertical="center" wrapText="1"/>
    </xf>
    <xf numFmtId="0" fontId="67" fillId="0" borderId="22" xfId="181" applyFont="1" applyFill="1" applyBorder="1" applyAlignment="1">
      <alignment horizontal="center" vertical="center" wrapText="1"/>
    </xf>
    <xf numFmtId="0" fontId="53" fillId="0" borderId="22" xfId="181" applyFont="1" applyFill="1" applyBorder="1" applyAlignment="1">
      <alignment horizontal="center" vertical="center" wrapText="1"/>
    </xf>
    <xf numFmtId="185" fontId="67" fillId="32" borderId="55" xfId="192" applyNumberFormat="1" applyFont="1" applyFill="1" applyBorder="1" applyAlignment="1">
      <alignment vertical="center"/>
    </xf>
    <xf numFmtId="185" fontId="67" fillId="32" borderId="56" xfId="192" applyNumberFormat="1" applyFont="1" applyFill="1" applyBorder="1" applyAlignment="1">
      <alignment vertical="center"/>
    </xf>
    <xf numFmtId="185" fontId="58" fillId="0" borderId="22" xfId="192" applyNumberFormat="1" applyFont="1" applyFill="1" applyBorder="1" applyAlignment="1">
      <alignment vertical="center"/>
    </xf>
    <xf numFmtId="0" fontId="62" fillId="0" borderId="57" xfId="190" applyFont="1" applyBorder="1" applyAlignment="1">
      <alignment vertical="center"/>
    </xf>
    <xf numFmtId="0" fontId="62" fillId="0" borderId="58" xfId="190" applyFont="1" applyBorder="1" applyAlignment="1">
      <alignment vertical="center"/>
    </xf>
    <xf numFmtId="185" fontId="121" fillId="0" borderId="59" xfId="192" applyNumberFormat="1" applyFont="1" applyBorder="1" applyAlignment="1">
      <alignment vertical="center"/>
    </xf>
    <xf numFmtId="185" fontId="121" fillId="0" borderId="26" xfId="192" applyNumberFormat="1" applyFont="1" applyBorder="1" applyAlignment="1">
      <alignment vertical="center"/>
    </xf>
    <xf numFmtId="0" fontId="62" fillId="0" borderId="60" xfId="190" applyFont="1" applyBorder="1" applyAlignment="1">
      <alignment vertical="center"/>
    </xf>
    <xf numFmtId="0" fontId="62" fillId="0" borderId="61" xfId="190" applyFont="1" applyBorder="1" applyAlignment="1">
      <alignment vertical="center"/>
    </xf>
    <xf numFmtId="185" fontId="121" fillId="0" borderId="62" xfId="192" applyNumberFormat="1" applyFont="1" applyBorder="1" applyAlignment="1">
      <alignment vertical="center"/>
    </xf>
    <xf numFmtId="0" fontId="62" fillId="0" borderId="63" xfId="190" applyFont="1" applyBorder="1" applyAlignment="1">
      <alignment vertical="center"/>
    </xf>
    <xf numFmtId="0" fontId="62" fillId="0" borderId="64" xfId="190" applyFont="1" applyBorder="1" applyAlignment="1">
      <alignment vertical="center"/>
    </xf>
    <xf numFmtId="0" fontId="117" fillId="0" borderId="0" xfId="191" applyFont="1" applyFill="1" applyBorder="1"/>
    <xf numFmtId="0" fontId="62" fillId="0" borderId="65" xfId="190" applyFont="1" applyBorder="1" applyAlignment="1">
      <alignment vertical="center"/>
    </xf>
    <xf numFmtId="0" fontId="62" fillId="0" borderId="55" xfId="190" applyFont="1" applyBorder="1" applyAlignment="1">
      <alignment vertical="center"/>
    </xf>
    <xf numFmtId="185" fontId="97" fillId="0" borderId="22" xfId="192" applyNumberFormat="1" applyFont="1" applyFill="1" applyBorder="1" applyAlignment="1">
      <alignment vertical="center"/>
    </xf>
    <xf numFmtId="0" fontId="8" fillId="0" borderId="0" xfId="191" applyFont="1" applyFill="1" applyBorder="1"/>
    <xf numFmtId="0" fontId="8" fillId="0" borderId="0" xfId="191" applyFont="1"/>
    <xf numFmtId="185" fontId="67" fillId="32" borderId="59" xfId="192" applyNumberFormat="1" applyFont="1" applyFill="1" applyBorder="1" applyAlignment="1">
      <alignment vertical="center"/>
    </xf>
    <xf numFmtId="0" fontId="117" fillId="0" borderId="0" xfId="191" applyFont="1" applyFill="1" applyAlignment="1">
      <alignment horizontal="center" vertical="center"/>
    </xf>
    <xf numFmtId="3" fontId="124" fillId="0" borderId="24" xfId="192" applyNumberFormat="1" applyFont="1" applyBorder="1" applyAlignment="1">
      <alignment vertical="center"/>
    </xf>
    <xf numFmtId="3" fontId="124" fillId="0" borderId="0" xfId="192" applyNumberFormat="1" applyFont="1" applyFill="1" applyBorder="1" applyAlignment="1">
      <alignment vertical="center"/>
    </xf>
    <xf numFmtId="3" fontId="124" fillId="0" borderId="9" xfId="192" applyNumberFormat="1" applyFont="1" applyFill="1" applyBorder="1" applyAlignment="1">
      <alignment vertical="center"/>
    </xf>
    <xf numFmtId="0" fontId="123" fillId="0" borderId="0" xfId="191" applyFont="1" applyFill="1"/>
    <xf numFmtId="0" fontId="8" fillId="0" borderId="0" xfId="191" applyFont="1" applyAlignment="1">
      <alignment horizontal="center" vertical="center"/>
    </xf>
    <xf numFmtId="3" fontId="125" fillId="31" borderId="0" xfId="191" applyNumberFormat="1" applyFont="1" applyFill="1"/>
    <xf numFmtId="0" fontId="81" fillId="0" borderId="0" xfId="191" applyFont="1" applyFill="1"/>
    <xf numFmtId="0" fontId="81" fillId="0" borderId="0" xfId="191" applyFont="1"/>
    <xf numFmtId="0" fontId="8" fillId="0" borderId="0" xfId="191" applyFont="1" applyFill="1"/>
    <xf numFmtId="14" fontId="81" fillId="0" borderId="0" xfId="191" applyNumberFormat="1" applyFont="1" applyAlignment="1" applyProtection="1">
      <alignment horizontal="center"/>
      <protection locked="0"/>
    </xf>
    <xf numFmtId="14" fontId="81" fillId="0" borderId="0" xfId="144" applyNumberFormat="1" applyFont="1" applyFill="1" applyBorder="1" applyAlignment="1">
      <alignment horizontal="center"/>
    </xf>
    <xf numFmtId="184" fontId="8" fillId="0" borderId="0" xfId="191" applyNumberFormat="1" applyFont="1" applyFill="1" applyBorder="1"/>
    <xf numFmtId="184" fontId="8" fillId="0" borderId="0" xfId="191" applyNumberFormat="1" applyFont="1" applyBorder="1"/>
    <xf numFmtId="184" fontId="8" fillId="0" borderId="0" xfId="191" applyNumberFormat="1" applyFont="1"/>
    <xf numFmtId="0" fontId="80" fillId="24" borderId="0" xfId="190" applyFont="1" applyFill="1" applyBorder="1" applyAlignment="1">
      <alignment horizontal="center" vertical="center"/>
    </xf>
    <xf numFmtId="185" fontId="84" fillId="31" borderId="56" xfId="192" applyNumberFormat="1" applyFont="1" applyFill="1" applyBorder="1" applyAlignment="1">
      <alignment vertical="center"/>
    </xf>
    <xf numFmtId="0" fontId="62" fillId="0" borderId="20" xfId="190" applyFont="1" applyBorder="1" applyAlignment="1">
      <alignment vertical="center"/>
    </xf>
    <xf numFmtId="0" fontId="62" fillId="0" borderId="21" xfId="190" applyFont="1" applyBorder="1" applyAlignment="1">
      <alignment vertical="center"/>
    </xf>
    <xf numFmtId="0" fontId="62" fillId="0" borderId="29" xfId="190" applyFont="1" applyBorder="1" applyAlignment="1">
      <alignment vertical="center"/>
    </xf>
    <xf numFmtId="0" fontId="127" fillId="0" borderId="0" xfId="0" applyNumberFormat="1" applyFont="1" applyBorder="1" applyAlignment="1"/>
    <xf numFmtId="0" fontId="72" fillId="0" borderId="22" xfId="181" applyFont="1" applyFill="1" applyBorder="1" applyAlignment="1">
      <alignment horizontal="center" vertical="center" wrapText="1"/>
    </xf>
    <xf numFmtId="0" fontId="73" fillId="0" borderId="0" xfId="191" applyFont="1" applyFill="1"/>
    <xf numFmtId="0" fontId="80" fillId="0" borderId="0" xfId="141" applyFont="1" applyAlignment="1">
      <alignment horizontal="centerContinuous" vertical="center"/>
    </xf>
    <xf numFmtId="0" fontId="83" fillId="0" borderId="0" xfId="131" applyFont="1" applyBorder="1" applyAlignment="1">
      <alignment horizontal="centerContinuous" wrapText="1" readingOrder="1"/>
    </xf>
    <xf numFmtId="3" fontId="94" fillId="0" borderId="0" xfId="131" applyNumberFormat="1" applyFont="1" applyBorder="1" applyAlignment="1">
      <alignment horizontal="centerContinuous" wrapText="1"/>
    </xf>
    <xf numFmtId="0" fontId="83" fillId="26" borderId="0" xfId="131" applyFont="1" applyFill="1" applyBorder="1" applyAlignment="1">
      <alignment horizontal="centerContinuous" wrapText="1" readingOrder="1"/>
    </xf>
    <xf numFmtId="3" fontId="94" fillId="26" borderId="0" xfId="131" applyNumberFormat="1" applyFont="1" applyFill="1" applyBorder="1" applyAlignment="1">
      <alignment horizontal="centerContinuous" wrapText="1"/>
    </xf>
    <xf numFmtId="3" fontId="129" fillId="0" borderId="0" xfId="143" applyNumberFormat="1" applyFont="1" applyBorder="1" applyAlignment="1">
      <alignment horizontal="center" vertical="center" wrapText="1"/>
    </xf>
    <xf numFmtId="0" fontId="59" fillId="0" borderId="0" xfId="143" applyFont="1" applyBorder="1" applyAlignment="1">
      <alignment horizontal="center" wrapText="1"/>
    </xf>
    <xf numFmtId="0" fontId="52" fillId="0" borderId="28" xfId="0" applyFont="1" applyBorder="1"/>
    <xf numFmtId="0" fontId="52" fillId="0" borderId="22" xfId="0" applyFont="1" applyBorder="1"/>
    <xf numFmtId="0" fontId="52" fillId="0" borderId="23" xfId="0" applyFont="1" applyBorder="1"/>
    <xf numFmtId="0" fontId="52" fillId="0" borderId="24" xfId="0" applyFont="1" applyBorder="1"/>
    <xf numFmtId="10" fontId="53" fillId="30" borderId="24" xfId="107" applyNumberFormat="1" applyFont="1" applyFill="1" applyBorder="1" applyAlignment="1">
      <alignment horizontal="right" indent="1"/>
    </xf>
    <xf numFmtId="0" fontId="95" fillId="24" borderId="0" xfId="143" applyFont="1" applyFill="1" applyBorder="1" applyAlignment="1">
      <alignment horizontal="centerContinuous" vertical="center" wrapText="1"/>
    </xf>
    <xf numFmtId="0" fontId="96" fillId="24" borderId="0" xfId="143" applyFont="1" applyFill="1" applyBorder="1" applyAlignment="1">
      <alignment horizontal="centerContinuous" vertical="center" wrapText="1"/>
    </xf>
    <xf numFmtId="0" fontId="103" fillId="0" borderId="0" xfId="143" applyFont="1" applyBorder="1"/>
    <xf numFmtId="182" fontId="87" fillId="30" borderId="21" xfId="0" applyNumberFormat="1" applyFont="1" applyFill="1" applyBorder="1"/>
    <xf numFmtId="14" fontId="81" fillId="0" borderId="0" xfId="0" applyNumberFormat="1" applyFont="1" applyAlignment="1" applyProtection="1">
      <alignment horizontal="center"/>
      <protection locked="0"/>
    </xf>
    <xf numFmtId="173" fontId="53" fillId="30" borderId="24" xfId="107" applyNumberFormat="1" applyFont="1" applyFill="1" applyBorder="1"/>
    <xf numFmtId="3" fontId="53" fillId="29" borderId="21" xfId="0" applyNumberFormat="1" applyFont="1" applyFill="1" applyBorder="1"/>
    <xf numFmtId="3" fontId="53" fillId="30" borderId="25" xfId="0" applyNumberFormat="1" applyFont="1" applyFill="1" applyBorder="1"/>
    <xf numFmtId="3" fontId="53" fillId="30" borderId="11" xfId="0" applyNumberFormat="1" applyFont="1" applyFill="1" applyBorder="1"/>
    <xf numFmtId="3" fontId="53" fillId="29" borderId="19" xfId="0" applyNumberFormat="1" applyFont="1" applyFill="1" applyBorder="1"/>
    <xf numFmtId="3" fontId="53" fillId="30" borderId="13" xfId="0" applyNumberFormat="1" applyFont="1" applyFill="1" applyBorder="1"/>
    <xf numFmtId="3" fontId="53" fillId="30" borderId="12" xfId="0" applyNumberFormat="1" applyFont="1" applyFill="1" applyBorder="1"/>
    <xf numFmtId="3" fontId="52" fillId="30" borderId="20" xfId="0" applyNumberFormat="1" applyFont="1" applyFill="1" applyBorder="1"/>
    <xf numFmtId="3" fontId="52" fillId="30" borderId="0" xfId="0" applyNumberFormat="1" applyFont="1" applyFill="1" applyBorder="1"/>
    <xf numFmtId="3" fontId="52" fillId="30" borderId="9" xfId="0" applyNumberFormat="1" applyFont="1" applyFill="1" applyBorder="1"/>
    <xf numFmtId="3" fontId="53" fillId="29" borderId="21" xfId="0" applyNumberFormat="1" applyFont="1" applyFill="1" applyBorder="1" applyAlignment="1"/>
    <xf numFmtId="3" fontId="53" fillId="30" borderId="23" xfId="0" applyNumberFormat="1" applyFont="1" applyFill="1" applyBorder="1" applyAlignment="1">
      <alignment horizontal="right" indent="1"/>
    </xf>
    <xf numFmtId="3" fontId="53" fillId="30" borderId="21" xfId="0" applyNumberFormat="1" applyFont="1" applyFill="1" applyBorder="1" applyAlignment="1">
      <alignment horizontal="right" indent="1"/>
    </xf>
    <xf numFmtId="10" fontId="53" fillId="30" borderId="11" xfId="0" applyNumberFormat="1" applyFont="1" applyFill="1" applyBorder="1" applyAlignment="1">
      <alignment horizontal="right" indent="1"/>
    </xf>
    <xf numFmtId="3" fontId="52" fillId="30" borderId="20" xfId="0" applyNumberFormat="1" applyFont="1" applyFill="1" applyBorder="1" applyAlignment="1"/>
    <xf numFmtId="3" fontId="52" fillId="30" borderId="22" xfId="0" applyNumberFormat="1" applyFont="1" applyFill="1" applyBorder="1" applyAlignment="1">
      <alignment horizontal="right" indent="1"/>
    </xf>
    <xf numFmtId="3" fontId="52" fillId="30" borderId="20" xfId="0" applyNumberFormat="1" applyFont="1" applyFill="1" applyBorder="1" applyAlignment="1">
      <alignment horizontal="right" indent="1"/>
    </xf>
    <xf numFmtId="10" fontId="52" fillId="30" borderId="9" xfId="0" applyNumberFormat="1" applyFont="1" applyFill="1" applyBorder="1" applyAlignment="1">
      <alignment horizontal="right" indent="1"/>
    </xf>
    <xf numFmtId="185" fontId="67" fillId="30" borderId="55" xfId="192" applyNumberFormat="1" applyFont="1" applyFill="1" applyBorder="1" applyAlignment="1">
      <alignment vertical="center"/>
    </xf>
    <xf numFmtId="185" fontId="53" fillId="30" borderId="55" xfId="192" applyNumberFormat="1" applyFont="1" applyFill="1" applyBorder="1" applyAlignment="1">
      <alignment vertical="center"/>
    </xf>
    <xf numFmtId="185" fontId="53" fillId="30" borderId="66" xfId="192" applyNumberFormat="1" applyFont="1" applyFill="1" applyBorder="1" applyAlignment="1">
      <alignment vertical="center"/>
    </xf>
    <xf numFmtId="14" fontId="81" fillId="30" borderId="0" xfId="191" applyNumberFormat="1" applyFont="1" applyFill="1" applyAlignment="1" applyProtection="1">
      <alignment horizontal="center"/>
      <protection locked="0"/>
    </xf>
    <xf numFmtId="14" fontId="81" fillId="30" borderId="0" xfId="0" applyNumberFormat="1" applyFont="1" applyFill="1" applyAlignment="1" applyProtection="1">
      <alignment horizontal="center"/>
      <protection locked="0"/>
    </xf>
    <xf numFmtId="176" fontId="87" fillId="39" borderId="21" xfId="0" applyNumberFormat="1" applyFont="1" applyFill="1" applyBorder="1" applyAlignment="1" applyProtection="1">
      <alignment horizontal="center"/>
    </xf>
    <xf numFmtId="185" fontId="53" fillId="32" borderId="67" xfId="192" applyNumberFormat="1" applyFont="1" applyFill="1" applyBorder="1" applyAlignment="1">
      <alignment vertical="center"/>
    </xf>
    <xf numFmtId="185" fontId="53" fillId="30" borderId="61" xfId="192" applyNumberFormat="1" applyFont="1" applyFill="1" applyBorder="1" applyAlignment="1">
      <alignment vertical="center"/>
    </xf>
    <xf numFmtId="185" fontId="67" fillId="30" borderId="61" xfId="192" applyNumberFormat="1" applyFont="1" applyFill="1" applyBorder="1" applyAlignment="1">
      <alignment vertical="center"/>
    </xf>
    <xf numFmtId="185" fontId="53" fillId="33" borderId="55" xfId="192" applyNumberFormat="1" applyFont="1" applyFill="1" applyBorder="1" applyAlignment="1">
      <alignment vertical="center"/>
    </xf>
    <xf numFmtId="185" fontId="67" fillId="33" borderId="55" xfId="192" applyNumberFormat="1" applyFont="1" applyFill="1" applyBorder="1" applyAlignment="1">
      <alignment vertical="center"/>
    </xf>
    <xf numFmtId="0" fontId="62" fillId="33" borderId="21" xfId="190" applyFont="1" applyFill="1" applyBorder="1" applyAlignment="1">
      <alignment vertical="center"/>
    </xf>
    <xf numFmtId="17" fontId="54" fillId="33" borderId="31" xfId="181" applyNumberFormat="1" applyFont="1" applyFill="1" applyBorder="1" applyAlignment="1">
      <alignment horizontal="center" vertical="center" wrapText="1"/>
    </xf>
    <xf numFmtId="0" fontId="54" fillId="33" borderId="24" xfId="181" applyFont="1" applyFill="1" applyBorder="1" applyAlignment="1">
      <alignment horizontal="center" vertical="center" wrapText="1"/>
    </xf>
    <xf numFmtId="3" fontId="53" fillId="33" borderId="24" xfId="0" applyNumberFormat="1" applyFont="1" applyFill="1" applyBorder="1" applyAlignment="1">
      <alignment horizontal="right" indent="1"/>
    </xf>
    <xf numFmtId="3" fontId="53" fillId="33" borderId="19" xfId="0" applyNumberFormat="1" applyFont="1" applyFill="1" applyBorder="1" applyAlignment="1">
      <alignment horizontal="right" indent="1"/>
    </xf>
    <xf numFmtId="10" fontId="53" fillId="33" borderId="12" xfId="0" applyNumberFormat="1" applyFont="1" applyFill="1" applyBorder="1" applyAlignment="1">
      <alignment horizontal="right" indent="1"/>
    </xf>
    <xf numFmtId="0" fontId="53" fillId="33" borderId="19" xfId="0" applyFont="1" applyFill="1" applyBorder="1" applyAlignment="1">
      <alignment horizontal="center" vertical="center"/>
    </xf>
    <xf numFmtId="0" fontId="53" fillId="33" borderId="12" xfId="0" applyFont="1" applyFill="1" applyBorder="1" applyAlignment="1">
      <alignment horizontal="center" vertical="center"/>
    </xf>
    <xf numFmtId="0" fontId="87" fillId="40" borderId="29" xfId="0" applyFont="1" applyFill="1" applyBorder="1" applyAlignment="1">
      <alignment horizontal="centerContinuous" vertical="center" wrapText="1"/>
    </xf>
    <xf numFmtId="0" fontId="87" fillId="40" borderId="10" xfId="0" applyFont="1" applyFill="1" applyBorder="1" applyAlignment="1">
      <alignment horizontal="centerContinuous" vertical="center" wrapText="1"/>
    </xf>
    <xf numFmtId="0" fontId="87" fillId="40" borderId="19" xfId="0" applyFont="1" applyFill="1" applyBorder="1" applyAlignment="1">
      <alignment horizontal="center" vertical="center"/>
    </xf>
    <xf numFmtId="0" fontId="87" fillId="40" borderId="12" xfId="0" applyFont="1" applyFill="1" applyBorder="1" applyAlignment="1">
      <alignment horizontal="center" vertical="center"/>
    </xf>
    <xf numFmtId="0" fontId="87" fillId="40" borderId="40" xfId="0" applyFont="1" applyFill="1" applyBorder="1" applyAlignment="1">
      <alignment horizontal="center" vertical="center"/>
    </xf>
    <xf numFmtId="0" fontId="87" fillId="40" borderId="41" xfId="0" applyFont="1" applyFill="1" applyBorder="1" applyAlignment="1">
      <alignment horizontal="center" vertical="center"/>
    </xf>
    <xf numFmtId="180" fontId="87" fillId="40" borderId="23" xfId="0" applyNumberFormat="1" applyFont="1" applyFill="1" applyBorder="1" applyAlignment="1" applyProtection="1">
      <alignment horizontal="center" wrapText="1"/>
    </xf>
    <xf numFmtId="0" fontId="90" fillId="33" borderId="24" xfId="0" applyFont="1" applyFill="1" applyBorder="1" applyAlignment="1">
      <alignment horizontal="center" vertical="center"/>
    </xf>
    <xf numFmtId="0" fontId="84" fillId="43" borderId="28" xfId="154" applyNumberFormat="1" applyFont="1" applyFill="1" applyBorder="1" applyAlignment="1"/>
    <xf numFmtId="0" fontId="53" fillId="43" borderId="24" xfId="154" applyFont="1" applyFill="1" applyBorder="1" applyAlignment="1">
      <alignment horizontal="center" vertical="center" wrapText="1"/>
    </xf>
    <xf numFmtId="0" fontId="53" fillId="43" borderId="19" xfId="154" applyFont="1" applyFill="1" applyBorder="1" applyAlignment="1">
      <alignment horizontal="center" vertical="center" wrapText="1"/>
    </xf>
    <xf numFmtId="0" fontId="53" fillId="43" borderId="12" xfId="154" applyNumberFormat="1" applyFont="1" applyFill="1" applyBorder="1" applyAlignment="1">
      <alignment horizontal="center" vertical="center"/>
    </xf>
    <xf numFmtId="0" fontId="53" fillId="43" borderId="24" xfId="115" applyNumberFormat="1" applyFont="1" applyFill="1" applyBorder="1" applyAlignment="1" applyProtection="1">
      <alignment horizontal="center" vertical="center" wrapText="1"/>
    </xf>
    <xf numFmtId="0" fontId="80" fillId="33" borderId="0" xfId="141" applyFont="1" applyFill="1" applyBorder="1" applyAlignment="1">
      <alignment horizontal="centerContinuous" vertical="center"/>
    </xf>
    <xf numFmtId="3" fontId="93" fillId="44" borderId="24" xfId="131" applyNumberFormat="1" applyFont="1" applyFill="1" applyBorder="1" applyAlignment="1">
      <alignment horizontal="center" vertical="center" wrapText="1"/>
    </xf>
    <xf numFmtId="180" fontId="85" fillId="33" borderId="24" xfId="143" applyNumberFormat="1" applyFont="1" applyFill="1" applyBorder="1" applyAlignment="1" applyProtection="1">
      <alignment horizontal="center" vertical="center" wrapText="1"/>
    </xf>
    <xf numFmtId="180" fontId="85" fillId="33" borderId="24" xfId="143" applyNumberFormat="1" applyFont="1" applyFill="1" applyBorder="1" applyAlignment="1" applyProtection="1">
      <alignment horizontal="center" wrapText="1"/>
    </xf>
    <xf numFmtId="3" fontId="93" fillId="44" borderId="24" xfId="131" applyNumberFormat="1" applyFont="1" applyFill="1" applyBorder="1" applyAlignment="1">
      <alignment horizontal="centerContinuous" vertical="center" wrapText="1"/>
    </xf>
    <xf numFmtId="3" fontId="93" fillId="44" borderId="23" xfId="131" applyNumberFormat="1" applyFont="1" applyFill="1" applyBorder="1" applyAlignment="1">
      <alignment horizontal="center" vertical="center" wrapText="1"/>
    </xf>
    <xf numFmtId="0" fontId="104" fillId="33" borderId="16" xfId="143" applyFont="1" applyFill="1" applyBorder="1" applyAlignment="1">
      <alignment horizontal="center" vertical="center"/>
    </xf>
    <xf numFmtId="3" fontId="81" fillId="0" borderId="0" xfId="191" applyNumberFormat="1" applyFont="1" applyFill="1" applyAlignment="1" applyProtection="1">
      <alignment horizontal="right" indent="1"/>
      <protection locked="0"/>
    </xf>
    <xf numFmtId="3" fontId="81" fillId="30" borderId="0" xfId="191" applyNumberFormat="1" applyFont="1" applyFill="1" applyAlignment="1" applyProtection="1">
      <alignment horizontal="right" indent="1"/>
      <protection locked="0"/>
    </xf>
    <xf numFmtId="3" fontId="81" fillId="30" borderId="0" xfId="0" applyNumberFormat="1" applyFont="1" applyFill="1" applyAlignment="1" applyProtection="1">
      <alignment horizontal="right" indent="1"/>
      <protection locked="0"/>
    </xf>
    <xf numFmtId="3" fontId="81" fillId="0" borderId="0" xfId="0" applyNumberFormat="1" applyFont="1" applyFill="1" applyAlignment="1" applyProtection="1">
      <alignment horizontal="right" indent="1"/>
      <protection locked="0"/>
    </xf>
    <xf numFmtId="0" fontId="8" fillId="0" borderId="0" xfId="191" applyFont="1" applyAlignment="1">
      <alignment horizontal="right" indent="1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0" fontId="117" fillId="0" borderId="0" xfId="191" applyFont="1" applyFill="1" applyAlignment="1">
      <alignment horizontal="right" indent="1"/>
    </xf>
    <xf numFmtId="0" fontId="8" fillId="0" borderId="0" xfId="191" applyAlignment="1">
      <alignment horizontal="right" indent="1"/>
    </xf>
    <xf numFmtId="3" fontId="8" fillId="0" borderId="0" xfId="191" applyNumberFormat="1" applyAlignment="1">
      <alignment horizontal="right" indent="1"/>
    </xf>
    <xf numFmtId="10" fontId="8" fillId="0" borderId="0" xfId="191" applyNumberFormat="1" applyAlignment="1">
      <alignment horizontal="right" indent="1"/>
    </xf>
    <xf numFmtId="3" fontId="8" fillId="30" borderId="0" xfId="191" applyNumberFormat="1" applyFill="1" applyAlignment="1">
      <alignment horizontal="right" indent="1"/>
    </xf>
    <xf numFmtId="10" fontId="8" fillId="30" borderId="0" xfId="191" applyNumberFormat="1" applyFill="1" applyAlignment="1">
      <alignment horizontal="right" indent="1"/>
    </xf>
    <xf numFmtId="0" fontId="117" fillId="0" borderId="0" xfId="194" applyFont="1" applyFill="1"/>
    <xf numFmtId="0" fontId="52" fillId="33" borderId="24" xfId="194" applyFont="1" applyFill="1" applyBorder="1" applyAlignment="1">
      <alignment horizontal="center" vertical="center" wrapText="1"/>
    </xf>
    <xf numFmtId="0" fontId="53" fillId="33" borderId="24" xfId="194" applyFont="1" applyFill="1" applyBorder="1" applyAlignment="1">
      <alignment horizontal="center" vertical="center" wrapText="1"/>
    </xf>
    <xf numFmtId="0" fontId="126" fillId="0" borderId="0" xfId="194" applyFont="1"/>
    <xf numFmtId="0" fontId="52" fillId="0" borderId="20" xfId="194" applyFont="1" applyFill="1" applyBorder="1"/>
    <xf numFmtId="0" fontId="52" fillId="0" borderId="9" xfId="194" applyFont="1" applyBorder="1"/>
    <xf numFmtId="3" fontId="7" fillId="0" borderId="24" xfId="194" applyNumberFormat="1" applyFont="1" applyBorder="1" applyAlignment="1">
      <alignment horizontal="right" indent="1"/>
    </xf>
    <xf numFmtId="0" fontId="52" fillId="0" borderId="9" xfId="194" applyFont="1" applyFill="1" applyBorder="1"/>
    <xf numFmtId="0" fontId="7" fillId="0" borderId="0" xfId="194" applyFont="1"/>
    <xf numFmtId="0" fontId="81" fillId="0" borderId="0" xfId="194" applyFont="1"/>
    <xf numFmtId="0" fontId="52" fillId="33" borderId="21" xfId="194" applyFont="1" applyFill="1" applyBorder="1"/>
    <xf numFmtId="0" fontId="53" fillId="33" borderId="11" xfId="194" applyFont="1" applyFill="1" applyBorder="1"/>
    <xf numFmtId="3" fontId="57" fillId="33" borderId="24" xfId="194" applyNumberFormat="1" applyFont="1" applyFill="1" applyBorder="1" applyAlignment="1">
      <alignment horizontal="right" indent="1"/>
    </xf>
    <xf numFmtId="3" fontId="81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3" fontId="6" fillId="0" borderId="24" xfId="191" applyNumberFormat="1" applyFont="1" applyBorder="1"/>
    <xf numFmtId="3" fontId="6" fillId="0" borderId="0" xfId="191" applyNumberFormat="1" applyFont="1" applyFill="1" applyBorder="1"/>
    <xf numFmtId="0" fontId="6" fillId="0" borderId="0" xfId="191" applyFont="1" applyAlignment="1">
      <alignment horizontal="center" vertical="center"/>
    </xf>
    <xf numFmtId="0" fontId="6" fillId="0" borderId="0" xfId="191" applyFont="1"/>
    <xf numFmtId="3" fontId="6" fillId="0" borderId="0" xfId="191" applyNumberFormat="1" applyFont="1"/>
    <xf numFmtId="3" fontId="125" fillId="45" borderId="31" xfId="191" applyNumberFormat="1" applyFont="1" applyFill="1" applyBorder="1"/>
    <xf numFmtId="0" fontId="6" fillId="0" borderId="0" xfId="191" applyFont="1" applyFill="1" applyBorder="1"/>
    <xf numFmtId="3" fontId="6" fillId="0" borderId="0" xfId="191" applyNumberFormat="1" applyFont="1" applyFill="1"/>
    <xf numFmtId="185" fontId="133" fillId="0" borderId="0" xfId="191" applyNumberFormat="1" applyFont="1" applyFill="1"/>
    <xf numFmtId="0" fontId="68" fillId="0" borderId="0" xfId="139" applyFont="1" applyAlignment="1">
      <alignment horizontal="right"/>
    </xf>
    <xf numFmtId="180" fontId="85" fillId="40" borderId="23" xfId="0" applyNumberFormat="1" applyFont="1" applyFill="1" applyBorder="1" applyAlignment="1" applyProtection="1">
      <alignment horizontal="center" vertical="center" wrapText="1"/>
    </xf>
    <xf numFmtId="0" fontId="53" fillId="32" borderId="24" xfId="181" applyFont="1" applyFill="1" applyBorder="1" applyAlignment="1">
      <alignment horizontal="center" vertical="center" wrapText="1"/>
    </xf>
    <xf numFmtId="0" fontId="131" fillId="24" borderId="0" xfId="190" applyFont="1" applyFill="1" applyBorder="1" applyAlignment="1">
      <alignment horizontal="center" vertical="center"/>
    </xf>
    <xf numFmtId="0" fontId="67" fillId="43" borderId="24" xfId="154" applyFont="1" applyFill="1" applyBorder="1" applyAlignment="1">
      <alignment horizontal="center" vertical="center" wrapText="1"/>
    </xf>
    <xf numFmtId="0" fontId="67" fillId="43" borderId="19" xfId="154" applyFont="1" applyFill="1" applyBorder="1" applyAlignment="1">
      <alignment horizontal="center" vertical="center" wrapText="1"/>
    </xf>
    <xf numFmtId="0" fontId="67" fillId="43" borderId="12" xfId="154" applyNumberFormat="1" applyFont="1" applyFill="1" applyBorder="1" applyAlignment="1">
      <alignment horizontal="center" vertical="center"/>
    </xf>
    <xf numFmtId="0" fontId="67" fillId="43" borderId="24" xfId="115" applyNumberFormat="1" applyFont="1" applyFill="1" applyBorder="1" applyAlignment="1" applyProtection="1">
      <alignment horizontal="center" vertical="center" wrapText="1"/>
    </xf>
    <xf numFmtId="169" fontId="84" fillId="43" borderId="10" xfId="154" applyNumberFormat="1" applyFont="1" applyFill="1" applyBorder="1" applyAlignment="1">
      <alignment horizontal="center" vertical="center"/>
    </xf>
    <xf numFmtId="2" fontId="56" fillId="0" borderId="30" xfId="0" applyNumberFormat="1" applyFont="1" applyBorder="1" applyAlignment="1">
      <alignment horizontal="right"/>
    </xf>
    <xf numFmtId="2" fontId="56" fillId="0" borderId="30" xfId="0" applyNumberFormat="1" applyFont="1" applyFill="1" applyBorder="1" applyAlignment="1">
      <alignment horizontal="right"/>
    </xf>
    <xf numFmtId="173" fontId="52" fillId="0" borderId="30" xfId="0" applyNumberFormat="1" applyFont="1" applyBorder="1" applyAlignment="1">
      <alignment horizontal="right"/>
    </xf>
    <xf numFmtId="49" fontId="52" fillId="24" borderId="30" xfId="0" applyNumberFormat="1" applyFont="1" applyFill="1" applyBorder="1" applyAlignment="1">
      <alignment horizontal="center"/>
    </xf>
    <xf numFmtId="173" fontId="52" fillId="0" borderId="30" xfId="0" applyNumberFormat="1" applyFont="1" applyFill="1" applyBorder="1" applyAlignment="1">
      <alignment horizontal="right"/>
    </xf>
    <xf numFmtId="49" fontId="52" fillId="0" borderId="30" xfId="0" applyNumberFormat="1" applyFont="1" applyFill="1" applyBorder="1" applyAlignment="1">
      <alignment horizontal="center"/>
    </xf>
    <xf numFmtId="182" fontId="56" fillId="23" borderId="30" xfId="0" applyNumberFormat="1" applyFont="1" applyFill="1" applyBorder="1"/>
    <xf numFmtId="183" fontId="56" fillId="23" borderId="10" xfId="0" applyNumberFormat="1" applyFont="1" applyFill="1" applyBorder="1" applyAlignment="1">
      <alignment horizontal="right" indent="1"/>
    </xf>
    <xf numFmtId="182" fontId="56" fillId="23" borderId="29" xfId="0" applyNumberFormat="1" applyFont="1" applyFill="1" applyBorder="1"/>
    <xf numFmtId="183" fontId="56" fillId="23" borderId="30" xfId="0" applyNumberFormat="1" applyFont="1" applyFill="1" applyBorder="1" applyAlignment="1">
      <alignment horizontal="right" indent="1"/>
    </xf>
    <xf numFmtId="0" fontId="4" fillId="0" borderId="20" xfId="117" applyFont="1" applyBorder="1" applyAlignment="1">
      <alignment horizontal="right" vertical="center"/>
    </xf>
    <xf numFmtId="0" fontId="4" fillId="0" borderId="0" xfId="117" applyFont="1" applyBorder="1" applyAlignment="1">
      <alignment vertical="center"/>
    </xf>
    <xf numFmtId="3" fontId="4" fillId="0" borderId="22" xfId="117" applyNumberFormat="1" applyFont="1" applyBorder="1" applyAlignment="1">
      <alignment horizontal="right" vertical="center" indent="1"/>
    </xf>
    <xf numFmtId="10" fontId="4" fillId="0" borderId="22" xfId="117" applyNumberFormat="1" applyFont="1" applyBorder="1" applyAlignment="1">
      <alignment horizontal="right" vertical="center" indent="1"/>
    </xf>
    <xf numFmtId="0" fontId="53" fillId="32" borderId="70" xfId="181" applyFont="1" applyFill="1" applyBorder="1" applyAlignment="1">
      <alignment horizontal="center" vertical="center" wrapText="1"/>
    </xf>
    <xf numFmtId="0" fontId="53" fillId="32" borderId="71" xfId="181" applyFont="1" applyFill="1" applyBorder="1" applyAlignment="1">
      <alignment horizontal="center" vertical="center" wrapText="1"/>
    </xf>
    <xf numFmtId="0" fontId="76" fillId="0" borderId="0" xfId="189"/>
    <xf numFmtId="49" fontId="79" fillId="0" borderId="0" xfId="141" applyNumberFormat="1" applyFont="1" applyAlignment="1">
      <alignment horizontal="centerContinuous" vertical="top"/>
    </xf>
    <xf numFmtId="0" fontId="79" fillId="0" borderId="0" xfId="141" applyFont="1" applyAlignment="1">
      <alignment horizontal="centerContinuous" vertical="top"/>
    </xf>
    <xf numFmtId="0" fontId="135" fillId="0" borderId="0" xfId="189" applyFont="1" applyAlignment="1">
      <alignment horizontal="left" vertical="top"/>
    </xf>
    <xf numFmtId="0" fontId="76" fillId="0" borderId="0" xfId="189" applyFill="1"/>
    <xf numFmtId="0" fontId="137" fillId="0" borderId="0" xfId="189" applyFont="1" applyAlignment="1">
      <alignment horizontal="left" vertical="top"/>
    </xf>
    <xf numFmtId="0" fontId="137" fillId="0" borderId="0" xfId="189" applyFont="1"/>
    <xf numFmtId="49" fontId="56" fillId="0" borderId="0" xfId="143" applyNumberFormat="1" applyFont="1"/>
    <xf numFmtId="0" fontId="95" fillId="0" borderId="0" xfId="143" applyFont="1" applyBorder="1"/>
    <xf numFmtId="10" fontId="52" fillId="0" borderId="0" xfId="143" quotePrefix="1" applyNumberFormat="1" applyFont="1"/>
    <xf numFmtId="0" fontId="52" fillId="0" borderId="0" xfId="143" applyFont="1" applyFill="1"/>
    <xf numFmtId="0" fontId="140" fillId="0" borderId="0" xfId="143" applyFont="1"/>
    <xf numFmtId="3" fontId="139" fillId="0" borderId="0" xfId="143" applyNumberFormat="1" applyFont="1" applyFill="1" applyAlignment="1"/>
    <xf numFmtId="0" fontId="52" fillId="0" borderId="0" xfId="143" applyFont="1" applyAlignment="1">
      <alignment horizontal="center"/>
    </xf>
    <xf numFmtId="186" fontId="141" fillId="0" borderId="0" xfId="143" applyNumberFormat="1" applyFont="1" applyAlignment="1">
      <alignment horizontal="center"/>
    </xf>
    <xf numFmtId="174" fontId="142" fillId="0" borderId="0" xfId="143" applyNumberFormat="1" applyFont="1" applyAlignment="1">
      <alignment vertical="center"/>
    </xf>
    <xf numFmtId="2" fontId="52" fillId="0" borderId="0" xfId="143" applyNumberFormat="1" applyFont="1"/>
    <xf numFmtId="49" fontId="52" fillId="0" borderId="0" xfId="143" applyNumberFormat="1" applyFont="1"/>
    <xf numFmtId="3" fontId="53" fillId="0" borderId="75" xfId="143" applyNumberFormat="1" applyFont="1" applyBorder="1" applyAlignment="1"/>
    <xf numFmtId="0" fontId="54" fillId="0" borderId="0" xfId="143" applyFont="1"/>
    <xf numFmtId="0" fontId="3" fillId="0" borderId="0" xfId="197"/>
    <xf numFmtId="0" fontId="3" fillId="0" borderId="0" xfId="197" applyBorder="1"/>
    <xf numFmtId="0" fontId="143" fillId="0" borderId="0" xfId="197" applyFont="1" applyFill="1" applyBorder="1" applyAlignment="1">
      <alignment horizontal="center" vertical="center" wrapText="1"/>
    </xf>
    <xf numFmtId="16" fontId="117" fillId="0" borderId="0" xfId="197" applyNumberFormat="1" applyFont="1" applyAlignment="1">
      <alignment horizontal="center"/>
    </xf>
    <xf numFmtId="3" fontId="117" fillId="0" borderId="0" xfId="197" applyNumberFormat="1" applyFont="1"/>
    <xf numFmtId="3" fontId="3" fillId="0" borderId="0" xfId="197" applyNumberFormat="1" applyFont="1"/>
    <xf numFmtId="3" fontId="3" fillId="0" borderId="0" xfId="197" applyNumberFormat="1" applyFont="1" applyFill="1"/>
    <xf numFmtId="3" fontId="3" fillId="0" borderId="0" xfId="197" applyNumberFormat="1" applyFont="1" applyFill="1" applyBorder="1"/>
    <xf numFmtId="0" fontId="3" fillId="0" borderId="0" xfId="197" applyFont="1" applyFill="1" applyBorder="1"/>
    <xf numFmtId="0" fontId="3" fillId="0" borderId="0" xfId="197" applyAlignment="1">
      <alignment horizontal="center"/>
    </xf>
    <xf numFmtId="0" fontId="3" fillId="0" borderId="0" xfId="197" applyFill="1"/>
    <xf numFmtId="3" fontId="62" fillId="0" borderId="0" xfId="197" applyNumberFormat="1" applyFont="1" applyBorder="1" applyAlignment="1">
      <alignment horizontal="right"/>
    </xf>
    <xf numFmtId="3" fontId="62" fillId="0" borderId="0" xfId="197" applyNumberFormat="1" applyFont="1" applyBorder="1"/>
    <xf numFmtId="10" fontId="144" fillId="0" borderId="0" xfId="197" applyNumberFormat="1" applyFont="1" applyBorder="1" applyAlignment="1">
      <alignment horizontal="right"/>
    </xf>
    <xf numFmtId="0" fontId="3" fillId="0" borderId="0" xfId="197" applyAlignment="1">
      <alignment wrapText="1"/>
    </xf>
    <xf numFmtId="0" fontId="3" fillId="0" borderId="0" xfId="197" applyBorder="1" applyAlignment="1">
      <alignment wrapText="1"/>
    </xf>
    <xf numFmtId="0" fontId="3" fillId="0" borderId="0" xfId="197" applyAlignment="1">
      <alignment horizontal="right" vertical="center" wrapText="1"/>
    </xf>
    <xf numFmtId="0" fontId="3" fillId="0" borderId="0" xfId="197" applyAlignment="1">
      <alignment horizontal="right" vertical="center"/>
    </xf>
    <xf numFmtId="3" fontId="3" fillId="0" borderId="0" xfId="197" applyNumberFormat="1" applyBorder="1"/>
    <xf numFmtId="16" fontId="3" fillId="31" borderId="0" xfId="197" applyNumberFormat="1" applyFill="1"/>
    <xf numFmtId="3" fontId="3" fillId="0" borderId="0" xfId="197" applyNumberFormat="1"/>
    <xf numFmtId="3" fontId="3" fillId="31" borderId="0" xfId="197" applyNumberFormat="1" applyFill="1"/>
    <xf numFmtId="10" fontId="0" fillId="31" borderId="0" xfId="198" applyNumberFormat="1" applyFont="1" applyFill="1"/>
    <xf numFmtId="16" fontId="3" fillId="31" borderId="0" xfId="197" applyNumberFormat="1" applyFill="1" applyBorder="1" applyAlignment="1">
      <alignment wrapText="1"/>
    </xf>
    <xf numFmtId="0" fontId="3" fillId="31" borderId="0" xfId="197" applyFill="1" applyBorder="1"/>
    <xf numFmtId="3" fontId="14" fillId="31" borderId="0" xfId="144" applyNumberFormat="1" applyFont="1" applyFill="1" applyBorder="1" applyAlignment="1">
      <alignment horizontal="center"/>
    </xf>
    <xf numFmtId="16" fontId="3" fillId="0" borderId="0" xfId="197" applyNumberFormat="1" applyBorder="1" applyAlignment="1">
      <alignment wrapText="1"/>
    </xf>
    <xf numFmtId="16" fontId="3" fillId="0" borderId="0" xfId="197" applyNumberFormat="1" applyFill="1" applyBorder="1" applyAlignment="1">
      <alignment wrapText="1"/>
    </xf>
    <xf numFmtId="0" fontId="3" fillId="0" borderId="0" xfId="197" applyFill="1" applyBorder="1"/>
    <xf numFmtId="3" fontId="14" fillId="0" borderId="0" xfId="144" applyNumberFormat="1" applyFont="1" applyFill="1" applyBorder="1" applyAlignment="1">
      <alignment horizontal="center"/>
    </xf>
    <xf numFmtId="0" fontId="117" fillId="0" borderId="0" xfId="197" applyFont="1"/>
    <xf numFmtId="10" fontId="117" fillId="0" borderId="0" xfId="197" applyNumberFormat="1" applyFont="1"/>
    <xf numFmtId="0" fontId="117" fillId="0" borderId="0" xfId="197" applyFont="1" applyBorder="1"/>
    <xf numFmtId="0" fontId="133" fillId="0" borderId="0" xfId="197" applyFont="1" applyFill="1" applyBorder="1"/>
    <xf numFmtId="0" fontId="133" fillId="0" borderId="0" xfId="197" applyFont="1" applyBorder="1"/>
    <xf numFmtId="10" fontId="133" fillId="0" borderId="0" xfId="197" applyNumberFormat="1" applyFont="1" applyBorder="1"/>
    <xf numFmtId="3" fontId="145" fillId="31" borderId="0" xfId="144" applyNumberFormat="1" applyFont="1" applyFill="1" applyBorder="1" applyAlignment="1">
      <alignment horizontal="center"/>
    </xf>
    <xf numFmtId="3" fontId="62" fillId="0" borderId="0" xfId="197" applyNumberFormat="1" applyFont="1" applyFill="1" applyBorder="1"/>
    <xf numFmtId="16" fontId="3" fillId="0" borderId="0" xfId="197" applyNumberFormat="1" applyFill="1" applyBorder="1"/>
    <xf numFmtId="3" fontId="3" fillId="0" borderId="0" xfId="197" applyNumberFormat="1" applyFill="1" applyBorder="1"/>
    <xf numFmtId="10" fontId="0" fillId="0" borderId="0" xfId="198" applyNumberFormat="1" applyFont="1" applyFill="1" applyBorder="1"/>
    <xf numFmtId="0" fontId="3" fillId="0" borderId="0" xfId="197" applyFill="1" applyBorder="1" applyAlignment="1">
      <alignment wrapText="1"/>
    </xf>
    <xf numFmtId="3" fontId="3" fillId="0" borderId="0" xfId="197" applyNumberFormat="1" applyFill="1"/>
    <xf numFmtId="10" fontId="0" fillId="0" borderId="0" xfId="198" applyNumberFormat="1" applyFont="1"/>
    <xf numFmtId="10" fontId="3" fillId="0" borderId="0" xfId="197" applyNumberFormat="1"/>
    <xf numFmtId="0" fontId="3" fillId="31" borderId="0" xfId="197" applyFill="1"/>
    <xf numFmtId="10" fontId="3" fillId="31" borderId="0" xfId="197" applyNumberFormat="1" applyFill="1"/>
    <xf numFmtId="3" fontId="3" fillId="0" borderId="0" xfId="197" applyNumberFormat="1" applyFill="1" applyAlignment="1">
      <alignment vertical="center"/>
    </xf>
    <xf numFmtId="0" fontId="3" fillId="0" borderId="0" xfId="197" applyFill="1" applyAlignment="1">
      <alignment vertical="center"/>
    </xf>
    <xf numFmtId="10" fontId="3" fillId="0" borderId="0" xfId="197" applyNumberFormat="1" applyFill="1"/>
    <xf numFmtId="0" fontId="3" fillId="0" borderId="0" xfId="197" applyAlignment="1">
      <alignment horizontal="center" vertical="center" wrapText="1"/>
    </xf>
    <xf numFmtId="0" fontId="80" fillId="0" borderId="0" xfId="141" applyFont="1" applyFill="1" applyBorder="1" applyAlignment="1">
      <alignment horizontal="centerContinuous" vertical="center"/>
    </xf>
    <xf numFmtId="0" fontId="117" fillId="0" borderId="0" xfId="197" applyFont="1" applyAlignment="1">
      <alignment horizontal="center"/>
    </xf>
    <xf numFmtId="0" fontId="147" fillId="0" borderId="0" xfId="197" applyFont="1" applyFill="1" applyBorder="1" applyAlignment="1">
      <alignment horizontal="center" vertical="top" wrapText="1"/>
    </xf>
    <xf numFmtId="0" fontId="147" fillId="0" borderId="0" xfId="197" applyFont="1" applyFill="1" applyBorder="1" applyAlignment="1">
      <alignment vertical="center" wrapText="1"/>
    </xf>
    <xf numFmtId="0" fontId="55" fillId="0" borderId="0" xfId="141" applyFont="1" applyFill="1"/>
    <xf numFmtId="0" fontId="55" fillId="0" borderId="0" xfId="141" applyFont="1" applyFill="1" applyBorder="1"/>
    <xf numFmtId="49" fontId="56" fillId="0" borderId="0" xfId="143" applyNumberFormat="1" applyFont="1" applyFill="1"/>
    <xf numFmtId="49" fontId="116" fillId="0" borderId="0" xfId="143" applyNumberFormat="1" applyFont="1" applyFill="1"/>
    <xf numFmtId="3" fontId="146" fillId="0" borderId="76" xfId="143" applyNumberFormat="1" applyFont="1" applyFill="1" applyBorder="1" applyAlignment="1">
      <alignment horizontal="right"/>
    </xf>
    <xf numFmtId="0" fontId="52" fillId="0" borderId="0" xfId="143" applyFont="1" applyFill="1" applyBorder="1"/>
    <xf numFmtId="0" fontId="53" fillId="0" borderId="0" xfId="143" applyFont="1" applyFill="1" applyBorder="1" applyAlignment="1">
      <alignment horizontal="center"/>
    </xf>
    <xf numFmtId="0" fontId="56" fillId="0" borderId="0" xfId="143" applyFont="1" applyFill="1"/>
    <xf numFmtId="0" fontId="53" fillId="0" borderId="0" xfId="143" applyFont="1" applyFill="1"/>
    <xf numFmtId="3" fontId="53" fillId="0" borderId="0" xfId="143" applyNumberFormat="1" applyFont="1" applyFill="1"/>
    <xf numFmtId="3" fontId="52" fillId="0" borderId="0" xfId="143" applyNumberFormat="1" applyFont="1" applyFill="1"/>
    <xf numFmtId="0" fontId="117" fillId="0" borderId="0" xfId="197" applyFont="1" applyFill="1" applyBorder="1" applyAlignment="1">
      <alignment horizontal="center" vertical="center" wrapText="1"/>
    </xf>
    <xf numFmtId="0" fontId="117" fillId="0" borderId="0" xfId="197" applyFont="1" applyFill="1" applyBorder="1" applyAlignment="1">
      <alignment horizontal="center" vertical="top" wrapText="1"/>
    </xf>
    <xf numFmtId="0" fontId="80" fillId="0" borderId="0" xfId="141" applyFont="1" applyFill="1" applyBorder="1" applyAlignment="1">
      <alignment horizontal="left" vertical="center" indent="2"/>
    </xf>
    <xf numFmtId="0" fontId="97" fillId="33" borderId="24" xfId="197" applyFont="1" applyFill="1" applyBorder="1" applyAlignment="1">
      <alignment horizontal="center" vertical="center" wrapText="1"/>
    </xf>
    <xf numFmtId="0" fontId="97" fillId="33" borderId="24" xfId="197" applyFont="1" applyFill="1" applyBorder="1" applyAlignment="1">
      <alignment horizontal="center" vertical="top" wrapText="1"/>
    </xf>
    <xf numFmtId="16" fontId="3" fillId="0" borderId="0" xfId="197" applyNumberFormat="1" applyFont="1" applyFill="1" applyBorder="1" applyAlignment="1">
      <alignment horizontal="center"/>
    </xf>
    <xf numFmtId="0" fontId="97" fillId="33" borderId="24" xfId="197" applyFont="1" applyFill="1" applyBorder="1" applyAlignment="1">
      <alignment horizontal="center" vertical="center" wrapText="1"/>
    </xf>
    <xf numFmtId="16" fontId="3" fillId="0" borderId="24" xfId="197" applyNumberFormat="1" applyBorder="1"/>
    <xf numFmtId="3" fontId="3" fillId="0" borderId="24" xfId="197" applyNumberFormat="1" applyFont="1" applyBorder="1"/>
    <xf numFmtId="16" fontId="3" fillId="31" borderId="24" xfId="197" applyNumberFormat="1" applyFill="1" applyBorder="1"/>
    <xf numFmtId="0" fontId="97" fillId="33" borderId="70" xfId="197" applyFont="1" applyFill="1" applyBorder="1" applyAlignment="1">
      <alignment horizontal="center" vertical="center" wrapText="1"/>
    </xf>
    <xf numFmtId="3" fontId="3" fillId="0" borderId="24" xfId="197" applyNumberFormat="1" applyBorder="1"/>
    <xf numFmtId="16" fontId="3" fillId="0" borderId="24" xfId="197" applyNumberFormat="1" applyFill="1" applyBorder="1"/>
    <xf numFmtId="3" fontId="3" fillId="0" borderId="24" xfId="197" applyNumberFormat="1" applyFill="1" applyBorder="1"/>
    <xf numFmtId="16" fontId="3" fillId="0" borderId="24" xfId="197" applyNumberFormat="1" applyFill="1" applyBorder="1" applyAlignment="1">
      <alignment horizontal="right"/>
    </xf>
    <xf numFmtId="0" fontId="3" fillId="0" borderId="24" xfId="197" applyBorder="1" applyAlignment="1">
      <alignment horizontal="right"/>
    </xf>
    <xf numFmtId="0" fontId="3" fillId="0" borderId="24" xfId="197" applyFill="1" applyBorder="1"/>
    <xf numFmtId="10" fontId="0" fillId="0" borderId="24" xfId="198" applyNumberFormat="1" applyFont="1" applyFill="1" applyBorder="1"/>
    <xf numFmtId="0" fontId="147" fillId="0" borderId="68" xfId="197" applyFont="1" applyFill="1" applyBorder="1" applyAlignment="1">
      <alignment horizontal="center" vertical="center" wrapText="1"/>
    </xf>
    <xf numFmtId="0" fontId="3" fillId="0" borderId="68" xfId="197" applyBorder="1" applyAlignment="1">
      <alignment horizontal="right"/>
    </xf>
    <xf numFmtId="0" fontId="3" fillId="0" borderId="68" xfId="197" applyFill="1" applyBorder="1"/>
    <xf numFmtId="0" fontId="62" fillId="0" borderId="70" xfId="197" applyFont="1" applyBorder="1" applyAlignment="1">
      <alignment horizontal="right" vertical="center" wrapText="1"/>
    </xf>
    <xf numFmtId="0" fontId="62" fillId="0" borderId="24" xfId="197" applyFont="1" applyBorder="1" applyAlignment="1">
      <alignment horizontal="right" vertical="center" wrapText="1"/>
    </xf>
    <xf numFmtId="0" fontId="3" fillId="0" borderId="68" xfId="197" applyFill="1" applyBorder="1" applyAlignment="1">
      <alignment horizontal="right"/>
    </xf>
    <xf numFmtId="3" fontId="3" fillId="0" borderId="68" xfId="197" applyNumberFormat="1" applyBorder="1"/>
    <xf numFmtId="0" fontId="3" fillId="0" borderId="68" xfId="197" applyFill="1" applyBorder="1" applyAlignment="1">
      <alignment horizontal="center"/>
    </xf>
    <xf numFmtId="0" fontId="147" fillId="0" borderId="68" xfId="197" applyFont="1" applyFill="1" applyBorder="1" applyAlignment="1">
      <alignment vertical="center" wrapText="1"/>
    </xf>
    <xf numFmtId="3" fontId="3" fillId="0" borderId="68" xfId="197" applyNumberFormat="1" applyFill="1" applyBorder="1"/>
    <xf numFmtId="16" fontId="3" fillId="0" borderId="68" xfId="197" applyNumberFormat="1" applyFill="1" applyBorder="1"/>
    <xf numFmtId="3" fontId="3" fillId="0" borderId="68" xfId="197" applyNumberFormat="1" applyFont="1" applyFill="1" applyBorder="1"/>
    <xf numFmtId="0" fontId="3" fillId="0" borderId="68" xfId="197" applyBorder="1"/>
    <xf numFmtId="0" fontId="3" fillId="0" borderId="73" xfId="197" applyBorder="1"/>
    <xf numFmtId="0" fontId="3" fillId="0" borderId="73" xfId="197" applyBorder="1" applyAlignment="1">
      <alignment horizontal="right"/>
    </xf>
    <xf numFmtId="0" fontId="3" fillId="0" borderId="73" xfId="197" applyFill="1" applyBorder="1"/>
    <xf numFmtId="0" fontId="3" fillId="0" borderId="30" xfId="197" applyBorder="1" applyAlignment="1"/>
    <xf numFmtId="3" fontId="3" fillId="0" borderId="30" xfId="197" applyNumberFormat="1" applyFill="1" applyBorder="1"/>
    <xf numFmtId="0" fontId="97" fillId="0" borderId="30" xfId="197" applyFont="1" applyFill="1" applyBorder="1" applyAlignment="1">
      <alignment vertical="center" wrapText="1"/>
    </xf>
    <xf numFmtId="0" fontId="3" fillId="0" borderId="68" xfId="197" applyBorder="1" applyAlignment="1">
      <alignment horizontal="center"/>
    </xf>
    <xf numFmtId="0" fontId="3" fillId="0" borderId="68" xfId="197" applyBorder="1" applyAlignment="1">
      <alignment vertical="center" wrapText="1"/>
    </xf>
    <xf numFmtId="10" fontId="0" fillId="0" borderId="68" xfId="198" applyNumberFormat="1" applyFont="1" applyFill="1" applyBorder="1"/>
    <xf numFmtId="0" fontId="62" fillId="0" borderId="24" xfId="197" applyFont="1" applyBorder="1" applyAlignment="1">
      <alignment horizontal="center" vertical="center" wrapText="1"/>
    </xf>
    <xf numFmtId="3" fontId="3" fillId="0" borderId="24" xfId="197" applyNumberFormat="1" applyFill="1" applyBorder="1" applyAlignment="1">
      <alignment vertical="center"/>
    </xf>
    <xf numFmtId="10" fontId="0" fillId="0" borderId="24" xfId="198" applyNumberFormat="1" applyFont="1" applyFill="1" applyBorder="1" applyAlignment="1">
      <alignment vertical="center"/>
    </xf>
    <xf numFmtId="0" fontId="97" fillId="33" borderId="71" xfId="197" applyFont="1" applyFill="1" applyBorder="1" applyAlignment="1">
      <alignment horizontal="center" vertical="center" wrapText="1"/>
    </xf>
    <xf numFmtId="0" fontId="97" fillId="33" borderId="19" xfId="197" applyFont="1" applyFill="1" applyBorder="1" applyAlignment="1">
      <alignment horizontal="center" vertical="center" wrapText="1"/>
    </xf>
    <xf numFmtId="16" fontId="3" fillId="0" borderId="24" xfId="197" applyNumberFormat="1" applyBorder="1" applyAlignment="1">
      <alignment vertical="top"/>
    </xf>
    <xf numFmtId="16" fontId="3" fillId="0" borderId="24" xfId="197" applyNumberFormat="1" applyFill="1" applyBorder="1" applyAlignment="1">
      <alignment vertical="top"/>
    </xf>
    <xf numFmtId="3" fontId="62" fillId="0" borderId="24" xfId="197" applyNumberFormat="1" applyFont="1" applyBorder="1"/>
    <xf numFmtId="3" fontId="62" fillId="0" borderId="24" xfId="197" applyNumberFormat="1" applyFont="1" applyFill="1" applyBorder="1"/>
    <xf numFmtId="10" fontId="0" fillId="0" borderId="24" xfId="198" applyNumberFormat="1" applyFont="1" applyBorder="1"/>
    <xf numFmtId="0" fontId="3" fillId="0" borderId="22" xfId="197" applyBorder="1"/>
    <xf numFmtId="3" fontId="3" fillId="0" borderId="22" xfId="197" applyNumberFormat="1" applyFill="1" applyBorder="1"/>
    <xf numFmtId="0" fontId="97" fillId="0" borderId="68" xfId="197" applyFont="1" applyFill="1" applyBorder="1" applyAlignment="1">
      <alignment horizontal="center" vertical="center" wrapText="1"/>
    </xf>
    <xf numFmtId="16" fontId="2" fillId="0" borderId="22" xfId="197" applyNumberFormat="1" applyFont="1" applyFill="1" applyBorder="1" applyAlignment="1">
      <alignment vertical="top"/>
    </xf>
    <xf numFmtId="3" fontId="62" fillId="0" borderId="22" xfId="197" applyNumberFormat="1" applyFont="1" applyFill="1" applyBorder="1"/>
    <xf numFmtId="0" fontId="121" fillId="0" borderId="24" xfId="197" applyFont="1" applyBorder="1" applyAlignment="1">
      <alignment horizontal="center" vertical="center" wrapText="1"/>
    </xf>
    <xf numFmtId="0" fontId="121" fillId="0" borderId="22" xfId="197" applyFont="1" applyFill="1" applyBorder="1"/>
    <xf numFmtId="3" fontId="3" fillId="0" borderId="24" xfId="197" applyNumberFormat="1" applyFill="1" applyBorder="1" applyAlignment="1"/>
    <xf numFmtId="10" fontId="0" fillId="0" borderId="68" xfId="198" applyNumberFormat="1" applyFont="1" applyBorder="1"/>
    <xf numFmtId="49" fontId="56" fillId="0" borderId="24" xfId="143" applyNumberFormat="1" applyFont="1" applyBorder="1"/>
    <xf numFmtId="3" fontId="148" fillId="24" borderId="24" xfId="143" applyNumberFormat="1" applyFont="1" applyFill="1" applyBorder="1" applyAlignment="1">
      <alignment horizontal="right" indent="1"/>
    </xf>
    <xf numFmtId="10" fontId="52" fillId="0" borderId="24" xfId="143" applyNumberFormat="1" applyFont="1" applyBorder="1" applyAlignment="1">
      <alignment horizontal="right" indent="1"/>
    </xf>
    <xf numFmtId="49" fontId="87" fillId="47" borderId="24" xfId="143" applyNumberFormat="1" applyFont="1" applyFill="1" applyBorder="1"/>
    <xf numFmtId="3" fontId="139" fillId="47" borderId="24" xfId="143" applyNumberFormat="1" applyFont="1" applyFill="1" applyBorder="1" applyAlignment="1">
      <alignment horizontal="right" indent="1"/>
    </xf>
    <xf numFmtId="10" fontId="53" fillId="47" borderId="24" xfId="143" applyNumberFormat="1" applyFont="1" applyFill="1" applyBorder="1" applyAlignment="1">
      <alignment horizontal="right" indent="1"/>
    </xf>
    <xf numFmtId="16" fontId="3" fillId="47" borderId="0" xfId="197" applyNumberFormat="1" applyFont="1" applyFill="1" applyBorder="1" applyAlignment="1">
      <alignment horizontal="center"/>
    </xf>
    <xf numFmtId="3" fontId="3" fillId="47" borderId="0" xfId="197" applyNumberFormat="1" applyFont="1" applyFill="1" applyBorder="1"/>
    <xf numFmtId="16" fontId="3" fillId="47" borderId="24" xfId="197" applyNumberFormat="1" applyFill="1" applyBorder="1"/>
    <xf numFmtId="3" fontId="3" fillId="47" borderId="24" xfId="197" applyNumberFormat="1" applyFont="1" applyFill="1" applyBorder="1"/>
    <xf numFmtId="16" fontId="3" fillId="47" borderId="24" xfId="197" applyNumberFormat="1" applyFill="1" applyBorder="1" applyAlignment="1">
      <alignment horizontal="right"/>
    </xf>
    <xf numFmtId="3" fontId="3" fillId="47" borderId="24" xfId="197" applyNumberFormat="1" applyFill="1" applyBorder="1"/>
    <xf numFmtId="16" fontId="2" fillId="47" borderId="19" xfId="197" applyNumberFormat="1" applyFont="1" applyFill="1" applyBorder="1" applyAlignment="1">
      <alignment vertical="top"/>
    </xf>
    <xf numFmtId="3" fontId="62" fillId="47" borderId="19" xfId="197" applyNumberFormat="1" applyFont="1" applyFill="1" applyBorder="1"/>
    <xf numFmtId="3" fontId="3" fillId="47" borderId="19" xfId="197" applyNumberFormat="1" applyFill="1" applyBorder="1"/>
    <xf numFmtId="185" fontId="67" fillId="47" borderId="55" xfId="192" applyNumberFormat="1" applyFont="1" applyFill="1" applyBorder="1" applyAlignment="1">
      <alignment vertical="center"/>
    </xf>
    <xf numFmtId="185" fontId="67" fillId="47" borderId="56" xfId="192" applyNumberFormat="1" applyFont="1" applyFill="1" applyBorder="1" applyAlignment="1">
      <alignment vertical="center"/>
    </xf>
    <xf numFmtId="0" fontId="112" fillId="47" borderId="0" xfId="153" applyFont="1" applyFill="1" applyBorder="1"/>
    <xf numFmtId="0" fontId="62" fillId="47" borderId="65" xfId="190" applyFont="1" applyFill="1" applyBorder="1" applyAlignment="1">
      <alignment vertical="center"/>
    </xf>
    <xf numFmtId="0" fontId="62" fillId="47" borderId="57" xfId="190" applyFont="1" applyFill="1" applyBorder="1" applyAlignment="1">
      <alignment vertical="center"/>
    </xf>
    <xf numFmtId="185" fontId="67" fillId="47" borderId="64" xfId="192" applyNumberFormat="1" applyFont="1" applyFill="1" applyBorder="1" applyAlignment="1">
      <alignment vertical="center"/>
    </xf>
    <xf numFmtId="185" fontId="67" fillId="47" borderId="59" xfId="192" applyNumberFormat="1" applyFont="1" applyFill="1" applyBorder="1" applyAlignment="1">
      <alignment vertical="center"/>
    </xf>
    <xf numFmtId="0" fontId="62" fillId="0" borderId="63" xfId="190" applyFont="1" applyFill="1" applyBorder="1" applyAlignment="1">
      <alignment vertical="center"/>
    </xf>
    <xf numFmtId="0" fontId="62" fillId="0" borderId="64" xfId="190" applyFont="1" applyFill="1" applyBorder="1" applyAlignment="1">
      <alignment vertical="center"/>
    </xf>
    <xf numFmtId="185" fontId="121" fillId="0" borderId="59" xfId="192" applyNumberFormat="1" applyFont="1" applyFill="1" applyBorder="1" applyAlignment="1">
      <alignment vertical="center"/>
    </xf>
    <xf numFmtId="0" fontId="123" fillId="30" borderId="24" xfId="191" applyFont="1" applyFill="1" applyBorder="1" applyAlignment="1">
      <alignment horizontal="center" vertical="center"/>
    </xf>
    <xf numFmtId="0" fontId="123" fillId="30" borderId="24" xfId="190" applyNumberFormat="1" applyFont="1" applyFill="1" applyBorder="1" applyAlignment="1">
      <alignment horizontal="left" vertical="center" wrapText="1" indent="1"/>
    </xf>
    <xf numFmtId="0" fontId="6" fillId="30" borderId="24" xfId="191" applyFont="1" applyFill="1" applyBorder="1" applyAlignment="1">
      <alignment horizontal="center" vertical="center"/>
    </xf>
    <xf numFmtId="0" fontId="6" fillId="30" borderId="24" xfId="191" applyFont="1" applyFill="1" applyBorder="1"/>
    <xf numFmtId="49" fontId="5" fillId="30" borderId="24" xfId="191" applyNumberFormat="1" applyFont="1" applyFill="1" applyBorder="1" applyAlignment="1">
      <alignment horizontal="center" vertical="center"/>
    </xf>
    <xf numFmtId="0" fontId="132" fillId="30" borderId="0" xfId="0" applyFont="1" applyFill="1" applyBorder="1" applyAlignment="1">
      <alignment horizontal="left"/>
    </xf>
    <xf numFmtId="3" fontId="6" fillId="0" borderId="22" xfId="191" applyNumberFormat="1" applyFont="1" applyFill="1" applyBorder="1"/>
    <xf numFmtId="0" fontId="53" fillId="30" borderId="9" xfId="194" applyFont="1" applyFill="1" applyBorder="1"/>
    <xf numFmtId="3" fontId="7" fillId="30" borderId="24" xfId="194" applyNumberFormat="1" applyFont="1" applyFill="1" applyBorder="1" applyAlignment="1">
      <alignment horizontal="right" indent="1"/>
    </xf>
    <xf numFmtId="3" fontId="62" fillId="0" borderId="0" xfId="0" applyNumberFormat="1" applyFont="1" applyBorder="1" applyAlignment="1"/>
    <xf numFmtId="3" fontId="139" fillId="0" borderId="0" xfId="143" applyNumberFormat="1" applyFont="1" applyFill="1" applyBorder="1" applyAlignment="1"/>
    <xf numFmtId="0" fontId="140" fillId="0" borderId="0" xfId="143" applyFont="1" applyFill="1" applyBorder="1"/>
    <xf numFmtId="3" fontId="139" fillId="0" borderId="0" xfId="143" applyNumberFormat="1" applyFont="1" applyFill="1" applyBorder="1" applyAlignment="1">
      <alignment horizontal="right"/>
    </xf>
    <xf numFmtId="3" fontId="53" fillId="0" borderId="0" xfId="143" applyNumberFormat="1" applyFont="1" applyFill="1" applyBorder="1"/>
    <xf numFmtId="3" fontId="52" fillId="0" borderId="0" xfId="143" applyNumberFormat="1" applyFont="1" applyFill="1" applyBorder="1"/>
    <xf numFmtId="3" fontId="76" fillId="0" borderId="0" xfId="189" applyNumberFormat="1"/>
    <xf numFmtId="0" fontId="150" fillId="0" borderId="0" xfId="189" applyFont="1" applyAlignment="1">
      <alignment horizontal="left" vertical="top"/>
    </xf>
    <xf numFmtId="0" fontId="132" fillId="0" borderId="0" xfId="0" applyFont="1"/>
    <xf numFmtId="0" fontId="152" fillId="0" borderId="0" xfId="189" applyFont="1" applyAlignment="1">
      <alignment horizontal="left" vertical="top"/>
    </xf>
    <xf numFmtId="0" fontId="153" fillId="0" borderId="0" xfId="189" applyFont="1"/>
    <xf numFmtId="0" fontId="150" fillId="0" borderId="0" xfId="189" applyFont="1"/>
    <xf numFmtId="0" fontId="151" fillId="0" borderId="73" xfId="189" applyFont="1" applyBorder="1" applyAlignment="1">
      <alignment horizontal="right" wrapText="1" indent="5"/>
    </xf>
    <xf numFmtId="0" fontId="151" fillId="0" borderId="73" xfId="189" applyFont="1" applyBorder="1" applyAlignment="1">
      <alignment horizontal="center" wrapText="1"/>
    </xf>
    <xf numFmtId="0" fontId="150" fillId="0" borderId="30" xfId="189" applyFont="1" applyBorder="1" applyAlignment="1">
      <alignment horizontal="left" vertical="center" wrapText="1"/>
    </xf>
    <xf numFmtId="3" fontId="150" fillId="0" borderId="30" xfId="189" applyNumberFormat="1" applyFont="1" applyBorder="1" applyAlignment="1">
      <alignment horizontal="right" wrapText="1"/>
    </xf>
    <xf numFmtId="3" fontId="150" fillId="0" borderId="30" xfId="189" applyNumberFormat="1" applyFont="1" applyBorder="1" applyAlignment="1">
      <alignment horizontal="right" vertical="center" wrapText="1"/>
    </xf>
    <xf numFmtId="10" fontId="150" fillId="0" borderId="30" xfId="189" applyNumberFormat="1" applyFont="1" applyBorder="1" applyAlignment="1">
      <alignment horizontal="right" vertical="center" wrapText="1"/>
    </xf>
    <xf numFmtId="0" fontId="150" fillId="0" borderId="0" xfId="189" applyFont="1" applyAlignment="1">
      <alignment horizontal="left" vertical="center" wrapText="1" indent="5"/>
    </xf>
    <xf numFmtId="3" fontId="150" fillId="0" borderId="0" xfId="187" applyNumberFormat="1" applyFont="1" applyAlignment="1">
      <alignment horizontal="right" vertical="center" wrapText="1"/>
    </xf>
    <xf numFmtId="10" fontId="150" fillId="0" borderId="0" xfId="187" applyNumberFormat="1" applyFont="1" applyAlignment="1">
      <alignment horizontal="right" vertical="center" wrapText="1"/>
    </xf>
    <xf numFmtId="10" fontId="150" fillId="0" borderId="0" xfId="187" applyNumberFormat="1" applyFont="1" applyAlignment="1">
      <alignment horizontal="right" vertical="center"/>
    </xf>
    <xf numFmtId="0" fontId="150" fillId="0" borderId="0" xfId="189" applyFont="1" applyAlignment="1">
      <alignment horizontal="left" vertical="center" wrapText="1"/>
    </xf>
    <xf numFmtId="3" fontId="150" fillId="0" borderId="74" xfId="187" applyNumberFormat="1" applyFont="1" applyBorder="1" applyAlignment="1">
      <alignment horizontal="right" vertical="center" wrapText="1"/>
    </xf>
    <xf numFmtId="0" fontId="150" fillId="0" borderId="74" xfId="187" applyFont="1" applyBorder="1" applyAlignment="1">
      <alignment horizontal="right" vertical="center" wrapText="1"/>
    </xf>
    <xf numFmtId="10" fontId="150" fillId="0" borderId="74" xfId="187" applyNumberFormat="1" applyFont="1" applyBorder="1" applyAlignment="1">
      <alignment horizontal="right" vertical="center" wrapText="1"/>
    </xf>
    <xf numFmtId="3" fontId="151" fillId="0" borderId="0" xfId="187" applyNumberFormat="1" applyFont="1" applyAlignment="1">
      <alignment horizontal="right" vertical="center" wrapText="1"/>
    </xf>
    <xf numFmtId="10" fontId="151" fillId="0" borderId="0" xfId="187" applyNumberFormat="1" applyFont="1" applyAlignment="1">
      <alignment horizontal="right" vertical="center" wrapText="1"/>
    </xf>
    <xf numFmtId="0" fontId="53" fillId="0" borderId="0" xfId="143" applyFont="1" applyFill="1" applyBorder="1" applyAlignment="1"/>
    <xf numFmtId="0" fontId="61" fillId="0" borderId="0" xfId="143" applyFont="1" applyFill="1" applyBorder="1" applyAlignment="1"/>
    <xf numFmtId="0" fontId="52" fillId="0" borderId="0" xfId="143" applyFont="1" applyFill="1" applyBorder="1" applyAlignment="1">
      <alignment horizontal="center"/>
    </xf>
    <xf numFmtId="0" fontId="52" fillId="0" borderId="0" xfId="143" applyFont="1" applyFill="1" applyBorder="1" applyAlignment="1">
      <alignment horizontal="center" vertical="center"/>
    </xf>
    <xf numFmtId="0" fontId="14" fillId="0" borderId="0" xfId="143" applyFill="1"/>
    <xf numFmtId="0" fontId="0" fillId="0" borderId="0" xfId="0" applyFill="1"/>
    <xf numFmtId="0" fontId="53" fillId="32" borderId="69" xfId="181" applyFont="1" applyFill="1" applyBorder="1" applyAlignment="1">
      <alignment horizontal="center" vertical="center" wrapText="1"/>
    </xf>
    <xf numFmtId="185" fontId="8" fillId="0" borderId="0" xfId="191" applyNumberFormat="1" applyFont="1"/>
    <xf numFmtId="185" fontId="8" fillId="0" borderId="0" xfId="191" applyNumberFormat="1" applyFont="1" applyFill="1"/>
    <xf numFmtId="0" fontId="151" fillId="0" borderId="0" xfId="189" applyFont="1" applyBorder="1" applyAlignment="1">
      <alignment horizontal="right" vertical="center" wrapText="1" indent="6"/>
    </xf>
    <xf numFmtId="0" fontId="150" fillId="0" borderId="74" xfId="189" applyFont="1" applyBorder="1" applyAlignment="1">
      <alignment horizontal="left" vertical="center" wrapText="1"/>
    </xf>
    <xf numFmtId="3" fontId="52" fillId="30" borderId="68" xfId="154" applyNumberFormat="1" applyFont="1" applyFill="1" applyBorder="1" applyAlignment="1">
      <alignment horizontal="right" indent="1"/>
    </xf>
    <xf numFmtId="3" fontId="52" fillId="30" borderId="69" xfId="154" applyNumberFormat="1" applyFont="1" applyFill="1" applyBorder="1" applyAlignment="1">
      <alignment horizontal="right" indent="1"/>
    </xf>
    <xf numFmtId="3" fontId="53" fillId="25" borderId="68" xfId="154" applyNumberFormat="1" applyFont="1" applyFill="1" applyBorder="1" applyAlignment="1">
      <alignment vertical="center"/>
    </xf>
    <xf numFmtId="3" fontId="53" fillId="25" borderId="69" xfId="154" applyNumberFormat="1" applyFont="1" applyFill="1" applyBorder="1" applyAlignment="1">
      <alignment vertical="center"/>
    </xf>
    <xf numFmtId="3" fontId="52" fillId="30" borderId="20" xfId="154" applyNumberFormat="1" applyFont="1" applyFill="1" applyBorder="1" applyAlignment="1">
      <alignment horizontal="right" indent="1"/>
    </xf>
    <xf numFmtId="3" fontId="52" fillId="30" borderId="0" xfId="154" applyNumberFormat="1" applyFont="1" applyFill="1" applyBorder="1" applyAlignment="1">
      <alignment horizontal="right" indent="1"/>
    </xf>
    <xf numFmtId="3" fontId="53" fillId="30" borderId="22" xfId="154" applyNumberFormat="1" applyFont="1" applyFill="1" applyBorder="1" applyAlignment="1">
      <alignment horizontal="right" indent="1"/>
    </xf>
    <xf numFmtId="3" fontId="52" fillId="30" borderId="9" xfId="154" applyNumberFormat="1" applyFont="1" applyFill="1" applyBorder="1" applyAlignment="1">
      <alignment horizontal="right" indent="1"/>
    </xf>
    <xf numFmtId="3" fontId="52" fillId="31" borderId="71" xfId="154" applyNumberFormat="1" applyFont="1" applyFill="1" applyBorder="1" applyAlignment="1">
      <alignment horizontal="right" indent="1"/>
    </xf>
    <xf numFmtId="3" fontId="52" fillId="31" borderId="30" xfId="154" applyNumberFormat="1" applyFont="1" applyFill="1" applyBorder="1" applyAlignment="1">
      <alignment horizontal="right" indent="1"/>
    </xf>
    <xf numFmtId="3" fontId="53" fillId="31" borderId="70" xfId="154" applyNumberFormat="1" applyFont="1" applyFill="1" applyBorder="1" applyAlignment="1">
      <alignment horizontal="right" indent="1"/>
    </xf>
    <xf numFmtId="3" fontId="52" fillId="31" borderId="72" xfId="154" applyNumberFormat="1" applyFont="1" applyFill="1" applyBorder="1" applyAlignment="1">
      <alignment horizontal="right" indent="1"/>
    </xf>
    <xf numFmtId="3" fontId="52" fillId="0" borderId="68" xfId="154" applyNumberFormat="1" applyFont="1" applyFill="1" applyBorder="1" applyAlignment="1">
      <alignment horizontal="right" indent="1"/>
    </xf>
    <xf numFmtId="3" fontId="52" fillId="0" borderId="69" xfId="154" applyNumberFormat="1" applyFont="1" applyFill="1" applyBorder="1" applyAlignment="1">
      <alignment horizontal="right" indent="1"/>
    </xf>
    <xf numFmtId="3" fontId="53" fillId="39" borderId="68" xfId="154" applyNumberFormat="1" applyFont="1" applyFill="1" applyBorder="1" applyAlignment="1">
      <alignment horizontal="right" indent="1"/>
    </xf>
    <xf numFmtId="3" fontId="53" fillId="39" borderId="69" xfId="154" applyNumberFormat="1" applyFont="1" applyFill="1" applyBorder="1" applyAlignment="1">
      <alignment horizontal="right" indent="1"/>
    </xf>
    <xf numFmtId="3" fontId="52" fillId="0" borderId="71" xfId="154" applyNumberFormat="1" applyFont="1" applyFill="1" applyBorder="1" applyAlignment="1">
      <alignment horizontal="right" indent="1"/>
    </xf>
    <xf numFmtId="3" fontId="52" fillId="0" borderId="30" xfId="154" applyNumberFormat="1" applyFont="1" applyFill="1" applyBorder="1" applyAlignment="1">
      <alignment horizontal="right" indent="1"/>
    </xf>
    <xf numFmtId="3" fontId="52" fillId="0" borderId="70" xfId="154" applyNumberFormat="1" applyFont="1" applyFill="1" applyBorder="1" applyAlignment="1">
      <alignment horizontal="right" indent="1"/>
    </xf>
    <xf numFmtId="3" fontId="52" fillId="0" borderId="72" xfId="154" applyNumberFormat="1" applyFont="1" applyFill="1" applyBorder="1" applyAlignment="1">
      <alignment horizontal="right" indent="1"/>
    </xf>
    <xf numFmtId="3" fontId="53" fillId="39" borderId="20" xfId="154" applyNumberFormat="1" applyFont="1" applyFill="1" applyBorder="1" applyAlignment="1">
      <alignment horizontal="right" indent="1"/>
    </xf>
    <xf numFmtId="3" fontId="53" fillId="39" borderId="0" xfId="154" applyNumberFormat="1" applyFont="1" applyFill="1" applyBorder="1" applyAlignment="1">
      <alignment horizontal="right" indent="1"/>
    </xf>
    <xf numFmtId="3" fontId="53" fillId="39" borderId="9" xfId="154" applyNumberFormat="1" applyFont="1" applyFill="1" applyBorder="1" applyAlignment="1">
      <alignment horizontal="right" indent="1"/>
    </xf>
    <xf numFmtId="3" fontId="84" fillId="30" borderId="68" xfId="154" applyNumberFormat="1" applyFont="1" applyFill="1" applyBorder="1" applyAlignment="1">
      <alignment horizontal="right" indent="1"/>
    </xf>
    <xf numFmtId="3" fontId="84" fillId="30" borderId="69" xfId="154" applyNumberFormat="1" applyFont="1" applyFill="1" applyBorder="1" applyAlignment="1">
      <alignment horizontal="right" indent="1"/>
    </xf>
    <xf numFmtId="169" fontId="84" fillId="30" borderId="69" xfId="154" applyNumberFormat="1" applyFont="1" applyFill="1" applyBorder="1" applyAlignment="1">
      <alignment horizontal="right"/>
    </xf>
    <xf numFmtId="3" fontId="67" fillId="25" borderId="68" xfId="154" applyNumberFormat="1" applyFont="1" applyFill="1" applyBorder="1" applyAlignment="1"/>
    <xf numFmtId="3" fontId="67" fillId="25" borderId="69" xfId="154" applyNumberFormat="1" applyFont="1" applyFill="1" applyBorder="1" applyAlignment="1"/>
    <xf numFmtId="3" fontId="84" fillId="0" borderId="71" xfId="154" applyNumberFormat="1" applyFont="1" applyFill="1" applyBorder="1" applyAlignment="1">
      <alignment horizontal="right" indent="1"/>
    </xf>
    <xf numFmtId="3" fontId="84" fillId="0" borderId="30" xfId="154" applyNumberFormat="1" applyFont="1" applyFill="1" applyBorder="1" applyAlignment="1">
      <alignment horizontal="right" indent="1"/>
    </xf>
    <xf numFmtId="3" fontId="84" fillId="0" borderId="70" xfId="154" applyNumberFormat="1" applyFont="1" applyFill="1" applyBorder="1" applyAlignment="1">
      <alignment horizontal="right" indent="1"/>
    </xf>
    <xf numFmtId="3" fontId="84" fillId="0" borderId="72" xfId="154" applyNumberFormat="1" applyFont="1" applyFill="1" applyBorder="1" applyAlignment="1">
      <alignment horizontal="right" indent="1"/>
    </xf>
    <xf numFmtId="169" fontId="52" fillId="0" borderId="70" xfId="154" applyNumberFormat="1" applyFont="1" applyFill="1" applyBorder="1" applyAlignment="1">
      <alignment horizontal="right"/>
    </xf>
    <xf numFmtId="3" fontId="84" fillId="0" borderId="68" xfId="154" applyNumberFormat="1" applyFont="1" applyFill="1" applyBorder="1" applyAlignment="1">
      <alignment horizontal="right" indent="1"/>
    </xf>
    <xf numFmtId="3" fontId="84" fillId="0" borderId="69" xfId="154" applyNumberFormat="1" applyFont="1" applyFill="1" applyBorder="1" applyAlignment="1">
      <alignment horizontal="right" indent="1"/>
    </xf>
    <xf numFmtId="3" fontId="84" fillId="0" borderId="73" xfId="154" applyNumberFormat="1" applyFont="1" applyFill="1" applyBorder="1" applyAlignment="1">
      <alignment horizontal="right" indent="1"/>
    </xf>
    <xf numFmtId="3" fontId="67" fillId="39" borderId="68" xfId="154" applyNumberFormat="1" applyFont="1" applyFill="1" applyBorder="1" applyAlignment="1">
      <alignment horizontal="right" indent="1"/>
    </xf>
    <xf numFmtId="3" fontId="67" fillId="39" borderId="69" xfId="154" applyNumberFormat="1" applyFont="1" applyFill="1" applyBorder="1" applyAlignment="1">
      <alignment horizontal="right" indent="1"/>
    </xf>
    <xf numFmtId="3" fontId="84" fillId="0" borderId="71" xfId="154" applyNumberFormat="1" applyFont="1" applyFill="1" applyBorder="1" applyAlignment="1">
      <alignment horizontal="right"/>
    </xf>
    <xf numFmtId="169" fontId="84" fillId="0" borderId="70" xfId="154" applyNumberFormat="1" applyFont="1" applyFill="1" applyBorder="1" applyAlignment="1">
      <alignment horizontal="right"/>
    </xf>
    <xf numFmtId="173" fontId="52" fillId="38" borderId="24" xfId="107" applyNumberFormat="1" applyFont="1" applyFill="1" applyBorder="1"/>
    <xf numFmtId="173" fontId="53" fillId="38" borderId="24" xfId="107" applyNumberFormat="1" applyFont="1" applyFill="1" applyBorder="1"/>
    <xf numFmtId="173" fontId="1" fillId="36" borderId="22" xfId="131" applyNumberFormat="1" applyFont="1" applyFill="1" applyBorder="1" applyAlignment="1">
      <alignment horizontal="center" vertical="center" wrapText="1"/>
    </xf>
    <xf numFmtId="173" fontId="1" fillId="0" borderId="22" xfId="131" applyNumberFormat="1" applyFont="1" applyFill="1" applyBorder="1" applyAlignment="1">
      <alignment horizontal="center" vertical="center" wrapText="1"/>
    </xf>
    <xf numFmtId="3" fontId="1" fillId="36" borderId="22" xfId="131" applyNumberFormat="1" applyFont="1" applyFill="1" applyBorder="1" applyAlignment="1">
      <alignment horizontal="right" vertical="center" wrapText="1" indent="1"/>
    </xf>
    <xf numFmtId="173" fontId="1" fillId="0" borderId="22" xfId="131" applyNumberFormat="1" applyFont="1" applyFill="1" applyBorder="1" applyAlignment="1">
      <alignment horizontal="right" vertical="center" wrapText="1" indent="1"/>
    </xf>
    <xf numFmtId="173" fontId="1" fillId="36" borderId="22" xfId="131" applyNumberFormat="1" applyFont="1" applyFill="1" applyBorder="1" applyAlignment="1">
      <alignment horizontal="right" vertical="center" wrapText="1" indent="1"/>
    </xf>
    <xf numFmtId="3" fontId="1" fillId="0" borderId="22" xfId="131" applyNumberFormat="1" applyFont="1" applyFill="1" applyBorder="1" applyAlignment="1">
      <alignment horizontal="right" vertical="center" wrapText="1" indent="1"/>
    </xf>
    <xf numFmtId="3" fontId="102" fillId="0" borderId="0" xfId="143" applyNumberFormat="1" applyFont="1" applyBorder="1" applyAlignment="1">
      <alignment horizontal="right"/>
    </xf>
    <xf numFmtId="10" fontId="87" fillId="30" borderId="69" xfId="0" applyNumberFormat="1" applyFont="1" applyFill="1" applyBorder="1" applyAlignment="1">
      <alignment horizontal="center"/>
    </xf>
    <xf numFmtId="2" fontId="87" fillId="30" borderId="68" xfId="0" applyNumberFormat="1" applyFont="1" applyFill="1" applyBorder="1" applyAlignment="1"/>
    <xf numFmtId="2" fontId="87" fillId="30" borderId="69" xfId="0" applyNumberFormat="1" applyFont="1" applyFill="1" applyBorder="1" applyAlignment="1"/>
    <xf numFmtId="2" fontId="87" fillId="30" borderId="68" xfId="0" applyNumberFormat="1" applyFont="1" applyFill="1" applyBorder="1" applyAlignment="1">
      <alignment horizontal="right"/>
    </xf>
    <xf numFmtId="2" fontId="87" fillId="30" borderId="69" xfId="0" applyNumberFormat="1" applyFont="1" applyFill="1" applyBorder="1" applyAlignment="1">
      <alignment horizontal="right"/>
    </xf>
    <xf numFmtId="2" fontId="87" fillId="30" borderId="73" xfId="0" applyNumberFormat="1" applyFont="1" applyFill="1" applyBorder="1" applyAlignment="1">
      <alignment horizontal="right"/>
    </xf>
    <xf numFmtId="173" fontId="56" fillId="0" borderId="71" xfId="0" applyNumberFormat="1" applyFont="1" applyBorder="1" applyAlignment="1"/>
    <xf numFmtId="10" fontId="56" fillId="0" borderId="72" xfId="0" applyNumberFormat="1" applyFont="1" applyBorder="1" applyAlignment="1">
      <alignment horizontal="center"/>
    </xf>
    <xf numFmtId="173" fontId="87" fillId="0" borderId="70" xfId="0" applyNumberFormat="1" applyFont="1" applyBorder="1" applyAlignment="1"/>
    <xf numFmtId="2" fontId="56" fillId="0" borderId="72" xfId="0" applyNumberFormat="1" applyFont="1" applyBorder="1" applyAlignment="1">
      <alignment horizontal="right"/>
    </xf>
    <xf numFmtId="10" fontId="56" fillId="0" borderId="69" xfId="0" applyNumberFormat="1" applyFont="1" applyFill="1" applyBorder="1" applyAlignment="1">
      <alignment horizontal="center"/>
    </xf>
    <xf numFmtId="2" fontId="56" fillId="0" borderId="68" xfId="0" applyNumberFormat="1" applyFont="1" applyFill="1" applyBorder="1" applyAlignment="1">
      <alignment horizontal="right"/>
    </xf>
    <xf numFmtId="2" fontId="56" fillId="0" borderId="69" xfId="0" applyNumberFormat="1" applyFont="1" applyFill="1" applyBorder="1" applyAlignment="1">
      <alignment horizontal="right"/>
    </xf>
    <xf numFmtId="2" fontId="56" fillId="0" borderId="73" xfId="0" applyNumberFormat="1" applyFont="1" applyFill="1" applyBorder="1" applyAlignment="1">
      <alignment horizontal="right"/>
    </xf>
    <xf numFmtId="2" fontId="87" fillId="39" borderId="73" xfId="0" applyNumberFormat="1" applyFont="1" applyFill="1" applyBorder="1" applyAlignment="1">
      <alignment horizontal="right"/>
    </xf>
    <xf numFmtId="3" fontId="59" fillId="39" borderId="71" xfId="0" applyNumberFormat="1" applyFont="1" applyFill="1" applyBorder="1" applyAlignment="1">
      <alignment horizontal="center" wrapText="1"/>
    </xf>
    <xf numFmtId="173" fontId="56" fillId="0" borderId="71" xfId="0" applyNumberFormat="1" applyFont="1" applyFill="1" applyBorder="1" applyAlignment="1"/>
    <xf numFmtId="10" fontId="56" fillId="0" borderId="72" xfId="0" applyNumberFormat="1" applyFont="1" applyFill="1" applyBorder="1" applyAlignment="1">
      <alignment horizontal="center"/>
    </xf>
    <xf numFmtId="173" fontId="56" fillId="0" borderId="70" xfId="0" applyNumberFormat="1" applyFont="1" applyFill="1" applyBorder="1" applyAlignment="1"/>
    <xf numFmtId="2" fontId="56" fillId="0" borderId="72" xfId="0" applyNumberFormat="1" applyFont="1" applyFill="1" applyBorder="1" applyAlignment="1">
      <alignment horizontal="right"/>
    </xf>
    <xf numFmtId="173" fontId="53" fillId="32" borderId="0" xfId="143" applyNumberFormat="1" applyFont="1" applyFill="1" applyBorder="1" applyAlignment="1">
      <alignment horizontal="right"/>
    </xf>
    <xf numFmtId="173" fontId="53" fillId="32" borderId="0" xfId="143" applyNumberFormat="1" applyFont="1" applyFill="1" applyBorder="1" applyAlignment="1">
      <alignment horizontal="center"/>
    </xf>
    <xf numFmtId="3" fontId="59" fillId="48" borderId="0" xfId="143" applyNumberFormat="1" applyFont="1" applyFill="1" applyBorder="1" applyAlignment="1">
      <alignment horizontal="center" vertical="center" wrapText="1"/>
    </xf>
    <xf numFmtId="3" fontId="59" fillId="48" borderId="0" xfId="143" applyNumberFormat="1" applyFont="1" applyFill="1" applyBorder="1" applyAlignment="1">
      <alignment horizontal="right" vertical="center"/>
    </xf>
    <xf numFmtId="3" fontId="59" fillId="48" borderId="0" xfId="143" applyNumberFormat="1" applyFont="1" applyFill="1" applyBorder="1" applyAlignment="1">
      <alignment horizontal="center" vertical="center"/>
    </xf>
    <xf numFmtId="173" fontId="52" fillId="30" borderId="68" xfId="0" applyNumberFormat="1" applyFont="1" applyFill="1" applyBorder="1" applyAlignment="1">
      <alignment horizontal="right"/>
    </xf>
    <xf numFmtId="173" fontId="53" fillId="30" borderId="69" xfId="0" applyNumberFormat="1" applyFont="1" applyFill="1" applyBorder="1" applyAlignment="1">
      <alignment horizontal="center"/>
    </xf>
    <xf numFmtId="173" fontId="52" fillId="30" borderId="68" xfId="0" applyNumberFormat="1" applyFont="1" applyFill="1" applyBorder="1" applyAlignment="1">
      <alignment horizontal="center"/>
    </xf>
    <xf numFmtId="3" fontId="53" fillId="27" borderId="72" xfId="0" applyNumberFormat="1" applyFont="1" applyFill="1" applyBorder="1" applyAlignment="1">
      <alignment horizontal="center"/>
    </xf>
    <xf numFmtId="173" fontId="52" fillId="0" borderId="68" xfId="0" applyNumberFormat="1" applyFont="1" applyFill="1" applyBorder="1" applyAlignment="1">
      <alignment horizontal="right"/>
    </xf>
    <xf numFmtId="49" fontId="52" fillId="0" borderId="68" xfId="0" applyNumberFormat="1" applyFont="1" applyFill="1" applyBorder="1" applyAlignment="1">
      <alignment horizontal="center"/>
    </xf>
    <xf numFmtId="173" fontId="52" fillId="0" borderId="69" xfId="0" applyNumberFormat="1" applyFont="1" applyFill="1" applyBorder="1" applyAlignment="1">
      <alignment horizontal="center"/>
    </xf>
    <xf numFmtId="173" fontId="52" fillId="0" borderId="68" xfId="0" applyNumberFormat="1" applyFont="1" applyFill="1" applyBorder="1" applyAlignment="1">
      <alignment horizontal="center"/>
    </xf>
    <xf numFmtId="173" fontId="52" fillId="0" borderId="73" xfId="0" applyNumberFormat="1" applyFont="1" applyFill="1" applyBorder="1" applyAlignment="1">
      <alignment horizontal="right"/>
    </xf>
    <xf numFmtId="49" fontId="52" fillId="0" borderId="73" xfId="0" applyNumberFormat="1" applyFont="1" applyFill="1" applyBorder="1" applyAlignment="1">
      <alignment horizontal="center"/>
    </xf>
    <xf numFmtId="173" fontId="53" fillId="39" borderId="73" xfId="0" applyNumberFormat="1" applyFont="1" applyFill="1" applyBorder="1" applyAlignment="1">
      <alignment horizontal="right"/>
    </xf>
    <xf numFmtId="49" fontId="53" fillId="39" borderId="73" xfId="0" applyNumberFormat="1" applyFont="1" applyFill="1" applyBorder="1" applyAlignment="1">
      <alignment horizontal="center"/>
    </xf>
    <xf numFmtId="3" fontId="52" fillId="0" borderId="72" xfId="0" applyNumberFormat="1" applyFont="1" applyFill="1" applyBorder="1" applyAlignment="1">
      <alignment horizontal="center"/>
    </xf>
    <xf numFmtId="173" fontId="52" fillId="0" borderId="68" xfId="0" quotePrefix="1" applyNumberFormat="1" applyFont="1" applyFill="1" applyBorder="1" applyAlignment="1">
      <alignment horizontal="center"/>
    </xf>
    <xf numFmtId="183" fontId="56" fillId="0" borderId="69" xfId="0" applyNumberFormat="1" applyFont="1" applyFill="1" applyBorder="1" applyAlignment="1">
      <alignment horizontal="right" indent="1"/>
    </xf>
    <xf numFmtId="3" fontId="87" fillId="30" borderId="23" xfId="99" applyNumberFormat="1" applyFont="1" applyFill="1" applyBorder="1" applyAlignment="1">
      <alignment horizontal="right" indent="1"/>
    </xf>
    <xf numFmtId="183" fontId="87" fillId="30" borderId="11" xfId="0" applyNumberFormat="1" applyFont="1" applyFill="1" applyBorder="1" applyAlignment="1">
      <alignment horizontal="right" indent="1"/>
    </xf>
    <xf numFmtId="3" fontId="52" fillId="0" borderId="0" xfId="143" applyNumberFormat="1" applyFont="1" applyBorder="1"/>
    <xf numFmtId="0" fontId="60" fillId="0" borderId="0" xfId="143" applyFont="1" applyBorder="1"/>
    <xf numFmtId="0" fontId="61" fillId="0" borderId="0" xfId="143" applyFont="1" applyBorder="1"/>
    <xf numFmtId="14" fontId="60" fillId="0" borderId="0" xfId="143" applyNumberFormat="1" applyFont="1" applyBorder="1"/>
    <xf numFmtId="16" fontId="94" fillId="24" borderId="77" xfId="143" applyNumberFormat="1" applyFont="1" applyFill="1" applyBorder="1" applyAlignment="1">
      <alignment horizontal="center" wrapText="1"/>
    </xf>
    <xf numFmtId="174" fontId="101" fillId="24" borderId="73" xfId="143" applyNumberFormat="1" applyFont="1" applyFill="1" applyBorder="1" applyAlignment="1">
      <alignment horizontal="right"/>
    </xf>
    <xf numFmtId="174" fontId="102" fillId="0" borderId="73" xfId="143" applyNumberFormat="1" applyFont="1" applyBorder="1" applyAlignment="1"/>
    <xf numFmtId="3" fontId="102" fillId="0" borderId="73" xfId="143" applyNumberFormat="1" applyFont="1" applyBorder="1" applyAlignment="1">
      <alignment horizontal="right"/>
    </xf>
    <xf numFmtId="3" fontId="102" fillId="0" borderId="78" xfId="143" applyNumberFormat="1" applyFont="1" applyBorder="1" applyAlignment="1">
      <alignment horizontal="right"/>
    </xf>
    <xf numFmtId="183" fontId="56" fillId="0" borderId="69" xfId="143" applyNumberFormat="1" applyFont="1" applyFill="1" applyBorder="1" applyAlignment="1">
      <alignment horizontal="right" indent="1"/>
    </xf>
    <xf numFmtId="182" fontId="56" fillId="23" borderId="0" xfId="0" applyNumberFormat="1" applyFont="1" applyFill="1" applyBorder="1"/>
    <xf numFmtId="183" fontId="56" fillId="23" borderId="0" xfId="0" applyNumberFormat="1" applyFont="1" applyFill="1" applyBorder="1" applyAlignment="1">
      <alignment horizontal="right" indent="1"/>
    </xf>
    <xf numFmtId="0" fontId="1" fillId="0" borderId="0" xfId="191" applyFont="1"/>
    <xf numFmtId="185" fontId="1" fillId="0" borderId="0" xfId="191" applyNumberFormat="1" applyFont="1" applyAlignment="1">
      <alignment horizontal="right"/>
    </xf>
    <xf numFmtId="0" fontId="1" fillId="0" borderId="0" xfId="191" applyFont="1" applyAlignment="1">
      <alignment horizontal="right"/>
    </xf>
    <xf numFmtId="3" fontId="1" fillId="0" borderId="0" xfId="191" applyNumberFormat="1" applyFont="1" applyAlignment="1">
      <alignment horizontal="right"/>
    </xf>
    <xf numFmtId="14" fontId="81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6" fontId="3" fillId="30" borderId="0" xfId="197" applyNumberFormat="1" applyFont="1" applyFill="1" applyBorder="1" applyAlignment="1">
      <alignment horizontal="center"/>
    </xf>
    <xf numFmtId="3" fontId="3" fillId="0" borderId="0" xfId="197" applyNumberFormat="1" applyFont="1" applyFill="1" applyBorder="1" applyAlignment="1">
      <alignment horizontal="right"/>
    </xf>
    <xf numFmtId="3" fontId="3" fillId="47" borderId="0" xfId="197" applyNumberFormat="1" applyFont="1" applyFill="1" applyBorder="1" applyAlignment="1">
      <alignment horizontal="right"/>
    </xf>
    <xf numFmtId="3" fontId="3" fillId="0" borderId="24" xfId="197" applyNumberFormat="1" applyFont="1" applyFill="1" applyBorder="1"/>
    <xf numFmtId="0" fontId="1" fillId="0" borderId="24" xfId="197" applyFont="1" applyBorder="1" applyAlignment="1">
      <alignment horizontal="right"/>
    </xf>
    <xf numFmtId="16" fontId="1" fillId="30" borderId="24" xfId="197" applyNumberFormat="1" applyFont="1" applyFill="1" applyBorder="1" applyAlignment="1">
      <alignment horizontal="right"/>
    </xf>
    <xf numFmtId="3" fontId="1" fillId="30" borderId="20" xfId="0" applyNumberFormat="1" applyFont="1" applyFill="1" applyBorder="1" applyAlignment="1"/>
    <xf numFmtId="3" fontId="1" fillId="30" borderId="20" xfId="0" applyNumberFormat="1" applyFont="1" applyFill="1" applyBorder="1"/>
    <xf numFmtId="3" fontId="1" fillId="30" borderId="24" xfId="197" applyNumberFormat="1" applyFont="1" applyFill="1" applyBorder="1"/>
    <xf numFmtId="3" fontId="3" fillId="30" borderId="24" xfId="197" applyNumberFormat="1" applyFill="1" applyBorder="1"/>
    <xf numFmtId="0" fontId="3" fillId="0" borderId="0" xfId="197" applyBorder="1" applyAlignment="1"/>
    <xf numFmtId="0" fontId="3" fillId="0" borderId="73" xfId="197" applyBorder="1" applyAlignment="1"/>
    <xf numFmtId="0" fontId="3" fillId="0" borderId="0" xfId="197" applyFill="1" applyBorder="1" applyAlignment="1"/>
    <xf numFmtId="0" fontId="3" fillId="0" borderId="73" xfId="197" applyFill="1" applyBorder="1" applyAlignment="1"/>
    <xf numFmtId="187" fontId="0" fillId="0" borderId="0" xfId="198" applyNumberFormat="1" applyFont="1" applyFill="1" applyBorder="1"/>
    <xf numFmtId="16" fontId="1" fillId="47" borderId="24" xfId="197" applyNumberFormat="1" applyFont="1" applyFill="1" applyBorder="1"/>
    <xf numFmtId="3" fontId="62" fillId="0" borderId="19" xfId="197" applyNumberFormat="1" applyFont="1" applyFill="1" applyBorder="1"/>
    <xf numFmtId="3" fontId="3" fillId="0" borderId="19" xfId="197" applyNumberFormat="1" applyFill="1" applyBorder="1"/>
    <xf numFmtId="16" fontId="2" fillId="0" borderId="19" xfId="197" applyNumberFormat="1" applyFont="1" applyFill="1" applyBorder="1" applyAlignment="1">
      <alignment vertical="top"/>
    </xf>
    <xf numFmtId="0" fontId="52" fillId="30" borderId="20" xfId="194" applyFont="1" applyFill="1" applyBorder="1"/>
    <xf numFmtId="3" fontId="1" fillId="0" borderId="0" xfId="197" applyNumberFormat="1" applyFont="1" applyFill="1" applyBorder="1"/>
    <xf numFmtId="3" fontId="62" fillId="0" borderId="0" xfId="0" applyNumberFormat="1" applyFont="1" applyFill="1" applyBorder="1" applyAlignment="1"/>
    <xf numFmtId="3" fontId="3" fillId="0" borderId="0" xfId="197" applyNumberFormat="1" applyFill="1" applyBorder="1" applyAlignment="1">
      <alignment vertical="center"/>
    </xf>
    <xf numFmtId="0" fontId="97" fillId="0" borderId="0" xfId="197" applyFont="1" applyFill="1" applyBorder="1" applyAlignment="1">
      <alignment horizontal="center" vertical="center" wrapText="1"/>
    </xf>
    <xf numFmtId="10" fontId="52" fillId="0" borderId="0" xfId="185" applyNumberFormat="1" applyFont="1"/>
    <xf numFmtId="185" fontId="58" fillId="45" borderId="31" xfId="191" applyNumberFormat="1" applyFont="1" applyFill="1" applyBorder="1" applyAlignment="1">
      <alignment vertical="center"/>
    </xf>
    <xf numFmtId="185" fontId="58" fillId="0" borderId="0" xfId="191" applyNumberFormat="1" applyFont="1" applyAlignment="1">
      <alignment vertical="center"/>
    </xf>
    <xf numFmtId="3" fontId="93" fillId="0" borderId="0" xfId="0" applyNumberFormat="1" applyFont="1" applyBorder="1"/>
    <xf numFmtId="173" fontId="52" fillId="0" borderId="0" xfId="0" applyNumberFormat="1" applyFont="1"/>
    <xf numFmtId="10" fontId="52" fillId="24" borderId="0" xfId="185" applyNumberFormat="1" applyFont="1" applyFill="1" applyAlignment="1">
      <alignment horizontal="center"/>
    </xf>
    <xf numFmtId="49" fontId="74" fillId="0" borderId="0" xfId="139" applyNumberFormat="1" applyFont="1" applyAlignment="1">
      <alignment horizontal="center" vertical="center"/>
    </xf>
    <xf numFmtId="3" fontId="70" fillId="41" borderId="0" xfId="139" applyNumberFormat="1" applyFont="1" applyFill="1" applyAlignment="1">
      <alignment horizontal="center" vertical="center"/>
    </xf>
    <xf numFmtId="0" fontId="68" fillId="0" borderId="0" xfId="139" applyFont="1" applyAlignment="1">
      <alignment horizontal="left" vertical="center" textRotation="90"/>
    </xf>
    <xf numFmtId="0" fontId="134" fillId="0" borderId="0" xfId="139" applyFont="1" applyAlignment="1">
      <alignment horizontal="center" vertical="center" wrapText="1"/>
    </xf>
    <xf numFmtId="0" fontId="69" fillId="41" borderId="0" xfId="139" applyFont="1" applyFill="1" applyAlignment="1">
      <alignment horizontal="center" vertical="center" wrapText="1"/>
    </xf>
    <xf numFmtId="3" fontId="71" fillId="46" borderId="0" xfId="139" applyNumberFormat="1" applyFont="1" applyFill="1" applyAlignment="1">
      <alignment horizontal="center"/>
    </xf>
    <xf numFmtId="0" fontId="72" fillId="46" borderId="0" xfId="139" applyFont="1" applyFill="1" applyAlignment="1">
      <alignment horizontal="center" vertical="center" wrapText="1"/>
    </xf>
    <xf numFmtId="10" fontId="71" fillId="46" borderId="0" xfId="139" applyNumberFormat="1" applyFont="1" applyFill="1" applyAlignment="1">
      <alignment horizontal="center" vertical="top"/>
    </xf>
    <xf numFmtId="0" fontId="72" fillId="42" borderId="0" xfId="139" applyFont="1" applyFill="1" applyAlignment="1">
      <alignment horizontal="center" vertical="center" wrapText="1"/>
    </xf>
    <xf numFmtId="3" fontId="71" fillId="42" borderId="0" xfId="139" applyNumberFormat="1" applyFont="1" applyFill="1" applyAlignment="1">
      <alignment horizontal="center"/>
    </xf>
    <xf numFmtId="10" fontId="71" fillId="42" borderId="0" xfId="139" applyNumberFormat="1" applyFont="1" applyFill="1" applyAlignment="1">
      <alignment horizontal="center" vertical="top"/>
    </xf>
    <xf numFmtId="0" fontId="150" fillId="0" borderId="0" xfId="189" applyFont="1" applyAlignment="1">
      <alignment horizontal="left" vertical="top" wrapText="1"/>
    </xf>
    <xf numFmtId="0" fontId="150" fillId="0" borderId="0" xfId="189" applyFont="1" applyAlignment="1">
      <alignment horizontal="left" vertical="top"/>
    </xf>
    <xf numFmtId="0" fontId="151" fillId="0" borderId="73" xfId="189" applyFont="1" applyBorder="1" applyAlignment="1">
      <alignment horizontal="center" wrapText="1"/>
    </xf>
    <xf numFmtId="0" fontId="138" fillId="0" borderId="0" xfId="189" applyFont="1" applyAlignment="1">
      <alignment horizontal="left" vertical="top" wrapText="1"/>
    </xf>
    <xf numFmtId="0" fontId="138" fillId="0" borderId="0" xfId="189" applyFont="1" applyAlignment="1">
      <alignment horizontal="left" vertical="top"/>
    </xf>
    <xf numFmtId="0" fontId="83" fillId="0" borderId="0" xfId="154" applyFont="1" applyBorder="1" applyAlignment="1">
      <alignment horizontal="center" vertical="center" wrapText="1"/>
    </xf>
    <xf numFmtId="0" fontId="53" fillId="43" borderId="29" xfId="115" applyNumberFormat="1" applyFont="1" applyFill="1" applyBorder="1" applyAlignment="1" applyProtection="1">
      <alignment horizontal="center" vertical="center" wrapText="1"/>
    </xf>
    <xf numFmtId="0" fontId="53" fillId="43" borderId="54" xfId="115" applyNumberFormat="1" applyFont="1" applyFill="1" applyBorder="1" applyAlignment="1" applyProtection="1">
      <alignment horizontal="center" vertical="center" wrapText="1"/>
    </xf>
    <xf numFmtId="0" fontId="53" fillId="43" borderId="10" xfId="115" applyNumberFormat="1" applyFont="1" applyFill="1" applyBorder="1" applyAlignment="1" applyProtection="1">
      <alignment horizontal="center" vertical="center" wrapText="1"/>
    </xf>
    <xf numFmtId="0" fontId="53" fillId="43" borderId="28" xfId="154" applyNumberFormat="1" applyFont="1" applyFill="1" applyBorder="1" applyAlignment="1">
      <alignment horizontal="center" vertical="center" wrapText="1"/>
    </xf>
    <xf numFmtId="0" fontId="53" fillId="33" borderId="23" xfId="154" applyFont="1" applyFill="1" applyBorder="1" applyAlignment="1">
      <alignment horizontal="center" vertical="center" wrapText="1"/>
    </xf>
    <xf numFmtId="0" fontId="53" fillId="43" borderId="12" xfId="115" applyNumberFormat="1" applyFont="1" applyFill="1" applyBorder="1" applyAlignment="1" applyProtection="1">
      <alignment horizontal="center" vertical="center" wrapText="1"/>
    </xf>
    <xf numFmtId="0" fontId="52" fillId="43" borderId="24" xfId="154" applyNumberFormat="1" applyFont="1" applyFill="1" applyBorder="1" applyAlignment="1">
      <alignment horizontal="center" vertical="center" wrapText="1"/>
    </xf>
    <xf numFmtId="0" fontId="52" fillId="0" borderId="0" xfId="0" applyFont="1" applyBorder="1" applyAlignment="1">
      <alignment horizontal="left" vertical="center" wrapText="1"/>
    </xf>
    <xf numFmtId="0" fontId="83" fillId="0" borderId="25" xfId="154" applyFont="1" applyBorder="1" applyAlignment="1">
      <alignment horizontal="center" vertical="center" wrapText="1"/>
    </xf>
    <xf numFmtId="169" fontId="84" fillId="43" borderId="12" xfId="115" applyNumberFormat="1" applyFont="1" applyFill="1" applyBorder="1" applyAlignment="1" applyProtection="1">
      <alignment horizontal="center" vertical="center" wrapText="1"/>
    </xf>
    <xf numFmtId="169" fontId="84" fillId="43" borderId="24" xfId="154" applyNumberFormat="1" applyFont="1" applyFill="1" applyBorder="1" applyAlignment="1">
      <alignment horizontal="center" vertical="center" wrapText="1"/>
    </xf>
    <xf numFmtId="0" fontId="67" fillId="43" borderId="24" xfId="115" applyNumberFormat="1" applyFont="1" applyFill="1" applyBorder="1" applyAlignment="1" applyProtection="1">
      <alignment horizontal="center" vertical="center" wrapText="1"/>
    </xf>
    <xf numFmtId="0" fontId="84" fillId="43" borderId="24" xfId="154" applyNumberFormat="1" applyFont="1" applyFill="1" applyBorder="1" applyAlignment="1">
      <alignment horizontal="center" vertical="center" wrapText="1"/>
    </xf>
    <xf numFmtId="0" fontId="84" fillId="43" borderId="19" xfId="154" applyNumberFormat="1" applyFont="1" applyFill="1" applyBorder="1" applyAlignment="1">
      <alignment horizontal="center" vertical="center" wrapText="1"/>
    </xf>
    <xf numFmtId="0" fontId="67" fillId="43" borderId="12" xfId="115" applyNumberFormat="1" applyFont="1" applyFill="1" applyBorder="1" applyAlignment="1" applyProtection="1">
      <alignment horizontal="center" vertical="center" wrapText="1"/>
    </xf>
    <xf numFmtId="0" fontId="62" fillId="0" borderId="54" xfId="131" applyFont="1" applyBorder="1" applyAlignment="1">
      <alignment wrapText="1"/>
    </xf>
    <xf numFmtId="0" fontId="52" fillId="0" borderId="54" xfId="143" applyFont="1" applyBorder="1" applyAlignment="1">
      <alignment wrapText="1"/>
    </xf>
    <xf numFmtId="0" fontId="83" fillId="0" borderId="0" xfId="131" applyFont="1" applyBorder="1" applyAlignment="1">
      <alignment horizontal="center" wrapText="1" readingOrder="1"/>
    </xf>
    <xf numFmtId="0" fontId="83" fillId="26" borderId="0" xfId="131" applyFont="1" applyFill="1" applyBorder="1" applyAlignment="1">
      <alignment horizontal="center" wrapText="1" readingOrder="1"/>
    </xf>
    <xf numFmtId="0" fontId="93" fillId="44" borderId="28" xfId="131" applyFont="1" applyFill="1" applyBorder="1" applyAlignment="1">
      <alignment horizontal="center" vertical="center" wrapText="1"/>
    </xf>
    <xf numFmtId="0" fontId="93" fillId="44" borderId="23" xfId="131" applyFont="1" applyFill="1" applyBorder="1" applyAlignment="1">
      <alignment horizontal="center" vertical="center"/>
    </xf>
    <xf numFmtId="3" fontId="93" fillId="44" borderId="28" xfId="131" applyNumberFormat="1" applyFont="1" applyFill="1" applyBorder="1" applyAlignment="1">
      <alignment horizontal="center" vertical="center" wrapText="1"/>
    </xf>
    <xf numFmtId="0" fontId="52" fillId="33" borderId="23" xfId="143" applyFont="1" applyFill="1" applyBorder="1" applyAlignment="1">
      <alignment horizontal="center" vertical="center" wrapText="1"/>
    </xf>
    <xf numFmtId="0" fontId="83" fillId="26" borderId="25" xfId="131" applyFont="1" applyFill="1" applyBorder="1" applyAlignment="1">
      <alignment horizontal="center" wrapText="1" readingOrder="1"/>
    </xf>
    <xf numFmtId="0" fontId="52" fillId="0" borderId="54" xfId="143" applyFont="1" applyBorder="1" applyAlignment="1"/>
    <xf numFmtId="0" fontId="53" fillId="0" borderId="0" xfId="143" applyFont="1" applyBorder="1" applyAlignment="1">
      <alignment horizontal="left" wrapText="1"/>
    </xf>
    <xf numFmtId="0" fontId="94" fillId="0" borderId="0" xfId="131" applyFont="1" applyBorder="1" applyAlignment="1">
      <alignment wrapText="1"/>
    </xf>
    <xf numFmtId="0" fontId="105" fillId="25" borderId="28" xfId="0" applyFont="1" applyFill="1" applyBorder="1" applyAlignment="1">
      <alignment horizontal="center" vertical="center"/>
    </xf>
    <xf numFmtId="0" fontId="105" fillId="25" borderId="23" xfId="0" applyFont="1" applyFill="1" applyBorder="1" applyAlignment="1">
      <alignment horizontal="center" vertical="center"/>
    </xf>
    <xf numFmtId="0" fontId="83" fillId="24" borderId="0" xfId="0" applyFont="1" applyFill="1" applyBorder="1" applyAlignment="1">
      <alignment horizontal="center" vertical="center" wrapText="1"/>
    </xf>
    <xf numFmtId="0" fontId="128" fillId="24" borderId="0" xfId="0" applyFont="1" applyFill="1" applyBorder="1" applyAlignment="1">
      <alignment horizontal="center" vertical="center" wrapText="1"/>
    </xf>
    <xf numFmtId="0" fontId="128" fillId="24" borderId="0" xfId="0" applyFont="1" applyFill="1" applyBorder="1" applyAlignment="1">
      <alignment wrapText="1"/>
    </xf>
    <xf numFmtId="3" fontId="67" fillId="33" borderId="28" xfId="0" applyNumberFormat="1" applyFont="1" applyFill="1" applyBorder="1" applyAlignment="1">
      <alignment horizontal="center" vertical="center" wrapText="1"/>
    </xf>
    <xf numFmtId="3" fontId="67" fillId="33" borderId="23" xfId="0" applyNumberFormat="1" applyFont="1" applyFill="1" applyBorder="1" applyAlignment="1">
      <alignment horizontal="center" vertical="center" wrapText="1"/>
    </xf>
    <xf numFmtId="0" fontId="83" fillId="24" borderId="0" xfId="143" applyFont="1" applyFill="1" applyBorder="1" applyAlignment="1">
      <alignment horizontal="center" vertical="center"/>
    </xf>
    <xf numFmtId="0" fontId="83" fillId="24" borderId="0" xfId="0" applyFont="1" applyFill="1" applyBorder="1" applyAlignment="1">
      <alignment horizontal="center" vertical="top"/>
    </xf>
    <xf numFmtId="3" fontId="111" fillId="33" borderId="28" xfId="0" applyNumberFormat="1" applyFont="1" applyFill="1" applyBorder="1" applyAlignment="1">
      <alignment horizontal="center" vertical="center" wrapText="1"/>
    </xf>
    <xf numFmtId="3" fontId="111" fillId="33" borderId="23" xfId="0" applyNumberFormat="1" applyFont="1" applyFill="1" applyBorder="1" applyAlignment="1">
      <alignment horizontal="center" vertical="center" wrapText="1"/>
    </xf>
    <xf numFmtId="3" fontId="53" fillId="25" borderId="28" xfId="0" applyNumberFormat="1" applyFont="1" applyFill="1" applyBorder="1" applyAlignment="1">
      <alignment horizontal="center" vertical="center"/>
    </xf>
    <xf numFmtId="3" fontId="53" fillId="25" borderId="23" xfId="0" applyNumberFormat="1" applyFont="1" applyFill="1" applyBorder="1" applyAlignment="1">
      <alignment horizontal="center" vertical="center"/>
    </xf>
    <xf numFmtId="0" fontId="83" fillId="24" borderId="0" xfId="0" applyFont="1" applyFill="1" applyBorder="1" applyAlignment="1">
      <alignment horizontal="center" vertical="center"/>
    </xf>
    <xf numFmtId="0" fontId="128" fillId="24" borderId="0" xfId="0" applyFont="1" applyFill="1" applyBorder="1" applyAlignment="1">
      <alignment horizontal="center" vertical="center"/>
    </xf>
    <xf numFmtId="49" fontId="87" fillId="28" borderId="28" xfId="0" applyNumberFormat="1" applyFont="1" applyFill="1" applyBorder="1" applyAlignment="1" applyProtection="1">
      <alignment horizontal="center" vertical="center" wrapText="1"/>
    </xf>
    <xf numFmtId="49" fontId="53" fillId="0" borderId="23" xfId="0" applyNumberFormat="1" applyFont="1" applyBorder="1" applyAlignment="1">
      <alignment horizontal="center" vertical="center" wrapText="1"/>
    </xf>
    <xf numFmtId="180" fontId="85" fillId="40" borderId="24" xfId="0" applyNumberFormat="1" applyFont="1" applyFill="1" applyBorder="1" applyAlignment="1" applyProtection="1">
      <alignment horizontal="center" vertical="center" wrapText="1"/>
    </xf>
    <xf numFmtId="3" fontId="87" fillId="28" borderId="28" xfId="0" applyNumberFormat="1" applyFont="1" applyFill="1" applyBorder="1" applyAlignment="1" applyProtection="1">
      <alignment horizontal="center" vertical="center" wrapText="1"/>
    </xf>
    <xf numFmtId="0" fontId="52" fillId="0" borderId="23" xfId="0" applyFont="1" applyBorder="1" applyAlignment="1">
      <alignment horizontal="center" vertical="center" wrapText="1"/>
    </xf>
    <xf numFmtId="180" fontId="85" fillId="40" borderId="28" xfId="0" applyNumberFormat="1" applyFont="1" applyFill="1" applyBorder="1" applyAlignment="1" applyProtection="1">
      <alignment horizontal="center" vertical="center" wrapText="1"/>
    </xf>
    <xf numFmtId="180" fontId="85" fillId="40" borderId="23" xfId="0" applyNumberFormat="1" applyFont="1" applyFill="1" applyBorder="1" applyAlignment="1" applyProtection="1">
      <alignment horizontal="center" vertical="center" wrapText="1"/>
    </xf>
    <xf numFmtId="0" fontId="83" fillId="24" borderId="0" xfId="153" applyFont="1" applyFill="1" applyBorder="1" applyAlignment="1">
      <alignment horizontal="center" vertical="center" wrapText="1"/>
    </xf>
    <xf numFmtId="0" fontId="128" fillId="0" borderId="0" xfId="153" applyFont="1" applyBorder="1" applyAlignment="1">
      <alignment horizontal="center" vertical="center" wrapText="1"/>
    </xf>
    <xf numFmtId="0" fontId="128" fillId="0" borderId="0" xfId="0" applyFont="1" applyAlignment="1">
      <alignment vertical="center"/>
    </xf>
    <xf numFmtId="0" fontId="83" fillId="24" borderId="36" xfId="153" applyFont="1" applyFill="1" applyBorder="1" applyAlignment="1">
      <alignment horizontal="center" vertical="top" wrapText="1"/>
    </xf>
    <xf numFmtId="0" fontId="128" fillId="0" borderId="36" xfId="153" applyFont="1" applyBorder="1" applyAlignment="1">
      <alignment horizontal="center" vertical="top" wrapText="1"/>
    </xf>
    <xf numFmtId="0" fontId="128" fillId="0" borderId="36" xfId="0" applyFont="1" applyBorder="1" applyAlignment="1">
      <alignment vertical="top"/>
    </xf>
    <xf numFmtId="0" fontId="53" fillId="25" borderId="34" xfId="0" applyNumberFormat="1" applyFont="1" applyFill="1" applyBorder="1" applyAlignment="1">
      <alignment horizontal="center" vertical="center"/>
    </xf>
    <xf numFmtId="0" fontId="52" fillId="0" borderId="15" xfId="0" applyFont="1" applyBorder="1" applyAlignment="1">
      <alignment horizontal="center" vertical="center"/>
    </xf>
    <xf numFmtId="0" fontId="52" fillId="0" borderId="35" xfId="0" applyFont="1" applyBorder="1" applyAlignment="1">
      <alignment horizontal="center" vertical="center"/>
    </xf>
    <xf numFmtId="49" fontId="53" fillId="25" borderId="42" xfId="0" applyNumberFormat="1" applyFont="1" applyFill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/>
    </xf>
    <xf numFmtId="0" fontId="53" fillId="25" borderId="34" xfId="0" applyNumberFormat="1" applyFont="1" applyFill="1" applyBorder="1" applyAlignment="1">
      <alignment horizontal="center" vertical="center" wrapText="1"/>
    </xf>
    <xf numFmtId="0" fontId="52" fillId="0" borderId="38" xfId="0" applyFont="1" applyBorder="1" applyAlignment="1">
      <alignment horizontal="center" vertical="center"/>
    </xf>
    <xf numFmtId="0" fontId="52" fillId="0" borderId="37" xfId="0" applyFont="1" applyBorder="1" applyAlignment="1">
      <alignment horizontal="center" vertical="center"/>
    </xf>
    <xf numFmtId="0" fontId="83" fillId="24" borderId="0" xfId="153" applyFont="1" applyFill="1" applyBorder="1" applyAlignment="1">
      <alignment horizontal="center" vertical="top" wrapText="1"/>
    </xf>
    <xf numFmtId="0" fontId="128" fillId="0" borderId="0" xfId="153" applyFont="1" applyBorder="1" applyAlignment="1">
      <alignment horizontal="center" vertical="top" wrapText="1"/>
    </xf>
    <xf numFmtId="0" fontId="128" fillId="0" borderId="0" xfId="0" applyFont="1" applyBorder="1" applyAlignment="1">
      <alignment horizontal="center" vertical="top"/>
    </xf>
    <xf numFmtId="0" fontId="57" fillId="33" borderId="29" xfId="117" applyFont="1" applyFill="1" applyBorder="1" applyAlignment="1">
      <alignment horizontal="center" vertical="center"/>
    </xf>
    <xf numFmtId="0" fontId="57" fillId="33" borderId="10" xfId="117" applyFont="1" applyFill="1" applyBorder="1" applyAlignment="1">
      <alignment horizontal="center" vertical="center"/>
    </xf>
    <xf numFmtId="0" fontId="57" fillId="33" borderId="21" xfId="117" applyFont="1" applyFill="1" applyBorder="1" applyAlignment="1">
      <alignment horizontal="center" vertical="center"/>
    </xf>
    <xf numFmtId="0" fontId="57" fillId="33" borderId="11" xfId="117" applyFont="1" applyFill="1" applyBorder="1" applyAlignment="1">
      <alignment horizontal="center" vertical="center"/>
    </xf>
    <xf numFmtId="17" fontId="57" fillId="33" borderId="28" xfId="117" applyNumberFormat="1" applyFont="1" applyFill="1" applyBorder="1" applyAlignment="1">
      <alignment horizontal="center" vertical="center"/>
    </xf>
    <xf numFmtId="17" fontId="57" fillId="33" borderId="23" xfId="117" applyNumberFormat="1" applyFont="1" applyFill="1" applyBorder="1" applyAlignment="1">
      <alignment horizontal="center" vertical="center"/>
    </xf>
    <xf numFmtId="0" fontId="57" fillId="33" borderId="19" xfId="117" applyFont="1" applyFill="1" applyBorder="1" applyAlignment="1">
      <alignment horizontal="center" wrapText="1"/>
    </xf>
    <xf numFmtId="0" fontId="4" fillId="33" borderId="12" xfId="117" applyFont="1" applyFill="1" applyBorder="1" applyAlignment="1">
      <alignment horizontal="center" wrapText="1"/>
    </xf>
    <xf numFmtId="0" fontId="128" fillId="24" borderId="0" xfId="143" applyFont="1" applyFill="1" applyBorder="1" applyAlignment="1">
      <alignment horizontal="center" vertical="center"/>
    </xf>
    <xf numFmtId="3" fontId="87" fillId="28" borderId="28" xfId="143" applyNumberFormat="1" applyFont="1" applyFill="1" applyBorder="1" applyAlignment="1" applyProtection="1">
      <alignment horizontal="center" vertical="center" wrapText="1"/>
    </xf>
    <xf numFmtId="0" fontId="52" fillId="0" borderId="23" xfId="143" applyFont="1" applyBorder="1" applyAlignment="1">
      <alignment horizontal="center" vertical="center" wrapText="1"/>
    </xf>
    <xf numFmtId="180" fontId="85" fillId="40" borderId="24" xfId="143" applyNumberFormat="1" applyFont="1" applyFill="1" applyBorder="1" applyAlignment="1" applyProtection="1">
      <alignment horizontal="center" vertical="center" wrapText="1"/>
    </xf>
    <xf numFmtId="3" fontId="87" fillId="40" borderId="28" xfId="0" applyNumberFormat="1" applyFont="1" applyFill="1" applyBorder="1" applyAlignment="1" applyProtection="1">
      <alignment horizontal="center" vertical="center" wrapText="1"/>
    </xf>
    <xf numFmtId="0" fontId="52" fillId="33" borderId="23" xfId="0" applyFont="1" applyFill="1" applyBorder="1" applyAlignment="1">
      <alignment horizontal="center" vertical="center" wrapText="1"/>
    </xf>
    <xf numFmtId="0" fontId="53" fillId="25" borderId="28" xfId="143" applyFont="1" applyFill="1" applyBorder="1" applyAlignment="1">
      <alignment horizontal="center" vertical="center"/>
    </xf>
    <xf numFmtId="0" fontId="52" fillId="0" borderId="23" xfId="143" applyFont="1" applyBorder="1" applyAlignment="1">
      <alignment horizontal="center" vertical="center"/>
    </xf>
    <xf numFmtId="49" fontId="53" fillId="25" borderId="28" xfId="143" applyNumberFormat="1" applyFont="1" applyFill="1" applyBorder="1" applyAlignment="1">
      <alignment horizontal="center" vertical="center" wrapText="1"/>
    </xf>
    <xf numFmtId="49" fontId="52" fillId="0" borderId="23" xfId="143" applyNumberFormat="1" applyFont="1" applyBorder="1" applyAlignment="1">
      <alignment horizontal="center" vertical="center" wrapText="1"/>
    </xf>
    <xf numFmtId="0" fontId="78" fillId="0" borderId="0" xfId="143" applyFont="1" applyAlignment="1">
      <alignment horizontal="center"/>
    </xf>
    <xf numFmtId="0" fontId="95" fillId="24" borderId="0" xfId="143" applyFont="1" applyFill="1" applyBorder="1" applyAlignment="1">
      <alignment horizontal="center" vertical="center"/>
    </xf>
    <xf numFmtId="0" fontId="86" fillId="0" borderId="0" xfId="0" applyFont="1" applyAlignment="1">
      <alignment horizontal="center"/>
    </xf>
    <xf numFmtId="0" fontId="52" fillId="24" borderId="0" xfId="0" applyFont="1" applyFill="1" applyAlignment="1">
      <alignment horizontal="left" wrapText="1"/>
    </xf>
    <xf numFmtId="0" fontId="52" fillId="0" borderId="0" xfId="0" applyFont="1" applyAlignment="1">
      <alignment horizontal="left" wrapText="1"/>
    </xf>
    <xf numFmtId="0" fontId="54" fillId="24" borderId="0" xfId="0" applyFont="1" applyFill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3" fillId="25" borderId="30" xfId="0" applyNumberFormat="1" applyFont="1" applyFill="1" applyBorder="1" applyAlignment="1">
      <alignment horizontal="center" vertical="center" wrapText="1"/>
    </xf>
    <xf numFmtId="0" fontId="53" fillId="25" borderId="25" xfId="0" applyNumberFormat="1" applyFont="1" applyFill="1" applyBorder="1" applyAlignment="1">
      <alignment horizontal="center" vertical="center" wrapText="1"/>
    </xf>
    <xf numFmtId="0" fontId="53" fillId="25" borderId="30" xfId="0" applyNumberFormat="1" applyFont="1" applyFill="1" applyBorder="1" applyAlignment="1">
      <alignment horizontal="center" vertical="center"/>
    </xf>
    <xf numFmtId="0" fontId="53" fillId="25" borderId="25" xfId="0" applyNumberFormat="1" applyFont="1" applyFill="1" applyBorder="1" applyAlignment="1">
      <alignment horizontal="center" vertical="center"/>
    </xf>
    <xf numFmtId="0" fontId="53" fillId="25" borderId="10" xfId="0" applyNumberFormat="1" applyFont="1" applyFill="1" applyBorder="1" applyAlignment="1">
      <alignment horizontal="center" vertical="center" wrapText="1"/>
    </xf>
    <xf numFmtId="0" fontId="53" fillId="25" borderId="11" xfId="0" applyNumberFormat="1" applyFont="1" applyFill="1" applyBorder="1" applyAlignment="1">
      <alignment horizontal="center" vertical="center" wrapText="1"/>
    </xf>
    <xf numFmtId="0" fontId="53" fillId="25" borderId="29" xfId="0" applyNumberFormat="1" applyFont="1" applyFill="1" applyBorder="1" applyAlignment="1">
      <alignment horizontal="center" vertical="center" wrapText="1"/>
    </xf>
    <xf numFmtId="0" fontId="53" fillId="25" borderId="21" xfId="0" applyNumberFormat="1" applyFont="1" applyFill="1" applyBorder="1" applyAlignment="1">
      <alignment horizontal="center" vertical="center" wrapText="1"/>
    </xf>
    <xf numFmtId="3" fontId="53" fillId="33" borderId="19" xfId="0" applyNumberFormat="1" applyFont="1" applyFill="1" applyBorder="1" applyAlignment="1">
      <alignment horizontal="center"/>
    </xf>
    <xf numFmtId="3" fontId="53" fillId="33" borderId="13" xfId="0" applyNumberFormat="1" applyFont="1" applyFill="1" applyBorder="1" applyAlignment="1">
      <alignment horizontal="center"/>
    </xf>
    <xf numFmtId="0" fontId="52" fillId="24" borderId="0" xfId="0" applyFont="1" applyFill="1" applyBorder="1" applyAlignment="1">
      <alignment horizontal="left" wrapText="1"/>
    </xf>
    <xf numFmtId="0" fontId="52" fillId="0" borderId="30" xfId="0" applyFont="1" applyBorder="1" applyAlignment="1">
      <alignment horizontal="left" wrapText="1"/>
    </xf>
    <xf numFmtId="0" fontId="53" fillId="33" borderId="10" xfId="0" applyNumberFormat="1" applyFont="1" applyFill="1" applyBorder="1" applyAlignment="1">
      <alignment horizontal="center" vertical="center" wrapText="1"/>
    </xf>
    <xf numFmtId="0" fontId="53" fillId="33" borderId="11" xfId="0" applyNumberFormat="1" applyFont="1" applyFill="1" applyBorder="1" applyAlignment="1">
      <alignment horizontal="center" vertical="center" wrapText="1"/>
    </xf>
    <xf numFmtId="3" fontId="53" fillId="33" borderId="12" xfId="0" applyNumberFormat="1" applyFont="1" applyFill="1" applyBorder="1" applyAlignment="1">
      <alignment horizontal="center"/>
    </xf>
    <xf numFmtId="0" fontId="83" fillId="24" borderId="0" xfId="0" applyFont="1" applyFill="1" applyBorder="1" applyAlignment="1">
      <alignment horizontal="center"/>
    </xf>
    <xf numFmtId="0" fontId="128" fillId="24" borderId="0" xfId="0" applyFont="1" applyFill="1" applyBorder="1" applyAlignment="1">
      <alignment horizontal="center"/>
    </xf>
    <xf numFmtId="0" fontId="53" fillId="33" borderId="29" xfId="0" applyFont="1" applyFill="1" applyBorder="1" applyAlignment="1">
      <alignment horizontal="center" vertical="center"/>
    </xf>
    <xf numFmtId="0" fontId="53" fillId="33" borderId="10" xfId="0" applyFont="1" applyFill="1" applyBorder="1" applyAlignment="1">
      <alignment horizontal="center" vertical="center"/>
    </xf>
    <xf numFmtId="177" fontId="53" fillId="33" borderId="28" xfId="0" applyNumberFormat="1" applyFont="1" applyFill="1" applyBorder="1" applyAlignment="1">
      <alignment horizontal="center" vertical="center" wrapText="1"/>
    </xf>
    <xf numFmtId="177" fontId="53" fillId="33" borderId="23" xfId="0" applyNumberFormat="1" applyFont="1" applyFill="1" applyBorder="1" applyAlignment="1">
      <alignment horizontal="center" vertical="center" wrapText="1"/>
    </xf>
    <xf numFmtId="0" fontId="53" fillId="33" borderId="29" xfId="0" applyNumberFormat="1" applyFont="1" applyFill="1" applyBorder="1" applyAlignment="1">
      <alignment horizontal="center" vertical="center" wrapText="1"/>
    </xf>
    <xf numFmtId="0" fontId="53" fillId="33" borderId="30" xfId="0" applyNumberFormat="1" applyFont="1" applyFill="1" applyBorder="1" applyAlignment="1">
      <alignment horizontal="center" vertical="center" wrapText="1"/>
    </xf>
    <xf numFmtId="0" fontId="53" fillId="33" borderId="21" xfId="0" applyNumberFormat="1" applyFont="1" applyFill="1" applyBorder="1" applyAlignment="1">
      <alignment horizontal="center" vertical="center" wrapText="1"/>
    </xf>
    <xf numFmtId="0" fontId="53" fillId="33" borderId="25" xfId="0" applyNumberFormat="1" applyFont="1" applyFill="1" applyBorder="1" applyAlignment="1">
      <alignment horizontal="center" vertical="center" wrapText="1"/>
    </xf>
    <xf numFmtId="0" fontId="54" fillId="33" borderId="31" xfId="182" applyFont="1" applyFill="1" applyBorder="1" applyAlignment="1">
      <alignment horizontal="center" vertical="center" wrapText="1"/>
    </xf>
    <xf numFmtId="0" fontId="93" fillId="30" borderId="19" xfId="190" applyFont="1" applyFill="1" applyBorder="1" applyAlignment="1">
      <alignment horizontal="left" vertical="center"/>
    </xf>
    <xf numFmtId="0" fontId="93" fillId="30" borderId="55" xfId="190" applyFont="1" applyFill="1" applyBorder="1" applyAlignment="1">
      <alignment horizontal="left" vertical="center"/>
    </xf>
    <xf numFmtId="0" fontId="131" fillId="24" borderId="0" xfId="190" applyFont="1" applyFill="1" applyBorder="1" applyAlignment="1">
      <alignment horizontal="center" vertical="center"/>
    </xf>
    <xf numFmtId="0" fontId="80" fillId="24" borderId="0" xfId="190" applyFont="1" applyFill="1" applyBorder="1" applyAlignment="1">
      <alignment horizontal="center" vertical="center"/>
    </xf>
    <xf numFmtId="49" fontId="80" fillId="24" borderId="25" xfId="190" applyNumberFormat="1" applyFont="1" applyFill="1" applyBorder="1" applyAlignment="1">
      <alignment horizontal="center" vertical="center"/>
    </xf>
    <xf numFmtId="0" fontId="54" fillId="33" borderId="24" xfId="181" applyFont="1" applyFill="1" applyBorder="1" applyAlignment="1">
      <alignment horizontal="center" vertical="center" wrapText="1"/>
    </xf>
    <xf numFmtId="0" fontId="54" fillId="33" borderId="28" xfId="181" applyFont="1" applyFill="1" applyBorder="1" applyAlignment="1">
      <alignment horizontal="center" vertical="center" wrapText="1"/>
    </xf>
    <xf numFmtId="0" fontId="54" fillId="33" borderId="23" xfId="181" applyFont="1" applyFill="1" applyBorder="1" applyAlignment="1">
      <alignment horizontal="center" vertical="center" wrapText="1"/>
    </xf>
    <xf numFmtId="0" fontId="54" fillId="33" borderId="29" xfId="182" applyFont="1" applyFill="1" applyBorder="1" applyAlignment="1">
      <alignment horizontal="center" vertical="center" wrapText="1"/>
    </xf>
    <xf numFmtId="0" fontId="54" fillId="33" borderId="21" xfId="182" applyFont="1" applyFill="1" applyBorder="1" applyAlignment="1">
      <alignment horizontal="center" vertical="center" wrapText="1"/>
    </xf>
    <xf numFmtId="0" fontId="97" fillId="33" borderId="70" xfId="197" applyFont="1" applyFill="1" applyBorder="1" applyAlignment="1">
      <alignment horizontal="center" vertical="center" wrapText="1"/>
    </xf>
    <xf numFmtId="0" fontId="97" fillId="33" borderId="22" xfId="197" applyFont="1" applyFill="1" applyBorder="1" applyAlignment="1">
      <alignment horizontal="center" vertical="center" wrapText="1"/>
    </xf>
    <xf numFmtId="0" fontId="97" fillId="33" borderId="24" xfId="197" applyFont="1" applyFill="1" applyBorder="1" applyAlignment="1">
      <alignment horizontal="center" vertical="center" wrapText="1"/>
    </xf>
    <xf numFmtId="0" fontId="3" fillId="0" borderId="0" xfId="197" applyFill="1" applyBorder="1" applyAlignment="1">
      <alignment horizontal="center" vertical="center" wrapText="1"/>
    </xf>
    <xf numFmtId="0" fontId="3" fillId="0" borderId="0" xfId="197" applyFill="1" applyBorder="1" applyAlignment="1">
      <alignment horizontal="center" vertical="center"/>
    </xf>
    <xf numFmtId="0" fontId="3" fillId="0" borderId="0" xfId="197" applyFill="1" applyBorder="1" applyAlignment="1">
      <alignment horizontal="center" wrapText="1"/>
    </xf>
    <xf numFmtId="0" fontId="3" fillId="0" borderId="0" xfId="197" applyFill="1" applyBorder="1" applyAlignment="1">
      <alignment horizontal="center"/>
    </xf>
    <xf numFmtId="0" fontId="97" fillId="33" borderId="23" xfId="197" applyFont="1" applyFill="1" applyBorder="1" applyAlignment="1">
      <alignment horizontal="center" vertical="center" wrapText="1"/>
    </xf>
    <xf numFmtId="0" fontId="3" fillId="31" borderId="0" xfId="197" applyFill="1" applyAlignment="1">
      <alignment horizontal="center" wrapText="1"/>
    </xf>
    <xf numFmtId="0" fontId="3" fillId="31" borderId="0" xfId="197" applyFill="1" applyAlignment="1">
      <alignment horizontal="center"/>
    </xf>
    <xf numFmtId="3" fontId="154" fillId="45" borderId="31" xfId="191" applyNumberFormat="1" applyFont="1" applyFill="1" applyBorder="1" applyAlignment="1">
      <alignment horizontal="center" vertical="center"/>
    </xf>
    <xf numFmtId="0" fontId="130" fillId="24" borderId="0" xfId="190" applyFont="1" applyFill="1" applyBorder="1" applyAlignment="1">
      <alignment horizontal="center" vertical="center"/>
    </xf>
    <xf numFmtId="49" fontId="130" fillId="24" borderId="25" xfId="190" applyNumberFormat="1" applyFont="1" applyFill="1" applyBorder="1" applyAlignment="1">
      <alignment horizontal="center" vertical="center"/>
    </xf>
    <xf numFmtId="49" fontId="130" fillId="24" borderId="0" xfId="190" applyNumberFormat="1" applyFont="1" applyFill="1" applyBorder="1" applyAlignment="1">
      <alignment horizontal="center" vertical="center"/>
    </xf>
    <xf numFmtId="0" fontId="119" fillId="33" borderId="71" xfId="182" applyFont="1" applyFill="1" applyBorder="1" applyAlignment="1">
      <alignment horizontal="center" vertical="center" wrapText="1"/>
    </xf>
    <xf numFmtId="0" fontId="119" fillId="33" borderId="72" xfId="182" applyFont="1" applyFill="1" applyBorder="1" applyAlignment="1">
      <alignment horizontal="center" vertical="center" wrapText="1"/>
    </xf>
    <xf numFmtId="0" fontId="119" fillId="33" borderId="20" xfId="182" applyFont="1" applyFill="1" applyBorder="1" applyAlignment="1">
      <alignment horizontal="center" vertical="center" wrapText="1"/>
    </xf>
    <xf numFmtId="0" fontId="119" fillId="33" borderId="9" xfId="182" applyFont="1" applyFill="1" applyBorder="1" applyAlignment="1">
      <alignment horizontal="center" vertical="center" wrapText="1"/>
    </xf>
    <xf numFmtId="0" fontId="119" fillId="33" borderId="21" xfId="182" applyFont="1" applyFill="1" applyBorder="1" applyAlignment="1">
      <alignment horizontal="center" vertical="center" wrapText="1"/>
    </xf>
    <xf numFmtId="0" fontId="119" fillId="33" borderId="11" xfId="182" applyFont="1" applyFill="1" applyBorder="1" applyAlignment="1">
      <alignment horizontal="center" vertical="center" wrapText="1"/>
    </xf>
    <xf numFmtId="0" fontId="122" fillId="33" borderId="19" xfId="181" applyFont="1" applyFill="1" applyBorder="1" applyAlignment="1">
      <alignment horizontal="center" vertical="center" wrapText="1"/>
    </xf>
    <xf numFmtId="0" fontId="122" fillId="33" borderId="68" xfId="181" applyFont="1" applyFill="1" applyBorder="1" applyAlignment="1">
      <alignment horizontal="center" vertical="center" wrapText="1"/>
    </xf>
    <xf numFmtId="0" fontId="122" fillId="33" borderId="69" xfId="181" applyFont="1" applyFill="1" applyBorder="1" applyAlignment="1">
      <alignment horizontal="center" vertical="center" wrapText="1"/>
    </xf>
    <xf numFmtId="0" fontId="53" fillId="32" borderId="19" xfId="181" applyFont="1" applyFill="1" applyBorder="1" applyAlignment="1">
      <alignment horizontal="center" vertical="center" wrapText="1"/>
    </xf>
    <xf numFmtId="0" fontId="53" fillId="32" borderId="69" xfId="181" applyFont="1" applyFill="1" applyBorder="1" applyAlignment="1">
      <alignment horizontal="center" vertical="center" wrapText="1"/>
    </xf>
    <xf numFmtId="0" fontId="54" fillId="32" borderId="19" xfId="181" applyFont="1" applyFill="1" applyBorder="1" applyAlignment="1">
      <alignment horizontal="center" vertical="center" wrapText="1"/>
    </xf>
    <xf numFmtId="0" fontId="54" fillId="32" borderId="69" xfId="181" applyFont="1" applyFill="1" applyBorder="1" applyAlignment="1">
      <alignment horizontal="center" vertical="center" wrapText="1"/>
    </xf>
    <xf numFmtId="3" fontId="122" fillId="45" borderId="31" xfId="191" applyNumberFormat="1" applyFont="1" applyFill="1" applyBorder="1" applyAlignment="1">
      <alignment horizontal="center" vertical="center"/>
    </xf>
    <xf numFmtId="0" fontId="149" fillId="33" borderId="24" xfId="190" applyNumberFormat="1" applyFont="1" applyFill="1" applyBorder="1" applyAlignment="1">
      <alignment horizontal="center" vertical="center" wrapText="1"/>
    </xf>
    <xf numFmtId="0" fontId="53" fillId="32" borderId="24" xfId="181" applyFont="1" applyFill="1" applyBorder="1" applyAlignment="1">
      <alignment horizontal="center" vertical="center" wrapText="1"/>
    </xf>
    <xf numFmtId="0" fontId="83" fillId="24" borderId="0" xfId="190" applyFont="1" applyFill="1" applyBorder="1" applyAlignment="1">
      <alignment horizontal="center" vertical="center"/>
    </xf>
    <xf numFmtId="49" fontId="83" fillId="24" borderId="0" xfId="190" applyNumberFormat="1" applyFont="1" applyFill="1" applyBorder="1" applyAlignment="1">
      <alignment horizontal="center" vertical="center"/>
    </xf>
    <xf numFmtId="0" fontId="53" fillId="33" borderId="19" xfId="194" applyFont="1" applyFill="1" applyBorder="1" applyAlignment="1">
      <alignment horizontal="center" vertical="center"/>
    </xf>
    <xf numFmtId="0" fontId="53" fillId="33" borderId="12" xfId="194" applyFont="1" applyFill="1" applyBorder="1" applyAlignment="1">
      <alignment horizontal="center" vertical="center"/>
    </xf>
  </cellXfs>
  <cellStyles count="2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álculo" xfId="65"/>
    <cellStyle name="Cálculo 2" xfId="66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Linked Cell" xfId="98"/>
    <cellStyle name="Millares [0]" xfId="99" builtinId="6"/>
    <cellStyle name="Millares [0] 2" xfId="100"/>
    <cellStyle name="Millares [0] 3" xfId="101"/>
    <cellStyle name="Millares 2" xfId="102"/>
    <cellStyle name="Millares 2 2" xfId="103"/>
    <cellStyle name="Millares 2 2 2" xfId="104"/>
    <cellStyle name="Millares 2 3" xfId="105"/>
    <cellStyle name="Millares 2 3 2" xfId="106"/>
    <cellStyle name="Millares 2 3 2 2" xfId="107"/>
    <cellStyle name="Millares 2 3 2 2 2" xfId="108"/>
    <cellStyle name="Millares 2 3 2 3" xfId="109"/>
    <cellStyle name="Millares 2 3 3" xfId="110"/>
    <cellStyle name="Millares 2 4" xfId="111"/>
    <cellStyle name="Millares 2 4 2" xfId="112"/>
    <cellStyle name="Millares 2 5" xfId="113"/>
    <cellStyle name="Millares 2 6" xfId="114"/>
    <cellStyle name="Millares 3" xfId="178"/>
    <cellStyle name="Millares 3 2" xfId="192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3" xfId="119"/>
    <cellStyle name="Normal 11" xfId="120"/>
    <cellStyle name="Normal 11 2" xfId="121"/>
    <cellStyle name="Normal 12" xfId="122"/>
    <cellStyle name="Normal 12 2" xfId="123"/>
    <cellStyle name="Normal 13" xfId="124"/>
    <cellStyle name="Normal 13 2" xfId="187"/>
    <cellStyle name="Normal 14" xfId="125"/>
    <cellStyle name="Normal 15" xfId="176"/>
    <cellStyle name="Normal 16" xfId="179"/>
    <cellStyle name="Normal 17" xfId="180"/>
    <cellStyle name="Normal 17 2" xfId="191"/>
    <cellStyle name="Normal 17 3" xfId="193"/>
    <cellStyle name="Normal 17 3 2" xfId="194"/>
    <cellStyle name="Normal 18" xfId="189"/>
    <cellStyle name="Normal 19" xfId="195"/>
    <cellStyle name="Normal 2" xfId="126"/>
    <cellStyle name="Normal 2 10" xfId="196"/>
    <cellStyle name="Normal 2 2" xfId="127"/>
    <cellStyle name="Normal 2 2 2" xfId="128"/>
    <cellStyle name="Normal 2 3" xfId="129"/>
    <cellStyle name="Normal 2 3 2" xfId="130"/>
    <cellStyle name="Normal 2 3 2 2" xfId="131"/>
    <cellStyle name="Normal 2 3 2 2 2" xfId="132"/>
    <cellStyle name="Normal 2 3 2 3" xfId="133"/>
    <cellStyle name="Normal 2 3 3" xfId="134"/>
    <cellStyle name="Normal 2 4" xfId="135"/>
    <cellStyle name="Normal 2 4 2" xfId="136"/>
    <cellStyle name="Normal 2 5" xfId="137"/>
    <cellStyle name="Normal 2 5 2" xfId="138"/>
    <cellStyle name="Normal 2 6" xfId="139"/>
    <cellStyle name="Normal 2 7" xfId="140"/>
    <cellStyle name="Normal 2 8" xfId="177"/>
    <cellStyle name="Normal 2 9" xfId="181"/>
    <cellStyle name="Normal 20" xfId="197"/>
    <cellStyle name="Normal 3" xfId="141"/>
    <cellStyle name="Normal 3 2" xfId="142"/>
    <cellStyle name="Normal 3 2 2" xfId="182"/>
    <cellStyle name="Normal 3 3" xfId="183"/>
    <cellStyle name="Normal 3 3 2" xfId="188"/>
    <cellStyle name="Normal 3 4" xfId="199"/>
    <cellStyle name="Normal 4" xfId="143"/>
    <cellStyle name="Normal 4 2" xfId="144"/>
    <cellStyle name="Normal 4 3" xfId="200"/>
    <cellStyle name="Normal 5" xfId="145"/>
    <cellStyle name="Normal 5 2" xfId="146"/>
    <cellStyle name="Normal 5 3" xfId="147"/>
    <cellStyle name="Normal 5 4" xfId="190"/>
    <cellStyle name="Normal 6" xfId="148"/>
    <cellStyle name="Normal 7" xfId="149"/>
    <cellStyle name="Normal 8" xfId="150"/>
    <cellStyle name="Normal 9" xfId="151"/>
    <cellStyle name="Normal 9 2" xfId="152"/>
    <cellStyle name="Normal_afiliaultimo FIN DE MES" xfId="153"/>
    <cellStyle name="Normal_Medias mensuales SERIE HISTORICA ACT ECONOMICA" xfId="154"/>
    <cellStyle name="Notas" xfId="155"/>
    <cellStyle name="Notas 2" xfId="156"/>
    <cellStyle name="Note" xfId="157"/>
    <cellStyle name="Output" xfId="158"/>
    <cellStyle name="Porcentaje" xfId="185" builtinId="5"/>
    <cellStyle name="Porcentaje 2" xfId="159"/>
    <cellStyle name="Porcentaje 3" xfId="198"/>
    <cellStyle name="Salida" xfId="160"/>
    <cellStyle name="Salida 2" xfId="161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0"/>
  <tableStyles count="0" defaultTableStyle="TableStyleMedium9" defaultPivotStyle="PivotStyleLight16"/>
  <colors>
    <mruColors>
      <color rgb="FFC00000"/>
      <color rgb="FFE4DFEC"/>
      <color rgb="FFFFC611"/>
      <color rgb="FFBF9000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130176"/>
        <c:axId val="224131712"/>
      </c:barChart>
      <c:catAx>
        <c:axId val="2241301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131712"/>
        <c:crosses val="autoZero"/>
        <c:auto val="0"/>
        <c:lblAlgn val="ctr"/>
        <c:lblOffset val="100"/>
        <c:noMultiLvlLbl val="0"/>
      </c:catAx>
      <c:valAx>
        <c:axId val="2241317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41301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113600"/>
        <c:axId val="225115136"/>
      </c:barChart>
      <c:catAx>
        <c:axId val="2251136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115136"/>
        <c:crosses val="autoZero"/>
        <c:auto val="1"/>
        <c:lblAlgn val="ctr"/>
        <c:lblOffset val="100"/>
        <c:noMultiLvlLbl val="0"/>
      </c:catAx>
      <c:valAx>
        <c:axId val="2251151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1136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139328"/>
        <c:axId val="225177984"/>
      </c:barChart>
      <c:catAx>
        <c:axId val="2251393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177984"/>
        <c:crosses val="autoZero"/>
        <c:auto val="0"/>
        <c:lblAlgn val="ctr"/>
        <c:lblOffset val="100"/>
        <c:noMultiLvlLbl val="0"/>
      </c:catAx>
      <c:valAx>
        <c:axId val="2251779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51393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202560"/>
        <c:axId val="225204096"/>
      </c:barChart>
      <c:catAx>
        <c:axId val="2252025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204096"/>
        <c:crosses val="autoZero"/>
        <c:auto val="1"/>
        <c:lblAlgn val="ctr"/>
        <c:lblOffset val="100"/>
        <c:noMultiLvlLbl val="0"/>
      </c:catAx>
      <c:valAx>
        <c:axId val="2252040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20256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252864"/>
        <c:axId val="225254400"/>
      </c:barChart>
      <c:catAx>
        <c:axId val="2252528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254400"/>
        <c:crosses val="autoZero"/>
        <c:auto val="0"/>
        <c:lblAlgn val="ctr"/>
        <c:lblOffset val="100"/>
        <c:noMultiLvlLbl val="0"/>
      </c:catAx>
      <c:valAx>
        <c:axId val="2252544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52528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320960"/>
        <c:axId val="225322496"/>
      </c:barChart>
      <c:catAx>
        <c:axId val="2253209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322496"/>
        <c:crosses val="autoZero"/>
        <c:auto val="1"/>
        <c:lblAlgn val="ctr"/>
        <c:lblOffset val="100"/>
        <c:noMultiLvlLbl val="0"/>
      </c:catAx>
      <c:valAx>
        <c:axId val="22532249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3209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375360"/>
        <c:axId val="225376896"/>
      </c:barChart>
      <c:catAx>
        <c:axId val="2253753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376896"/>
        <c:crosses val="autoZero"/>
        <c:auto val="0"/>
        <c:lblAlgn val="ctr"/>
        <c:lblOffset val="100"/>
        <c:noMultiLvlLbl val="0"/>
      </c:catAx>
      <c:valAx>
        <c:axId val="22537689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53753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454720"/>
        <c:axId val="225489280"/>
      </c:barChart>
      <c:catAx>
        <c:axId val="2254547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489280"/>
        <c:crosses val="autoZero"/>
        <c:auto val="1"/>
        <c:lblAlgn val="ctr"/>
        <c:lblOffset val="100"/>
        <c:noMultiLvlLbl val="0"/>
      </c:catAx>
      <c:valAx>
        <c:axId val="2254892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4547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534336"/>
        <c:axId val="225535872"/>
      </c:barChart>
      <c:catAx>
        <c:axId val="2255343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535872"/>
        <c:crosses val="autoZero"/>
        <c:auto val="1"/>
        <c:lblAlgn val="ctr"/>
        <c:lblOffset val="100"/>
        <c:noMultiLvlLbl val="0"/>
      </c:catAx>
      <c:valAx>
        <c:axId val="22553587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5343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593216"/>
        <c:axId val="225594752"/>
      </c:barChart>
      <c:catAx>
        <c:axId val="225593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594752"/>
        <c:crosses val="autoZero"/>
        <c:auto val="1"/>
        <c:lblAlgn val="ctr"/>
        <c:lblOffset val="100"/>
        <c:noMultiLvlLbl val="0"/>
      </c:catAx>
      <c:valAx>
        <c:axId val="2255947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5932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631616"/>
        <c:axId val="225645696"/>
      </c:barChart>
      <c:catAx>
        <c:axId val="2256316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645696"/>
        <c:crosses val="autoZero"/>
        <c:auto val="1"/>
        <c:lblAlgn val="ctr"/>
        <c:lblOffset val="100"/>
        <c:noMultiLvlLbl val="0"/>
      </c:catAx>
      <c:valAx>
        <c:axId val="2256456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6316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157056"/>
        <c:axId val="224158848"/>
      </c:barChart>
      <c:catAx>
        <c:axId val="2241570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158848"/>
        <c:crosses val="autoZero"/>
        <c:auto val="1"/>
        <c:lblAlgn val="ctr"/>
        <c:lblOffset val="100"/>
        <c:noMultiLvlLbl val="0"/>
      </c:catAx>
      <c:valAx>
        <c:axId val="22415884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41570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690752"/>
        <c:axId val="225692288"/>
      </c:barChart>
      <c:catAx>
        <c:axId val="2256907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692288"/>
        <c:crosses val="autoZero"/>
        <c:auto val="1"/>
        <c:lblAlgn val="ctr"/>
        <c:lblOffset val="100"/>
        <c:noMultiLvlLbl val="0"/>
      </c:catAx>
      <c:valAx>
        <c:axId val="2256922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6907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725440"/>
        <c:axId val="225764096"/>
      </c:barChart>
      <c:catAx>
        <c:axId val="225725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764096"/>
        <c:crosses val="autoZero"/>
        <c:auto val="1"/>
        <c:lblAlgn val="ctr"/>
        <c:lblOffset val="100"/>
        <c:noMultiLvlLbl val="0"/>
      </c:catAx>
      <c:valAx>
        <c:axId val="2257640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725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788672"/>
        <c:axId val="225790208"/>
      </c:barChart>
      <c:catAx>
        <c:axId val="2257886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790208"/>
        <c:crosses val="autoZero"/>
        <c:auto val="1"/>
        <c:lblAlgn val="ctr"/>
        <c:lblOffset val="100"/>
        <c:noMultiLvlLbl val="0"/>
      </c:catAx>
      <c:valAx>
        <c:axId val="2257902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7886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831168"/>
        <c:axId val="225914880"/>
      </c:barChart>
      <c:catAx>
        <c:axId val="2258311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914880"/>
        <c:crosses val="autoZero"/>
        <c:auto val="1"/>
        <c:lblAlgn val="ctr"/>
        <c:lblOffset val="100"/>
        <c:noMultiLvlLbl val="0"/>
      </c:catAx>
      <c:valAx>
        <c:axId val="2259148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8311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955840"/>
        <c:axId val="225957376"/>
      </c:barChart>
      <c:catAx>
        <c:axId val="2259558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957376"/>
        <c:crosses val="autoZero"/>
        <c:auto val="1"/>
        <c:lblAlgn val="ctr"/>
        <c:lblOffset val="100"/>
        <c:noMultiLvlLbl val="0"/>
      </c:catAx>
      <c:valAx>
        <c:axId val="22595737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59558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variación'!$K$9:$K$21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19020359.469999995</c:v>
                </c:pt>
                <c:pt idx="1">
                  <c:v>17935094.549999997</c:v>
                </c:pt>
                <c:pt idx="2">
                  <c:v>17671479.629999999</c:v>
                </c:pt>
                <c:pt idx="3">
                  <c:v>17435561.629999995</c:v>
                </c:pt>
                <c:pt idx="4">
                  <c:v>16809803.149999999</c:v>
                </c:pt>
                <c:pt idx="5">
                  <c:v>16305445.369999999</c:v>
                </c:pt>
                <c:pt idx="6">
                  <c:v>16661702.949999999</c:v>
                </c:pt>
                <c:pt idx="7">
                  <c:v>17189814.899999999</c:v>
                </c:pt>
                <c:pt idx="8">
                  <c:v>17712020.719999999</c:v>
                </c:pt>
                <c:pt idx="9">
                  <c:v>18336161.469999999</c:v>
                </c:pt>
                <c:pt idx="10">
                  <c:v>18862712.800000001</c:v>
                </c:pt>
                <c:pt idx="11">
                  <c:v>19323451.469999999</c:v>
                </c:pt>
                <c:pt idx="12">
                  <c:v>18876389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6441472"/>
        <c:axId val="226447360"/>
      </c:barChart>
      <c:catAx>
        <c:axId val="22644147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26447360"/>
        <c:crosses val="autoZero"/>
        <c:auto val="1"/>
        <c:lblAlgn val="ctr"/>
        <c:lblOffset val="100"/>
        <c:noMultiLvlLbl val="0"/>
      </c:catAx>
      <c:valAx>
        <c:axId val="22644736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26441472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/>
          </c:dPt>
          <c:dPt>
            <c:idx val="3"/>
            <c:invertIfNegative val="1"/>
            <c:bubble3D val="0"/>
            <c:extLst xmlns:c16r2="http://schemas.microsoft.com/office/drawing/2015/06/chart"/>
          </c:dPt>
          <c:dPt>
            <c:idx val="4"/>
            <c:invertIfNegative val="1"/>
            <c:bubble3D val="0"/>
            <c:extLst xmlns:c16r2="http://schemas.microsoft.com/office/drawing/2015/06/chart"/>
          </c:dPt>
          <c:dPt>
            <c:idx val="5"/>
            <c:invertIfNegative val="1"/>
            <c:bubble3D val="0"/>
            <c:extLst xmlns:c16r2="http://schemas.microsoft.com/office/drawing/2015/06/chart"/>
          </c:dPt>
          <c:dPt>
            <c:idx val="12"/>
            <c:invertIfNegative val="1"/>
            <c:bubble3D val="0"/>
            <c:extLst xmlns:c16r2="http://schemas.microsoft.com/office/drawing/2015/06/chart"/>
          </c:dPt>
          <c:dLbls>
            <c:txPr>
              <a:bodyPr rot="0" vert="horz"/>
              <a:lstStyle/>
              <a:p>
                <a:pPr>
                  <a:defRPr sz="11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variación'!$K$35:$K$47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-117196.68000000343</c:v>
                </c:pt>
                <c:pt idx="1">
                  <c:v>-66215.490000005811</c:v>
                </c:pt>
                <c:pt idx="2">
                  <c:v>-44984.640000000596</c:v>
                </c:pt>
                <c:pt idx="3">
                  <c:v>-64955.740000005811</c:v>
                </c:pt>
                <c:pt idx="4">
                  <c:v>-86173.75</c:v>
                </c:pt>
                <c:pt idx="5">
                  <c:v>-22241.810000000522</c:v>
                </c:pt>
                <c:pt idx="6">
                  <c:v>12182.449999999255</c:v>
                </c:pt>
                <c:pt idx="7">
                  <c:v>8916</c:v>
                </c:pt>
                <c:pt idx="8">
                  <c:v>12025.410000000149</c:v>
                </c:pt>
                <c:pt idx="9">
                  <c:v>26317.619999997318</c:v>
                </c:pt>
                <c:pt idx="10">
                  <c:v>22898.990000002086</c:v>
                </c:pt>
                <c:pt idx="11">
                  <c:v>3224.3799999989569</c:v>
                </c:pt>
                <c:pt idx="12">
                  <c:v>84013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26454912"/>
        <c:axId val="226595968"/>
      </c:barChart>
      <c:catAx>
        <c:axId val="22645491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26595968"/>
        <c:crosses val="autoZero"/>
        <c:auto val="1"/>
        <c:lblAlgn val="ctr"/>
        <c:lblOffset val="100"/>
        <c:noMultiLvlLbl val="0"/>
      </c:catAx>
      <c:valAx>
        <c:axId val="22659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26454912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VARIACIÓN</a:t>
            </a:r>
            <a:r>
              <a:rPr lang="es-ES" sz="1800" b="1" baseline="0">
                <a:solidFill>
                  <a:schemeClr val="tx1"/>
                </a:solidFill>
                <a:effectLst/>
              </a:rPr>
              <a:t> DIARIA DE</a:t>
            </a:r>
            <a:r>
              <a:rPr lang="es-ES" sz="1800" b="1">
                <a:solidFill>
                  <a:schemeClr val="tx1"/>
                </a:solidFill>
                <a:effectLst/>
              </a:rPr>
              <a:t> AFILIADOS</a:t>
            </a:r>
          </a:p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12 MARZO -30 SEPTIEMBRE</a:t>
            </a: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36452090956050726"/>
          <c:y val="1.3758605602888826E-2"/>
        </c:manualLayout>
      </c:layout>
      <c:overlay val="0"/>
      <c:spPr>
        <a:ln>
          <a:solidFill>
            <a:schemeClr val="lt1">
              <a:shade val="50000"/>
            </a:schemeClr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4.6245071258547696E-2"/>
          <c:y val="0.13357243427028437"/>
          <c:w val="0.91937873337939058"/>
          <c:h val="0.739027019810727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'COVID-19 Variación diaria'!$W$2</c:f>
              <c:strCache>
                <c:ptCount val="1"/>
                <c:pt idx="0">
                  <c:v>Diferencia diaria
de afiliados
</c:v>
                </c:pt>
              </c:strCache>
            </c:strRef>
          </c:tx>
          <c:spPr>
            <a:solidFill>
              <a:srgbClr val="7F7F7F"/>
            </a:solidFill>
            <a:effectLst/>
          </c:spPr>
          <c:invertIfNegative val="1"/>
          <c:cat>
            <c:multiLvlStrRef>
              <c:f>'COVID-19 Variación diaria'!$T$4:$U$145</c:f>
              <c:multiLvlStrCache>
                <c:ptCount val="142"/>
                <c:lvl>
                  <c:pt idx="0">
                    <c:v>12-mar</c:v>
                  </c:pt>
                  <c:pt idx="1">
                    <c:v>13-mar</c:v>
                  </c:pt>
                  <c:pt idx="2">
                    <c:v>16-mar</c:v>
                  </c:pt>
                  <c:pt idx="3">
                    <c:v>17-mar</c:v>
                  </c:pt>
                  <c:pt idx="4">
                    <c:v>18-mar</c:v>
                  </c:pt>
                  <c:pt idx="5">
                    <c:v>19-mar</c:v>
                  </c:pt>
                  <c:pt idx="6">
                    <c:v>20-mar</c:v>
                  </c:pt>
                  <c:pt idx="7">
                    <c:v>23-mar</c:v>
                  </c:pt>
                  <c:pt idx="8">
                    <c:v>24-mar</c:v>
                  </c:pt>
                  <c:pt idx="9">
                    <c:v>25-mar</c:v>
                  </c:pt>
                  <c:pt idx="10">
                    <c:v>26-mar</c:v>
                  </c:pt>
                  <c:pt idx="11">
                    <c:v>27-mar</c:v>
                  </c:pt>
                  <c:pt idx="12">
                    <c:v>30-mar</c:v>
                  </c:pt>
                  <c:pt idx="13">
                    <c:v>31-mar</c:v>
                  </c:pt>
                  <c:pt idx="14">
                    <c:v>01-abr</c:v>
                  </c:pt>
                  <c:pt idx="15">
                    <c:v>02-abr</c:v>
                  </c:pt>
                  <c:pt idx="16">
                    <c:v>03-abr</c:v>
                  </c:pt>
                  <c:pt idx="17">
                    <c:v>06-abr</c:v>
                  </c:pt>
                  <c:pt idx="18">
                    <c:v>07-abr</c:v>
                  </c:pt>
                  <c:pt idx="19">
                    <c:v>08-abr</c:v>
                  </c:pt>
                  <c:pt idx="20">
                    <c:v>13-abr</c:v>
                  </c:pt>
                  <c:pt idx="21">
                    <c:v>14-abr</c:v>
                  </c:pt>
                  <c:pt idx="22">
                    <c:v>15-abr</c:v>
                  </c:pt>
                  <c:pt idx="23">
                    <c:v>16-abr</c:v>
                  </c:pt>
                  <c:pt idx="24">
                    <c:v>17-abr</c:v>
                  </c:pt>
                  <c:pt idx="25">
                    <c:v>20-abr</c:v>
                  </c:pt>
                  <c:pt idx="26">
                    <c:v>21-abr</c:v>
                  </c:pt>
                  <c:pt idx="27">
                    <c:v>22-abr</c:v>
                  </c:pt>
                  <c:pt idx="28">
                    <c:v>23-abr</c:v>
                  </c:pt>
                  <c:pt idx="29">
                    <c:v>24-abr</c:v>
                  </c:pt>
                  <c:pt idx="30">
                    <c:v>27-abr</c:v>
                  </c:pt>
                  <c:pt idx="31">
                    <c:v>28-abr</c:v>
                  </c:pt>
                  <c:pt idx="32">
                    <c:v>29-abr</c:v>
                  </c:pt>
                  <c:pt idx="33">
                    <c:v>30-abr</c:v>
                  </c:pt>
                  <c:pt idx="34">
                    <c:v>04-may</c:v>
                  </c:pt>
                  <c:pt idx="35">
                    <c:v>05-may</c:v>
                  </c:pt>
                  <c:pt idx="36">
                    <c:v>06-may</c:v>
                  </c:pt>
                  <c:pt idx="37">
                    <c:v>07-may</c:v>
                  </c:pt>
                  <c:pt idx="38">
                    <c:v>08-may</c:v>
                  </c:pt>
                  <c:pt idx="39">
                    <c:v>11-may</c:v>
                  </c:pt>
                  <c:pt idx="40">
                    <c:v>12-may</c:v>
                  </c:pt>
                  <c:pt idx="41">
                    <c:v>13-may</c:v>
                  </c:pt>
                  <c:pt idx="42">
                    <c:v>14-may</c:v>
                  </c:pt>
                  <c:pt idx="43">
                    <c:v>15-may</c:v>
                  </c:pt>
                  <c:pt idx="44">
                    <c:v>18-may</c:v>
                  </c:pt>
                  <c:pt idx="45">
                    <c:v>19-may</c:v>
                  </c:pt>
                  <c:pt idx="46">
                    <c:v>20-may</c:v>
                  </c:pt>
                  <c:pt idx="47">
                    <c:v>21-may</c:v>
                  </c:pt>
                  <c:pt idx="48">
                    <c:v>22-may</c:v>
                  </c:pt>
                  <c:pt idx="49">
                    <c:v>25-may</c:v>
                  </c:pt>
                  <c:pt idx="50">
                    <c:v>26-may</c:v>
                  </c:pt>
                  <c:pt idx="51">
                    <c:v>27-may</c:v>
                  </c:pt>
                  <c:pt idx="52">
                    <c:v>28-may</c:v>
                  </c:pt>
                  <c:pt idx="53">
                    <c:v>29-may</c:v>
                  </c:pt>
                  <c:pt idx="54">
                    <c:v>01-jun</c:v>
                  </c:pt>
                  <c:pt idx="55">
                    <c:v>02-jun</c:v>
                  </c:pt>
                  <c:pt idx="56">
                    <c:v>03-jun</c:v>
                  </c:pt>
                  <c:pt idx="57">
                    <c:v>04-jun</c:v>
                  </c:pt>
                  <c:pt idx="58">
                    <c:v>05-jun</c:v>
                  </c:pt>
                  <c:pt idx="59">
                    <c:v>08-jun</c:v>
                  </c:pt>
                  <c:pt idx="60">
                    <c:v>09-jun</c:v>
                  </c:pt>
                  <c:pt idx="61">
                    <c:v>10-jun</c:v>
                  </c:pt>
                  <c:pt idx="62">
                    <c:v>11-jun</c:v>
                  </c:pt>
                  <c:pt idx="63">
                    <c:v>12-jun</c:v>
                  </c:pt>
                  <c:pt idx="64">
                    <c:v>15-jun</c:v>
                  </c:pt>
                  <c:pt idx="65">
                    <c:v>16-jun</c:v>
                  </c:pt>
                  <c:pt idx="66">
                    <c:v>17-jun</c:v>
                  </c:pt>
                  <c:pt idx="67">
                    <c:v>18-jun</c:v>
                  </c:pt>
                  <c:pt idx="68">
                    <c:v>19-jun</c:v>
                  </c:pt>
                  <c:pt idx="69">
                    <c:v>20-jun</c:v>
                  </c:pt>
                  <c:pt idx="70">
                    <c:v>23-jun</c:v>
                  </c:pt>
                  <c:pt idx="71">
                    <c:v>24-jun</c:v>
                  </c:pt>
                  <c:pt idx="72">
                    <c:v>25-jun</c:v>
                  </c:pt>
                  <c:pt idx="73">
                    <c:v>26-jun</c:v>
                  </c:pt>
                  <c:pt idx="74">
                    <c:v>29-jun</c:v>
                  </c:pt>
                  <c:pt idx="75">
                    <c:v>30-jun</c:v>
                  </c:pt>
                  <c:pt idx="76">
                    <c:v>01-jul</c:v>
                  </c:pt>
                  <c:pt idx="77">
                    <c:v>02-jul</c:v>
                  </c:pt>
                  <c:pt idx="78">
                    <c:v>03-jul</c:v>
                  </c:pt>
                  <c:pt idx="79">
                    <c:v>06-jul</c:v>
                  </c:pt>
                  <c:pt idx="80">
                    <c:v>07-jul</c:v>
                  </c:pt>
                  <c:pt idx="81">
                    <c:v>08-jul</c:v>
                  </c:pt>
                  <c:pt idx="82">
                    <c:v>09-jul</c:v>
                  </c:pt>
                  <c:pt idx="83">
                    <c:v>10-jul</c:v>
                  </c:pt>
                  <c:pt idx="84">
                    <c:v>13-jul</c:v>
                  </c:pt>
                  <c:pt idx="85">
                    <c:v>14-jul</c:v>
                  </c:pt>
                  <c:pt idx="86">
                    <c:v>15-jul</c:v>
                  </c:pt>
                  <c:pt idx="87">
                    <c:v>16-jul</c:v>
                  </c:pt>
                  <c:pt idx="88">
                    <c:v>17-jul</c:v>
                  </c:pt>
                  <c:pt idx="89">
                    <c:v>20-jul</c:v>
                  </c:pt>
                  <c:pt idx="90">
                    <c:v>21-jul</c:v>
                  </c:pt>
                  <c:pt idx="91">
                    <c:v>22-jul</c:v>
                  </c:pt>
                  <c:pt idx="92">
                    <c:v>23-jul</c:v>
                  </c:pt>
                  <c:pt idx="93">
                    <c:v>24-jul</c:v>
                  </c:pt>
                  <c:pt idx="94">
                    <c:v>27-jul</c:v>
                  </c:pt>
                  <c:pt idx="95">
                    <c:v>28-jul</c:v>
                  </c:pt>
                  <c:pt idx="96">
                    <c:v>29-jul</c:v>
                  </c:pt>
                  <c:pt idx="97">
                    <c:v>30-jul</c:v>
                  </c:pt>
                  <c:pt idx="98">
                    <c:v>31-jul</c:v>
                  </c:pt>
                  <c:pt idx="99">
                    <c:v>03-ago</c:v>
                  </c:pt>
                  <c:pt idx="100">
                    <c:v>04-ago</c:v>
                  </c:pt>
                  <c:pt idx="101">
                    <c:v>05-ago</c:v>
                  </c:pt>
                  <c:pt idx="102">
                    <c:v>06-ago</c:v>
                  </c:pt>
                  <c:pt idx="103">
                    <c:v>07-ago</c:v>
                  </c:pt>
                  <c:pt idx="104">
                    <c:v>10-ago</c:v>
                  </c:pt>
                  <c:pt idx="105">
                    <c:v>11-ago</c:v>
                  </c:pt>
                  <c:pt idx="106">
                    <c:v>12-ago</c:v>
                  </c:pt>
                  <c:pt idx="107">
                    <c:v>13-ago</c:v>
                  </c:pt>
                  <c:pt idx="108">
                    <c:v>14-ago</c:v>
                  </c:pt>
                  <c:pt idx="109">
                    <c:v>17-ago</c:v>
                  </c:pt>
                  <c:pt idx="110">
                    <c:v>18-ago</c:v>
                  </c:pt>
                  <c:pt idx="111">
                    <c:v>19-ago</c:v>
                  </c:pt>
                  <c:pt idx="112">
                    <c:v>20-ago</c:v>
                  </c:pt>
                  <c:pt idx="113">
                    <c:v>21-ago</c:v>
                  </c:pt>
                  <c:pt idx="114">
                    <c:v>24-ago</c:v>
                  </c:pt>
                  <c:pt idx="115">
                    <c:v>25-ago</c:v>
                  </c:pt>
                  <c:pt idx="116">
                    <c:v>26-ago</c:v>
                  </c:pt>
                  <c:pt idx="117">
                    <c:v>27-ago</c:v>
                  </c:pt>
                  <c:pt idx="118">
                    <c:v>28-ago</c:v>
                  </c:pt>
                  <c:pt idx="119">
                    <c:v>31-ago</c:v>
                  </c:pt>
                  <c:pt idx="120">
                    <c:v>01-sep</c:v>
                  </c:pt>
                  <c:pt idx="121">
                    <c:v>02-sep</c:v>
                  </c:pt>
                  <c:pt idx="122">
                    <c:v>03-sep</c:v>
                  </c:pt>
                  <c:pt idx="123">
                    <c:v>04-sep</c:v>
                  </c:pt>
                  <c:pt idx="124">
                    <c:v>07-sep</c:v>
                  </c:pt>
                  <c:pt idx="125">
                    <c:v>08-sep</c:v>
                  </c:pt>
                  <c:pt idx="126">
                    <c:v>09-sep</c:v>
                  </c:pt>
                  <c:pt idx="127">
                    <c:v>10-sep</c:v>
                  </c:pt>
                  <c:pt idx="128">
                    <c:v>11-sep</c:v>
                  </c:pt>
                  <c:pt idx="129">
                    <c:v>14-sep</c:v>
                  </c:pt>
                  <c:pt idx="130">
                    <c:v>15-sep</c:v>
                  </c:pt>
                  <c:pt idx="131">
                    <c:v>16-sep</c:v>
                  </c:pt>
                  <c:pt idx="132">
                    <c:v>17-sep</c:v>
                  </c:pt>
                  <c:pt idx="133">
                    <c:v>18-sep</c:v>
                  </c:pt>
                  <c:pt idx="134">
                    <c:v>21-sep</c:v>
                  </c:pt>
                  <c:pt idx="135">
                    <c:v>22-sep</c:v>
                  </c:pt>
                  <c:pt idx="136">
                    <c:v>23-sep</c:v>
                  </c:pt>
                  <c:pt idx="137">
                    <c:v>24-sep</c:v>
                  </c:pt>
                  <c:pt idx="138">
                    <c:v>25-sep</c:v>
                  </c:pt>
                  <c:pt idx="139">
                    <c:v>28-sep</c:v>
                  </c:pt>
                  <c:pt idx="140">
                    <c:v>29-sep</c:v>
                  </c:pt>
                  <c:pt idx="141">
                    <c:v>30-sep</c:v>
                  </c:pt>
                </c:lvl>
                <c:lvl>
                  <c:pt idx="0">
                    <c:v>MARZO</c:v>
                  </c:pt>
                  <c:pt idx="14">
                    <c:v>ABRIL</c:v>
                  </c:pt>
                  <c:pt idx="34">
                    <c:v>MAYO</c:v>
                  </c:pt>
                  <c:pt idx="54">
                    <c:v>JUNIO</c:v>
                  </c:pt>
                  <c:pt idx="76">
                    <c:v>JULIO</c:v>
                  </c:pt>
                  <c:pt idx="99">
                    <c:v>AGOSTO</c:v>
                  </c:pt>
                  <c:pt idx="120">
                    <c:v>SEPTIEMBRE</c:v>
                  </c:pt>
                </c:lvl>
              </c:multiLvlStrCache>
            </c:multiLvlStrRef>
          </c:cat>
          <c:val>
            <c:numRef>
              <c:f>'COVID-19 Variación diaria'!$W$4:$W$145</c:f>
              <c:numCache>
                <c:formatCode>#,##0</c:formatCode>
                <c:ptCount val="142"/>
                <c:pt idx="0">
                  <c:v>-8189</c:v>
                </c:pt>
                <c:pt idx="1">
                  <c:v>-76785</c:v>
                </c:pt>
                <c:pt idx="2">
                  <c:v>-178569</c:v>
                </c:pt>
                <c:pt idx="3">
                  <c:v>-84988</c:v>
                </c:pt>
                <c:pt idx="4">
                  <c:v>-75532</c:v>
                </c:pt>
                <c:pt idx="5">
                  <c:v>-55834</c:v>
                </c:pt>
                <c:pt idx="6">
                  <c:v>-75426</c:v>
                </c:pt>
                <c:pt idx="7">
                  <c:v>-69335</c:v>
                </c:pt>
                <c:pt idx="8">
                  <c:v>-32668</c:v>
                </c:pt>
                <c:pt idx="9">
                  <c:v>-22592</c:v>
                </c:pt>
                <c:pt idx="10">
                  <c:v>-18496</c:v>
                </c:pt>
                <c:pt idx="11">
                  <c:v>-33022</c:v>
                </c:pt>
                <c:pt idx="12">
                  <c:v>-47215</c:v>
                </c:pt>
                <c:pt idx="13">
                  <c:v>-120171</c:v>
                </c:pt>
                <c:pt idx="14">
                  <c:v>25224</c:v>
                </c:pt>
                <c:pt idx="15">
                  <c:v>-20703</c:v>
                </c:pt>
                <c:pt idx="16">
                  <c:v>-26107</c:v>
                </c:pt>
                <c:pt idx="17">
                  <c:v>-1479</c:v>
                </c:pt>
                <c:pt idx="18">
                  <c:v>-270</c:v>
                </c:pt>
                <c:pt idx="19">
                  <c:v>-8866</c:v>
                </c:pt>
                <c:pt idx="20">
                  <c:v>10081</c:v>
                </c:pt>
                <c:pt idx="21">
                  <c:v>32345</c:v>
                </c:pt>
                <c:pt idx="22">
                  <c:v>7752</c:v>
                </c:pt>
                <c:pt idx="23">
                  <c:v>3371</c:v>
                </c:pt>
                <c:pt idx="24">
                  <c:v>-10247</c:v>
                </c:pt>
                <c:pt idx="25">
                  <c:v>19871</c:v>
                </c:pt>
                <c:pt idx="26">
                  <c:v>6244</c:v>
                </c:pt>
                <c:pt idx="27">
                  <c:v>3630</c:v>
                </c:pt>
                <c:pt idx="28">
                  <c:v>3959</c:v>
                </c:pt>
                <c:pt idx="29">
                  <c:v>-9568</c:v>
                </c:pt>
                <c:pt idx="30">
                  <c:v>13532</c:v>
                </c:pt>
                <c:pt idx="31">
                  <c:v>4173</c:v>
                </c:pt>
                <c:pt idx="32">
                  <c:v>1872</c:v>
                </c:pt>
                <c:pt idx="33">
                  <c:v>-103888</c:v>
                </c:pt>
                <c:pt idx="34">
                  <c:v>83500</c:v>
                </c:pt>
                <c:pt idx="35">
                  <c:v>16724</c:v>
                </c:pt>
                <c:pt idx="36">
                  <c:v>10453</c:v>
                </c:pt>
                <c:pt idx="37">
                  <c:v>6212</c:v>
                </c:pt>
                <c:pt idx="38">
                  <c:v>-6610</c:v>
                </c:pt>
                <c:pt idx="39">
                  <c:v>31503</c:v>
                </c:pt>
                <c:pt idx="40">
                  <c:v>8514</c:v>
                </c:pt>
                <c:pt idx="41">
                  <c:v>3688</c:v>
                </c:pt>
                <c:pt idx="42">
                  <c:v>653</c:v>
                </c:pt>
                <c:pt idx="43">
                  <c:v>-12882</c:v>
                </c:pt>
                <c:pt idx="44">
                  <c:v>29380</c:v>
                </c:pt>
                <c:pt idx="45">
                  <c:v>8348</c:v>
                </c:pt>
                <c:pt idx="46">
                  <c:v>6000</c:v>
                </c:pt>
                <c:pt idx="47">
                  <c:v>4243</c:v>
                </c:pt>
                <c:pt idx="48">
                  <c:v>-9048</c:v>
                </c:pt>
                <c:pt idx="49">
                  <c:v>22656</c:v>
                </c:pt>
                <c:pt idx="50">
                  <c:v>6315</c:v>
                </c:pt>
                <c:pt idx="51">
                  <c:v>2585</c:v>
                </c:pt>
                <c:pt idx="52">
                  <c:v>-456</c:v>
                </c:pt>
                <c:pt idx="53">
                  <c:v>-23964</c:v>
                </c:pt>
                <c:pt idx="54">
                  <c:v>9084</c:v>
                </c:pt>
                <c:pt idx="55">
                  <c:v>2926</c:v>
                </c:pt>
                <c:pt idx="56">
                  <c:v>-3563</c:v>
                </c:pt>
                <c:pt idx="57">
                  <c:v>4398</c:v>
                </c:pt>
                <c:pt idx="58">
                  <c:v>-7737</c:v>
                </c:pt>
                <c:pt idx="59">
                  <c:v>33787</c:v>
                </c:pt>
                <c:pt idx="60">
                  <c:v>8477</c:v>
                </c:pt>
                <c:pt idx="61">
                  <c:v>7445</c:v>
                </c:pt>
                <c:pt idx="62">
                  <c:v>4390</c:v>
                </c:pt>
                <c:pt idx="63">
                  <c:v>-11569</c:v>
                </c:pt>
                <c:pt idx="64">
                  <c:v>36911</c:v>
                </c:pt>
                <c:pt idx="65">
                  <c:v>16148</c:v>
                </c:pt>
                <c:pt idx="66">
                  <c:v>-283</c:v>
                </c:pt>
                <c:pt idx="67">
                  <c:v>-2996</c:v>
                </c:pt>
                <c:pt idx="68">
                  <c:v>-46866</c:v>
                </c:pt>
                <c:pt idx="69">
                  <c:v>-923</c:v>
                </c:pt>
                <c:pt idx="70">
                  <c:v>-12350</c:v>
                </c:pt>
                <c:pt idx="71">
                  <c:v>1310</c:v>
                </c:pt>
                <c:pt idx="72">
                  <c:v>318</c:v>
                </c:pt>
                <c:pt idx="73">
                  <c:v>-10517</c:v>
                </c:pt>
                <c:pt idx="74">
                  <c:v>33204</c:v>
                </c:pt>
                <c:pt idx="75">
                  <c:v>-161500</c:v>
                </c:pt>
                <c:pt idx="76">
                  <c:v>174151</c:v>
                </c:pt>
                <c:pt idx="77">
                  <c:v>-5211</c:v>
                </c:pt>
                <c:pt idx="78">
                  <c:v>-13979</c:v>
                </c:pt>
                <c:pt idx="79">
                  <c:v>74208</c:v>
                </c:pt>
                <c:pt idx="80">
                  <c:v>12418</c:v>
                </c:pt>
                <c:pt idx="81">
                  <c:v>20885</c:v>
                </c:pt>
                <c:pt idx="82">
                  <c:v>-762</c:v>
                </c:pt>
                <c:pt idx="83">
                  <c:v>6271</c:v>
                </c:pt>
                <c:pt idx="84">
                  <c:v>36132</c:v>
                </c:pt>
                <c:pt idx="85">
                  <c:v>13589</c:v>
                </c:pt>
                <c:pt idx="86">
                  <c:v>8106</c:v>
                </c:pt>
                <c:pt idx="87">
                  <c:v>-3483</c:v>
                </c:pt>
                <c:pt idx="88">
                  <c:v>8969</c:v>
                </c:pt>
                <c:pt idx="89">
                  <c:v>30134</c:v>
                </c:pt>
                <c:pt idx="90">
                  <c:v>13173</c:v>
                </c:pt>
                <c:pt idx="91">
                  <c:v>6206</c:v>
                </c:pt>
                <c:pt idx="92">
                  <c:v>4048</c:v>
                </c:pt>
                <c:pt idx="93">
                  <c:v>-14633</c:v>
                </c:pt>
                <c:pt idx="94">
                  <c:v>11130</c:v>
                </c:pt>
                <c:pt idx="95">
                  <c:v>-2391</c:v>
                </c:pt>
                <c:pt idx="96">
                  <c:v>-997</c:v>
                </c:pt>
                <c:pt idx="97">
                  <c:v>-10405</c:v>
                </c:pt>
                <c:pt idx="98">
                  <c:v>-177982</c:v>
                </c:pt>
                <c:pt idx="99">
                  <c:v>103256</c:v>
                </c:pt>
                <c:pt idx="100">
                  <c:v>359</c:v>
                </c:pt>
                <c:pt idx="101">
                  <c:v>5933</c:v>
                </c:pt>
                <c:pt idx="102">
                  <c:v>4464</c:v>
                </c:pt>
                <c:pt idx="103">
                  <c:v>-19414</c:v>
                </c:pt>
                <c:pt idx="104">
                  <c:v>13646</c:v>
                </c:pt>
                <c:pt idx="105">
                  <c:v>6296</c:v>
                </c:pt>
                <c:pt idx="106">
                  <c:v>3560</c:v>
                </c:pt>
                <c:pt idx="107">
                  <c:v>1301</c:v>
                </c:pt>
                <c:pt idx="108">
                  <c:v>2634</c:v>
                </c:pt>
                <c:pt idx="109">
                  <c:v>21847</c:v>
                </c:pt>
                <c:pt idx="110">
                  <c:v>1441</c:v>
                </c:pt>
                <c:pt idx="111">
                  <c:v>1422</c:v>
                </c:pt>
                <c:pt idx="112">
                  <c:v>1079</c:v>
                </c:pt>
                <c:pt idx="113">
                  <c:v>-15110</c:v>
                </c:pt>
                <c:pt idx="114">
                  <c:v>21243</c:v>
                </c:pt>
                <c:pt idx="115">
                  <c:v>134</c:v>
                </c:pt>
                <c:pt idx="116">
                  <c:v>1791</c:v>
                </c:pt>
                <c:pt idx="117">
                  <c:v>-1021</c:v>
                </c:pt>
                <c:pt idx="118">
                  <c:v>-25836</c:v>
                </c:pt>
                <c:pt idx="119">
                  <c:v>-211566</c:v>
                </c:pt>
                <c:pt idx="120">
                  <c:v>145156</c:v>
                </c:pt>
                <c:pt idx="121">
                  <c:v>-17171</c:v>
                </c:pt>
                <c:pt idx="122">
                  <c:v>6516</c:v>
                </c:pt>
                <c:pt idx="123">
                  <c:v>-7832</c:v>
                </c:pt>
                <c:pt idx="124">
                  <c:v>49840</c:v>
                </c:pt>
                <c:pt idx="125">
                  <c:v>13138</c:v>
                </c:pt>
                <c:pt idx="126">
                  <c:v>23066</c:v>
                </c:pt>
                <c:pt idx="127">
                  <c:v>24982</c:v>
                </c:pt>
                <c:pt idx="128">
                  <c:v>6943</c:v>
                </c:pt>
                <c:pt idx="129">
                  <c:v>57025</c:v>
                </c:pt>
                <c:pt idx="130">
                  <c:v>9621</c:v>
                </c:pt>
                <c:pt idx="131">
                  <c:v>21977</c:v>
                </c:pt>
                <c:pt idx="132">
                  <c:v>19435</c:v>
                </c:pt>
                <c:pt idx="133">
                  <c:v>-15046</c:v>
                </c:pt>
                <c:pt idx="134">
                  <c:v>40499</c:v>
                </c:pt>
                <c:pt idx="135">
                  <c:v>10829</c:v>
                </c:pt>
                <c:pt idx="136">
                  <c:v>10769</c:v>
                </c:pt>
                <c:pt idx="137">
                  <c:v>8302</c:v>
                </c:pt>
                <c:pt idx="138">
                  <c:v>-35550</c:v>
                </c:pt>
                <c:pt idx="139">
                  <c:v>47310</c:v>
                </c:pt>
                <c:pt idx="140">
                  <c:v>301</c:v>
                </c:pt>
                <c:pt idx="141">
                  <c:v>-167687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BF900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70"/>
        <c:axId val="238226816"/>
        <c:axId val="238388352"/>
      </c:barChart>
      <c:catAx>
        <c:axId val="238226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>
            <a:noFill/>
          </a:ln>
        </c:spPr>
        <c:txPr>
          <a:bodyPr rot="-1200000" vert="horz" anchor="ctr" anchorCtr="0"/>
          <a:lstStyle/>
          <a:p>
            <a:pPr>
              <a:defRPr sz="1050">
                <a:solidFill>
                  <a:schemeClr val="tx1"/>
                </a:solidFill>
              </a:defRPr>
            </a:pPr>
            <a:endParaRPr lang="es-ES"/>
          </a:p>
        </c:txPr>
        <c:crossAx val="238388352"/>
        <c:crosses val="autoZero"/>
        <c:auto val="0"/>
        <c:lblAlgn val="ctr"/>
        <c:lblOffset val="300"/>
        <c:noMultiLvlLbl val="0"/>
      </c:catAx>
      <c:valAx>
        <c:axId val="23838835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es-ES"/>
          </a:p>
        </c:txPr>
        <c:crossAx val="238226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>
          <a:solidFill>
            <a:srgbClr val="FF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BB5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69D-431D-BED6-4E814049E2D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69D-431D-BED6-4E814049E2D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69D-431D-BED6-4E814049E2D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6.259106786791756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45654630850966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7.875593058236896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Género'!$N$20:$N$23</c:f>
              <c:strCache>
                <c:ptCount val="4"/>
                <c:pt idx="0">
                  <c:v>del 12/03 al 30/04</c:v>
                </c:pt>
                <c:pt idx="1">
                  <c:v>del 01/05  al 30/09</c:v>
                </c:pt>
                <c:pt idx="3">
                  <c:v>ACUMULADO: del 12/03 al 30/09</c:v>
                </c:pt>
              </c:strCache>
            </c:strRef>
          </c:cat>
          <c:val>
            <c:numRef>
              <c:f>'COVID-19 Totales y Género'!$O$20:$O$23</c:f>
              <c:numCache>
                <c:formatCode>0.00%</c:formatCode>
                <c:ptCount val="4"/>
                <c:pt idx="0">
                  <c:v>-4.9001414269805532E-2</c:v>
                </c:pt>
                <c:pt idx="1">
                  <c:v>2.4318232050445587E-2</c:v>
                </c:pt>
                <c:pt idx="3">
                  <c:v>-2.5874809982373015E-2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69D-431D-BED6-4E814049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68"/>
        <c:axId val="249946112"/>
        <c:axId val="249947648"/>
      </c:barChart>
      <c:scatterChart>
        <c:scatterStyle val="lineMarker"/>
        <c:varyColors val="0"/>
        <c:ser>
          <c:idx val="1"/>
          <c:order val="1"/>
          <c:tx>
            <c:v>VALORES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3909890265340168E-2"/>
                  <c:y val="2.599013156489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2913942049622208E-2"/>
                  <c:y val="-4.3121738502881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5788829640721488E-2"/>
                  <c:y val="6.8819148909860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Género'!$O$14:$O$17</c:f>
              <c:numCache>
                <c:formatCode>#,##0</c:formatCode>
                <c:ptCount val="4"/>
                <c:pt idx="0">
                  <c:v>-947896</c:v>
                </c:pt>
                <c:pt idx="1">
                  <c:v>447367</c:v>
                </c:pt>
                <c:pt idx="3">
                  <c:v>-500529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53376"/>
        <c:axId val="249949184"/>
      </c:scatterChart>
      <c:catAx>
        <c:axId val="24994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249947648"/>
        <c:crosses val="autoZero"/>
        <c:auto val="0"/>
        <c:lblAlgn val="ctr"/>
        <c:lblOffset val="100"/>
        <c:noMultiLvlLbl val="0"/>
      </c:catAx>
      <c:valAx>
        <c:axId val="249947648"/>
        <c:scaling>
          <c:orientation val="minMax"/>
          <c:min val="-7.0000000000000007E-2"/>
        </c:scaling>
        <c:delete val="0"/>
        <c:axPos val="l"/>
        <c:numFmt formatCode="0.00%" sourceLinked="1"/>
        <c:majorTickMark val="out"/>
        <c:minorTickMark val="none"/>
        <c:tickLblPos val="nextTo"/>
        <c:crossAx val="249946112"/>
        <c:crosses val="autoZero"/>
        <c:crossBetween val="between"/>
      </c:valAx>
      <c:valAx>
        <c:axId val="24994918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0053376"/>
        <c:crosses val="max"/>
        <c:crossBetween val="midCat"/>
      </c:valAx>
      <c:valAx>
        <c:axId val="250053376"/>
        <c:scaling>
          <c:orientation val="minMax"/>
        </c:scaling>
        <c:delete val="1"/>
        <c:axPos val="b"/>
        <c:majorTickMark val="out"/>
        <c:minorTickMark val="none"/>
        <c:tickLblPos val="nextTo"/>
        <c:crossAx val="249949184"/>
        <c:crosses val="autoZero"/>
        <c:crossBetween val="midCat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F7F7F"/>
            </a:solidFill>
            <a:ln>
              <a:solidFill>
                <a:schemeClr val="accent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D10-4B4E-BBBF-7BF0B8A9E36B}"/>
              </c:ext>
            </c:extLst>
          </c:dPt>
          <c:dPt>
            <c:idx val="1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7F7F7F"/>
              </a:solidFill>
              <a:ln w="50800">
                <a:solidFill>
                  <a:schemeClr val="tx2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D10-4B4E-BBBF-7BF0B8A9E36B}"/>
              </c:ext>
            </c:extLst>
          </c:dPt>
          <c:dLbls>
            <c:dLbl>
              <c:idx val="1"/>
              <c:layout>
                <c:manualLayout>
                  <c:x val="0"/>
                  <c:y val="-4.281283710895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Género'!$N$20:$N$23</c:f>
              <c:strCache>
                <c:ptCount val="4"/>
                <c:pt idx="0">
                  <c:v>del 12/03 al 30/04</c:v>
                </c:pt>
                <c:pt idx="1">
                  <c:v>del 01/05  al 30/09</c:v>
                </c:pt>
                <c:pt idx="3">
                  <c:v>ACUMULADO: del 12/03 al 30/09</c:v>
                </c:pt>
              </c:strCache>
            </c:strRef>
          </c:cat>
          <c:val>
            <c:numRef>
              <c:f>'COVID-19 Totales y Género'!$P$20:$P$23</c:f>
              <c:numCache>
                <c:formatCode>0.00%</c:formatCode>
                <c:ptCount val="4"/>
                <c:pt idx="0">
                  <c:v>-5.0852538690589255E-2</c:v>
                </c:pt>
                <c:pt idx="1">
                  <c:v>3.0412979604144574E-2</c:v>
                </c:pt>
                <c:pt idx="3">
                  <c:v>-2.198613630846058E-2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D10-4B4E-BBBF-7BF0B8A9E36B}"/>
            </c:ext>
          </c:extLst>
        </c:ser>
        <c:ser>
          <c:idx val="1"/>
          <c:order val="1"/>
          <c:spPr>
            <a:solidFill>
              <a:srgbClr val="DBB53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D00-48A5-BD57-5B29AE937747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DBB534"/>
              </a:solidFill>
              <a:ln w="508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</c:dPt>
          <c:dLbls>
            <c:dLbl>
              <c:idx val="1"/>
              <c:layout>
                <c:manualLayout>
                  <c:x val="1.8790462375576067E-3"/>
                  <c:y val="-5.9937747213232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Género'!$N$20:$N$23</c:f>
              <c:strCache>
                <c:ptCount val="4"/>
                <c:pt idx="0">
                  <c:v>del 12/03 al 30/04</c:v>
                </c:pt>
                <c:pt idx="1">
                  <c:v>del 01/05  al 30/09</c:v>
                </c:pt>
                <c:pt idx="3">
                  <c:v>ACUMULADO: del 12/03 al 30/09</c:v>
                </c:pt>
              </c:strCache>
            </c:strRef>
          </c:cat>
          <c:val>
            <c:numRef>
              <c:f>'COVID-19 Totales y Género'!$Q$20:$Q$23</c:f>
              <c:numCache>
                <c:formatCode>0.00%</c:formatCode>
                <c:ptCount val="4"/>
                <c:pt idx="0">
                  <c:v>-4.6887074172419774E-2</c:v>
                </c:pt>
                <c:pt idx="1">
                  <c:v>1.7385821275128333E-2</c:v>
                </c:pt>
                <c:pt idx="3">
                  <c:v>-3.0316423188966879E-2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D10-4B4E-BBBF-7BF0B8A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28"/>
        <c:axId val="250790656"/>
        <c:axId val="250792192"/>
      </c:ba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1650086672857163"/>
                  <c:y val="5.1375404530744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20105794741866392"/>
                  <c:y val="0.1027195702984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38708352493686699"/>
                  <c:y val="0.33108594030924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Género'!$P$14:$Q$14</c:f>
              <c:numCache>
                <c:formatCode>#,##0</c:formatCode>
                <c:ptCount val="2"/>
                <c:pt idx="0">
                  <c:v>-524500</c:v>
                </c:pt>
                <c:pt idx="1">
                  <c:v>-423396</c:v>
                </c:pt>
              </c:numCache>
            </c:numRef>
          </c:yVal>
          <c:smooth val="0"/>
        </c:ser>
        <c:ser>
          <c:idx val="3"/>
          <c:order val="3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771040435299555E-2"/>
                  <c:y val="-3.425026968716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7580924751152134E-3"/>
                  <c:y val="-5.993819669183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9354176246843349"/>
                  <c:y val="0.13985526788924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Género'!$P$15:$Q$15</c:f>
              <c:numCache>
                <c:formatCode>#,##0</c:formatCode>
                <c:ptCount val="2"/>
                <c:pt idx="0">
                  <c:v>297732</c:v>
                </c:pt>
                <c:pt idx="1">
                  <c:v>149635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'COVID-19 Totales y Género'!$N$17</c:f>
              <c:strCache>
                <c:ptCount val="1"/>
                <c:pt idx="0">
                  <c:v>ACUMULADO: del 12/03 al 30/09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4941891604776506"/>
                  <c:y val="6.2792161093131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1339017226267349"/>
                  <c:y val="0.10856863538295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0105794741866392"/>
                  <c:y val="0.32537756202804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Género'!$P$17:$Q$17</c:f>
              <c:numCache>
                <c:formatCode>#,##0</c:formatCode>
                <c:ptCount val="2"/>
                <c:pt idx="0">
                  <c:v>-226768</c:v>
                </c:pt>
                <c:pt idx="1">
                  <c:v>-273761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852864"/>
        <c:axId val="250851328"/>
      </c:scatterChart>
      <c:catAx>
        <c:axId val="25079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250792192"/>
        <c:crosses val="autoZero"/>
        <c:auto val="0"/>
        <c:lblAlgn val="ctr"/>
        <c:lblOffset val="100"/>
        <c:noMultiLvlLbl val="0"/>
      </c:catAx>
      <c:valAx>
        <c:axId val="2507921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50790656"/>
        <c:crosses val="autoZero"/>
        <c:crossBetween val="between"/>
      </c:valAx>
      <c:valAx>
        <c:axId val="25085132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0852864"/>
        <c:crosses val="max"/>
        <c:crossBetween val="midCat"/>
      </c:valAx>
      <c:valAx>
        <c:axId val="250852864"/>
        <c:scaling>
          <c:orientation val="minMax"/>
        </c:scaling>
        <c:delete val="1"/>
        <c:axPos val="b"/>
        <c:majorTickMark val="out"/>
        <c:minorTickMark val="none"/>
        <c:tickLblPos val="nextTo"/>
        <c:crossAx val="250851328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170752"/>
        <c:axId val="224172288"/>
      </c:barChart>
      <c:catAx>
        <c:axId val="2241707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172288"/>
        <c:crosses val="autoZero"/>
        <c:auto val="0"/>
        <c:lblAlgn val="ctr"/>
        <c:lblOffset val="100"/>
        <c:noMultiLvlLbl val="0"/>
      </c:catAx>
      <c:valAx>
        <c:axId val="22417228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41707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contrato'!$O$18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4834206137530144E-2"/>
                  <c:y val="2.155125967112777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6711979648906221E-2"/>
                  <c:y val="-2.737009841646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7801047365036172E-2"/>
                  <c:y val="-2.7370099782332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801047365036172E-2"/>
                  <c:y val="-2.7370099782332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3734729820048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9311373605304748E-3"/>
                  <c:y val="-1.367556411513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contrato'!$P$18:$U$18</c:f>
              <c:numCache>
                <c:formatCode>0.00%</c:formatCode>
                <c:ptCount val="6"/>
                <c:pt idx="0">
                  <c:v>-5.9524318846803537E-2</c:v>
                </c:pt>
                <c:pt idx="1">
                  <c:v>2.6009120081067483E-2</c:v>
                </c:pt>
                <c:pt idx="2">
                  <c:v>-4.8189659101844029E-2</c:v>
                </c:pt>
                <c:pt idx="3">
                  <c:v>-1.8579454781840199E-2</c:v>
                </c:pt>
                <c:pt idx="4">
                  <c:v>-4.4360584375929712E-2</c:v>
                </c:pt>
                <c:pt idx="5">
                  <c:v>-2.4213075060532718E-2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362-4DD3-A157-1F533B7DB4D9}"/>
            </c:ext>
          </c:extLst>
        </c:ser>
        <c:ser>
          <c:idx val="1"/>
          <c:order val="1"/>
          <c:tx>
            <c:strRef>
              <c:f>'COVID-19 Regim. y Tipo contrato'!$O$19</c:f>
              <c:strCache>
                <c:ptCount val="1"/>
                <c:pt idx="0">
                  <c:v>del 01/05 al 30/09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1.7801047365036172E-2"/>
                  <c:y val="-2.1896079825865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2635253502566318E-2"/>
                  <c:y val="1.0948470938126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90052368251803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9005639572402578E-3"/>
                  <c:y val="-3.832408752326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7801047365036172E-2"/>
                  <c:y val="-2.1896079825865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contrato'!$P$19:$U$19</c:f>
              <c:numCache>
                <c:formatCode>0.00%</c:formatCode>
                <c:ptCount val="6"/>
                <c:pt idx="0">
                  <c:v>3.1008876957925757E-2</c:v>
                </c:pt>
                <c:pt idx="1">
                  <c:v>-4.5244159294902997E-2</c:v>
                </c:pt>
                <c:pt idx="2">
                  <c:v>-6.9971372928794295E-3</c:v>
                </c:pt>
                <c:pt idx="3">
                  <c:v>1.5395235137918073E-2</c:v>
                </c:pt>
                <c:pt idx="4">
                  <c:v>3.3868589218417178E-2</c:v>
                </c:pt>
                <c:pt idx="5">
                  <c:v>-3.9702233250620389E-2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251026816"/>
        <c:axId val="251098240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4938881250993687E-2"/>
                  <c:y val="2.767707052037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1199133956211483E-2"/>
                  <c:y val="-0.20258779208158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0104607988926615E-2"/>
                  <c:y val="0.3229691445610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3074034585636392E-2"/>
                  <c:y val="0.13136164116254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8237348232638662E-2"/>
                  <c:y val="0.30380810758388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4173704441513985E-2"/>
                  <c:y val="0.205254181093708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contrato'!$P$14:$U$14</c:f>
              <c:numCache>
                <c:formatCode>#,##0</c:formatCode>
                <c:ptCount val="6"/>
                <c:pt idx="0">
                  <c:v>-884869</c:v>
                </c:pt>
                <c:pt idx="1">
                  <c:v>19558</c:v>
                </c:pt>
                <c:pt idx="2">
                  <c:v>-19030</c:v>
                </c:pt>
                <c:pt idx="3">
                  <c:v>-60692</c:v>
                </c:pt>
                <c:pt idx="4">
                  <c:v>-2833</c:v>
                </c:pt>
                <c:pt idx="5">
                  <c:v>-30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3071462641340035E-2"/>
                  <c:y val="-3.2885033342257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0104607988926615E-2"/>
                  <c:y val="0.28186010436189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8545729169589274E-2"/>
                  <c:y val="7.1128066433592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1204277844804209E-2"/>
                  <c:y val="-0.12594931769845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5266593716973895E-2"/>
                  <c:y val="-0.2682664569598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9673924225844767E-2"/>
                  <c:y val="0.2819236975997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contrato'!$P$15:$V$15</c:f>
              <c:numCache>
                <c:formatCode>#,##0</c:formatCode>
                <c:ptCount val="7"/>
                <c:pt idx="0">
                  <c:v>433529</c:v>
                </c:pt>
                <c:pt idx="1">
                  <c:v>-34907</c:v>
                </c:pt>
                <c:pt idx="2">
                  <c:v>-2630</c:v>
                </c:pt>
                <c:pt idx="3">
                  <c:v>49356</c:v>
                </c:pt>
                <c:pt idx="4">
                  <c:v>2067</c:v>
                </c:pt>
                <c:pt idx="5">
                  <c:v>-48</c:v>
                </c:pt>
                <c:pt idx="6">
                  <c:v>447367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101568"/>
        <c:axId val="251099776"/>
      </c:scatterChart>
      <c:catAx>
        <c:axId val="2510268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251098240"/>
        <c:crosses val="autoZero"/>
        <c:auto val="0"/>
        <c:lblAlgn val="ctr"/>
        <c:lblOffset val="100"/>
        <c:noMultiLvlLbl val="0"/>
      </c:catAx>
      <c:valAx>
        <c:axId val="2510982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51026816"/>
        <c:crosses val="autoZero"/>
        <c:crossBetween val="between"/>
      </c:valAx>
      <c:valAx>
        <c:axId val="25109977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1101568"/>
        <c:crosses val="max"/>
        <c:crossBetween val="midCat"/>
      </c:valAx>
      <c:valAx>
        <c:axId val="251101568"/>
        <c:scaling>
          <c:orientation val="minMax"/>
        </c:scaling>
        <c:delete val="1"/>
        <c:axPos val="b"/>
        <c:majorTickMark val="out"/>
        <c:minorTickMark val="none"/>
        <c:tickLblPos val="nextTo"/>
        <c:crossAx val="25109977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192255174284299"/>
          <c:y val="0.92585394939875287"/>
          <c:w val="0.71554319463539184"/>
          <c:h val="4.9506365575320475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contrato'!$O$51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6.0123779238738274E-3"/>
                  <c:y val="6.742179072276159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3713377162148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04332273355839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contrato'!$P$38:$S$38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contrato'!$P$51:$S$51</c:f>
              <c:numCache>
                <c:formatCode>0.00%</c:formatCode>
                <c:ptCount val="4"/>
                <c:pt idx="0">
                  <c:v>-1.6987917106630834E-2</c:v>
                </c:pt>
                <c:pt idx="1">
                  <c:v>-0.15840229796774419</c:v>
                </c:pt>
                <c:pt idx="2">
                  <c:v>-4.4751132786828518E-2</c:v>
                </c:pt>
                <c:pt idx="3">
                  <c:v>-5.9524318846803537E-2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93E-46CD-A6C8-E4FD3C5C1CD5}"/>
            </c:ext>
          </c:extLst>
        </c:ser>
        <c:ser>
          <c:idx val="1"/>
          <c:order val="1"/>
          <c:tx>
            <c:strRef>
              <c:f>'COVID-19 Regim. y Tipo contrato'!$O$52</c:f>
              <c:strCache>
                <c:ptCount val="1"/>
                <c:pt idx="0">
                  <c:v>del 01/05 al 30/09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6.0176867869840755E-3"/>
                  <c:y val="-3.705972104610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8037186935175534E-2"/>
                  <c:y val="-2.2834325991727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0150807021550666E-3"/>
                  <c:y val="-4.2762685630564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9981821373733651E-3"/>
                  <c:y val="-2.85482997265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contrato'!$P$38:$S$38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contrato'!$P$52:$S$52</c:f>
              <c:numCache>
                <c:formatCode>0.00%</c:formatCode>
                <c:ptCount val="4"/>
                <c:pt idx="0">
                  <c:v>6.5160153177143965E-3</c:v>
                </c:pt>
                <c:pt idx="1">
                  <c:v>0.10135141188024122</c:v>
                </c:pt>
                <c:pt idx="2">
                  <c:v>9.8353562272786021E-3</c:v>
                </c:pt>
                <c:pt idx="3">
                  <c:v>3.1008876957925757E-2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251365248"/>
        <c:axId val="251366784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1123433417257161"/>
                  <c:y val="5.9956282439079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522446564007457"/>
                  <c:y val="0.12844488111577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0822549077907953"/>
                  <c:y val="0.194096039783924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9201566683432482E-2"/>
                  <c:y val="-0.2026355456707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contrato'!$P$47:$S$47</c:f>
              <c:numCache>
                <c:formatCode>#,##0</c:formatCode>
                <c:ptCount val="4"/>
                <c:pt idx="0">
                  <c:v>-160787</c:v>
                </c:pt>
                <c:pt idx="1">
                  <c:v>-672330</c:v>
                </c:pt>
                <c:pt idx="2">
                  <c:v>-51752</c:v>
                </c:pt>
                <c:pt idx="3">
                  <c:v>-884869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2089217655703469E-2"/>
                  <c:y val="3.1396074855931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6141485293034097E-2"/>
                  <c:y val="-2.2811408984769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2081399401216475E-2"/>
                  <c:y val="-1.9957118235803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1105323496863579E-2"/>
                  <c:y val="0.1655556037361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contrato'!$P$48:$S$48</c:f>
              <c:numCache>
                <c:formatCode>#,##0</c:formatCode>
                <c:ptCount val="4"/>
                <c:pt idx="0">
                  <c:v>60625</c:v>
                </c:pt>
                <c:pt idx="1">
                  <c:v>362039</c:v>
                </c:pt>
                <c:pt idx="2">
                  <c:v>10865</c:v>
                </c:pt>
                <c:pt idx="3">
                  <c:v>433529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386496"/>
        <c:axId val="251384960"/>
      </c:scatterChart>
      <c:catAx>
        <c:axId val="2513652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900" b="1"/>
            </a:pPr>
            <a:endParaRPr lang="es-ES"/>
          </a:p>
        </c:txPr>
        <c:crossAx val="251366784"/>
        <c:crosses val="autoZero"/>
        <c:auto val="0"/>
        <c:lblAlgn val="ctr"/>
        <c:lblOffset val="100"/>
        <c:noMultiLvlLbl val="0"/>
      </c:catAx>
      <c:valAx>
        <c:axId val="2513667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51365248"/>
        <c:crosses val="autoZero"/>
        <c:crossBetween val="between"/>
      </c:valAx>
      <c:valAx>
        <c:axId val="25138496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1386496"/>
        <c:crosses val="max"/>
        <c:crossBetween val="midCat"/>
      </c:valAx>
      <c:valAx>
        <c:axId val="251386496"/>
        <c:scaling>
          <c:orientation val="minMax"/>
        </c:scaling>
        <c:delete val="1"/>
        <c:axPos val="b"/>
        <c:majorTickMark val="out"/>
        <c:minorTickMark val="none"/>
        <c:tickLblPos val="nextTo"/>
        <c:crossAx val="2513849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20077394622157"/>
          <c:y val="0.25684664832734716"/>
          <c:w val="0.63711553111948604"/>
          <c:h val="0.6467730660902762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contrato'!$O$20</c:f>
              <c:strCache>
                <c:ptCount val="1"/>
                <c:pt idx="0">
                  <c:v>ACUMULADO: del 12/03 al 30/09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4"/>
              <c:layout>
                <c:manualLayout>
                  <c:x val="3.1896148150827091E-3"/>
                  <c:y val="-3.4074067653225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contrato'!$P$20:$U$20</c:f>
              <c:numCache>
                <c:formatCode>0.00%</c:formatCode>
                <c:ptCount val="6"/>
                <c:pt idx="0">
                  <c:v>-3.0361224168002576E-2</c:v>
                </c:pt>
                <c:pt idx="1">
                  <c:v>-2.0411799985903589E-2</c:v>
                </c:pt>
                <c:pt idx="2">
                  <c:v>-5.4849606733890832E-2</c:v>
                </c:pt>
                <c:pt idx="3">
                  <c:v>-3.4702547190229582E-3</c:v>
                </c:pt>
                <c:pt idx="4">
                  <c:v>-1.1994425567229849E-2</c:v>
                </c:pt>
                <c:pt idx="5">
                  <c:v>-6.2953995157384979E-2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-52"/>
        <c:axId val="251536896"/>
        <c:axId val="251538432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contrato'!$O$16</c:f>
              <c:strCache>
                <c:ptCount val="1"/>
                <c:pt idx="0">
                  <c:v>ACUMULADO: del 12/03 al 30/09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2007700047107539"/>
                  <c:y val="-0.30187661859773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2457966699040985E-2"/>
                  <c:y val="0.191248089164413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1087602575212132E-2"/>
                  <c:y val="0.4350908375885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9701710410766102E-2"/>
                  <c:y val="7.074566197744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2654713370980589E-2"/>
                  <c:y val="0.191384957117804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9661872553752028E-2"/>
                  <c:y val="0.524247406889020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contrato'!$P$16:$V$16</c:f>
              <c:numCache>
                <c:formatCode>#,##0</c:formatCode>
                <c:ptCount val="7"/>
                <c:pt idx="0">
                  <c:v>-451340</c:v>
                </c:pt>
                <c:pt idx="1">
                  <c:v>-15349</c:v>
                </c:pt>
                <c:pt idx="2">
                  <c:v>-21660</c:v>
                </c:pt>
                <c:pt idx="3">
                  <c:v>-11336</c:v>
                </c:pt>
                <c:pt idx="4">
                  <c:v>-766</c:v>
                </c:pt>
                <c:pt idx="5">
                  <c:v>-78</c:v>
                </c:pt>
                <c:pt idx="6">
                  <c:v>-500529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578624"/>
        <c:axId val="251577088"/>
      </c:scatterChart>
      <c:catAx>
        <c:axId val="25153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251538432"/>
        <c:crosses val="autoZero"/>
        <c:auto val="0"/>
        <c:lblAlgn val="ctr"/>
        <c:lblOffset val="1000"/>
        <c:noMultiLvlLbl val="0"/>
      </c:catAx>
      <c:valAx>
        <c:axId val="251538432"/>
        <c:scaling>
          <c:orientation val="minMax"/>
          <c:min val="-9.0000000000000024E-2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1536896"/>
        <c:crosses val="autoZero"/>
        <c:crossBetween val="between"/>
      </c:valAx>
      <c:valAx>
        <c:axId val="25157708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1578624"/>
        <c:crosses val="max"/>
        <c:crossBetween val="midCat"/>
      </c:valAx>
      <c:valAx>
        <c:axId val="251578624"/>
        <c:scaling>
          <c:orientation val="minMax"/>
        </c:scaling>
        <c:delete val="1"/>
        <c:axPos val="b"/>
        <c:majorTickMark val="out"/>
        <c:minorTickMark val="none"/>
        <c:tickLblPos val="nextTo"/>
        <c:crossAx val="251577088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5752287435306"/>
          <c:y val="0.15406805531175902"/>
          <c:w val="0.68463538405801938"/>
          <c:h val="0.647233387359628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contrato'!$O$53</c:f>
              <c:strCache>
                <c:ptCount val="1"/>
                <c:pt idx="0">
                  <c:v>ACUMULADO: del 12/03 al 30/09</c:v>
                </c:pt>
              </c:strCache>
            </c:strRef>
          </c:tx>
          <c:spPr>
            <a:pattFill prst="wdUp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contrato'!$P$38:$S$38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contrato'!$P$53:$S$53</c:f>
              <c:numCache>
                <c:formatCode>0.00%</c:formatCode>
                <c:ptCount val="4"/>
                <c:pt idx="0">
                  <c:v>-1.0582595316999233E-2</c:v>
                </c:pt>
                <c:pt idx="1">
                  <c:v>-7.3105182631608479E-2</c:v>
                </c:pt>
                <c:pt idx="2">
                  <c:v>-3.5355919892082643E-2</c:v>
                </c:pt>
                <c:pt idx="3">
                  <c:v>-3.0361224168002576E-2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65"/>
        <c:axId val="251605760"/>
        <c:axId val="251607296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contrato'!$O$49</c:f>
              <c:strCache>
                <c:ptCount val="1"/>
                <c:pt idx="0">
                  <c:v>ACUMULADO: del 12/03 al 30/09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586423072823029E-2"/>
                  <c:y val="2.59216575750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7801738438854605E-2"/>
                  <c:y val="0.24734328564286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0923286624417431E-2"/>
                  <c:y val="0.314229976516647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0321205145127426E-2"/>
                  <c:y val="-0.26071576903248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contrato'!$P$49:$S$49</c:f>
              <c:numCache>
                <c:formatCode>#,##0</c:formatCode>
                <c:ptCount val="4"/>
                <c:pt idx="0">
                  <c:v>-100162</c:v>
                </c:pt>
                <c:pt idx="1">
                  <c:v>-310291</c:v>
                </c:pt>
                <c:pt idx="2">
                  <c:v>-40887</c:v>
                </c:pt>
                <c:pt idx="3">
                  <c:v>-451340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618816"/>
        <c:axId val="251617280"/>
      </c:scatterChart>
      <c:catAx>
        <c:axId val="25160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000" b="1"/>
            </a:pPr>
            <a:endParaRPr lang="es-ES"/>
          </a:p>
        </c:txPr>
        <c:crossAx val="251607296"/>
        <c:crosses val="autoZero"/>
        <c:auto val="0"/>
        <c:lblAlgn val="ctr"/>
        <c:lblOffset val="1000"/>
        <c:noMultiLvlLbl val="0"/>
      </c:catAx>
      <c:valAx>
        <c:axId val="2516072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1605760"/>
        <c:crosses val="autoZero"/>
        <c:crossBetween val="between"/>
      </c:valAx>
      <c:valAx>
        <c:axId val="25161728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1618816"/>
        <c:crosses val="max"/>
        <c:crossBetween val="midCat"/>
      </c:valAx>
      <c:valAx>
        <c:axId val="251618816"/>
        <c:scaling>
          <c:orientation val="minMax"/>
        </c:scaling>
        <c:delete val="1"/>
        <c:axPos val="b"/>
        <c:majorTickMark val="out"/>
        <c:minorTickMark val="none"/>
        <c:tickLblPos val="nextTo"/>
        <c:crossAx val="251617280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50645208232109E-2"/>
          <c:y val="1.3674800375310506E-2"/>
          <c:w val="0.44757364381486853"/>
          <c:h val="0.88403769392921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'COVID-19 Sectores y Actividades'!$AB$34</c:f>
              <c:strCache>
                <c:ptCount val="1"/>
                <c:pt idx="0">
                  <c:v>del 12/03 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Actividades'!$O$35:$O$45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Administración Pública Y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Almacenamiento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Actividades'!$AB$35:$AB$45</c:f>
              <c:numCache>
                <c:formatCode>0.00%</c:formatCode>
                <c:ptCount val="11"/>
                <c:pt idx="0">
                  <c:v>-5.0106260769672617E-2</c:v>
                </c:pt>
                <c:pt idx="1">
                  <c:v>-4.6528194742680329E-2</c:v>
                </c:pt>
                <c:pt idx="2">
                  <c:v>7.8626282880900344E-3</c:v>
                </c:pt>
                <c:pt idx="3">
                  <c:v>-9.9134584864604358E-2</c:v>
                </c:pt>
                <c:pt idx="4">
                  <c:v>-0.12107162637090796</c:v>
                </c:pt>
                <c:pt idx="5">
                  <c:v>-2.4316262308805348E-2</c:v>
                </c:pt>
                <c:pt idx="6">
                  <c:v>-0.13858599437760843</c:v>
                </c:pt>
                <c:pt idx="7">
                  <c:v>-6.7566239708589992E-2</c:v>
                </c:pt>
                <c:pt idx="8">
                  <c:v>-5.3063938012621104E-2</c:v>
                </c:pt>
                <c:pt idx="9">
                  <c:v>-5.5993097620344545E-2</c:v>
                </c:pt>
                <c:pt idx="10">
                  <c:v>-5.6438407898463772E-2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DD-4F88-802D-193C9BC55658}"/>
            </c:ext>
          </c:extLst>
        </c:ser>
        <c:ser>
          <c:idx val="1"/>
          <c:order val="1"/>
          <c:tx>
            <c:strRef>
              <c:f>'COVID-19 Sectores y Actividades'!$AC$34</c:f>
              <c:strCache>
                <c:ptCount val="1"/>
                <c:pt idx="0">
                  <c:v>del 01/05  al 30/09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Actividades'!$O$35:$O$45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Administración Pública Y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Almacenamiento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Actividades'!$AC$35:$AC$45</c:f>
              <c:numCache>
                <c:formatCode>0.00%</c:formatCode>
                <c:ptCount val="11"/>
                <c:pt idx="0">
                  <c:v>2.1101201544009296E-2</c:v>
                </c:pt>
                <c:pt idx="1">
                  <c:v>2.2301754535766882E-2</c:v>
                </c:pt>
                <c:pt idx="2">
                  <c:v>2.0452761661459817E-2</c:v>
                </c:pt>
                <c:pt idx="3">
                  <c:v>0.10045846245277423</c:v>
                </c:pt>
                <c:pt idx="4">
                  <c:v>4.6876960750920516E-2</c:v>
                </c:pt>
                <c:pt idx="5">
                  <c:v>2.3425395647622915E-2</c:v>
                </c:pt>
                <c:pt idx="6">
                  <c:v>0.12608515807782994</c:v>
                </c:pt>
                <c:pt idx="7">
                  <c:v>-3.5752112160316596E-2</c:v>
                </c:pt>
                <c:pt idx="8">
                  <c:v>1.640606716990578E-2</c:v>
                </c:pt>
                <c:pt idx="9">
                  <c:v>3.4252320365126598E-2</c:v>
                </c:pt>
                <c:pt idx="10">
                  <c:v>9.6614186509922373E-3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252586240"/>
        <c:axId val="252596224"/>
      </c:barChart>
      <c:catAx>
        <c:axId val="25258624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high"/>
        <c:txPr>
          <a:bodyPr/>
          <a:lstStyle/>
          <a:p>
            <a:pPr>
              <a:defRPr sz="1050" b="1"/>
            </a:pPr>
            <a:endParaRPr lang="es-ES"/>
          </a:p>
        </c:txPr>
        <c:crossAx val="252596224"/>
        <c:crosses val="autoZero"/>
        <c:auto val="1"/>
        <c:lblAlgn val="ctr"/>
        <c:lblOffset val="1000"/>
        <c:noMultiLvlLbl val="0"/>
      </c:catAx>
      <c:valAx>
        <c:axId val="25259622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5258624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b="1">
                <a:solidFill>
                  <a:schemeClr val="tx1"/>
                </a:solidFill>
                <a:latin typeface="+mn-lt"/>
              </a:defRPr>
            </a:pPr>
            <a:endParaRPr lang="es-ES"/>
          </a:p>
        </c:txPr>
      </c:legendEntry>
      <c:layout>
        <c:manualLayout>
          <c:xMode val="edge"/>
          <c:yMode val="edge"/>
          <c:x val="1.3919089287059446E-2"/>
          <c:y val="0.9225550516584059"/>
          <c:w val="0.61867111102520422"/>
          <c:h val="6.7375845811984719E-2"/>
        </c:manualLayout>
      </c:layout>
      <c:overlay val="0"/>
      <c:txPr>
        <a:bodyPr/>
        <a:lstStyle/>
        <a:p>
          <a:pPr>
            <a:defRPr b="1">
              <a:latin typeface="+mn-lt"/>
            </a:defRPr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1971929680542"/>
          <c:y val="7.3662205555914739E-2"/>
          <c:w val="0.72984586649661787"/>
          <c:h val="0.83003491304066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'COVID-19 Sectores y Actividades'!$P$20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dLbl>
              <c:idx val="0"/>
              <c:layout>
                <c:manualLayout>
                  <c:x val="1.0747940277842719E-2"/>
                  <c:y val="-3.0107109760565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121910416764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Actividades'!$Q$20:$T$20</c:f>
              <c:numCache>
                <c:formatCode>0.00%</c:formatCode>
                <c:ptCount val="4"/>
                <c:pt idx="0">
                  <c:v>1.5355756653776087E-2</c:v>
                </c:pt>
                <c:pt idx="1">
                  <c:v>-4.1964892384978802E-2</c:v>
                </c:pt>
                <c:pt idx="2">
                  <c:v>-0.10186797939970682</c:v>
                </c:pt>
                <c:pt idx="3">
                  <c:v>-5.0438643619737489E-2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61C-4D6A-BB24-C036849AB7A6}"/>
            </c:ext>
          </c:extLst>
        </c:ser>
        <c:ser>
          <c:idx val="1"/>
          <c:order val="1"/>
          <c:tx>
            <c:strRef>
              <c:f>'COVID-19 Sectores y Actividades'!$P$21</c:f>
              <c:strCache>
                <c:ptCount val="1"/>
                <c:pt idx="0">
                  <c:v>del 01/05 al 30/09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1.6121910416764078E-2"/>
                  <c:y val="-2.7370099782332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6869850694606306E-3"/>
                  <c:y val="-3.0107109760565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0609552083820389E-3"/>
                  <c:y val="-6.0234257629066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023024500014493E-2"/>
                  <c:y val="-3.2844119738798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Actividades'!$Q$21:$T$21</c:f>
              <c:numCache>
                <c:formatCode>0.00%</c:formatCode>
                <c:ptCount val="4"/>
                <c:pt idx="0">
                  <c:v>-2.2368917356652029E-2</c:v>
                </c:pt>
                <c:pt idx="1">
                  <c:v>2.1519980490353419E-2</c:v>
                </c:pt>
                <c:pt idx="2">
                  <c:v>9.3173415631251366E-2</c:v>
                </c:pt>
                <c:pt idx="3">
                  <c:v>2.2923190918292091E-2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252668160"/>
        <c:axId val="252686336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8751567496112858E-2"/>
                  <c:y val="8.4873712446421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68125227044949"/>
                  <c:y val="0.2600353242551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119063693605843"/>
                  <c:y val="0.40156365770956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10468557302707063"/>
                  <c:y val="-0.164203676904434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Actividades'!$Q$16:$T$16</c:f>
              <c:numCache>
                <c:formatCode>#,##0</c:formatCode>
                <c:ptCount val="4"/>
                <c:pt idx="0">
                  <c:v>17281</c:v>
                </c:pt>
                <c:pt idx="1">
                  <c:v>-95915</c:v>
                </c:pt>
                <c:pt idx="2">
                  <c:v>-129954</c:v>
                </c:pt>
                <c:pt idx="3">
                  <c:v>-739308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7472255821289659E-2"/>
                  <c:y val="0.25453943410051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103324943028463E-2"/>
                  <c:y val="8.7608938549894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2324881037438589E-2"/>
                  <c:y val="-9.0306007731842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345517717492928E-2"/>
                  <c:y val="0.265514830646863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Actividades'!$Q$17:$T$17</c:f>
              <c:numCache>
                <c:formatCode>#,##0</c:formatCode>
                <c:ptCount val="4"/>
                <c:pt idx="0">
                  <c:v>-25560</c:v>
                </c:pt>
                <c:pt idx="1">
                  <c:v>47122</c:v>
                </c:pt>
                <c:pt idx="2">
                  <c:v>106754</c:v>
                </c:pt>
                <c:pt idx="3">
                  <c:v>319051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689408"/>
        <c:axId val="252687872"/>
      </c:scatterChart>
      <c:catAx>
        <c:axId val="2526681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252686336"/>
        <c:crosses val="autoZero"/>
        <c:auto val="0"/>
        <c:lblAlgn val="ctr"/>
        <c:lblOffset val="100"/>
        <c:noMultiLvlLbl val="0"/>
      </c:catAx>
      <c:valAx>
        <c:axId val="252686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52668160"/>
        <c:crosses val="autoZero"/>
        <c:crossBetween val="between"/>
      </c:valAx>
      <c:valAx>
        <c:axId val="25268787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2689408"/>
        <c:crosses val="max"/>
        <c:crossBetween val="midCat"/>
      </c:valAx>
      <c:valAx>
        <c:axId val="252689408"/>
        <c:scaling>
          <c:orientation val="minMax"/>
        </c:scaling>
        <c:delete val="1"/>
        <c:axPos val="b"/>
        <c:majorTickMark val="out"/>
        <c:minorTickMark val="none"/>
        <c:tickLblPos val="nextTo"/>
        <c:crossAx val="25268787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64504457675657E-2"/>
          <c:y val="0.30862876025361258"/>
          <c:w val="0.92813549554232433"/>
          <c:h val="0.512761776344267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Sectores y Actividades'!$P$22</c:f>
              <c:strCache>
                <c:ptCount val="1"/>
                <c:pt idx="0">
                  <c:v>ACUMULADO: del 12/03 al 30/09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2.8756785299350208E-3"/>
                  <c:y val="9.7266996770105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Actividades'!$Q$22:$T$22</c:f>
              <c:numCache>
                <c:formatCode>0.00%</c:formatCode>
                <c:ptCount val="4"/>
                <c:pt idx="0">
                  <c:v>-7.3566523544130735E-3</c:v>
                </c:pt>
                <c:pt idx="1">
                  <c:v>-2.1347995560029975E-2</c:v>
                </c:pt>
                <c:pt idx="2">
                  <c:v>-1.8185951352580165E-2</c:v>
                </c:pt>
                <c:pt idx="3">
                  <c:v>-2.8671667358800446E-2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74"/>
        <c:axId val="252716928"/>
        <c:axId val="252718464"/>
      </c:barChart>
      <c:scatterChart>
        <c:scatterStyle val="lineMarker"/>
        <c:varyColors val="0"/>
        <c:ser>
          <c:idx val="0"/>
          <c:order val="1"/>
          <c:tx>
            <c:strRef>
              <c:f>'COVID-19 Sectores y Actividades'!$Q$18:$T$18</c:f>
              <c:strCache>
                <c:ptCount val="1"/>
                <c:pt idx="0">
                  <c:v>-8.279 -48.793 -23.200 -420.257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103515712614999E-2"/>
                  <c:y val="0.16523209207836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0592825932600212E-2"/>
                  <c:y val="0.34043355180748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6350394962030813E-2"/>
                  <c:y val="0.33392887012726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9225214676918657E-2"/>
                  <c:y val="2.922216306011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Actividades'!$Q$18:$T$18</c:f>
              <c:numCache>
                <c:formatCode>#,##0</c:formatCode>
                <c:ptCount val="4"/>
                <c:pt idx="0">
                  <c:v>-8279</c:v>
                </c:pt>
                <c:pt idx="1">
                  <c:v>-48793</c:v>
                </c:pt>
                <c:pt idx="2">
                  <c:v>-23200</c:v>
                </c:pt>
                <c:pt idx="3">
                  <c:v>-420257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729984"/>
        <c:axId val="252728448"/>
      </c:scatterChart>
      <c:catAx>
        <c:axId val="25271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252718464"/>
        <c:crosses val="autoZero"/>
        <c:auto val="0"/>
        <c:lblAlgn val="ctr"/>
        <c:lblOffset val="1000"/>
        <c:noMultiLvlLbl val="0"/>
      </c:catAx>
      <c:valAx>
        <c:axId val="2527184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52716928"/>
        <c:crosses val="autoZero"/>
        <c:crossBetween val="between"/>
      </c:valAx>
      <c:valAx>
        <c:axId val="25272844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52729984"/>
        <c:crosses val="max"/>
        <c:crossBetween val="midCat"/>
      </c:valAx>
      <c:valAx>
        <c:axId val="252729984"/>
        <c:scaling>
          <c:orientation val="minMax"/>
        </c:scaling>
        <c:delete val="1"/>
        <c:axPos val="b"/>
        <c:majorTickMark val="out"/>
        <c:minorTickMark val="none"/>
        <c:tickLblPos val="nextTo"/>
        <c:crossAx val="2527284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33327421098657"/>
          <c:y val="1.1090514639766673E-2"/>
          <c:w val="0.74596759889754816"/>
          <c:h val="0.8840376939292191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'COVID-19 Sectores y Actividades'!$AD$34</c:f>
              <c:strCache>
                <c:ptCount val="1"/>
                <c:pt idx="0">
                  <c:v>ACUMULADO del 12/03 al 30/09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layout>
                <c:manualLayout>
                  <c:x val="0"/>
                  <c:y val="9.0332699791501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278879595541455E-2"/>
                  <c:y val="-5.41950678192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Actividades'!$O$35:$O$45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I. Hostelería</c:v>
                </c:pt>
                <c:pt idx="5">
                  <c:v>O. Administración Pública Y
 Defensa; SS Obligatoria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Almacenamiento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Actividades'!$AD$35:$AD$45</c:f>
              <c:numCache>
                <c:formatCode>0.00%</c:formatCode>
                <c:ptCount val="11"/>
                <c:pt idx="0">
                  <c:v>-3.0062361532780857E-2</c:v>
                </c:pt>
                <c:pt idx="1">
                  <c:v>-2.5264100585057125E-2</c:v>
                </c:pt>
                <c:pt idx="2">
                  <c:v>2.8476202411958695E-2</c:v>
                </c:pt>
                <c:pt idx="3">
                  <c:v>-8.6350303832224418E-3</c:v>
                </c:pt>
                <c:pt idx="4">
                  <c:v>-7.9870135497426609E-2</c:v>
                </c:pt>
                <c:pt idx="5">
                  <c:v>-1.4604847264375609E-3</c:v>
                </c:pt>
                <c:pt idx="6">
                  <c:v>-2.9974473308252536E-2</c:v>
                </c:pt>
                <c:pt idx="7">
                  <c:v>-0.10090271608859425</c:v>
                </c:pt>
                <c:pt idx="8">
                  <c:v>-3.7528441374050092E-2</c:v>
                </c:pt>
                <c:pt idx="9">
                  <c:v>-2.3658670773145651E-2</c:v>
                </c:pt>
                <c:pt idx="10">
                  <c:v>-4.732226433417408E-2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252915712"/>
        <c:axId val="252917248"/>
      </c:barChart>
      <c:catAx>
        <c:axId val="252915712"/>
        <c:scaling>
          <c:orientation val="maxMin"/>
        </c:scaling>
        <c:delete val="1"/>
        <c:axPos val="l"/>
        <c:majorGridlines/>
        <c:numFmt formatCode="General" sourceLinked="0"/>
        <c:majorTickMark val="out"/>
        <c:minorTickMark val="none"/>
        <c:tickLblPos val="high"/>
        <c:crossAx val="252917248"/>
        <c:crosses val="autoZero"/>
        <c:auto val="1"/>
        <c:lblAlgn val="ctr"/>
        <c:lblOffset val="100"/>
        <c:noMultiLvlLbl val="0"/>
      </c:catAx>
      <c:valAx>
        <c:axId val="25291724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52915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434910958710805"/>
          <c:y val="0.92255502788085098"/>
          <c:w val="0.61867111102520422"/>
          <c:h val="6.7375845811984719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192768"/>
        <c:axId val="224329728"/>
      </c:barChart>
      <c:catAx>
        <c:axId val="2241927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329728"/>
        <c:crosses val="autoZero"/>
        <c:auto val="1"/>
        <c:lblAlgn val="ctr"/>
        <c:lblOffset val="100"/>
        <c:noMultiLvlLbl val="0"/>
      </c:catAx>
      <c:valAx>
        <c:axId val="2243297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41927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382336"/>
        <c:axId val="224388224"/>
      </c:barChart>
      <c:catAx>
        <c:axId val="2243823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388224"/>
        <c:crosses val="autoZero"/>
        <c:auto val="0"/>
        <c:lblAlgn val="ctr"/>
        <c:lblOffset val="100"/>
        <c:noMultiLvlLbl val="0"/>
      </c:catAx>
      <c:valAx>
        <c:axId val="2243882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43823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421760"/>
        <c:axId val="224423296"/>
      </c:barChart>
      <c:catAx>
        <c:axId val="2244217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423296"/>
        <c:crosses val="autoZero"/>
        <c:auto val="1"/>
        <c:lblAlgn val="ctr"/>
        <c:lblOffset val="100"/>
        <c:noMultiLvlLbl val="0"/>
      </c:catAx>
      <c:valAx>
        <c:axId val="22442329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44217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443392"/>
        <c:axId val="224445184"/>
      </c:barChart>
      <c:catAx>
        <c:axId val="2244433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445184"/>
        <c:crosses val="autoZero"/>
        <c:auto val="0"/>
        <c:lblAlgn val="ctr"/>
        <c:lblOffset val="100"/>
        <c:noMultiLvlLbl val="0"/>
      </c:catAx>
      <c:valAx>
        <c:axId val="2244451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44433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4510720"/>
        <c:axId val="224512256"/>
      </c:barChart>
      <c:catAx>
        <c:axId val="2245107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4512256"/>
        <c:crosses val="autoZero"/>
        <c:auto val="1"/>
        <c:lblAlgn val="ctr"/>
        <c:lblOffset val="100"/>
        <c:noMultiLvlLbl val="0"/>
      </c:catAx>
      <c:valAx>
        <c:axId val="2245122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245107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5029120"/>
        <c:axId val="225075968"/>
      </c:barChart>
      <c:catAx>
        <c:axId val="225029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5075968"/>
        <c:crosses val="autoZero"/>
        <c:auto val="0"/>
        <c:lblAlgn val="ctr"/>
        <c:lblOffset val="100"/>
        <c:noMultiLvlLbl val="0"/>
      </c:catAx>
      <c:valAx>
        <c:axId val="2250759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50291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13" Type="http://schemas.openxmlformats.org/officeDocument/2006/relationships/chart" Target="../charts/chart21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chart" Target="../charts/chart20.xml"/><Relationship Id="rId2" Type="http://schemas.openxmlformats.org/officeDocument/2006/relationships/chart" Target="../charts/chart10.xml"/><Relationship Id="rId16" Type="http://schemas.openxmlformats.org/officeDocument/2006/relationships/chart" Target="../charts/chart24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chart" Target="../charts/chart19.xml"/><Relationship Id="rId5" Type="http://schemas.openxmlformats.org/officeDocument/2006/relationships/chart" Target="../charts/chart13.xml"/><Relationship Id="rId15" Type="http://schemas.openxmlformats.org/officeDocument/2006/relationships/chart" Target="../charts/chart23.xml"/><Relationship Id="rId10" Type="http://schemas.openxmlformats.org/officeDocument/2006/relationships/chart" Target="../charts/chart18.xml"/><Relationship Id="rId4" Type="http://schemas.openxmlformats.org/officeDocument/2006/relationships/chart" Target="../charts/chart12.xml"/><Relationship Id="rId9" Type="http://schemas.openxmlformats.org/officeDocument/2006/relationships/chart" Target="../charts/chart17.xml"/><Relationship Id="rId14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95467</xdr:colOff>
      <xdr:row>31</xdr:row>
      <xdr:rowOff>28575</xdr:rowOff>
    </xdr:from>
    <xdr:to>
      <xdr:col>5</xdr:col>
      <xdr:colOff>523657</xdr:colOff>
      <xdr:row>45</xdr:row>
      <xdr:rowOff>9244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467" y="3914775"/>
          <a:ext cx="3476190" cy="2247619"/>
        </a:xfrm>
        <a:prstGeom prst="rect">
          <a:avLst/>
        </a:prstGeom>
      </xdr:spPr>
    </xdr:pic>
    <xdr:clientData/>
  </xdr:twoCellAnchor>
  <xdr:twoCellAnchor>
    <xdr:from>
      <xdr:col>2</xdr:col>
      <xdr:colOff>175847</xdr:colOff>
      <xdr:row>26</xdr:row>
      <xdr:rowOff>47625</xdr:rowOff>
    </xdr:from>
    <xdr:to>
      <xdr:col>4</xdr:col>
      <xdr:colOff>520213</xdr:colOff>
      <xdr:row>29</xdr:row>
      <xdr:rowOff>85725</xdr:rowOff>
    </xdr:to>
    <xdr:sp macro="" textlink="">
      <xdr:nvSpPr>
        <xdr:cNvPr id="5" name="4 CuadroTexto"/>
        <xdr:cNvSpPr txBox="1"/>
      </xdr:nvSpPr>
      <xdr:spPr>
        <a:xfrm>
          <a:off x="1699847" y="4238625"/>
          <a:ext cx="1868366" cy="521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latin typeface="+mn-lt"/>
            </a:rPr>
            <a:t>Septiembre 2020</a:t>
          </a:r>
        </a:p>
      </xdr:txBody>
    </xdr:sp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/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/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641680</xdr:colOff>
      <xdr:row>3</xdr:row>
      <xdr:rowOff>73268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0.21815</cdr:x>
      <cdr:y>0.775</cdr:y>
    </cdr:from>
    <cdr:to>
      <cdr:x>0.3231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0748" y="37541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 dirty="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1</xdr:row>
      <xdr:rowOff>189141</xdr:rowOff>
    </xdr:from>
    <xdr:to>
      <xdr:col>8</xdr:col>
      <xdr:colOff>138112</xdr:colOff>
      <xdr:row>4</xdr:row>
      <xdr:rowOff>161925</xdr:rowOff>
    </xdr:to>
    <xdr:sp macro="" textlink="">
      <xdr:nvSpPr>
        <xdr:cNvPr id="2" name="CuadroTexto 2"/>
        <xdr:cNvSpPr txBox="1"/>
      </xdr:nvSpPr>
      <xdr:spPr>
        <a:xfrm>
          <a:off x="1204912" y="379641"/>
          <a:ext cx="4562475" cy="544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</a:t>
          </a:r>
          <a:r>
            <a:rPr lang="es-ES" sz="1400" b="1" baseline="0">
              <a:solidFill>
                <a:sysClr val="windowText" lastClr="000000"/>
              </a:solidFill>
            </a:rPr>
            <a:t> AFILIACIÓN TOTAL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-30 SEPTIEMBRE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147637</xdr:colOff>
      <xdr:row>30</xdr:row>
      <xdr:rowOff>35299</xdr:rowOff>
    </xdr:from>
    <xdr:to>
      <xdr:col>8</xdr:col>
      <xdr:colOff>136837</xdr:colOff>
      <xdr:row>32</xdr:row>
      <xdr:rowOff>180975</xdr:rowOff>
    </xdr:to>
    <xdr:sp macro="" textlink="">
      <xdr:nvSpPr>
        <xdr:cNvPr id="3" name="CuadroTexto 2"/>
        <xdr:cNvSpPr txBox="1"/>
      </xdr:nvSpPr>
      <xdr:spPr>
        <a:xfrm>
          <a:off x="1204912" y="6093199"/>
          <a:ext cx="4561200" cy="52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 baseline="0">
              <a:solidFill>
                <a:sysClr val="windowText" lastClr="000000"/>
              </a:solidFill>
            </a:rPr>
            <a:t>VARIACIÓN EN LA AFILIACIÓN POR GÉNERO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-30 SEPTIEMBRE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292473</xdr:colOff>
      <xdr:row>6</xdr:row>
      <xdr:rowOff>36979</xdr:rowOff>
    </xdr:from>
    <xdr:to>
      <xdr:col>9</xdr:col>
      <xdr:colOff>542925</xdr:colOff>
      <xdr:row>29</xdr:row>
      <xdr:rowOff>55773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27</xdr:row>
      <xdr:rowOff>0</xdr:rowOff>
    </xdr:from>
    <xdr:to>
      <xdr:col>6</xdr:col>
      <xdr:colOff>714375</xdr:colOff>
      <xdr:row>28</xdr:row>
      <xdr:rowOff>78827</xdr:rowOff>
    </xdr:to>
    <xdr:sp macro="" textlink="$O$18">
      <xdr:nvSpPr>
        <xdr:cNvPr id="5" name="4 CuadroTexto"/>
        <xdr:cNvSpPr txBox="1"/>
      </xdr:nvSpPr>
      <xdr:spPr>
        <a:xfrm>
          <a:off x="6162675" y="4972050"/>
          <a:ext cx="1419225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B55B515-6BB1-41B2-93E2-4E42EB014B00}" type="TxLink">
            <a:rPr lang="en-US" sz="10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1000" b="1"/>
        </a:p>
      </xdr:txBody>
    </xdr:sp>
    <xdr:clientData/>
  </xdr:twoCellAnchor>
  <xdr:twoCellAnchor>
    <xdr:from>
      <xdr:col>5</xdr:col>
      <xdr:colOff>75371</xdr:colOff>
      <xdr:row>55</xdr:row>
      <xdr:rowOff>26091</xdr:rowOff>
    </xdr:from>
    <xdr:to>
      <xdr:col>6</xdr:col>
      <xdr:colOff>132521</xdr:colOff>
      <xdr:row>56</xdr:row>
      <xdr:rowOff>104918</xdr:rowOff>
    </xdr:to>
    <xdr:sp macro="" textlink="$P$18">
      <xdr:nvSpPr>
        <xdr:cNvPr id="6" name="5 CuadroTexto"/>
        <xdr:cNvSpPr txBox="1"/>
      </xdr:nvSpPr>
      <xdr:spPr>
        <a:xfrm>
          <a:off x="6180896" y="10332141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B7F308E-AE2D-4551-811F-AF6AC84586DE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6</xdr:col>
      <xdr:colOff>86553</xdr:colOff>
      <xdr:row>60</xdr:row>
      <xdr:rowOff>103946</xdr:rowOff>
    </xdr:from>
    <xdr:to>
      <xdr:col>7</xdr:col>
      <xdr:colOff>143703</xdr:colOff>
      <xdr:row>61</xdr:row>
      <xdr:rowOff>182773</xdr:rowOff>
    </xdr:to>
    <xdr:sp macro="" textlink="$Q$18">
      <xdr:nvSpPr>
        <xdr:cNvPr id="7" name="6 CuadroTexto"/>
        <xdr:cNvSpPr txBox="1"/>
      </xdr:nvSpPr>
      <xdr:spPr>
        <a:xfrm>
          <a:off x="6954078" y="11362496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5466E8E0-C67D-422A-9508-5E0696E8C370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1</xdr:col>
      <xdr:colOff>389859</xdr:colOff>
      <xdr:row>64</xdr:row>
      <xdr:rowOff>155438</xdr:rowOff>
    </xdr:from>
    <xdr:to>
      <xdr:col>3</xdr:col>
      <xdr:colOff>366917</xdr:colOff>
      <xdr:row>69</xdr:row>
      <xdr:rowOff>1363</xdr:rowOff>
    </xdr:to>
    <xdr:grpSp>
      <xdr:nvGrpSpPr>
        <xdr:cNvPr id="8" name="7 Grupo"/>
        <xdr:cNvGrpSpPr/>
      </xdr:nvGrpSpPr>
      <xdr:grpSpPr>
        <a:xfrm>
          <a:off x="685134" y="12690338"/>
          <a:ext cx="1501058" cy="798425"/>
          <a:chOff x="2864999" y="12278041"/>
          <a:chExt cx="1967783" cy="798425"/>
        </a:xfrm>
      </xdr:grpSpPr>
      <xdr:sp macro="" textlink="">
        <xdr:nvSpPr>
          <xdr:cNvPr id="9" name="16 CuadroTexto"/>
          <xdr:cNvSpPr txBox="1"/>
        </xdr:nvSpPr>
        <xdr:spPr>
          <a:xfrm>
            <a:off x="2864999" y="1227804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80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  <xdr:sp macro="" textlink="">
        <xdr:nvSpPr>
          <xdr:cNvPr id="10" name="15 CuadroTexto"/>
          <xdr:cNvSpPr txBox="1"/>
        </xdr:nvSpPr>
        <xdr:spPr>
          <a:xfrm>
            <a:off x="3766196" y="12436929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</xdr:grpSp>
    <xdr:clientData/>
  </xdr:twoCellAnchor>
  <xdr:twoCellAnchor editAs="oneCell">
    <xdr:from>
      <xdr:col>0</xdr:col>
      <xdr:colOff>673473</xdr:colOff>
      <xdr:row>39</xdr:row>
      <xdr:rowOff>161605</xdr:rowOff>
    </xdr:from>
    <xdr:to>
      <xdr:col>9</xdr:col>
      <xdr:colOff>345621</xdr:colOff>
      <xdr:row>63</xdr:row>
      <xdr:rowOff>39205</xdr:rowOff>
    </xdr:to>
    <xdr:graphicFrame macro="">
      <xdr:nvGraphicFramePr>
        <xdr:cNvPr id="1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693645</xdr:colOff>
      <xdr:row>43</xdr:row>
      <xdr:rowOff>159523</xdr:rowOff>
    </xdr:from>
    <xdr:to>
      <xdr:col>8</xdr:col>
      <xdr:colOff>1033609</xdr:colOff>
      <xdr:row>47</xdr:row>
      <xdr:rowOff>37060</xdr:rowOff>
    </xdr:to>
    <xdr:grpSp>
      <xdr:nvGrpSpPr>
        <xdr:cNvPr id="12" name="11 Grupo"/>
        <xdr:cNvGrpSpPr/>
      </xdr:nvGrpSpPr>
      <xdr:grpSpPr>
        <a:xfrm>
          <a:off x="4798920" y="8693923"/>
          <a:ext cx="1863964" cy="639537"/>
          <a:chOff x="5722845" y="8693923"/>
          <a:chExt cx="1863964" cy="639537"/>
        </a:xfrm>
      </xdr:grpSpPr>
      <xdr:sp macro="" textlink="">
        <xdr:nvSpPr>
          <xdr:cNvPr id="13" name="15 CuadroTexto"/>
          <xdr:cNvSpPr txBox="1"/>
        </xdr:nvSpPr>
        <xdr:spPr>
          <a:xfrm>
            <a:off x="6520223" y="8693923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48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  <xdr:sp macro="" textlink="">
        <xdr:nvSpPr>
          <xdr:cNvPr id="14" name="16 CuadroTexto"/>
          <xdr:cNvSpPr txBox="1"/>
        </xdr:nvSpPr>
        <xdr:spPr>
          <a:xfrm>
            <a:off x="5722845" y="872658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48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</xdr:grpSp>
    <xdr:clientData/>
  </xdr:twoCellAnchor>
  <xdr:twoCellAnchor>
    <xdr:from>
      <xdr:col>4</xdr:col>
      <xdr:colOff>171450</xdr:colOff>
      <xdr:row>8</xdr:row>
      <xdr:rowOff>104775</xdr:rowOff>
    </xdr:from>
    <xdr:to>
      <xdr:col>4</xdr:col>
      <xdr:colOff>581025</xdr:colOff>
      <xdr:row>18</xdr:row>
      <xdr:rowOff>0</xdr:rowOff>
    </xdr:to>
    <xdr:sp macro="" textlink="">
      <xdr:nvSpPr>
        <xdr:cNvPr id="15" name="14 Rectángulo"/>
        <xdr:cNvSpPr/>
      </xdr:nvSpPr>
      <xdr:spPr>
        <a:xfrm>
          <a:off x="5514975" y="1819275"/>
          <a:ext cx="409575" cy="1438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47625</xdr:colOff>
      <xdr:row>47</xdr:row>
      <xdr:rowOff>47625</xdr:rowOff>
    </xdr:from>
    <xdr:to>
      <xdr:col>7</xdr:col>
      <xdr:colOff>38100</xdr:colOff>
      <xdr:row>56</xdr:row>
      <xdr:rowOff>152400</xdr:rowOff>
    </xdr:to>
    <xdr:sp macro="" textlink="">
      <xdr:nvSpPr>
        <xdr:cNvPr id="16" name="15 Rectángulo"/>
        <xdr:cNvSpPr/>
      </xdr:nvSpPr>
      <xdr:spPr bwMode="auto">
        <a:xfrm>
          <a:off x="4152900" y="8943975"/>
          <a:ext cx="752475" cy="18192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s-ES" sz="1100"/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0.5825</cdr:x>
      <cdr:y>0.12064</cdr:y>
    </cdr:from>
    <cdr:to>
      <cdr:x>0.6431</cdr:x>
      <cdr:y>0.35619</cdr:y>
    </cdr:to>
    <cdr:sp macro="" textlink="">
      <cdr:nvSpPr>
        <cdr:cNvPr id="4" name="6 Rectángulo"/>
        <cdr:cNvSpPr/>
      </cdr:nvSpPr>
      <cdr:spPr>
        <a:xfrm xmlns:a="http://schemas.openxmlformats.org/drawingml/2006/main">
          <a:off x="4051900" y="536597"/>
          <a:ext cx="421537" cy="10477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751062</xdr:colOff>
      <xdr:row>2</xdr:row>
      <xdr:rowOff>83083</xdr:rowOff>
    </xdr:from>
    <xdr:to>
      <xdr:col>7</xdr:col>
      <xdr:colOff>741537</xdr:colOff>
      <xdr:row>5</xdr:row>
      <xdr:rowOff>54508</xdr:rowOff>
    </xdr:to>
    <xdr:sp macro="" textlink="">
      <xdr:nvSpPr>
        <xdr:cNvPr id="2" name="CuadroTexto 2"/>
        <xdr:cNvSpPr txBox="1"/>
      </xdr:nvSpPr>
      <xdr:spPr>
        <a:xfrm>
          <a:off x="970137" y="464083"/>
          <a:ext cx="456247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REGÍMENES</a:t>
          </a:r>
          <a:r>
            <a:rPr lang="es-ES" sz="1400" b="1" baseline="0">
              <a:solidFill>
                <a:sysClr val="windowText" lastClr="000000"/>
              </a:solidFill>
            </a:rPr>
            <a:t> 12 MARZO - 30 SEPTIEMBRE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</xdr:col>
      <xdr:colOff>596348</xdr:colOff>
      <xdr:row>36</xdr:row>
      <xdr:rowOff>127849</xdr:rowOff>
    </xdr:from>
    <xdr:to>
      <xdr:col>9</xdr:col>
      <xdr:colOff>463826</xdr:colOff>
      <xdr:row>38</xdr:row>
      <xdr:rowOff>189761</xdr:rowOff>
    </xdr:to>
    <xdr:sp macro="" textlink="">
      <xdr:nvSpPr>
        <xdr:cNvPr id="3" name="CuadroTexto 5"/>
        <xdr:cNvSpPr txBox="1"/>
      </xdr:nvSpPr>
      <xdr:spPr>
        <a:xfrm>
          <a:off x="811696" y="7342001"/>
          <a:ext cx="5963478" cy="442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TIPO DE CONTRATO  12 MARZO - 30 SEPTIEMBRE</a:t>
          </a:r>
        </a:p>
      </xdr:txBody>
    </xdr:sp>
    <xdr:clientData/>
  </xdr:twoCellAnchor>
  <xdr:oneCellAnchor>
    <xdr:from>
      <xdr:col>3</xdr:col>
      <xdr:colOff>22412</xdr:colOff>
      <xdr:row>18</xdr:row>
      <xdr:rowOff>11206</xdr:rowOff>
    </xdr:from>
    <xdr:ext cx="184731" cy="264560"/>
    <xdr:sp macro="" textlink="">
      <xdr:nvSpPr>
        <xdr:cNvPr id="4" name="3 CuadroTexto"/>
        <xdr:cNvSpPr txBox="1"/>
      </xdr:nvSpPr>
      <xdr:spPr>
        <a:xfrm>
          <a:off x="2308412" y="3249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0</xdr:col>
      <xdr:colOff>761999</xdr:colOff>
      <xdr:row>13</xdr:row>
      <xdr:rowOff>0</xdr:rowOff>
    </xdr:from>
    <xdr:to>
      <xdr:col>6</xdr:col>
      <xdr:colOff>470646</xdr:colOff>
      <xdr:row>35</xdr:row>
      <xdr:rowOff>439575</xdr:rowOff>
    </xdr:to>
    <xdr:graphicFrame macro="">
      <xdr:nvGraphicFramePr>
        <xdr:cNvPr id="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761999</xdr:colOff>
      <xdr:row>45</xdr:row>
      <xdr:rowOff>0</xdr:rowOff>
    </xdr:from>
    <xdr:to>
      <xdr:col>6</xdr:col>
      <xdr:colOff>414617</xdr:colOff>
      <xdr:row>68</xdr:row>
      <xdr:rowOff>77625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347867</xdr:colOff>
      <xdr:row>9</xdr:row>
      <xdr:rowOff>190499</xdr:rowOff>
    </xdr:from>
    <xdr:to>
      <xdr:col>11</xdr:col>
      <xdr:colOff>198781</xdr:colOff>
      <xdr:row>35</xdr:row>
      <xdr:rowOff>73301</xdr:rowOff>
    </xdr:to>
    <xdr:graphicFrame macro="">
      <xdr:nvGraphicFramePr>
        <xdr:cNvPr id="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506479</xdr:colOff>
      <xdr:row>45</xdr:row>
      <xdr:rowOff>38100</xdr:rowOff>
    </xdr:from>
    <xdr:to>
      <xdr:col>11</xdr:col>
      <xdr:colOff>233153</xdr:colOff>
      <xdr:row>68</xdr:row>
      <xdr:rowOff>155297</xdr:rowOff>
    </xdr:to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456394</xdr:colOff>
      <xdr:row>35</xdr:row>
      <xdr:rowOff>67951</xdr:rowOff>
    </xdr:from>
    <xdr:to>
      <xdr:col>9</xdr:col>
      <xdr:colOff>319473</xdr:colOff>
      <xdr:row>35</xdr:row>
      <xdr:rowOff>323935</xdr:rowOff>
    </xdr:to>
    <xdr:sp macro="" textlink="">
      <xdr:nvSpPr>
        <xdr:cNvPr id="9" name="8 CuadroTexto"/>
        <xdr:cNvSpPr txBox="1"/>
      </xdr:nvSpPr>
      <xdr:spPr>
        <a:xfrm>
          <a:off x="4486973" y="6595083"/>
          <a:ext cx="2149079" cy="2559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00" b="1"/>
            <a:t>ACUMULADO:</a:t>
          </a:r>
          <a:r>
            <a:rPr lang="es-ES" sz="1000" b="1" baseline="0"/>
            <a:t> del 12/03 al 30/09</a:t>
          </a:r>
          <a:endParaRPr lang="es-ES" sz="1000" b="1"/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0.23814</cdr:x>
      <cdr:y>0.88421</cdr:y>
    </cdr:from>
    <cdr:to>
      <cdr:x>0.87302</cdr:x>
      <cdr:y>0.94749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994100" y="3970470"/>
          <a:ext cx="2650265" cy="28415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30/09</a:t>
          </a:r>
          <a:endParaRPr lang="es-ES" sz="1000" b="1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419100</xdr:colOff>
      <xdr:row>2</xdr:row>
      <xdr:rowOff>78441</xdr:rowOff>
    </xdr:from>
    <xdr:to>
      <xdr:col>9</xdr:col>
      <xdr:colOff>200025</xdr:colOff>
      <xdr:row>5</xdr:row>
      <xdr:rowOff>87966</xdr:rowOff>
    </xdr:to>
    <xdr:sp macro="" textlink="">
      <xdr:nvSpPr>
        <xdr:cNvPr id="2" name="CuadroTexto 2"/>
        <xdr:cNvSpPr txBox="1"/>
      </xdr:nvSpPr>
      <xdr:spPr>
        <a:xfrm>
          <a:off x="1943100" y="459441"/>
          <a:ext cx="511492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SECTORES </a:t>
          </a:r>
          <a:r>
            <a:rPr lang="es-ES" sz="1400" b="1" baseline="0">
              <a:solidFill>
                <a:sysClr val="windowText" lastClr="000000"/>
              </a:solidFill>
            </a:rPr>
            <a:t>12 MARZO - 30 SEPTIEMBRE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419100</xdr:colOff>
      <xdr:row>30</xdr:row>
      <xdr:rowOff>144236</xdr:rowOff>
    </xdr:from>
    <xdr:to>
      <xdr:col>9</xdr:col>
      <xdr:colOff>485775</xdr:colOff>
      <xdr:row>33</xdr:row>
      <xdr:rowOff>304800</xdr:rowOff>
    </xdr:to>
    <xdr:sp macro="" textlink="">
      <xdr:nvSpPr>
        <xdr:cNvPr id="3" name="CuadroTexto 4"/>
        <xdr:cNvSpPr txBox="1"/>
      </xdr:nvSpPr>
      <xdr:spPr>
        <a:xfrm>
          <a:off x="1943100" y="6749143"/>
          <a:ext cx="5400675" cy="707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solidFill>
                <a:sysClr val="windowText" lastClr="000000"/>
              </a:solidFill>
            </a:rPr>
            <a:t>VARIACIÓN POR SECCIÓN DE ACTIVIDAD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 MARZO - 30 SEPTIEMBRE</a:t>
          </a:r>
          <a:endParaRPr lang="es-ES" sz="1800">
            <a:effectLst/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0</xdr:col>
      <xdr:colOff>726282</xdr:colOff>
      <xdr:row>38</xdr:row>
      <xdr:rowOff>90147</xdr:rowOff>
    </xdr:from>
    <xdr:to>
      <xdr:col>7</xdr:col>
      <xdr:colOff>745515</xdr:colOff>
      <xdr:row>77</xdr:row>
      <xdr:rowOff>48645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753035</xdr:colOff>
      <xdr:row>11</xdr:row>
      <xdr:rowOff>114301</xdr:rowOff>
    </xdr:from>
    <xdr:to>
      <xdr:col>7</xdr:col>
      <xdr:colOff>640976</xdr:colOff>
      <xdr:row>12</xdr:row>
      <xdr:rowOff>181537</xdr:rowOff>
    </xdr:to>
    <xdr:sp macro="" textlink="#REF!">
      <xdr:nvSpPr>
        <xdr:cNvPr id="5" name="4 CuadroTexto"/>
        <xdr:cNvSpPr txBox="1"/>
      </xdr:nvSpPr>
      <xdr:spPr>
        <a:xfrm>
          <a:off x="5325035" y="2590801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177B4B8-80F6-4840-9FCB-9BF0E7E223C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900"/>
        </a:p>
      </xdr:txBody>
    </xdr:sp>
    <xdr:clientData/>
  </xdr:twoCellAnchor>
  <xdr:twoCellAnchor>
    <xdr:from>
      <xdr:col>7</xdr:col>
      <xdr:colOff>535002</xdr:colOff>
      <xdr:row>17</xdr:row>
      <xdr:rowOff>30416</xdr:rowOff>
    </xdr:from>
    <xdr:to>
      <xdr:col>8</xdr:col>
      <xdr:colOff>422943</xdr:colOff>
      <xdr:row>18</xdr:row>
      <xdr:rowOff>0</xdr:rowOff>
    </xdr:to>
    <xdr:sp macro="" textlink="#REF!">
      <xdr:nvSpPr>
        <xdr:cNvPr id="6" name="5 CuadroTexto"/>
        <xdr:cNvSpPr txBox="1"/>
      </xdr:nvSpPr>
      <xdr:spPr>
        <a:xfrm>
          <a:off x="5869002" y="4221416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F036D77-D52A-41BC-B945-E60177C00D9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8</xdr:col>
      <xdr:colOff>389965</xdr:colOff>
      <xdr:row>18</xdr:row>
      <xdr:rowOff>0</xdr:rowOff>
    </xdr:from>
    <xdr:to>
      <xdr:col>9</xdr:col>
      <xdr:colOff>277906</xdr:colOff>
      <xdr:row>18</xdr:row>
      <xdr:rowOff>162646</xdr:rowOff>
    </xdr:to>
    <xdr:sp macro="" textlink="#REF!">
      <xdr:nvSpPr>
        <xdr:cNvPr id="7" name="6 CuadroTexto"/>
        <xdr:cNvSpPr txBox="1"/>
      </xdr:nvSpPr>
      <xdr:spPr>
        <a:xfrm>
          <a:off x="6485965" y="4667410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A03FD2F-8802-4FC9-B858-14649E7284C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9</xdr:col>
      <xdr:colOff>100853</xdr:colOff>
      <xdr:row>18</xdr:row>
      <xdr:rowOff>0</xdr:rowOff>
    </xdr:from>
    <xdr:to>
      <xdr:col>10</xdr:col>
      <xdr:colOff>291353</xdr:colOff>
      <xdr:row>18</xdr:row>
      <xdr:rowOff>107319</xdr:rowOff>
    </xdr:to>
    <xdr:sp macro="" textlink="#REF!">
      <xdr:nvSpPr>
        <xdr:cNvPr id="8" name="7 CuadroTexto"/>
        <xdr:cNvSpPr txBox="1"/>
      </xdr:nvSpPr>
      <xdr:spPr>
        <a:xfrm>
          <a:off x="6958853" y="4645701"/>
          <a:ext cx="952500" cy="224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7A34B0A-7985-4191-9A0C-17B5377358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 editAs="absolute">
    <xdr:from>
      <xdr:col>0</xdr:col>
      <xdr:colOff>758598</xdr:colOff>
      <xdr:row>9</xdr:row>
      <xdr:rowOff>11906</xdr:rowOff>
    </xdr:from>
    <xdr:to>
      <xdr:col>7</xdr:col>
      <xdr:colOff>151085</xdr:colOff>
      <xdr:row>28</xdr:row>
      <xdr:rowOff>154845</xdr:rowOff>
    </xdr:to>
    <xdr:graphicFrame macro="">
      <xdr:nvGraphicFramePr>
        <xdr:cNvPr id="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6</xdr:col>
      <xdr:colOff>363438</xdr:colOff>
      <xdr:row>12</xdr:row>
      <xdr:rowOff>129737</xdr:rowOff>
    </xdr:from>
    <xdr:to>
      <xdr:col>12</xdr:col>
      <xdr:colOff>538655</xdr:colOff>
      <xdr:row>28</xdr:row>
      <xdr:rowOff>121232</xdr:rowOff>
    </xdr:to>
    <xdr:graphicFrame macro="">
      <xdr:nvGraphicFramePr>
        <xdr:cNvPr id="10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7</xdr:col>
      <xdr:colOff>708335</xdr:colOff>
      <xdr:row>38</xdr:row>
      <xdr:rowOff>124688</xdr:rowOff>
    </xdr:from>
    <xdr:to>
      <xdr:col>11</xdr:col>
      <xdr:colOff>253827</xdr:colOff>
      <xdr:row>78</xdr:row>
      <xdr:rowOff>23656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0.04864</cdr:x>
      <cdr:y>0.91249</cdr:y>
    </cdr:from>
    <cdr:to>
      <cdr:x>0.99641</cdr:x>
      <cdr:y>0.97784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14631" y="3574350"/>
          <a:ext cx="4181729" cy="25598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                                     ACUMULADO:</a:t>
          </a:r>
          <a:r>
            <a:rPr lang="es-ES" sz="1000" b="1" baseline="0"/>
            <a:t> del 12/03 al 30/09</a:t>
          </a:r>
          <a:endParaRPr lang="es-ES" sz="1000" b="1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0.09047</cdr:x>
      <cdr:y>0.92479</cdr:y>
    </cdr:from>
    <cdr:to>
      <cdr:x>0.95593</cdr:x>
      <cdr:y>0.98442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34633" y="7622957"/>
          <a:ext cx="2244564" cy="49147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30/09</a:t>
          </a:r>
          <a:endParaRPr lang="es-ES" sz="1000" b="1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197069</xdr:rowOff>
    </xdr:from>
    <xdr:to>
      <xdr:col>12</xdr:col>
      <xdr:colOff>11167</xdr:colOff>
      <xdr:row>53</xdr:row>
      <xdr:rowOff>27151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9224"/>
          <a:ext cx="6043667" cy="339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2049" name="Line 8">
          <a:extLst>
            <a:ext uri="{FF2B5EF4-FFF2-40B4-BE49-F238E27FC236}">
              <a16:creationId xmlns=""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=""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=""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=""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=""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=""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=""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=""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=""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=""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=""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=""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=""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=""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=""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=""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=""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=""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=""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=""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=""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0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1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2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3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85725</xdr:colOff>
      <xdr:row>11</xdr:row>
      <xdr:rowOff>238125</xdr:rowOff>
    </xdr:from>
    <xdr:to>
      <xdr:col>6</xdr:col>
      <xdr:colOff>695325</xdr:colOff>
      <xdr:row>34</xdr:row>
      <xdr:rowOff>276225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562350"/>
          <a:ext cx="6610350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=""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=""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=""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=""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=""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=""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=""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=""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=""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=""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=""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=""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=""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=""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=""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=""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=""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=""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=""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=""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=""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=""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=""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=""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=""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=""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=""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=""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=""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=""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=""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=""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="" xmlns:a16="http://schemas.microsoft.com/office/drawing/2014/main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="" xmlns:a16="http://schemas.microsoft.com/office/drawing/2014/main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="" xmlns:a16="http://schemas.microsoft.com/office/drawing/2014/main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="" xmlns:a16="http://schemas.microsoft.com/office/drawing/2014/main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="" xmlns:a16="http://schemas.microsoft.com/office/drawing/2014/main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="" xmlns:a16="http://schemas.microsoft.com/office/drawing/2014/main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="" xmlns:a16="http://schemas.microsoft.com/office/drawing/2014/main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="" xmlns:a16="http://schemas.microsoft.com/office/drawing/2014/main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=""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=""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23</xdr:row>
      <xdr:rowOff>38100</xdr:rowOff>
    </xdr:from>
    <xdr:to>
      <xdr:col>6</xdr:col>
      <xdr:colOff>561975</xdr:colOff>
      <xdr:row>38</xdr:row>
      <xdr:rowOff>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629275"/>
          <a:ext cx="5391150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="" xmlns:a16="http://schemas.microsoft.com/office/drawing/2014/main" id="{00000000-0008-0000-0B00-0000011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="" xmlns:a16="http://schemas.microsoft.com/office/drawing/2014/main" id="{00000000-0008-0000-0B00-0000021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34291</xdr:rowOff>
    </xdr:to>
    <xdr:graphicFrame macro="">
      <xdr:nvGraphicFramePr>
        <xdr:cNvPr id="4" name="Chart 38">
          <a:extLst>
            <a:ext uri="{FF2B5EF4-FFF2-40B4-BE49-F238E27FC236}">
              <a16:creationId xmlns="" xmlns:a16="http://schemas.microsoft.com/office/drawing/2014/main" id="{00000000-0008-0000-0B00-00000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158115</xdr:rowOff>
    </xdr:from>
    <xdr:to>
      <xdr:col>7</xdr:col>
      <xdr:colOff>1485900</xdr:colOff>
      <xdr:row>54</xdr:row>
      <xdr:rowOff>83127</xdr:rowOff>
    </xdr:to>
    <xdr:graphicFrame macro="">
      <xdr:nvGraphicFramePr>
        <xdr:cNvPr id="8" name="9 Gráfico">
          <a:extLst>
            <a:ext uri="{FF2B5EF4-FFF2-40B4-BE49-F238E27FC236}">
              <a16:creationId xmlns="" xmlns:a16="http://schemas.microsoft.com/office/drawing/2014/main" id="{00000000-0008-0000-0B00-00000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411255</xdr:colOff>
      <xdr:row>4</xdr:row>
      <xdr:rowOff>57150</xdr:rowOff>
    </xdr:from>
    <xdr:to>
      <xdr:col>18</xdr:col>
      <xdr:colOff>359228</xdr:colOff>
      <xdr:row>47</xdr:row>
      <xdr:rowOff>71060</xdr:rowOff>
    </xdr:to>
    <xdr:graphicFrame macro="">
      <xdr:nvGraphicFramePr>
        <xdr:cNvPr id="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1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9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0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3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4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9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0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4.emf"/><Relationship Id="rId4" Type="http://schemas.openxmlformats.org/officeDocument/2006/relationships/oleObject" Target="../embeddings/Microsoft_Excel_97-2003_Worksheet1.xls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I2:M14"/>
  <sheetViews>
    <sheetView showGridLines="0" showRowColHeaders="0" topLeftCell="A7" zoomScale="130" zoomScaleNormal="130" workbookViewId="0">
      <selection activeCell="J29" sqref="J29"/>
    </sheetView>
  </sheetViews>
  <sheetFormatPr baseColWidth="10" defaultRowHeight="12.75"/>
  <cols>
    <col min="1" max="1" width="11.42578125" style="1" customWidth="1"/>
    <col min="2" max="5" width="11.42578125" style="1"/>
    <col min="6" max="6" width="11.42578125" style="1" customWidth="1"/>
    <col min="7" max="16384" width="11.42578125" style="1"/>
  </cols>
  <sheetData>
    <row r="2" spans="9:13">
      <c r="I2" s="402"/>
      <c r="J2" s="402"/>
      <c r="K2" s="402"/>
      <c r="L2" s="402"/>
      <c r="M2" s="402"/>
    </row>
    <row r="3" spans="9:13">
      <c r="I3" s="402"/>
      <c r="J3" s="402"/>
      <c r="K3" s="402"/>
      <c r="L3" s="402"/>
      <c r="M3" s="402"/>
    </row>
    <row r="4" spans="9:13">
      <c r="I4" s="402"/>
      <c r="J4" s="402"/>
      <c r="K4" s="402"/>
      <c r="L4" s="402"/>
      <c r="M4" s="402"/>
    </row>
    <row r="5" spans="9:13">
      <c r="I5" s="402"/>
      <c r="J5" s="402"/>
      <c r="K5" s="402"/>
      <c r="L5" s="402"/>
      <c r="M5" s="402"/>
    </row>
    <row r="6" spans="9:13">
      <c r="I6" s="402"/>
      <c r="J6" s="402"/>
      <c r="K6" s="402"/>
      <c r="L6" s="402"/>
      <c r="M6" s="402"/>
    </row>
    <row r="7" spans="9:13">
      <c r="I7" s="402"/>
      <c r="J7" s="402"/>
      <c r="K7" s="402"/>
      <c r="L7" s="402"/>
      <c r="M7" s="402"/>
    </row>
    <row r="8" spans="9:13">
      <c r="I8" s="402"/>
      <c r="J8" s="402"/>
      <c r="K8" s="402"/>
      <c r="L8" s="402"/>
      <c r="M8" s="402"/>
    </row>
    <row r="9" spans="9:13">
      <c r="I9" s="402"/>
      <c r="J9" s="402"/>
      <c r="K9" s="402"/>
      <c r="L9" s="402"/>
      <c r="M9" s="402"/>
    </row>
    <row r="10" spans="9:13">
      <c r="I10" s="402"/>
      <c r="J10" s="402"/>
      <c r="K10" s="402"/>
      <c r="L10" s="402"/>
      <c r="M10" s="402"/>
    </row>
    <row r="11" spans="9:13">
      <c r="I11" s="402"/>
      <c r="J11" s="402"/>
      <c r="K11" s="402"/>
      <c r="L11" s="402"/>
      <c r="M11" s="402"/>
    </row>
    <row r="12" spans="9:13">
      <c r="I12" s="402"/>
      <c r="J12" s="402"/>
      <c r="K12" s="402"/>
      <c r="L12" s="402"/>
      <c r="M12" s="402"/>
    </row>
    <row r="13" spans="9:13">
      <c r="I13" s="402"/>
      <c r="J13" s="402"/>
      <c r="K13" s="402"/>
      <c r="L13" s="402"/>
      <c r="M13" s="402"/>
    </row>
    <row r="14" spans="9:13">
      <c r="I14" s="402"/>
      <c r="J14" s="402"/>
      <c r="K14" s="402"/>
      <c r="L14" s="402"/>
      <c r="M14" s="402"/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2"/>
  <sheetViews>
    <sheetView showGridLines="0" showRowColHeaders="0" workbookViewId="0">
      <pane ySplit="4" topLeftCell="A26" activePane="bottomLeft" state="frozen"/>
      <selection activeCell="L32" sqref="L32"/>
      <selection pane="bottomLeft" activeCell="G39" sqref="G39"/>
    </sheetView>
  </sheetViews>
  <sheetFormatPr baseColWidth="10" defaultColWidth="11.5703125" defaultRowHeight="15"/>
  <cols>
    <col min="1" max="1" width="3" style="28" customWidth="1"/>
    <col min="2" max="2" width="14.7109375" style="113" customWidth="1"/>
    <col min="3" max="7" width="12.5703125" style="97" customWidth="1"/>
    <col min="8" max="8" width="11.5703125" style="78"/>
    <col min="9" max="9" width="11.5703125" style="8"/>
    <col min="10" max="11" width="11.5703125" style="79"/>
    <col min="12" max="16384" width="11.5703125" style="78"/>
  </cols>
  <sheetData>
    <row r="1" spans="1:11" s="9" customFormat="1" ht="21.2" customHeight="1">
      <c r="A1" s="28"/>
      <c r="B1" s="1022" t="s">
        <v>183</v>
      </c>
      <c r="C1" s="1022"/>
      <c r="D1" s="1022"/>
      <c r="E1" s="1022"/>
      <c r="F1" s="1022"/>
      <c r="G1" s="1022"/>
      <c r="H1" s="1022"/>
      <c r="I1" s="1022"/>
      <c r="J1" s="408"/>
      <c r="K1" s="408"/>
    </row>
    <row r="2" spans="1:11" s="9" customFormat="1" ht="17.850000000000001" customHeight="1">
      <c r="A2" s="28"/>
      <c r="B2" s="1023" t="s">
        <v>163</v>
      </c>
      <c r="C2" s="1023"/>
      <c r="D2" s="1023"/>
      <c r="E2" s="1023"/>
      <c r="F2" s="1023"/>
      <c r="G2" s="1023"/>
      <c r="H2" s="1023"/>
      <c r="I2" s="1023"/>
      <c r="J2" s="408"/>
      <c r="K2" s="408"/>
    </row>
    <row r="3" spans="1:11" s="9" customFormat="1" ht="2.1" customHeight="1">
      <c r="A3" s="28"/>
      <c r="B3" s="185"/>
      <c r="C3" s="96"/>
      <c r="D3" s="96"/>
      <c r="E3" s="96"/>
      <c r="F3" s="96"/>
      <c r="G3" s="96"/>
      <c r="H3" s="99"/>
      <c r="I3" s="100"/>
      <c r="J3" s="408"/>
      <c r="K3" s="408"/>
    </row>
    <row r="4" spans="1:11" ht="39.950000000000003" customHeight="1">
      <c r="B4" s="561" t="s">
        <v>545</v>
      </c>
      <c r="C4" s="559" t="s">
        <v>534</v>
      </c>
      <c r="D4" s="559" t="s">
        <v>535</v>
      </c>
      <c r="E4" s="559" t="s">
        <v>159</v>
      </c>
      <c r="F4" s="559" t="s">
        <v>160</v>
      </c>
      <c r="G4" s="559" t="s">
        <v>161</v>
      </c>
      <c r="H4" s="559" t="s">
        <v>162</v>
      </c>
      <c r="I4" s="559" t="s">
        <v>12</v>
      </c>
    </row>
    <row r="5" spans="1:11">
      <c r="B5" s="29">
        <v>2009</v>
      </c>
      <c r="C5" s="81">
        <v>9</v>
      </c>
      <c r="D5" s="81">
        <v>10</v>
      </c>
      <c r="E5" s="81">
        <v>38</v>
      </c>
      <c r="F5" s="81">
        <v>12</v>
      </c>
      <c r="G5" s="81">
        <v>13</v>
      </c>
      <c r="H5" s="81">
        <v>3</v>
      </c>
      <c r="I5" s="82">
        <v>85</v>
      </c>
    </row>
    <row r="6" spans="1:11">
      <c r="B6" s="29">
        <v>2010</v>
      </c>
      <c r="C6" s="81">
        <v>6</v>
      </c>
      <c r="D6" s="81">
        <v>12</v>
      </c>
      <c r="E6" s="81">
        <v>39</v>
      </c>
      <c r="F6" s="81">
        <v>11</v>
      </c>
      <c r="G6" s="81">
        <v>12</v>
      </c>
      <c r="H6" s="81">
        <v>2</v>
      </c>
      <c r="I6" s="82">
        <v>82</v>
      </c>
    </row>
    <row r="7" spans="1:11">
      <c r="B7" s="29">
        <v>2011</v>
      </c>
      <c r="C7" s="81">
        <v>9</v>
      </c>
      <c r="D7" s="81">
        <v>12</v>
      </c>
      <c r="E7" s="81">
        <v>31</v>
      </c>
      <c r="F7" s="81">
        <v>10</v>
      </c>
      <c r="G7" s="81">
        <v>12</v>
      </c>
      <c r="H7" s="81">
        <v>2</v>
      </c>
      <c r="I7" s="82">
        <v>76</v>
      </c>
    </row>
    <row r="8" spans="1:11">
      <c r="B8" s="29">
        <v>2012</v>
      </c>
      <c r="C8" s="81">
        <v>10</v>
      </c>
      <c r="D8" s="81">
        <v>12</v>
      </c>
      <c r="E8" s="81">
        <v>32</v>
      </c>
      <c r="F8" s="81">
        <v>11</v>
      </c>
      <c r="G8" s="81">
        <v>9</v>
      </c>
      <c r="H8" s="81">
        <v>1</v>
      </c>
      <c r="I8" s="82">
        <v>75</v>
      </c>
    </row>
    <row r="9" spans="1:11">
      <c r="B9" s="29">
        <v>2013</v>
      </c>
      <c r="C9" s="81">
        <v>9</v>
      </c>
      <c r="D9" s="81">
        <v>11</v>
      </c>
      <c r="E9" s="81">
        <v>25</v>
      </c>
      <c r="F9" s="81">
        <v>10</v>
      </c>
      <c r="G9" s="81">
        <v>7</v>
      </c>
      <c r="H9" s="81">
        <v>1</v>
      </c>
      <c r="I9" s="82">
        <v>63</v>
      </c>
    </row>
    <row r="10" spans="1:11">
      <c r="B10" s="29">
        <v>2014</v>
      </c>
      <c r="C10" s="81">
        <v>9</v>
      </c>
      <c r="D10" s="81">
        <v>11</v>
      </c>
      <c r="E10" s="81">
        <v>22</v>
      </c>
      <c r="F10" s="81">
        <v>9</v>
      </c>
      <c r="G10" s="81">
        <v>7</v>
      </c>
      <c r="H10" s="81">
        <v>1</v>
      </c>
      <c r="I10" s="82">
        <v>59</v>
      </c>
    </row>
    <row r="11" spans="1:11">
      <c r="B11" s="29">
        <v>2015</v>
      </c>
      <c r="C11" s="81">
        <v>11</v>
      </c>
      <c r="D11" s="81">
        <v>8</v>
      </c>
      <c r="E11" s="81">
        <v>22</v>
      </c>
      <c r="F11" s="81">
        <v>9</v>
      </c>
      <c r="G11" s="81">
        <v>6</v>
      </c>
      <c r="H11" s="81">
        <v>1</v>
      </c>
      <c r="I11" s="82">
        <v>57</v>
      </c>
    </row>
    <row r="12" spans="1:11">
      <c r="B12" s="29">
        <v>2016</v>
      </c>
      <c r="C12" s="81">
        <v>15</v>
      </c>
      <c r="D12" s="81">
        <v>9</v>
      </c>
      <c r="E12" s="81">
        <v>19</v>
      </c>
      <c r="F12" s="81">
        <v>6</v>
      </c>
      <c r="G12" s="81">
        <v>5</v>
      </c>
      <c r="H12" s="81">
        <v>1</v>
      </c>
      <c r="I12" s="82">
        <v>55</v>
      </c>
    </row>
    <row r="13" spans="1:11">
      <c r="B13" s="29">
        <v>2017</v>
      </c>
      <c r="C13" s="81">
        <v>10</v>
      </c>
      <c r="D13" s="81">
        <v>6</v>
      </c>
      <c r="E13" s="81">
        <v>20</v>
      </c>
      <c r="F13" s="81">
        <v>7</v>
      </c>
      <c r="G13" s="81">
        <v>2</v>
      </c>
      <c r="H13" s="81">
        <v>1</v>
      </c>
      <c r="I13" s="82">
        <v>46</v>
      </c>
    </row>
    <row r="14" spans="1:11">
      <c r="B14" s="86">
        <v>2018</v>
      </c>
      <c r="C14" s="890"/>
      <c r="D14" s="890"/>
      <c r="E14" s="890"/>
      <c r="F14" s="890"/>
      <c r="G14" s="890"/>
      <c r="H14" s="890"/>
      <c r="I14" s="103"/>
    </row>
    <row r="15" spans="1:11">
      <c r="B15" s="186" t="s">
        <v>9</v>
      </c>
      <c r="C15" s="88">
        <v>10</v>
      </c>
      <c r="D15" s="88">
        <v>4</v>
      </c>
      <c r="E15" s="88">
        <v>18</v>
      </c>
      <c r="F15" s="88">
        <v>6</v>
      </c>
      <c r="G15" s="88">
        <v>3</v>
      </c>
      <c r="H15" s="88">
        <v>1</v>
      </c>
      <c r="I15" s="88">
        <v>42</v>
      </c>
    </row>
    <row r="16" spans="1:11">
      <c r="B16" s="186" t="s">
        <v>10</v>
      </c>
      <c r="C16" s="88">
        <v>13</v>
      </c>
      <c r="D16" s="88">
        <v>2</v>
      </c>
      <c r="E16" s="88">
        <v>17</v>
      </c>
      <c r="F16" s="88">
        <v>4</v>
      </c>
      <c r="G16" s="88">
        <v>4</v>
      </c>
      <c r="H16" s="88">
        <v>1</v>
      </c>
      <c r="I16" s="88">
        <v>41</v>
      </c>
    </row>
    <row r="17" spans="2:9">
      <c r="B17" s="187" t="s">
        <v>65</v>
      </c>
      <c r="C17" s="90">
        <v>14</v>
      </c>
      <c r="D17" s="90">
        <v>2</v>
      </c>
      <c r="E17" s="90">
        <v>16</v>
      </c>
      <c r="F17" s="90">
        <v>4</v>
      </c>
      <c r="G17" s="90">
        <v>4</v>
      </c>
      <c r="H17" s="90">
        <v>1</v>
      </c>
      <c r="I17" s="90">
        <v>41</v>
      </c>
    </row>
    <row r="18" spans="2:9">
      <c r="B18" s="186" t="s">
        <v>66</v>
      </c>
      <c r="C18" s="88">
        <v>13</v>
      </c>
      <c r="D18" s="88">
        <v>2</v>
      </c>
      <c r="E18" s="88">
        <v>16</v>
      </c>
      <c r="F18" s="88">
        <v>4</v>
      </c>
      <c r="G18" s="88">
        <v>4</v>
      </c>
      <c r="H18" s="88">
        <v>1</v>
      </c>
      <c r="I18" s="88">
        <v>40</v>
      </c>
    </row>
    <row r="19" spans="2:9">
      <c r="B19" s="186" t="s">
        <v>67</v>
      </c>
      <c r="C19" s="88">
        <v>13</v>
      </c>
      <c r="D19" s="88">
        <v>1</v>
      </c>
      <c r="E19" s="88">
        <v>17</v>
      </c>
      <c r="F19" s="88">
        <v>4</v>
      </c>
      <c r="G19" s="88">
        <v>4</v>
      </c>
      <c r="H19" s="88">
        <v>1</v>
      </c>
      <c r="I19" s="88">
        <v>40</v>
      </c>
    </row>
    <row r="20" spans="2:9">
      <c r="B20" s="186" t="s">
        <v>68</v>
      </c>
      <c r="C20" s="88">
        <v>10</v>
      </c>
      <c r="D20" s="88">
        <v>2</v>
      </c>
      <c r="E20" s="88">
        <v>16</v>
      </c>
      <c r="F20" s="88">
        <v>4</v>
      </c>
      <c r="G20" s="88">
        <v>4</v>
      </c>
      <c r="H20" s="88">
        <v>1</v>
      </c>
      <c r="I20" s="88">
        <v>37</v>
      </c>
    </row>
    <row r="21" spans="2:9">
      <c r="B21" s="186" t="s">
        <v>69</v>
      </c>
      <c r="C21" s="88">
        <v>10</v>
      </c>
      <c r="D21" s="88">
        <v>3</v>
      </c>
      <c r="E21" s="88">
        <v>13</v>
      </c>
      <c r="F21" s="88">
        <v>5</v>
      </c>
      <c r="G21" s="88">
        <v>4</v>
      </c>
      <c r="H21" s="88">
        <v>1</v>
      </c>
      <c r="I21" s="88">
        <v>36</v>
      </c>
    </row>
    <row r="22" spans="2:9">
      <c r="B22" s="188" t="s">
        <v>70</v>
      </c>
      <c r="C22" s="92">
        <v>9</v>
      </c>
      <c r="D22" s="92">
        <v>4</v>
      </c>
      <c r="E22" s="92">
        <v>13</v>
      </c>
      <c r="F22" s="92">
        <v>5</v>
      </c>
      <c r="G22" s="92">
        <v>4</v>
      </c>
      <c r="H22" s="92">
        <v>1</v>
      </c>
      <c r="I22" s="92">
        <v>36</v>
      </c>
    </row>
    <row r="23" spans="2:9">
      <c r="B23" s="186" t="s">
        <v>77</v>
      </c>
      <c r="C23" s="88">
        <v>9</v>
      </c>
      <c r="D23" s="88">
        <v>5</v>
      </c>
      <c r="E23" s="88">
        <v>12</v>
      </c>
      <c r="F23" s="88">
        <v>6</v>
      </c>
      <c r="G23" s="88">
        <v>4</v>
      </c>
      <c r="H23" s="88">
        <v>1</v>
      </c>
      <c r="I23" s="88">
        <v>37</v>
      </c>
    </row>
    <row r="24" spans="2:9">
      <c r="B24" s="186" t="s">
        <v>78</v>
      </c>
      <c r="C24" s="88">
        <v>10</v>
      </c>
      <c r="D24" s="88">
        <v>5</v>
      </c>
      <c r="E24" s="88">
        <v>12</v>
      </c>
      <c r="F24" s="88">
        <v>7</v>
      </c>
      <c r="G24" s="88">
        <v>2</v>
      </c>
      <c r="H24" s="88">
        <v>1</v>
      </c>
      <c r="I24" s="88">
        <v>37</v>
      </c>
    </row>
    <row r="25" spans="2:9">
      <c r="B25" s="186" t="s">
        <v>79</v>
      </c>
      <c r="C25" s="88">
        <v>10</v>
      </c>
      <c r="D25" s="88">
        <v>4</v>
      </c>
      <c r="E25" s="88">
        <v>10</v>
      </c>
      <c r="F25" s="88">
        <v>7</v>
      </c>
      <c r="G25" s="88">
        <v>2</v>
      </c>
      <c r="H25" s="88">
        <v>1</v>
      </c>
      <c r="I25" s="88">
        <v>34</v>
      </c>
    </row>
    <row r="26" spans="2:9">
      <c r="B26" s="186" t="s">
        <v>80</v>
      </c>
      <c r="C26" s="88">
        <v>9</v>
      </c>
      <c r="D26" s="88">
        <v>5</v>
      </c>
      <c r="E26" s="88">
        <v>11</v>
      </c>
      <c r="F26" s="88">
        <v>5</v>
      </c>
      <c r="G26" s="88">
        <v>2</v>
      </c>
      <c r="H26" s="88">
        <v>1</v>
      </c>
      <c r="I26" s="88">
        <v>33</v>
      </c>
    </row>
    <row r="27" spans="2:9">
      <c r="B27" s="93">
        <v>2019</v>
      </c>
      <c r="C27" s="891"/>
      <c r="D27" s="891"/>
      <c r="E27" s="891"/>
      <c r="F27" s="891"/>
      <c r="G27" s="891"/>
      <c r="H27" s="891"/>
      <c r="I27" s="891"/>
    </row>
    <row r="28" spans="2:9">
      <c r="B28" s="186" t="s">
        <v>9</v>
      </c>
      <c r="C28" s="88">
        <v>9</v>
      </c>
      <c r="D28" s="88">
        <v>4</v>
      </c>
      <c r="E28" s="88">
        <v>12</v>
      </c>
      <c r="F28" s="88">
        <v>3</v>
      </c>
      <c r="G28" s="88">
        <v>1</v>
      </c>
      <c r="H28" s="88">
        <v>1</v>
      </c>
      <c r="I28" s="88">
        <v>30</v>
      </c>
    </row>
    <row r="29" spans="2:9">
      <c r="B29" s="186" t="s">
        <v>10</v>
      </c>
      <c r="C29" s="88">
        <v>10</v>
      </c>
      <c r="D29" s="88">
        <v>3</v>
      </c>
      <c r="E29" s="88">
        <v>12</v>
      </c>
      <c r="F29" s="88">
        <v>3</v>
      </c>
      <c r="G29" s="88">
        <v>1</v>
      </c>
      <c r="H29" s="88">
        <v>1</v>
      </c>
      <c r="I29" s="88">
        <v>30</v>
      </c>
    </row>
    <row r="30" spans="2:9">
      <c r="B30" s="187" t="s">
        <v>65</v>
      </c>
      <c r="C30" s="90">
        <v>9</v>
      </c>
      <c r="D30" s="90">
        <v>3</v>
      </c>
      <c r="E30" s="90">
        <v>11</v>
      </c>
      <c r="F30" s="90">
        <v>3</v>
      </c>
      <c r="G30" s="90">
        <v>1</v>
      </c>
      <c r="H30" s="90">
        <v>1</v>
      </c>
      <c r="I30" s="90">
        <v>28</v>
      </c>
    </row>
    <row r="31" spans="2:9">
      <c r="B31" s="186" t="s">
        <v>66</v>
      </c>
      <c r="C31" s="88">
        <v>9</v>
      </c>
      <c r="D31" s="88">
        <v>3</v>
      </c>
      <c r="E31" s="88">
        <v>11</v>
      </c>
      <c r="F31" s="88">
        <v>3</v>
      </c>
      <c r="G31" s="88">
        <v>1</v>
      </c>
      <c r="H31" s="88">
        <v>1</v>
      </c>
      <c r="I31" s="88">
        <v>28</v>
      </c>
    </row>
    <row r="32" spans="2:9">
      <c r="B32" s="186" t="s">
        <v>67</v>
      </c>
      <c r="C32" s="88">
        <v>8</v>
      </c>
      <c r="D32" s="88">
        <v>3</v>
      </c>
      <c r="E32" s="88">
        <v>11</v>
      </c>
      <c r="F32" s="88">
        <v>3</v>
      </c>
      <c r="G32" s="88">
        <v>1</v>
      </c>
      <c r="H32" s="88">
        <v>1</v>
      </c>
      <c r="I32" s="88">
        <v>27</v>
      </c>
    </row>
    <row r="33" spans="2:9">
      <c r="B33" s="186" t="s">
        <v>68</v>
      </c>
      <c r="C33" s="88">
        <v>7</v>
      </c>
      <c r="D33" s="88">
        <v>3</v>
      </c>
      <c r="E33" s="88">
        <v>11</v>
      </c>
      <c r="F33" s="88">
        <v>3</v>
      </c>
      <c r="G33" s="88">
        <v>1</v>
      </c>
      <c r="H33" s="88">
        <v>1</v>
      </c>
      <c r="I33" s="88">
        <v>26</v>
      </c>
    </row>
    <row r="34" spans="2:9">
      <c r="B34" s="186" t="s">
        <v>69</v>
      </c>
      <c r="C34" s="88">
        <v>5</v>
      </c>
      <c r="D34" s="88">
        <v>3</v>
      </c>
      <c r="E34" s="88">
        <v>10</v>
      </c>
      <c r="F34" s="88">
        <v>4</v>
      </c>
      <c r="G34" s="88">
        <v>1</v>
      </c>
      <c r="H34" s="88">
        <v>1</v>
      </c>
      <c r="I34" s="88">
        <v>24</v>
      </c>
    </row>
    <row r="35" spans="2:9">
      <c r="B35" s="188" t="s">
        <v>70</v>
      </c>
      <c r="C35" s="92">
        <v>5</v>
      </c>
      <c r="D35" s="92">
        <v>4</v>
      </c>
      <c r="E35" s="92">
        <v>10</v>
      </c>
      <c r="F35" s="92">
        <v>5</v>
      </c>
      <c r="G35" s="92">
        <v>1</v>
      </c>
      <c r="H35" s="92"/>
      <c r="I35" s="92">
        <v>25</v>
      </c>
    </row>
    <row r="36" spans="2:9">
      <c r="B36" s="186" t="s">
        <v>77</v>
      </c>
      <c r="C36" s="88">
        <v>5</v>
      </c>
      <c r="D36" s="88">
        <v>4</v>
      </c>
      <c r="E36" s="88">
        <v>10</v>
      </c>
      <c r="F36" s="88">
        <v>4</v>
      </c>
      <c r="G36" s="88">
        <v>1</v>
      </c>
      <c r="H36" s="88">
        <v>1</v>
      </c>
      <c r="I36" s="88">
        <v>25</v>
      </c>
    </row>
    <row r="37" spans="2:9">
      <c r="B37" s="186" t="s">
        <v>78</v>
      </c>
      <c r="C37" s="88">
        <v>5</v>
      </c>
      <c r="D37" s="88">
        <v>4</v>
      </c>
      <c r="E37" s="88">
        <v>10</v>
      </c>
      <c r="F37" s="88">
        <v>5</v>
      </c>
      <c r="G37" s="88"/>
      <c r="H37" s="88">
        <v>1</v>
      </c>
      <c r="I37" s="88">
        <v>25</v>
      </c>
    </row>
    <row r="38" spans="2:9">
      <c r="B38" s="186" t="s">
        <v>79</v>
      </c>
      <c r="C38" s="88">
        <v>5</v>
      </c>
      <c r="D38" s="88">
        <v>4</v>
      </c>
      <c r="E38" s="88">
        <v>11</v>
      </c>
      <c r="F38" s="88">
        <v>4</v>
      </c>
      <c r="G38" s="88"/>
      <c r="H38" s="88">
        <v>1</v>
      </c>
      <c r="I38" s="88">
        <v>25</v>
      </c>
    </row>
    <row r="39" spans="2:9">
      <c r="B39" s="186" t="s">
        <v>80</v>
      </c>
      <c r="C39" s="88">
        <v>5</v>
      </c>
      <c r="D39" s="88">
        <v>5</v>
      </c>
      <c r="E39" s="88">
        <v>9</v>
      </c>
      <c r="F39" s="88">
        <v>3</v>
      </c>
      <c r="G39" s="88">
        <v>1</v>
      </c>
      <c r="H39" s="88">
        <v>1</v>
      </c>
      <c r="I39" s="88">
        <v>24</v>
      </c>
    </row>
    <row r="40" spans="2:9">
      <c r="B40" s="93">
        <v>2020</v>
      </c>
      <c r="C40" s="891"/>
      <c r="D40" s="891"/>
      <c r="E40" s="891"/>
      <c r="F40" s="891"/>
      <c r="G40" s="891"/>
      <c r="H40" s="891"/>
      <c r="I40" s="891"/>
    </row>
    <row r="41" spans="2:9">
      <c r="B41" s="186" t="s">
        <v>9</v>
      </c>
      <c r="C41" s="88">
        <v>4</v>
      </c>
      <c r="D41" s="88">
        <v>5</v>
      </c>
      <c r="E41" s="88">
        <v>9</v>
      </c>
      <c r="F41" s="88">
        <v>4</v>
      </c>
      <c r="G41" s="88"/>
      <c r="H41" s="88">
        <v>1</v>
      </c>
      <c r="I41" s="88">
        <v>23</v>
      </c>
    </row>
    <row r="42" spans="2:9">
      <c r="B42" s="186" t="s">
        <v>10</v>
      </c>
      <c r="C42" s="88">
        <v>5</v>
      </c>
      <c r="D42" s="88">
        <v>5</v>
      </c>
      <c r="E42" s="88">
        <v>9</v>
      </c>
      <c r="F42" s="88">
        <v>4</v>
      </c>
      <c r="G42" s="88"/>
      <c r="H42" s="88">
        <v>1</v>
      </c>
      <c r="I42" s="88">
        <v>24</v>
      </c>
    </row>
    <row r="43" spans="2:9">
      <c r="B43" s="187" t="s">
        <v>65</v>
      </c>
      <c r="C43" s="90">
        <v>6</v>
      </c>
      <c r="D43" s="90">
        <v>5</v>
      </c>
      <c r="E43" s="90">
        <v>9</v>
      </c>
      <c r="F43" s="90">
        <v>4</v>
      </c>
      <c r="G43" s="90"/>
      <c r="H43" s="90">
        <v>1</v>
      </c>
      <c r="I43" s="90">
        <v>25</v>
      </c>
    </row>
    <row r="44" spans="2:9">
      <c r="B44" s="186" t="s">
        <v>66</v>
      </c>
      <c r="C44" s="88">
        <v>6</v>
      </c>
      <c r="D44" s="88">
        <v>5</v>
      </c>
      <c r="E44" s="88">
        <v>9</v>
      </c>
      <c r="F44" s="88">
        <v>4</v>
      </c>
      <c r="G44" s="88"/>
      <c r="H44" s="88">
        <v>1</v>
      </c>
      <c r="I44" s="88">
        <v>25</v>
      </c>
    </row>
    <row r="45" spans="2:9">
      <c r="B45" s="186" t="s">
        <v>67</v>
      </c>
      <c r="C45" s="88">
        <v>6</v>
      </c>
      <c r="D45" s="88">
        <v>5</v>
      </c>
      <c r="E45" s="88">
        <v>9</v>
      </c>
      <c r="F45" s="88">
        <v>4</v>
      </c>
      <c r="G45" s="88"/>
      <c r="H45" s="88">
        <v>1</v>
      </c>
      <c r="I45" s="88">
        <v>25</v>
      </c>
    </row>
    <row r="46" spans="2:9">
      <c r="B46" s="186" t="s">
        <v>68</v>
      </c>
      <c r="C46" s="88">
        <v>6</v>
      </c>
      <c r="D46" s="88">
        <v>6</v>
      </c>
      <c r="E46" s="88">
        <v>9</v>
      </c>
      <c r="F46" s="88">
        <v>4</v>
      </c>
      <c r="G46" s="88"/>
      <c r="H46" s="88">
        <v>1</v>
      </c>
      <c r="I46" s="88">
        <v>26</v>
      </c>
    </row>
    <row r="47" spans="2:9">
      <c r="B47" s="186" t="s">
        <v>69</v>
      </c>
      <c r="C47" s="88">
        <v>3</v>
      </c>
      <c r="D47" s="88">
        <v>7</v>
      </c>
      <c r="E47" s="88">
        <v>8</v>
      </c>
      <c r="F47" s="88">
        <v>5</v>
      </c>
      <c r="G47" s="88"/>
      <c r="H47" s="88">
        <v>1</v>
      </c>
      <c r="I47" s="88">
        <v>24</v>
      </c>
    </row>
    <row r="48" spans="2:9">
      <c r="B48" s="188" t="s">
        <v>70</v>
      </c>
      <c r="C48" s="92">
        <v>3</v>
      </c>
      <c r="D48" s="92">
        <v>6</v>
      </c>
      <c r="E48" s="92">
        <v>8</v>
      </c>
      <c r="F48" s="92">
        <v>5</v>
      </c>
      <c r="G48" s="92"/>
      <c r="H48" s="92">
        <v>1</v>
      </c>
      <c r="I48" s="92">
        <v>23</v>
      </c>
    </row>
    <row r="49" spans="2:9">
      <c r="B49" s="186" t="s">
        <v>77</v>
      </c>
      <c r="C49" s="88"/>
      <c r="D49" s="88"/>
      <c r="E49" s="88"/>
      <c r="F49" s="88"/>
      <c r="G49" s="88"/>
      <c r="H49" s="88"/>
      <c r="I49" s="88"/>
    </row>
    <row r="50" spans="2:9">
      <c r="B50" s="186" t="s">
        <v>78</v>
      </c>
      <c r="C50" s="88"/>
      <c r="D50" s="88"/>
      <c r="E50" s="88"/>
      <c r="F50" s="88"/>
      <c r="G50" s="88"/>
      <c r="H50" s="88"/>
      <c r="I50" s="88"/>
    </row>
    <row r="51" spans="2:9">
      <c r="B51" s="186" t="s">
        <v>79</v>
      </c>
      <c r="C51" s="88"/>
      <c r="D51" s="88"/>
      <c r="E51" s="88"/>
      <c r="F51" s="88"/>
      <c r="G51" s="88"/>
      <c r="H51" s="88"/>
      <c r="I51" s="88"/>
    </row>
    <row r="52" spans="2:9">
      <c r="B52" s="186" t="s">
        <v>80</v>
      </c>
      <c r="C52" s="88"/>
      <c r="D52" s="88"/>
      <c r="E52" s="88"/>
      <c r="F52" s="88"/>
      <c r="G52" s="88"/>
      <c r="H52" s="88"/>
      <c r="I52" s="88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G53"/>
  <sheetViews>
    <sheetView showGridLines="0" showRowColHeaders="0" zoomScaleNormal="100" workbookViewId="0">
      <pane ySplit="4" topLeftCell="A29" activePane="bottomLeft" state="frozen"/>
      <selection activeCell="L32" sqref="L32"/>
      <selection pane="bottomLeft" activeCell="F9" sqref="F9"/>
    </sheetView>
  </sheetViews>
  <sheetFormatPr baseColWidth="10" defaultColWidth="11.5703125" defaultRowHeight="15"/>
  <cols>
    <col min="1" max="1" width="3" style="28" customWidth="1"/>
    <col min="2" max="2" width="16.85546875" style="113" customWidth="1"/>
    <col min="3" max="3" width="17.85546875" style="97" customWidth="1"/>
    <col min="4" max="4" width="16.140625" style="97" customWidth="1"/>
    <col min="5" max="5" width="13.85546875" style="97" customWidth="1"/>
    <col min="6" max="6" width="16.42578125" style="97" customWidth="1"/>
    <col min="7" max="7" width="16.140625" style="97" customWidth="1"/>
    <col min="8" max="16384" width="11.5703125" style="78"/>
  </cols>
  <sheetData>
    <row r="1" spans="1:7" s="9" customFormat="1" ht="21.4" customHeight="1">
      <c r="A1" s="28"/>
      <c r="B1" s="1022" t="s">
        <v>198</v>
      </c>
      <c r="C1" s="1022"/>
      <c r="D1" s="1022"/>
      <c r="E1" s="1022"/>
      <c r="F1" s="1022"/>
      <c r="G1" s="1022"/>
    </row>
    <row r="2" spans="1:7" s="9" customFormat="1" ht="17.850000000000001" customHeight="1">
      <c r="A2" s="28"/>
      <c r="B2" s="1028" t="s">
        <v>163</v>
      </c>
      <c r="C2" s="1028"/>
      <c r="D2" s="1028"/>
      <c r="E2" s="1028"/>
      <c r="F2" s="1028"/>
      <c r="G2" s="1028"/>
    </row>
    <row r="3" spans="1:7" ht="20.100000000000001" customHeight="1">
      <c r="B3" s="1024" t="s">
        <v>545</v>
      </c>
      <c r="C3" s="1026" t="s">
        <v>12</v>
      </c>
      <c r="D3" s="562" t="s">
        <v>235</v>
      </c>
      <c r="E3" s="562"/>
      <c r="F3" s="562" t="s">
        <v>236</v>
      </c>
      <c r="G3" s="562"/>
    </row>
    <row r="4" spans="1:7" ht="23.25" customHeight="1">
      <c r="B4" s="1025"/>
      <c r="C4" s="1027"/>
      <c r="D4" s="563" t="s">
        <v>11</v>
      </c>
      <c r="E4" s="563" t="s">
        <v>192</v>
      </c>
      <c r="F4" s="563" t="s">
        <v>11</v>
      </c>
      <c r="G4" s="563" t="s">
        <v>192</v>
      </c>
    </row>
    <row r="5" spans="1:7">
      <c r="B5" s="29">
        <v>2009</v>
      </c>
      <c r="C5" s="81">
        <v>1505447</v>
      </c>
      <c r="D5" s="101">
        <v>-14563</v>
      </c>
      <c r="E5" s="102">
        <v>-9.5808580206708793E-3</v>
      </c>
      <c r="F5" s="101">
        <v>-112698</v>
      </c>
      <c r="G5" s="102">
        <v>-6.9646416112276732E-2</v>
      </c>
    </row>
    <row r="6" spans="1:7" ht="17.850000000000001" customHeight="1">
      <c r="B6" s="29">
        <v>2010</v>
      </c>
      <c r="C6" s="81">
        <v>1473849</v>
      </c>
      <c r="D6" s="101">
        <v>-21179</v>
      </c>
      <c r="E6" s="102">
        <v>-1.4166289862129644E-2</v>
      </c>
      <c r="F6" s="101">
        <v>-31598</v>
      </c>
      <c r="G6" s="102">
        <v>-2.0989114860901825E-2</v>
      </c>
    </row>
    <row r="7" spans="1:7" ht="17.25" customHeight="1">
      <c r="B7" s="29">
        <v>2011</v>
      </c>
      <c r="C7" s="81">
        <v>1449020</v>
      </c>
      <c r="D7" s="101">
        <v>-21794</v>
      </c>
      <c r="E7" s="102">
        <v>-1.4817645195109641E-2</v>
      </c>
      <c r="F7" s="101">
        <v>-24829</v>
      </c>
      <c r="G7" s="102">
        <v>-1.6846366215263586E-2</v>
      </c>
    </row>
    <row r="8" spans="1:7">
      <c r="B8" s="29">
        <v>2012</v>
      </c>
      <c r="C8" s="81">
        <v>1410840</v>
      </c>
      <c r="D8" s="101">
        <v>-14987</v>
      </c>
      <c r="E8" s="102">
        <v>-1.0511092860494342E-2</v>
      </c>
      <c r="F8" s="101">
        <v>-38180</v>
      </c>
      <c r="G8" s="102">
        <v>-2.6348842666077732E-2</v>
      </c>
    </row>
    <row r="9" spans="1:7">
      <c r="B9" s="29">
        <v>2013</v>
      </c>
      <c r="C9" s="81">
        <v>1399630</v>
      </c>
      <c r="D9" s="101">
        <v>-5170</v>
      </c>
      <c r="E9" s="102">
        <v>-3.6802391799544143E-3</v>
      </c>
      <c r="F9" s="101">
        <v>-11210</v>
      </c>
      <c r="G9" s="102">
        <v>-7.9456210484534218E-3</v>
      </c>
    </row>
    <row r="10" spans="1:7">
      <c r="B10" s="29">
        <v>2014</v>
      </c>
      <c r="C10" s="81">
        <v>1431274</v>
      </c>
      <c r="D10" s="101">
        <v>-5553</v>
      </c>
      <c r="E10" s="102">
        <v>-3.8647659043155036E-3</v>
      </c>
      <c r="F10" s="101">
        <v>31644</v>
      </c>
      <c r="G10" s="102">
        <v>2.2608832334259699E-2</v>
      </c>
    </row>
    <row r="11" spans="1:7">
      <c r="B11" s="29">
        <v>2015</v>
      </c>
      <c r="C11" s="81">
        <v>1464154</v>
      </c>
      <c r="D11" s="101">
        <v>-13910</v>
      </c>
      <c r="E11" s="102">
        <v>-9.4109592006841325E-3</v>
      </c>
      <c r="F11" s="101">
        <v>32880</v>
      </c>
      <c r="G11" s="102">
        <v>2.2972540547791631E-2</v>
      </c>
    </row>
    <row r="12" spans="1:7">
      <c r="B12" s="29">
        <v>2016</v>
      </c>
      <c r="C12" s="81">
        <v>1478929</v>
      </c>
      <c r="D12" s="101">
        <v>-26359</v>
      </c>
      <c r="E12" s="102">
        <v>-1.7510934784572774E-2</v>
      </c>
      <c r="F12" s="101">
        <v>14775</v>
      </c>
      <c r="G12" s="102">
        <v>1.0091151613832894E-2</v>
      </c>
    </row>
    <row r="13" spans="1:7">
      <c r="B13" s="29">
        <v>2017</v>
      </c>
      <c r="C13" s="81">
        <v>1484261</v>
      </c>
      <c r="D13" s="101">
        <v>-18412</v>
      </c>
      <c r="E13" s="102">
        <v>-1.2252832119829082E-2</v>
      </c>
      <c r="F13" s="101">
        <v>5332</v>
      </c>
      <c r="G13" s="102">
        <v>3.6053116816290309E-3</v>
      </c>
    </row>
    <row r="14" spans="1:7">
      <c r="B14" s="83">
        <v>2018</v>
      </c>
      <c r="C14" s="104"/>
      <c r="D14" s="892"/>
      <c r="E14" s="893"/>
      <c r="F14" s="892"/>
      <c r="G14" s="894"/>
    </row>
    <row r="15" spans="1:7">
      <c r="B15" s="186" t="s">
        <v>9</v>
      </c>
      <c r="C15" s="88">
        <v>1470190</v>
      </c>
      <c r="D15" s="105">
        <v>-11100</v>
      </c>
      <c r="E15" s="106">
        <v>-7.4934685308075677E-3</v>
      </c>
      <c r="F15" s="105">
        <v>9258</v>
      </c>
      <c r="G15" s="106">
        <v>6.3370505950994804E-3</v>
      </c>
    </row>
    <row r="16" spans="1:7">
      <c r="B16" s="186" t="s">
        <v>10</v>
      </c>
      <c r="C16" s="88">
        <v>1478366</v>
      </c>
      <c r="D16" s="105">
        <v>8176</v>
      </c>
      <c r="E16" s="106">
        <v>5.5611859691604426E-3</v>
      </c>
      <c r="F16" s="105">
        <v>7771</v>
      </c>
      <c r="G16" s="106">
        <v>5.2842556924237449E-3</v>
      </c>
    </row>
    <row r="17" spans="2:7">
      <c r="B17" s="187" t="s">
        <v>65</v>
      </c>
      <c r="C17" s="90">
        <v>1497138</v>
      </c>
      <c r="D17" s="107">
        <v>18772</v>
      </c>
      <c r="E17" s="108">
        <v>1.2697802844491735E-2</v>
      </c>
      <c r="F17" s="107">
        <v>15774</v>
      </c>
      <c r="G17" s="108">
        <v>1.0648294409746795E-2</v>
      </c>
    </row>
    <row r="18" spans="2:7">
      <c r="B18" s="186" t="s">
        <v>66</v>
      </c>
      <c r="C18" s="88">
        <v>1505348</v>
      </c>
      <c r="D18" s="105">
        <v>8210</v>
      </c>
      <c r="E18" s="106">
        <v>5.4837964168967801E-3</v>
      </c>
      <c r="F18" s="105">
        <v>2720</v>
      </c>
      <c r="G18" s="106">
        <v>1.810161929632681E-3</v>
      </c>
    </row>
    <row r="19" spans="2:7">
      <c r="B19" s="186" t="s">
        <v>67</v>
      </c>
      <c r="C19" s="88">
        <v>1513057</v>
      </c>
      <c r="D19" s="105">
        <v>7709</v>
      </c>
      <c r="E19" s="106">
        <v>5.1210749939549771E-3</v>
      </c>
      <c r="F19" s="105">
        <v>7302</v>
      </c>
      <c r="G19" s="106">
        <v>4.8493944898073682E-3</v>
      </c>
    </row>
    <row r="20" spans="2:7">
      <c r="B20" s="186" t="s">
        <v>68</v>
      </c>
      <c r="C20" s="88">
        <v>1525067</v>
      </c>
      <c r="D20" s="105">
        <v>12010</v>
      </c>
      <c r="E20" s="106">
        <v>7.937572741806731E-3</v>
      </c>
      <c r="F20" s="105">
        <v>19063</v>
      </c>
      <c r="G20" s="106">
        <v>1.2658000908364109E-2</v>
      </c>
    </row>
    <row r="21" spans="2:7">
      <c r="B21" s="186" t="s">
        <v>69</v>
      </c>
      <c r="C21" s="88">
        <v>1509786</v>
      </c>
      <c r="D21" s="105">
        <v>-15281</v>
      </c>
      <c r="E21" s="106">
        <v>-1.0019887650837611E-2</v>
      </c>
      <c r="F21" s="105">
        <v>7113</v>
      </c>
      <c r="G21" s="106">
        <v>4.7335647875486053E-3</v>
      </c>
    </row>
    <row r="22" spans="2:7">
      <c r="B22" s="188" t="s">
        <v>70</v>
      </c>
      <c r="C22" s="92">
        <v>1490260</v>
      </c>
      <c r="D22" s="109">
        <v>-19526</v>
      </c>
      <c r="E22" s="110">
        <v>-1.2932958710704656E-2</v>
      </c>
      <c r="F22" s="109">
        <v>5999</v>
      </c>
      <c r="G22" s="110">
        <v>4.0417419847318392E-3</v>
      </c>
    </row>
    <row r="23" spans="2:7">
      <c r="B23" s="186" t="s">
        <v>77</v>
      </c>
      <c r="C23" s="88">
        <v>1504189</v>
      </c>
      <c r="D23" s="105">
        <v>13929</v>
      </c>
      <c r="E23" s="106">
        <v>9.3466911814046316E-3</v>
      </c>
      <c r="F23" s="105">
        <v>7670</v>
      </c>
      <c r="G23" s="106">
        <v>5.1252272774351404E-3</v>
      </c>
    </row>
    <row r="24" spans="2:7">
      <c r="B24" s="186" t="s">
        <v>78</v>
      </c>
      <c r="C24" s="88">
        <v>1493233</v>
      </c>
      <c r="D24" s="105">
        <v>-10956</v>
      </c>
      <c r="E24" s="106">
        <v>-7.2836591678306917E-3</v>
      </c>
      <c r="F24" s="105">
        <v>6170</v>
      </c>
      <c r="G24" s="106">
        <v>4.1491180938535432E-3</v>
      </c>
    </row>
    <row r="25" spans="2:7">
      <c r="B25" s="186" t="s">
        <v>79</v>
      </c>
      <c r="C25" s="88">
        <v>1493553</v>
      </c>
      <c r="D25" s="105">
        <v>320</v>
      </c>
      <c r="E25" s="106">
        <v>2.1430011257450587E-4</v>
      </c>
      <c r="F25" s="105">
        <v>6530</v>
      </c>
      <c r="G25" s="106">
        <v>4.3913241422628424E-3</v>
      </c>
    </row>
    <row r="26" spans="2:7">
      <c r="B26" s="186" t="s">
        <v>80</v>
      </c>
      <c r="C26" s="88">
        <v>1490179</v>
      </c>
      <c r="D26" s="105">
        <v>-3374</v>
      </c>
      <c r="E26" s="106">
        <v>-2.2590426988530199E-3</v>
      </c>
      <c r="F26" s="105">
        <v>8889</v>
      </c>
      <c r="G26" s="106">
        <v>6.0008506099413772E-3</v>
      </c>
    </row>
    <row r="27" spans="2:7">
      <c r="B27" s="93">
        <v>2019</v>
      </c>
      <c r="C27" s="111"/>
      <c r="D27" s="895"/>
      <c r="E27" s="893"/>
      <c r="F27" s="895"/>
      <c r="G27" s="893"/>
    </row>
    <row r="28" spans="2:7">
      <c r="B28" s="186" t="s">
        <v>9</v>
      </c>
      <c r="C28" s="88">
        <v>1480331</v>
      </c>
      <c r="D28" s="105">
        <v>-9848</v>
      </c>
      <c r="E28" s="106">
        <v>-6.6086020538471679E-3</v>
      </c>
      <c r="F28" s="105">
        <v>10141</v>
      </c>
      <c r="G28" s="106">
        <v>6.8977479101339778E-3</v>
      </c>
    </row>
    <row r="29" spans="2:7">
      <c r="B29" s="186" t="s">
        <v>10</v>
      </c>
      <c r="C29" s="88">
        <v>1490703</v>
      </c>
      <c r="D29" s="105">
        <v>10372</v>
      </c>
      <c r="E29" s="106">
        <v>7.0065411046582593E-3</v>
      </c>
      <c r="F29" s="105">
        <v>12337</v>
      </c>
      <c r="G29" s="106">
        <v>8.3450241685754101E-3</v>
      </c>
    </row>
    <row r="30" spans="2:7">
      <c r="B30" s="187" t="s">
        <v>65</v>
      </c>
      <c r="C30" s="90">
        <v>1509854</v>
      </c>
      <c r="D30" s="107">
        <v>19151</v>
      </c>
      <c r="E30" s="108">
        <v>1.2846958783875762E-2</v>
      </c>
      <c r="F30" s="107">
        <v>12716</v>
      </c>
      <c r="G30" s="108">
        <v>8.4935390057563342E-3</v>
      </c>
    </row>
    <row r="31" spans="2:7">
      <c r="B31" s="186" t="s">
        <v>66</v>
      </c>
      <c r="C31" s="88">
        <v>1515721</v>
      </c>
      <c r="D31" s="105">
        <v>5867</v>
      </c>
      <c r="E31" s="106">
        <v>3.8858061772859553E-3</v>
      </c>
      <c r="F31" s="105">
        <v>10373</v>
      </c>
      <c r="G31" s="106">
        <v>6.8907654575554034E-3</v>
      </c>
    </row>
    <row r="32" spans="2:7">
      <c r="B32" s="186" t="s">
        <v>67</v>
      </c>
      <c r="C32" s="88">
        <v>1522092</v>
      </c>
      <c r="D32" s="105">
        <v>6371</v>
      </c>
      <c r="E32" s="106">
        <v>4.2032801551208365E-3</v>
      </c>
      <c r="F32" s="105">
        <v>9035</v>
      </c>
      <c r="G32" s="106">
        <v>5.971354681284291E-3</v>
      </c>
    </row>
    <row r="33" spans="2:7">
      <c r="B33" s="186" t="s">
        <v>68</v>
      </c>
      <c r="C33" s="88">
        <v>1530190</v>
      </c>
      <c r="D33" s="105">
        <v>8098</v>
      </c>
      <c r="E33" s="106">
        <v>5.3203091534546054E-3</v>
      </c>
      <c r="F33" s="105">
        <v>5123</v>
      </c>
      <c r="G33" s="106">
        <v>3.3591966779165094E-3</v>
      </c>
    </row>
    <row r="34" spans="2:7">
      <c r="B34" s="186" t="s">
        <v>69</v>
      </c>
      <c r="C34" s="88">
        <v>1514548</v>
      </c>
      <c r="D34" s="105">
        <v>-15642</v>
      </c>
      <c r="E34" s="106">
        <v>-1.0222259980786741E-2</v>
      </c>
      <c r="F34" s="105">
        <v>4762</v>
      </c>
      <c r="G34" s="106">
        <v>3.1540893875026121E-3</v>
      </c>
    </row>
    <row r="35" spans="2:7">
      <c r="B35" s="188" t="s">
        <v>70</v>
      </c>
      <c r="C35" s="92">
        <v>1504788</v>
      </c>
      <c r="D35" s="109">
        <v>-9760</v>
      </c>
      <c r="E35" s="110">
        <v>-6.4441668405359476E-3</v>
      </c>
      <c r="F35" s="109">
        <v>14528</v>
      </c>
      <c r="G35" s="110">
        <v>9.7486344664690083E-3</v>
      </c>
    </row>
    <row r="36" spans="2:7">
      <c r="B36" s="186" t="s">
        <v>77</v>
      </c>
      <c r="C36" s="88">
        <v>1497301</v>
      </c>
      <c r="D36" s="105">
        <v>-7487</v>
      </c>
      <c r="E36" s="106">
        <v>-4.9754516915339053E-3</v>
      </c>
      <c r="F36" s="105">
        <v>-6888</v>
      </c>
      <c r="G36" s="106">
        <v>-4.579211787880344E-3</v>
      </c>
    </row>
    <row r="37" spans="2:7">
      <c r="B37" s="186" t="s">
        <v>78</v>
      </c>
      <c r="C37" s="88">
        <v>1494843</v>
      </c>
      <c r="D37" s="105">
        <v>-2458</v>
      </c>
      <c r="E37" s="106">
        <v>-1.6416204891334107E-3</v>
      </c>
      <c r="F37" s="105">
        <v>1610</v>
      </c>
      <c r="G37" s="106">
        <v>1.0781974413904827E-3</v>
      </c>
    </row>
    <row r="38" spans="2:7">
      <c r="B38" s="186" t="s">
        <v>79</v>
      </c>
      <c r="C38" s="88">
        <v>1503002</v>
      </c>
      <c r="D38" s="105">
        <v>8159</v>
      </c>
      <c r="E38" s="106">
        <v>5.4580982752034934E-3</v>
      </c>
      <c r="F38" s="105">
        <v>9449</v>
      </c>
      <c r="G38" s="106">
        <v>6.3265247366515176E-3</v>
      </c>
    </row>
    <row r="39" spans="2:7">
      <c r="B39" s="186" t="s">
        <v>80</v>
      </c>
      <c r="C39" s="88">
        <v>1489561</v>
      </c>
      <c r="D39" s="105">
        <v>-13441</v>
      </c>
      <c r="E39" s="106">
        <v>-8.9427692045652707E-3</v>
      </c>
      <c r="F39" s="105">
        <v>-618</v>
      </c>
      <c r="G39" s="106">
        <v>-4.1471527917114059E-4</v>
      </c>
    </row>
    <row r="40" spans="2:7">
      <c r="B40" s="93">
        <v>2020</v>
      </c>
      <c r="C40" s="111"/>
      <c r="D40" s="895"/>
      <c r="E40" s="893"/>
      <c r="F40" s="895"/>
      <c r="G40" s="893"/>
    </row>
    <row r="41" spans="2:7">
      <c r="B41" s="186" t="s">
        <v>9</v>
      </c>
      <c r="C41" s="88">
        <v>1476814</v>
      </c>
      <c r="D41" s="105">
        <v>-12747</v>
      </c>
      <c r="E41" s="106">
        <v>-8.5575548769066812E-3</v>
      </c>
      <c r="F41" s="105">
        <v>-3517</v>
      </c>
      <c r="G41" s="106">
        <v>-2.3758200024184273E-3</v>
      </c>
    </row>
    <row r="42" spans="2:7">
      <c r="B42" s="186" t="s">
        <v>10</v>
      </c>
      <c r="C42" s="88">
        <v>1489733</v>
      </c>
      <c r="D42" s="105">
        <v>12919</v>
      </c>
      <c r="E42" s="106">
        <v>8.7478856511382652E-3</v>
      </c>
      <c r="F42" s="105">
        <v>-970</v>
      </c>
      <c r="G42" s="106">
        <v>-6.5069970342856998E-4</v>
      </c>
    </row>
    <row r="43" spans="2:7">
      <c r="B43" s="187" t="s">
        <v>65</v>
      </c>
      <c r="C43" s="90">
        <v>1367906</v>
      </c>
      <c r="D43" s="107">
        <v>-121827</v>
      </c>
      <c r="E43" s="108">
        <v>-8.1777741380502422E-2</v>
      </c>
      <c r="F43" s="107">
        <v>-141948</v>
      </c>
      <c r="G43" s="108">
        <v>-9.4014388146138606E-2</v>
      </c>
    </row>
    <row r="44" spans="2:7">
      <c r="B44" s="186" t="s">
        <v>66</v>
      </c>
      <c r="C44" s="88">
        <v>1355976</v>
      </c>
      <c r="D44" s="105">
        <v>-11930</v>
      </c>
      <c r="E44" s="106">
        <v>-8.7213595086211848E-3</v>
      </c>
      <c r="F44" s="105">
        <v>-159745</v>
      </c>
      <c r="G44" s="106">
        <v>-0.10539208733005612</v>
      </c>
    </row>
    <row r="45" spans="2:7">
      <c r="B45" s="186" t="s">
        <v>67</v>
      </c>
      <c r="C45" s="88">
        <v>1381819</v>
      </c>
      <c r="D45" s="105">
        <v>25843</v>
      </c>
      <c r="E45" s="106">
        <v>-8.7213595086211848E-3</v>
      </c>
      <c r="F45" s="105">
        <v>-140273</v>
      </c>
      <c r="G45" s="106">
        <v>-9.2158029869416569E-2</v>
      </c>
    </row>
    <row r="46" spans="2:7">
      <c r="B46" s="186" t="s">
        <v>68</v>
      </c>
      <c r="C46" s="88">
        <v>1398097</v>
      </c>
      <c r="D46" s="105">
        <v>16278</v>
      </c>
      <c r="E46" s="106">
        <v>1.1780124603873565E-2</v>
      </c>
      <c r="F46" s="105">
        <v>-132093</v>
      </c>
      <c r="G46" s="106">
        <v>-8.6324574072500826E-2</v>
      </c>
    </row>
    <row r="47" spans="2:7">
      <c r="B47" s="186" t="s">
        <v>69</v>
      </c>
      <c r="C47" s="88">
        <v>1412734</v>
      </c>
      <c r="D47" s="105">
        <v>14637</v>
      </c>
      <c r="E47" s="106">
        <v>1.046923067569705E-2</v>
      </c>
      <c r="F47" s="105">
        <v>-101814</v>
      </c>
      <c r="G47" s="106">
        <v>-6.7224016670320075E-2</v>
      </c>
    </row>
    <row r="48" spans="2:7">
      <c r="B48" s="188" t="s">
        <v>70</v>
      </c>
      <c r="C48" s="508">
        <v>1404337</v>
      </c>
      <c r="D48" s="112">
        <v>-8397</v>
      </c>
      <c r="E48" s="502">
        <v>-5.9437940900409769E-3</v>
      </c>
      <c r="F48" s="112">
        <v>-100451</v>
      </c>
      <c r="G48" s="502">
        <v>-6.6754253755346271E-2</v>
      </c>
    </row>
    <row r="49" spans="2:7">
      <c r="B49" s="186" t="s">
        <v>77</v>
      </c>
      <c r="C49" s="88"/>
      <c r="D49" s="105"/>
      <c r="E49" s="106"/>
      <c r="F49" s="105"/>
      <c r="G49" s="106"/>
    </row>
    <row r="50" spans="2:7">
      <c r="B50" s="186" t="s">
        <v>78</v>
      </c>
      <c r="C50" s="88"/>
      <c r="D50" s="105"/>
      <c r="E50" s="106"/>
      <c r="F50" s="105"/>
      <c r="G50" s="106"/>
    </row>
    <row r="51" spans="2:7">
      <c r="B51" s="186" t="s">
        <v>79</v>
      </c>
      <c r="C51" s="88"/>
      <c r="D51" s="105"/>
      <c r="E51" s="106"/>
      <c r="F51" s="105"/>
      <c r="G51" s="106"/>
    </row>
    <row r="52" spans="2:7">
      <c r="B52" s="186" t="s">
        <v>80</v>
      </c>
      <c r="C52" s="88"/>
      <c r="D52" s="105"/>
      <c r="E52" s="106"/>
      <c r="F52" s="105"/>
      <c r="G52" s="106"/>
    </row>
    <row r="53" spans="2:7">
      <c r="B53" s="1020" t="s">
        <v>275</v>
      </c>
      <c r="C53" s="1029"/>
      <c r="D53" s="1029"/>
      <c r="E53" s="1029"/>
      <c r="F53" s="1029"/>
      <c r="G53" s="1029"/>
    </row>
  </sheetData>
  <mergeCells count="5">
    <mergeCell ref="B3:B4"/>
    <mergeCell ref="C3:C4"/>
    <mergeCell ref="B1:G1"/>
    <mergeCell ref="B2:G2"/>
    <mergeCell ref="B53:G53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I1210"/>
  <sheetViews>
    <sheetView showGridLines="0" showRowColHeaders="0" zoomScaleNormal="100" workbookViewId="0">
      <pane ySplit="4" topLeftCell="A14" activePane="bottomLeft" state="frozen"/>
      <selection pane="bottomLeft" activeCell="C27" sqref="C27"/>
    </sheetView>
  </sheetViews>
  <sheetFormatPr baseColWidth="10" defaultColWidth="11.42578125" defaultRowHeight="12.75"/>
  <cols>
    <col min="1" max="1" width="3" style="28" customWidth="1"/>
    <col min="2" max="2" width="19.7109375" style="34" customWidth="1"/>
    <col min="3" max="3" width="15" style="114" customWidth="1"/>
    <col min="4" max="4" width="13.85546875" style="34" customWidth="1"/>
    <col min="5" max="5" width="13.140625" style="115" customWidth="1"/>
    <col min="6" max="6" width="15.42578125" style="34" customWidth="1"/>
    <col min="7" max="7" width="15.5703125" style="34" customWidth="1"/>
    <col min="8" max="8" width="11.42578125" style="116" customWidth="1"/>
    <col min="9" max="16384" width="11.42578125" style="34"/>
  </cols>
  <sheetData>
    <row r="1" spans="1:9" s="117" customFormat="1" ht="22.5" customHeight="1">
      <c r="A1" s="28"/>
      <c r="B1" s="503" t="s">
        <v>636</v>
      </c>
      <c r="C1" s="503"/>
      <c r="D1" s="504"/>
      <c r="E1" s="504"/>
      <c r="F1" s="504"/>
      <c r="G1" s="504"/>
      <c r="H1" s="118"/>
    </row>
    <row r="2" spans="1:9" s="117" customFormat="1" ht="6.95" customHeight="1">
      <c r="A2" s="28"/>
      <c r="B2" s="119"/>
      <c r="C2" s="119"/>
      <c r="D2" s="119"/>
      <c r="E2" s="119"/>
      <c r="F2" s="119"/>
      <c r="G2" s="119"/>
      <c r="H2" s="118"/>
    </row>
    <row r="3" spans="1:9" s="114" customFormat="1" ht="39.200000000000003" customHeight="1">
      <c r="A3" s="28"/>
      <c r="B3" s="564" t="s">
        <v>53</v>
      </c>
      <c r="C3" s="128" t="s">
        <v>54</v>
      </c>
      <c r="D3" s="128" t="s">
        <v>55</v>
      </c>
      <c r="E3" s="129" t="s">
        <v>56</v>
      </c>
      <c r="F3" s="128" t="s">
        <v>285</v>
      </c>
      <c r="G3" s="130" t="s">
        <v>148</v>
      </c>
      <c r="H3" s="120"/>
    </row>
    <row r="4" spans="1:9" ht="14.25" hidden="1" customHeight="1">
      <c r="A4" s="46"/>
      <c r="B4" s="131"/>
      <c r="C4" s="132"/>
      <c r="D4" s="133"/>
      <c r="E4" s="134"/>
      <c r="F4" s="135"/>
      <c r="G4" s="136"/>
    </row>
    <row r="5" spans="1:9" s="114" customFormat="1" ht="29.45" customHeight="1">
      <c r="A5" s="28"/>
      <c r="B5" s="137">
        <v>44074</v>
      </c>
      <c r="C5" s="896">
        <v>18591306</v>
      </c>
      <c r="D5" s="139"/>
      <c r="E5" s="139"/>
      <c r="F5" s="140"/>
      <c r="G5" s="141"/>
      <c r="H5" s="121"/>
    </row>
    <row r="6" spans="1:9" ht="29.45" customHeight="1">
      <c r="B6" s="137">
        <v>44075</v>
      </c>
      <c r="C6" s="896">
        <v>18736462</v>
      </c>
      <c r="D6" s="138">
        <v>298894</v>
      </c>
      <c r="E6" s="138">
        <v>144172</v>
      </c>
      <c r="F6" s="138">
        <v>154722</v>
      </c>
      <c r="G6" s="142">
        <v>154722</v>
      </c>
      <c r="H6" s="121"/>
    </row>
    <row r="7" spans="1:9" ht="29.45" customHeight="1">
      <c r="B7" s="137">
        <v>44076</v>
      </c>
      <c r="C7" s="896">
        <v>18719291</v>
      </c>
      <c r="D7" s="138">
        <v>83073</v>
      </c>
      <c r="E7" s="138">
        <v>98168</v>
      </c>
      <c r="F7" s="138">
        <v>-15095</v>
      </c>
      <c r="G7" s="142">
        <v>139627</v>
      </c>
      <c r="H7" s="121"/>
    </row>
    <row r="8" spans="1:9" ht="29.45" customHeight="1">
      <c r="B8" s="137">
        <v>44077</v>
      </c>
      <c r="C8" s="896">
        <v>18725807</v>
      </c>
      <c r="D8" s="138">
        <v>56172</v>
      </c>
      <c r="E8" s="138">
        <v>47614</v>
      </c>
      <c r="F8" s="138">
        <v>8558</v>
      </c>
      <c r="G8" s="142">
        <v>148185</v>
      </c>
      <c r="H8" s="121"/>
      <c r="I8" s="982"/>
    </row>
    <row r="9" spans="1:9" ht="29.45" customHeight="1">
      <c r="B9" s="137">
        <v>44078</v>
      </c>
      <c r="C9" s="896">
        <v>18717975</v>
      </c>
      <c r="D9" s="138">
        <v>99295</v>
      </c>
      <c r="E9" s="138">
        <v>106497</v>
      </c>
      <c r="F9" s="138">
        <v>-7202</v>
      </c>
      <c r="G9" s="142">
        <v>140983</v>
      </c>
      <c r="H9" s="121"/>
    </row>
    <row r="10" spans="1:9" ht="29.45" customHeight="1">
      <c r="B10" s="137">
        <v>44081</v>
      </c>
      <c r="C10" s="896">
        <v>18767815</v>
      </c>
      <c r="D10" s="138">
        <v>207231</v>
      </c>
      <c r="E10" s="138">
        <v>151531</v>
      </c>
      <c r="F10" s="138">
        <v>55700</v>
      </c>
      <c r="G10" s="142">
        <v>196683</v>
      </c>
      <c r="H10" s="121"/>
    </row>
    <row r="11" spans="1:9" ht="29.45" customHeight="1">
      <c r="B11" s="137">
        <v>44082</v>
      </c>
      <c r="C11" s="896">
        <v>18780953</v>
      </c>
      <c r="D11" s="138">
        <v>89876</v>
      </c>
      <c r="E11" s="138">
        <v>73772</v>
      </c>
      <c r="F11" s="138">
        <v>16104</v>
      </c>
      <c r="G11" s="142">
        <v>212787</v>
      </c>
      <c r="H11" s="121"/>
    </row>
    <row r="12" spans="1:9" ht="29.45" customHeight="1">
      <c r="B12" s="137">
        <v>44083</v>
      </c>
      <c r="C12" s="896">
        <v>18804019</v>
      </c>
      <c r="D12" s="138">
        <v>86957</v>
      </c>
      <c r="E12" s="138">
        <v>60479</v>
      </c>
      <c r="F12" s="138">
        <v>26478</v>
      </c>
      <c r="G12" s="142">
        <v>239265</v>
      </c>
      <c r="H12" s="121"/>
    </row>
    <row r="13" spans="1:9" ht="29.45" customHeight="1">
      <c r="B13" s="137">
        <v>44084</v>
      </c>
      <c r="C13" s="896">
        <v>18829001</v>
      </c>
      <c r="D13" s="138">
        <v>90042</v>
      </c>
      <c r="E13" s="138">
        <v>62351</v>
      </c>
      <c r="F13" s="138">
        <v>27691</v>
      </c>
      <c r="G13" s="142">
        <v>266956</v>
      </c>
      <c r="H13" s="121"/>
    </row>
    <row r="14" spans="1:9" ht="29.45" customHeight="1">
      <c r="B14" s="137">
        <v>44085</v>
      </c>
      <c r="C14" s="896">
        <v>18835944</v>
      </c>
      <c r="D14" s="138">
        <v>73226</v>
      </c>
      <c r="E14" s="138">
        <v>65187</v>
      </c>
      <c r="F14" s="138">
        <v>8039</v>
      </c>
      <c r="G14" s="142">
        <v>274995</v>
      </c>
      <c r="H14" s="121"/>
    </row>
    <row r="15" spans="1:9" ht="29.45" customHeight="1">
      <c r="B15" s="137">
        <v>44088</v>
      </c>
      <c r="C15" s="896">
        <v>18892969</v>
      </c>
      <c r="D15" s="138">
        <v>245022</v>
      </c>
      <c r="E15" s="138">
        <v>182788</v>
      </c>
      <c r="F15" s="138">
        <v>62234</v>
      </c>
      <c r="G15" s="142">
        <v>337229</v>
      </c>
      <c r="H15" s="121"/>
    </row>
    <row r="16" spans="1:9" ht="29.45" customHeight="1">
      <c r="B16" s="137">
        <v>44089</v>
      </c>
      <c r="C16" s="896">
        <v>18902590</v>
      </c>
      <c r="D16" s="138">
        <v>106432</v>
      </c>
      <c r="E16" s="138">
        <v>93745</v>
      </c>
      <c r="F16" s="138">
        <v>12687</v>
      </c>
      <c r="G16" s="142">
        <v>349916</v>
      </c>
      <c r="H16" s="121"/>
    </row>
    <row r="17" spans="1:8" ht="29.45" customHeight="1">
      <c r="B17" s="137">
        <v>44090</v>
      </c>
      <c r="C17" s="896">
        <v>18924567</v>
      </c>
      <c r="D17" s="138">
        <v>98438</v>
      </c>
      <c r="E17" s="138">
        <v>73532</v>
      </c>
      <c r="F17" s="138">
        <v>24906</v>
      </c>
      <c r="G17" s="142">
        <v>374822</v>
      </c>
      <c r="H17" s="121"/>
    </row>
    <row r="18" spans="1:8" ht="29.45" customHeight="1">
      <c r="B18" s="137">
        <v>44091</v>
      </c>
      <c r="C18" s="896">
        <v>18944002</v>
      </c>
      <c r="D18" s="138">
        <v>80661</v>
      </c>
      <c r="E18" s="138">
        <v>59685</v>
      </c>
      <c r="F18" s="138">
        <v>20976</v>
      </c>
      <c r="G18" s="142">
        <v>395798</v>
      </c>
      <c r="H18" s="121"/>
    </row>
    <row r="19" spans="1:8" ht="29.45" customHeight="1">
      <c r="B19" s="137">
        <v>44092</v>
      </c>
      <c r="C19" s="896">
        <v>18928956</v>
      </c>
      <c r="D19" s="138">
        <v>69122</v>
      </c>
      <c r="E19" s="138">
        <v>85021</v>
      </c>
      <c r="F19" s="138">
        <v>-15899</v>
      </c>
      <c r="G19" s="142">
        <v>379899</v>
      </c>
      <c r="H19" s="121"/>
    </row>
    <row r="20" spans="1:8" ht="29.45" customHeight="1">
      <c r="B20" s="137">
        <v>44095</v>
      </c>
      <c r="C20" s="896">
        <v>18969455</v>
      </c>
      <c r="D20" s="138">
        <v>194066</v>
      </c>
      <c r="E20" s="138">
        <v>146068</v>
      </c>
      <c r="F20" s="138">
        <v>47998</v>
      </c>
      <c r="G20" s="142">
        <v>427897</v>
      </c>
      <c r="H20" s="121"/>
    </row>
    <row r="21" spans="1:8" ht="29.45" customHeight="1">
      <c r="B21" s="137">
        <v>44096</v>
      </c>
      <c r="C21" s="896">
        <v>18980284</v>
      </c>
      <c r="D21" s="138">
        <v>79140</v>
      </c>
      <c r="E21" s="138">
        <v>65290</v>
      </c>
      <c r="F21" s="138">
        <v>13850</v>
      </c>
      <c r="G21" s="142">
        <v>441747</v>
      </c>
      <c r="H21" s="121"/>
    </row>
    <row r="22" spans="1:8" ht="29.45" customHeight="1">
      <c r="B22" s="137">
        <v>44097</v>
      </c>
      <c r="C22" s="896">
        <v>18991053</v>
      </c>
      <c r="D22" s="138">
        <v>65604</v>
      </c>
      <c r="E22" s="138">
        <v>52642</v>
      </c>
      <c r="F22" s="138">
        <v>12962</v>
      </c>
      <c r="G22" s="142">
        <v>454709</v>
      </c>
      <c r="H22" s="121"/>
    </row>
    <row r="23" spans="1:8" ht="29.45" customHeight="1">
      <c r="B23" s="137">
        <v>44098</v>
      </c>
      <c r="C23" s="896">
        <v>18999355</v>
      </c>
      <c r="D23" s="138">
        <v>59300</v>
      </c>
      <c r="E23" s="138">
        <v>49700</v>
      </c>
      <c r="F23" s="138">
        <v>9600</v>
      </c>
      <c r="G23" s="142">
        <v>464309</v>
      </c>
      <c r="H23" s="121"/>
    </row>
    <row r="24" spans="1:8" ht="29.45" customHeight="1">
      <c r="B24" s="137">
        <v>44099</v>
      </c>
      <c r="C24" s="896">
        <v>18963805</v>
      </c>
      <c r="D24" s="138">
        <v>63672</v>
      </c>
      <c r="E24" s="138">
        <v>99209</v>
      </c>
      <c r="F24" s="138">
        <v>-35537</v>
      </c>
      <c r="G24" s="142">
        <v>428772</v>
      </c>
      <c r="H24" s="121"/>
    </row>
    <row r="25" spans="1:8" ht="29.45" customHeight="1">
      <c r="B25" s="137">
        <v>44102</v>
      </c>
      <c r="C25" s="896">
        <v>19011115</v>
      </c>
      <c r="D25" s="138">
        <v>191453</v>
      </c>
      <c r="E25" s="138">
        <v>142693</v>
      </c>
      <c r="F25" s="138">
        <v>48760</v>
      </c>
      <c r="G25" s="142">
        <v>477532</v>
      </c>
      <c r="H25" s="121"/>
    </row>
    <row r="26" spans="1:8" s="122" customFormat="1" ht="29.45" customHeight="1">
      <c r="A26" s="28"/>
      <c r="B26" s="137">
        <v>44103</v>
      </c>
      <c r="C26" s="896">
        <v>19011416</v>
      </c>
      <c r="D26" s="138">
        <v>62151</v>
      </c>
      <c r="E26" s="138">
        <v>62243</v>
      </c>
      <c r="F26" s="138">
        <v>-92</v>
      </c>
      <c r="G26" s="142">
        <v>477440</v>
      </c>
      <c r="H26" s="123"/>
    </row>
    <row r="27" spans="1:8" ht="29.45" customHeight="1">
      <c r="B27" s="137">
        <v>44104</v>
      </c>
      <c r="C27" s="896">
        <v>18843729</v>
      </c>
      <c r="D27" s="138">
        <v>51799</v>
      </c>
      <c r="E27" s="138">
        <v>224986</v>
      </c>
      <c r="F27" s="138">
        <v>-173187</v>
      </c>
      <c r="G27" s="142">
        <v>304253</v>
      </c>
    </row>
    <row r="28" spans="1:8" ht="29.45" customHeight="1">
      <c r="B28" s="943" t="s">
        <v>637</v>
      </c>
      <c r="C28" s="944">
        <v>18876389.227272727</v>
      </c>
      <c r="D28" s="945"/>
      <c r="E28" s="945"/>
      <c r="F28" s="946"/>
      <c r="G28" s="947"/>
    </row>
    <row r="29" spans="1:8" ht="11.85" customHeight="1">
      <c r="A29" s="46"/>
      <c r="B29" s="124"/>
      <c r="C29" s="125"/>
      <c r="D29" s="124"/>
      <c r="E29" s="126"/>
      <c r="F29" s="124"/>
      <c r="G29" s="505"/>
    </row>
    <row r="30" spans="1:8" ht="11.85" customHeight="1">
      <c r="A30" s="46"/>
      <c r="B30" s="1030" t="s">
        <v>200</v>
      </c>
      <c r="C30" s="1030"/>
      <c r="D30" s="1030"/>
      <c r="E30" s="1030"/>
      <c r="F30" s="1030"/>
      <c r="G30" s="1030"/>
    </row>
    <row r="31" spans="1:8" ht="43.35" customHeight="1">
      <c r="A31" s="46"/>
      <c r="B31" s="124"/>
      <c r="C31" s="125"/>
      <c r="D31" s="124"/>
      <c r="E31" s="126"/>
      <c r="F31" s="124"/>
      <c r="G31" s="939"/>
    </row>
    <row r="32" spans="1:8" ht="43.7" customHeight="1">
      <c r="A32" s="46"/>
      <c r="B32" s="124"/>
      <c r="C32" s="125"/>
      <c r="D32" s="124"/>
      <c r="E32" s="126"/>
      <c r="F32" s="124"/>
      <c r="G32" s="124"/>
    </row>
    <row r="33" spans="1:7">
      <c r="A33" s="46"/>
      <c r="B33" s="124"/>
      <c r="C33" s="125"/>
      <c r="D33" s="124"/>
      <c r="E33" s="126"/>
      <c r="F33" s="124"/>
      <c r="G33" s="124"/>
    </row>
    <row r="34" spans="1:7" ht="43.35" customHeight="1">
      <c r="A34" s="46"/>
      <c r="B34" s="124"/>
      <c r="C34" s="125"/>
      <c r="D34" s="124"/>
      <c r="E34" s="126"/>
      <c r="F34" s="124"/>
      <c r="G34" s="124"/>
    </row>
    <row r="35" spans="1:7">
      <c r="A35" s="46"/>
      <c r="B35" s="124"/>
      <c r="C35" s="125"/>
      <c r="D35" s="124"/>
      <c r="E35" s="126"/>
      <c r="F35" s="124"/>
      <c r="G35" s="124"/>
    </row>
    <row r="36" spans="1:7">
      <c r="A36" s="46"/>
      <c r="B36" s="124"/>
      <c r="C36" s="125"/>
      <c r="D36" s="124"/>
      <c r="E36" s="126"/>
      <c r="F36" s="124"/>
      <c r="G36" s="124"/>
    </row>
    <row r="37" spans="1:7">
      <c r="A37" s="46"/>
      <c r="B37" s="124"/>
      <c r="C37" s="125"/>
      <c r="D37" s="124"/>
      <c r="E37" s="126"/>
      <c r="F37" s="124"/>
      <c r="G37" s="124"/>
    </row>
    <row r="38" spans="1:7" ht="18.95" customHeight="1">
      <c r="A38" s="46"/>
      <c r="B38" s="124"/>
      <c r="C38" s="125"/>
      <c r="D38" s="124"/>
      <c r="E38" s="126"/>
      <c r="F38" s="124"/>
      <c r="G38" s="124"/>
    </row>
    <row r="39" spans="1:7" ht="24" customHeight="1">
      <c r="A39" s="46"/>
      <c r="B39" s="218"/>
      <c r="C39" s="127"/>
      <c r="D39" s="127"/>
      <c r="E39" s="127"/>
      <c r="F39" s="127"/>
      <c r="G39" s="127"/>
    </row>
    <row r="40" spans="1:7" ht="12.75" customHeight="1">
      <c r="A40" s="46"/>
      <c r="B40" s="124"/>
      <c r="C40" s="1031"/>
      <c r="D40" s="1031"/>
      <c r="E40" s="1031"/>
      <c r="F40" s="1031"/>
      <c r="G40" s="1031"/>
    </row>
    <row r="41" spans="1:7" ht="28.35" customHeight="1">
      <c r="A41" s="46"/>
      <c r="B41" s="124"/>
      <c r="C41" s="1031"/>
      <c r="D41" s="1031"/>
      <c r="E41" s="1031"/>
      <c r="F41" s="1031"/>
      <c r="G41" s="1031"/>
    </row>
    <row r="42" spans="1:7" ht="24.95" customHeight="1">
      <c r="A42" s="46"/>
      <c r="B42" s="124"/>
      <c r="C42" s="1031"/>
      <c r="D42" s="1031"/>
      <c r="E42" s="1031"/>
      <c r="F42" s="1031"/>
      <c r="G42" s="1031"/>
    </row>
    <row r="43" spans="1:7" ht="21.95" customHeight="1">
      <c r="A43" s="46"/>
      <c r="B43" s="124"/>
      <c r="C43" s="1031"/>
      <c r="D43" s="1031"/>
      <c r="E43" s="1031"/>
      <c r="F43" s="1031"/>
      <c r="G43" s="1031"/>
    </row>
    <row r="44" spans="1:7" ht="5.85" customHeight="1">
      <c r="A44" s="46"/>
      <c r="B44" s="124"/>
      <c r="C44" s="1031"/>
      <c r="D44" s="1031"/>
      <c r="E44" s="1031"/>
      <c r="F44" s="1031"/>
      <c r="G44" s="1031"/>
    </row>
    <row r="45" spans="1:7" ht="29.1" customHeight="1">
      <c r="A45" s="46"/>
      <c r="B45" s="124"/>
      <c r="C45" s="1031"/>
      <c r="D45" s="1031"/>
      <c r="E45" s="1031"/>
      <c r="F45" s="1031"/>
      <c r="G45" s="1031"/>
    </row>
    <row r="46" spans="1:7" ht="10.5" customHeight="1">
      <c r="A46" s="46"/>
      <c r="B46" s="124"/>
      <c r="C46" s="1031"/>
      <c r="D46" s="1031"/>
      <c r="E46" s="1031"/>
      <c r="F46" s="1031"/>
      <c r="G46" s="1031"/>
    </row>
    <row r="47" spans="1:7" ht="41.1" customHeight="1">
      <c r="A47" s="46"/>
      <c r="B47" s="124"/>
      <c r="C47" s="1031"/>
      <c r="D47" s="1031"/>
      <c r="E47" s="1031"/>
      <c r="F47" s="1031"/>
      <c r="G47" s="1031"/>
    </row>
    <row r="48" spans="1:7">
      <c r="A48" s="46"/>
      <c r="B48" s="124"/>
      <c r="C48" s="125"/>
      <c r="D48" s="124"/>
      <c r="E48" s="126"/>
      <c r="F48" s="124"/>
      <c r="G48" s="124"/>
    </row>
    <row r="49" spans="1:7">
      <c r="A49" s="46"/>
      <c r="B49" s="124"/>
      <c r="C49" s="125"/>
      <c r="D49" s="124"/>
      <c r="E49" s="126"/>
      <c r="F49" s="124"/>
      <c r="G49" s="124"/>
    </row>
    <row r="50" spans="1:7">
      <c r="A50" s="46"/>
      <c r="B50" s="124"/>
      <c r="C50" s="125"/>
      <c r="D50" s="124"/>
      <c r="E50" s="126"/>
      <c r="F50" s="124"/>
      <c r="G50" s="124"/>
    </row>
    <row r="51" spans="1:7">
      <c r="A51" s="46"/>
      <c r="B51" s="940"/>
      <c r="C51" s="941"/>
      <c r="D51" s="124"/>
      <c r="E51" s="126"/>
      <c r="F51" s="124"/>
      <c r="G51" s="124"/>
    </row>
    <row r="52" spans="1:7">
      <c r="A52" s="46"/>
      <c r="B52" s="940"/>
      <c r="C52" s="941"/>
      <c r="D52" s="124"/>
      <c r="E52" s="126"/>
      <c r="F52" s="124"/>
      <c r="G52" s="124"/>
    </row>
    <row r="53" spans="1:7">
      <c r="A53" s="46"/>
      <c r="B53" s="940"/>
      <c r="C53" s="941"/>
      <c r="D53" s="124"/>
      <c r="E53" s="126"/>
      <c r="F53" s="124"/>
      <c r="G53" s="124"/>
    </row>
    <row r="54" spans="1:7">
      <c r="A54" s="46"/>
      <c r="B54" s="940"/>
      <c r="C54" s="941"/>
      <c r="D54" s="124"/>
      <c r="E54" s="126"/>
      <c r="F54" s="124"/>
      <c r="G54" s="124"/>
    </row>
    <row r="55" spans="1:7">
      <c r="A55" s="46"/>
      <c r="B55" s="940"/>
      <c r="C55" s="941"/>
      <c r="D55" s="124"/>
      <c r="E55" s="126"/>
      <c r="F55" s="124"/>
      <c r="G55" s="124"/>
    </row>
    <row r="56" spans="1:7">
      <c r="A56" s="46"/>
      <c r="B56" s="940"/>
      <c r="C56" s="941"/>
      <c r="D56" s="124"/>
      <c r="E56" s="126"/>
      <c r="F56" s="124"/>
      <c r="G56" s="124"/>
    </row>
    <row r="57" spans="1:7">
      <c r="A57" s="46"/>
      <c r="B57" s="940"/>
      <c r="C57" s="941"/>
      <c r="D57" s="124"/>
      <c r="E57" s="126"/>
      <c r="F57" s="124"/>
      <c r="G57" s="124"/>
    </row>
    <row r="58" spans="1:7">
      <c r="A58" s="46"/>
      <c r="B58" s="940"/>
      <c r="C58" s="941"/>
      <c r="D58" s="124"/>
      <c r="E58" s="126"/>
      <c r="F58" s="124"/>
      <c r="G58" s="124"/>
    </row>
    <row r="59" spans="1:7">
      <c r="A59" s="46"/>
      <c r="B59" s="940"/>
      <c r="C59" s="941"/>
      <c r="D59" s="124"/>
      <c r="E59" s="126"/>
      <c r="F59" s="124"/>
      <c r="G59" s="124"/>
    </row>
    <row r="60" spans="1:7">
      <c r="A60" s="46"/>
      <c r="B60" s="940"/>
      <c r="C60" s="941"/>
      <c r="D60" s="124"/>
      <c r="E60" s="126"/>
      <c r="F60" s="124"/>
      <c r="G60" s="124"/>
    </row>
    <row r="61" spans="1:7">
      <c r="A61" s="46"/>
      <c r="B61" s="940"/>
      <c r="C61" s="941"/>
      <c r="D61" s="124"/>
      <c r="E61" s="126"/>
      <c r="F61" s="124"/>
      <c r="G61" s="124"/>
    </row>
    <row r="62" spans="1:7">
      <c r="A62" s="46"/>
      <c r="B62" s="940"/>
      <c r="C62" s="941"/>
      <c r="D62" s="124"/>
      <c r="E62" s="126"/>
      <c r="F62" s="124"/>
      <c r="G62" s="124"/>
    </row>
    <row r="63" spans="1:7">
      <c r="A63" s="46"/>
      <c r="B63" s="940"/>
      <c r="C63" s="941"/>
      <c r="D63" s="124"/>
      <c r="E63" s="126"/>
      <c r="F63" s="124"/>
      <c r="G63" s="124"/>
    </row>
    <row r="64" spans="1:7">
      <c r="A64" s="46"/>
      <c r="B64" s="942"/>
      <c r="C64" s="941"/>
      <c r="D64" s="124"/>
      <c r="E64" s="126"/>
      <c r="F64" s="124"/>
      <c r="G64" s="124"/>
    </row>
    <row r="65" spans="1:7">
      <c r="A65" s="46"/>
      <c r="B65" s="940"/>
      <c r="C65" s="941"/>
      <c r="D65" s="124"/>
      <c r="E65" s="126"/>
      <c r="F65" s="124"/>
      <c r="G65" s="124"/>
    </row>
    <row r="66" spans="1:7">
      <c r="A66" s="46"/>
      <c r="B66" s="940"/>
      <c r="C66" s="941"/>
      <c r="D66" s="124"/>
      <c r="E66" s="126"/>
      <c r="F66" s="124"/>
      <c r="G66" s="124"/>
    </row>
    <row r="67" spans="1:7">
      <c r="A67" s="46"/>
      <c r="B67" s="124"/>
      <c r="C67" s="125"/>
      <c r="D67" s="124"/>
      <c r="E67" s="126"/>
      <c r="F67" s="124"/>
      <c r="G67" s="124"/>
    </row>
    <row r="68" spans="1:7">
      <c r="A68" s="46"/>
      <c r="B68" s="124"/>
      <c r="C68" s="125"/>
      <c r="D68" s="124"/>
      <c r="E68" s="126"/>
      <c r="F68" s="124"/>
      <c r="G68" s="124"/>
    </row>
    <row r="69" spans="1:7">
      <c r="A69" s="46"/>
      <c r="B69" s="124"/>
      <c r="C69" s="125"/>
      <c r="D69" s="124"/>
      <c r="E69" s="126"/>
      <c r="F69" s="124"/>
      <c r="G69" s="124"/>
    </row>
    <row r="70" spans="1:7">
      <c r="A70" s="46"/>
      <c r="B70" s="124"/>
      <c r="C70" s="125"/>
      <c r="D70" s="124"/>
      <c r="E70" s="126"/>
      <c r="F70" s="124"/>
      <c r="G70" s="124"/>
    </row>
    <row r="71" spans="1:7">
      <c r="A71" s="46"/>
      <c r="B71" s="124"/>
      <c r="C71" s="125"/>
      <c r="D71" s="124"/>
      <c r="E71" s="126"/>
      <c r="F71" s="124"/>
      <c r="G71" s="124"/>
    </row>
    <row r="72" spans="1:7">
      <c r="A72" s="46"/>
      <c r="B72" s="124"/>
      <c r="C72" s="125"/>
      <c r="D72" s="124"/>
      <c r="E72" s="126"/>
      <c r="F72" s="124"/>
      <c r="G72" s="124"/>
    </row>
    <row r="73" spans="1:7">
      <c r="A73" s="46"/>
      <c r="B73" s="124"/>
      <c r="C73" s="125"/>
      <c r="D73" s="124"/>
      <c r="E73" s="126"/>
      <c r="F73" s="124"/>
      <c r="G73" s="124"/>
    </row>
    <row r="74" spans="1:7">
      <c r="A74" s="46"/>
      <c r="B74" s="124"/>
      <c r="C74" s="125"/>
      <c r="D74" s="124"/>
      <c r="E74" s="126"/>
      <c r="F74" s="124"/>
      <c r="G74" s="124"/>
    </row>
    <row r="75" spans="1:7">
      <c r="A75" s="46"/>
      <c r="B75" s="124"/>
      <c r="C75" s="125"/>
      <c r="D75" s="124"/>
      <c r="E75" s="126"/>
      <c r="F75" s="124"/>
      <c r="G75" s="124"/>
    </row>
    <row r="76" spans="1:7">
      <c r="A76" s="46"/>
      <c r="B76" s="124"/>
      <c r="C76" s="125"/>
      <c r="D76" s="124"/>
      <c r="E76" s="126"/>
      <c r="F76" s="124"/>
      <c r="G76" s="124"/>
    </row>
    <row r="77" spans="1:7">
      <c r="A77" s="46"/>
      <c r="B77" s="124"/>
      <c r="C77" s="125"/>
      <c r="D77" s="124"/>
      <c r="E77" s="126"/>
      <c r="F77" s="124"/>
      <c r="G77" s="124"/>
    </row>
    <row r="78" spans="1:7">
      <c r="A78" s="46"/>
      <c r="B78" s="124"/>
      <c r="C78" s="125"/>
      <c r="D78" s="124"/>
      <c r="E78" s="126"/>
      <c r="F78" s="124"/>
      <c r="G78" s="124"/>
    </row>
    <row r="79" spans="1:7">
      <c r="A79" s="46"/>
      <c r="B79" s="124"/>
      <c r="C79" s="125"/>
      <c r="D79" s="124"/>
      <c r="E79" s="126"/>
      <c r="F79" s="124"/>
      <c r="G79" s="124"/>
    </row>
    <row r="80" spans="1:7">
      <c r="A80" s="46"/>
      <c r="B80" s="124"/>
      <c r="C80" s="125"/>
      <c r="D80" s="124"/>
      <c r="E80" s="126"/>
      <c r="F80" s="124"/>
      <c r="G80" s="124"/>
    </row>
    <row r="81" spans="1:7">
      <c r="A81" s="46"/>
      <c r="B81" s="124"/>
      <c r="C81" s="125"/>
      <c r="D81" s="124"/>
      <c r="E81" s="126"/>
      <c r="F81" s="124"/>
      <c r="G81" s="124"/>
    </row>
    <row r="82" spans="1:7">
      <c r="A82" s="46"/>
      <c r="B82" s="124"/>
      <c r="C82" s="125"/>
      <c r="D82" s="124"/>
      <c r="E82" s="126"/>
      <c r="F82" s="124"/>
      <c r="G82" s="124"/>
    </row>
    <row r="83" spans="1:7">
      <c r="A83" s="46"/>
      <c r="B83" s="124"/>
      <c r="C83" s="125"/>
      <c r="D83" s="124"/>
      <c r="E83" s="126"/>
      <c r="F83" s="124"/>
      <c r="G83" s="124"/>
    </row>
    <row r="84" spans="1:7">
      <c r="A84" s="46"/>
      <c r="B84" s="124"/>
      <c r="C84" s="125"/>
      <c r="D84" s="124"/>
      <c r="E84" s="126"/>
      <c r="F84" s="124"/>
      <c r="G84" s="124"/>
    </row>
    <row r="85" spans="1:7">
      <c r="A85" s="46"/>
      <c r="B85" s="124"/>
      <c r="C85" s="125"/>
      <c r="D85" s="124"/>
      <c r="E85" s="126"/>
      <c r="F85" s="124"/>
      <c r="G85" s="124"/>
    </row>
    <row r="86" spans="1:7">
      <c r="A86" s="46"/>
      <c r="B86" s="124"/>
      <c r="C86" s="125"/>
      <c r="D86" s="124"/>
      <c r="E86" s="126"/>
      <c r="F86" s="124"/>
      <c r="G86" s="124"/>
    </row>
    <row r="87" spans="1:7">
      <c r="A87" s="46"/>
      <c r="B87" s="124"/>
      <c r="C87" s="125"/>
      <c r="D87" s="124"/>
      <c r="E87" s="126"/>
      <c r="F87" s="124"/>
      <c r="G87" s="124"/>
    </row>
    <row r="88" spans="1:7">
      <c r="A88" s="46"/>
      <c r="B88" s="124"/>
      <c r="C88" s="125"/>
      <c r="D88" s="124"/>
      <c r="E88" s="126"/>
      <c r="F88" s="124"/>
      <c r="G88" s="124"/>
    </row>
    <row r="89" spans="1:7">
      <c r="A89" s="46"/>
      <c r="B89" s="124"/>
      <c r="C89" s="125"/>
      <c r="D89" s="124"/>
      <c r="E89" s="126"/>
      <c r="F89" s="124"/>
      <c r="G89" s="124"/>
    </row>
    <row r="90" spans="1:7">
      <c r="A90" s="46"/>
      <c r="B90" s="124"/>
      <c r="C90" s="125"/>
      <c r="D90" s="124"/>
      <c r="E90" s="126"/>
      <c r="F90" s="124"/>
      <c r="G90" s="124"/>
    </row>
    <row r="91" spans="1:7">
      <c r="A91" s="46"/>
      <c r="B91" s="124"/>
      <c r="C91" s="125"/>
      <c r="D91" s="124"/>
      <c r="E91" s="126"/>
      <c r="F91" s="124"/>
      <c r="G91" s="124"/>
    </row>
    <row r="92" spans="1:7">
      <c r="A92" s="46"/>
      <c r="B92" s="124"/>
      <c r="C92" s="125"/>
      <c r="D92" s="124"/>
      <c r="E92" s="126"/>
      <c r="F92" s="124"/>
      <c r="G92" s="124"/>
    </row>
    <row r="93" spans="1:7">
      <c r="A93" s="46"/>
      <c r="B93" s="124"/>
      <c r="C93" s="125"/>
      <c r="D93" s="124"/>
      <c r="E93" s="126"/>
      <c r="F93" s="124"/>
      <c r="G93" s="124"/>
    </row>
    <row r="94" spans="1:7">
      <c r="A94" s="46"/>
      <c r="B94" s="124"/>
      <c r="C94" s="125"/>
      <c r="D94" s="124"/>
      <c r="E94" s="126"/>
      <c r="F94" s="124"/>
      <c r="G94" s="124"/>
    </row>
    <row r="95" spans="1:7">
      <c r="A95" s="46"/>
      <c r="B95" s="124"/>
      <c r="C95" s="125"/>
      <c r="D95" s="124"/>
      <c r="E95" s="126"/>
      <c r="F95" s="124"/>
      <c r="G95" s="124"/>
    </row>
    <row r="96" spans="1:7">
      <c r="A96" s="46"/>
      <c r="B96" s="124"/>
      <c r="C96" s="125"/>
      <c r="D96" s="124"/>
      <c r="E96" s="126"/>
      <c r="F96" s="124"/>
      <c r="G96" s="124"/>
    </row>
    <row r="97" spans="1:7">
      <c r="A97" s="46"/>
      <c r="B97" s="124"/>
      <c r="C97" s="125"/>
      <c r="D97" s="124"/>
      <c r="E97" s="126"/>
      <c r="F97" s="124"/>
      <c r="G97" s="124"/>
    </row>
    <row r="98" spans="1:7">
      <c r="A98" s="46"/>
      <c r="B98" s="124"/>
      <c r="C98" s="125"/>
      <c r="D98" s="124"/>
      <c r="E98" s="126"/>
      <c r="F98" s="124"/>
      <c r="G98" s="124"/>
    </row>
    <row r="99" spans="1:7">
      <c r="A99" s="46"/>
      <c r="B99" s="124"/>
      <c r="C99" s="125"/>
      <c r="D99" s="124"/>
      <c r="E99" s="126"/>
      <c r="F99" s="124"/>
      <c r="G99" s="124"/>
    </row>
    <row r="100" spans="1:7">
      <c r="A100" s="46"/>
      <c r="B100" s="124"/>
      <c r="C100" s="125"/>
      <c r="D100" s="124"/>
      <c r="E100" s="126"/>
      <c r="F100" s="124"/>
      <c r="G100" s="124"/>
    </row>
    <row r="101" spans="1:7">
      <c r="A101" s="46"/>
      <c r="B101" s="124"/>
      <c r="C101" s="125"/>
      <c r="D101" s="124"/>
      <c r="E101" s="126"/>
      <c r="F101" s="124"/>
      <c r="G101" s="124"/>
    </row>
    <row r="102" spans="1:7">
      <c r="A102" s="46"/>
      <c r="B102" s="124"/>
      <c r="C102" s="125"/>
      <c r="D102" s="124"/>
      <c r="E102" s="126"/>
      <c r="F102" s="124"/>
      <c r="G102" s="124"/>
    </row>
    <row r="103" spans="1:7">
      <c r="A103" s="46"/>
      <c r="B103" s="124"/>
      <c r="C103" s="125"/>
      <c r="D103" s="124"/>
      <c r="E103" s="126"/>
      <c r="F103" s="124"/>
      <c r="G103" s="124"/>
    </row>
    <row r="104" spans="1:7">
      <c r="A104" s="46"/>
      <c r="B104" s="124"/>
      <c r="C104" s="125"/>
      <c r="D104" s="124"/>
      <c r="E104" s="126"/>
      <c r="F104" s="124"/>
      <c r="G104" s="124"/>
    </row>
    <row r="105" spans="1:7">
      <c r="A105" s="46"/>
      <c r="B105" s="124"/>
      <c r="C105" s="125"/>
      <c r="D105" s="124"/>
      <c r="E105" s="126"/>
      <c r="F105" s="124"/>
      <c r="G105" s="124"/>
    </row>
    <row r="106" spans="1:7">
      <c r="A106" s="46"/>
      <c r="B106" s="124"/>
      <c r="C106" s="125"/>
      <c r="D106" s="124"/>
      <c r="E106" s="126"/>
      <c r="F106" s="124"/>
      <c r="G106" s="124"/>
    </row>
    <row r="107" spans="1:7">
      <c r="A107" s="46"/>
      <c r="B107" s="124"/>
      <c r="C107" s="125"/>
      <c r="D107" s="124"/>
      <c r="E107" s="126"/>
      <c r="F107" s="124"/>
      <c r="G107" s="124"/>
    </row>
    <row r="108" spans="1:7">
      <c r="A108" s="46"/>
      <c r="B108" s="124"/>
      <c r="C108" s="125"/>
      <c r="D108" s="124"/>
      <c r="E108" s="126"/>
      <c r="F108" s="124"/>
      <c r="G108" s="124"/>
    </row>
    <row r="109" spans="1:7">
      <c r="A109" s="46"/>
      <c r="B109" s="124"/>
      <c r="C109" s="125"/>
      <c r="D109" s="124"/>
      <c r="E109" s="126"/>
      <c r="F109" s="124"/>
      <c r="G109" s="124"/>
    </row>
    <row r="110" spans="1:7">
      <c r="A110" s="46"/>
      <c r="B110" s="124"/>
      <c r="C110" s="125"/>
      <c r="D110" s="124"/>
      <c r="E110" s="126"/>
      <c r="F110" s="124"/>
      <c r="G110" s="124"/>
    </row>
    <row r="111" spans="1:7">
      <c r="A111" s="46"/>
      <c r="B111" s="124"/>
      <c r="C111" s="125"/>
      <c r="D111" s="124"/>
      <c r="E111" s="126"/>
      <c r="F111" s="124"/>
      <c r="G111" s="124"/>
    </row>
    <row r="112" spans="1:7">
      <c r="A112" s="46"/>
      <c r="B112" s="124"/>
      <c r="C112" s="125"/>
      <c r="D112" s="124"/>
      <c r="E112" s="126"/>
      <c r="F112" s="124"/>
      <c r="G112" s="124"/>
    </row>
    <row r="113" spans="1:7">
      <c r="A113" s="46"/>
      <c r="B113" s="124"/>
      <c r="C113" s="125"/>
      <c r="D113" s="124"/>
      <c r="E113" s="126"/>
      <c r="F113" s="124"/>
      <c r="G113" s="124"/>
    </row>
    <row r="114" spans="1:7">
      <c r="A114" s="46"/>
      <c r="B114" s="124"/>
      <c r="C114" s="125"/>
      <c r="D114" s="124"/>
      <c r="E114" s="126"/>
      <c r="F114" s="124"/>
      <c r="G114" s="124"/>
    </row>
    <row r="115" spans="1:7">
      <c r="A115" s="46"/>
      <c r="B115" s="124"/>
      <c r="C115" s="125"/>
      <c r="D115" s="124"/>
      <c r="E115" s="126"/>
      <c r="F115" s="124"/>
      <c r="G115" s="124"/>
    </row>
    <row r="116" spans="1:7">
      <c r="A116" s="46"/>
      <c r="B116" s="124"/>
      <c r="C116" s="125"/>
      <c r="D116" s="124"/>
      <c r="E116" s="126"/>
      <c r="F116" s="124"/>
      <c r="G116" s="124"/>
    </row>
    <row r="117" spans="1:7">
      <c r="A117" s="46"/>
      <c r="B117" s="124"/>
      <c r="C117" s="125"/>
      <c r="D117" s="124"/>
      <c r="E117" s="126"/>
      <c r="F117" s="124"/>
      <c r="G117" s="124"/>
    </row>
    <row r="118" spans="1:7">
      <c r="A118" s="46"/>
      <c r="B118" s="124"/>
      <c r="C118" s="125"/>
      <c r="D118" s="124"/>
      <c r="E118" s="126"/>
      <c r="F118" s="124"/>
      <c r="G118" s="124"/>
    </row>
    <row r="119" spans="1:7">
      <c r="A119" s="46"/>
      <c r="B119" s="124"/>
      <c r="C119" s="125"/>
      <c r="D119" s="124"/>
      <c r="E119" s="126"/>
      <c r="F119" s="124"/>
      <c r="G119" s="124"/>
    </row>
    <row r="120" spans="1:7">
      <c r="A120" s="46"/>
      <c r="B120" s="124"/>
      <c r="C120" s="125"/>
      <c r="D120" s="124"/>
      <c r="E120" s="126"/>
      <c r="F120" s="124"/>
      <c r="G120" s="124"/>
    </row>
    <row r="121" spans="1:7">
      <c r="A121" s="46"/>
      <c r="B121" s="124"/>
      <c r="C121" s="125"/>
      <c r="D121" s="124"/>
      <c r="E121" s="126"/>
      <c r="F121" s="124"/>
      <c r="G121" s="124"/>
    </row>
    <row r="122" spans="1:7">
      <c r="A122" s="46"/>
      <c r="B122" s="124"/>
      <c r="C122" s="125"/>
      <c r="D122" s="124"/>
      <c r="E122" s="126"/>
      <c r="F122" s="124"/>
      <c r="G122" s="124"/>
    </row>
    <row r="123" spans="1:7">
      <c r="A123" s="46"/>
      <c r="B123" s="124"/>
      <c r="C123" s="125"/>
      <c r="D123" s="124"/>
      <c r="E123" s="126"/>
      <c r="F123" s="124"/>
      <c r="G123" s="124"/>
    </row>
    <row r="124" spans="1:7">
      <c r="A124" s="46"/>
      <c r="B124" s="124"/>
      <c r="C124" s="125"/>
      <c r="D124" s="124"/>
      <c r="E124" s="126"/>
      <c r="F124" s="124"/>
      <c r="G124" s="124"/>
    </row>
    <row r="125" spans="1:7">
      <c r="A125" s="46"/>
      <c r="B125" s="124"/>
      <c r="C125" s="125"/>
      <c r="D125" s="124"/>
      <c r="E125" s="126"/>
      <c r="F125" s="124"/>
      <c r="G125" s="124"/>
    </row>
    <row r="126" spans="1:7">
      <c r="A126" s="46"/>
      <c r="B126" s="124"/>
      <c r="C126" s="125"/>
      <c r="D126" s="124"/>
      <c r="E126" s="126"/>
      <c r="F126" s="124"/>
      <c r="G126" s="124"/>
    </row>
    <row r="127" spans="1:7">
      <c r="A127" s="46"/>
      <c r="B127" s="124"/>
      <c r="C127" s="125"/>
      <c r="D127" s="124"/>
      <c r="E127" s="126"/>
      <c r="F127" s="124"/>
      <c r="G127" s="124"/>
    </row>
    <row r="128" spans="1:7">
      <c r="A128" s="46"/>
      <c r="B128" s="124"/>
      <c r="C128" s="125"/>
      <c r="D128" s="124"/>
      <c r="E128" s="126"/>
      <c r="F128" s="124"/>
      <c r="G128" s="124"/>
    </row>
    <row r="129" spans="1:7">
      <c r="A129" s="46"/>
      <c r="B129" s="124"/>
      <c r="C129" s="125"/>
      <c r="D129" s="124"/>
      <c r="E129" s="126"/>
      <c r="F129" s="124"/>
      <c r="G129" s="124"/>
    </row>
    <row r="130" spans="1:7">
      <c r="A130" s="46"/>
      <c r="B130" s="124"/>
      <c r="C130" s="125"/>
      <c r="D130" s="124"/>
      <c r="E130" s="126"/>
      <c r="F130" s="124"/>
      <c r="G130" s="124"/>
    </row>
    <row r="131" spans="1:7">
      <c r="A131" s="46"/>
      <c r="B131" s="124"/>
      <c r="C131" s="125"/>
      <c r="D131" s="124"/>
      <c r="E131" s="126"/>
      <c r="F131" s="124"/>
      <c r="G131" s="124"/>
    </row>
    <row r="132" spans="1:7">
      <c r="A132" s="46"/>
      <c r="B132" s="124"/>
      <c r="C132" s="125"/>
      <c r="D132" s="124"/>
      <c r="E132" s="126"/>
      <c r="F132" s="124"/>
      <c r="G132" s="124"/>
    </row>
    <row r="133" spans="1:7">
      <c r="A133" s="46"/>
      <c r="B133" s="124"/>
      <c r="C133" s="125"/>
      <c r="D133" s="124"/>
      <c r="E133" s="126"/>
      <c r="F133" s="124"/>
      <c r="G133" s="124"/>
    </row>
    <row r="134" spans="1:7">
      <c r="A134" s="46"/>
      <c r="B134" s="124"/>
      <c r="C134" s="125"/>
      <c r="D134" s="124"/>
      <c r="E134" s="126"/>
      <c r="F134" s="124"/>
      <c r="G134" s="124"/>
    </row>
    <row r="135" spans="1:7">
      <c r="A135" s="46"/>
      <c r="B135" s="124"/>
      <c r="C135" s="125"/>
      <c r="D135" s="124"/>
      <c r="E135" s="126"/>
      <c r="F135" s="124"/>
      <c r="G135" s="124"/>
    </row>
    <row r="136" spans="1:7">
      <c r="A136" s="46"/>
      <c r="B136" s="124"/>
      <c r="C136" s="125"/>
      <c r="D136" s="124"/>
      <c r="E136" s="126"/>
      <c r="F136" s="124"/>
      <c r="G136" s="124"/>
    </row>
    <row r="137" spans="1:7">
      <c r="A137" s="46"/>
      <c r="B137" s="124"/>
      <c r="C137" s="125"/>
      <c r="D137" s="124"/>
      <c r="E137" s="126"/>
      <c r="F137" s="124"/>
      <c r="G137" s="124"/>
    </row>
    <row r="138" spans="1:7">
      <c r="A138" s="46"/>
      <c r="B138" s="124"/>
      <c r="C138" s="125"/>
      <c r="D138" s="124"/>
      <c r="E138" s="126"/>
      <c r="F138" s="124"/>
      <c r="G138" s="124"/>
    </row>
    <row r="139" spans="1:7">
      <c r="A139" s="46"/>
      <c r="B139" s="124"/>
      <c r="C139" s="125"/>
      <c r="D139" s="124"/>
      <c r="E139" s="126"/>
      <c r="F139" s="124"/>
      <c r="G139" s="124"/>
    </row>
    <row r="140" spans="1:7">
      <c r="A140" s="46"/>
      <c r="B140" s="124"/>
      <c r="C140" s="125"/>
      <c r="D140" s="124"/>
      <c r="E140" s="126"/>
      <c r="F140" s="124"/>
      <c r="G140" s="124"/>
    </row>
    <row r="141" spans="1:7">
      <c r="A141" s="46"/>
      <c r="B141" s="124"/>
      <c r="C141" s="125"/>
      <c r="D141" s="124"/>
      <c r="E141" s="126"/>
      <c r="F141" s="124"/>
      <c r="G141" s="124"/>
    </row>
    <row r="142" spans="1:7">
      <c r="A142" s="46"/>
      <c r="B142" s="124"/>
      <c r="C142" s="125"/>
      <c r="D142" s="124"/>
      <c r="E142" s="126"/>
      <c r="F142" s="124"/>
      <c r="G142" s="124"/>
    </row>
    <row r="143" spans="1:7">
      <c r="A143" s="46"/>
      <c r="B143" s="124"/>
      <c r="C143" s="125"/>
      <c r="D143" s="124"/>
      <c r="E143" s="126"/>
      <c r="F143" s="124"/>
      <c r="G143" s="124"/>
    </row>
    <row r="144" spans="1:7">
      <c r="A144" s="46"/>
      <c r="B144" s="124"/>
      <c r="C144" s="125"/>
      <c r="D144" s="124"/>
      <c r="E144" s="126"/>
      <c r="F144" s="124"/>
      <c r="G144" s="124"/>
    </row>
    <row r="145" spans="1:7">
      <c r="A145" s="46"/>
      <c r="B145" s="124"/>
      <c r="C145" s="125"/>
      <c r="D145" s="124"/>
      <c r="E145" s="126"/>
      <c r="F145" s="124"/>
      <c r="G145" s="124"/>
    </row>
    <row r="146" spans="1:7">
      <c r="A146" s="46"/>
      <c r="B146" s="124"/>
      <c r="C146" s="125"/>
      <c r="D146" s="124"/>
      <c r="E146" s="126"/>
      <c r="F146" s="124"/>
      <c r="G146" s="124"/>
    </row>
    <row r="147" spans="1:7">
      <c r="A147" s="46"/>
      <c r="B147" s="124"/>
      <c r="C147" s="125"/>
      <c r="D147" s="124"/>
      <c r="E147" s="126"/>
      <c r="F147" s="124"/>
      <c r="G147" s="124"/>
    </row>
    <row r="148" spans="1:7">
      <c r="A148" s="46"/>
      <c r="B148" s="124"/>
      <c r="C148" s="125"/>
      <c r="D148" s="124"/>
      <c r="E148" s="126"/>
      <c r="F148" s="124"/>
      <c r="G148" s="124"/>
    </row>
    <row r="149" spans="1:7">
      <c r="A149" s="46"/>
      <c r="B149" s="124"/>
      <c r="C149" s="125"/>
      <c r="D149" s="124"/>
      <c r="E149" s="126"/>
      <c r="F149" s="124"/>
      <c r="G149" s="124"/>
    </row>
    <row r="150" spans="1:7">
      <c r="A150" s="46"/>
      <c r="B150" s="124"/>
      <c r="C150" s="125"/>
      <c r="D150" s="124"/>
      <c r="E150" s="126"/>
      <c r="F150" s="124"/>
      <c r="G150" s="124"/>
    </row>
    <row r="151" spans="1:7">
      <c r="A151" s="46"/>
      <c r="B151" s="124"/>
      <c r="C151" s="125"/>
      <c r="D151" s="124"/>
      <c r="E151" s="126"/>
      <c r="F151" s="124"/>
      <c r="G151" s="124"/>
    </row>
    <row r="152" spans="1:7">
      <c r="A152" s="46"/>
      <c r="B152" s="124"/>
      <c r="C152" s="125"/>
      <c r="D152" s="124"/>
      <c r="E152" s="126"/>
      <c r="F152" s="124"/>
      <c r="G152" s="124"/>
    </row>
    <row r="153" spans="1:7">
      <c r="A153" s="46"/>
      <c r="B153" s="124"/>
      <c r="C153" s="125"/>
      <c r="D153" s="124"/>
      <c r="E153" s="126"/>
      <c r="F153" s="124"/>
      <c r="G153" s="124"/>
    </row>
    <row r="154" spans="1:7">
      <c r="A154" s="46"/>
      <c r="B154" s="124"/>
      <c r="C154" s="125"/>
      <c r="D154" s="124"/>
      <c r="E154" s="126"/>
      <c r="F154" s="124"/>
      <c r="G154" s="124"/>
    </row>
    <row r="155" spans="1:7">
      <c r="A155" s="46"/>
      <c r="B155" s="124"/>
      <c r="C155" s="125"/>
      <c r="D155" s="124"/>
      <c r="E155" s="126"/>
      <c r="F155" s="124"/>
      <c r="G155" s="124"/>
    </row>
    <row r="156" spans="1:7">
      <c r="A156" s="46"/>
      <c r="B156" s="124"/>
      <c r="C156" s="125"/>
      <c r="D156" s="124"/>
      <c r="E156" s="126"/>
      <c r="F156" s="124"/>
      <c r="G156" s="124"/>
    </row>
    <row r="157" spans="1:7">
      <c r="A157" s="46"/>
      <c r="B157" s="124"/>
      <c r="C157" s="125"/>
      <c r="D157" s="124"/>
      <c r="E157" s="126"/>
      <c r="F157" s="124"/>
      <c r="G157" s="124"/>
    </row>
    <row r="158" spans="1:7">
      <c r="A158" s="46"/>
      <c r="B158" s="124"/>
      <c r="C158" s="125"/>
      <c r="D158" s="124"/>
      <c r="E158" s="126"/>
      <c r="F158" s="124"/>
      <c r="G158" s="124"/>
    </row>
    <row r="159" spans="1:7">
      <c r="A159" s="46"/>
      <c r="B159" s="124"/>
      <c r="C159" s="125"/>
      <c r="D159" s="124"/>
      <c r="E159" s="126"/>
      <c r="F159" s="124"/>
      <c r="G159" s="124"/>
    </row>
    <row r="160" spans="1:7">
      <c r="A160" s="46"/>
      <c r="B160" s="124"/>
      <c r="C160" s="125"/>
      <c r="D160" s="124"/>
      <c r="E160" s="126"/>
      <c r="F160" s="124"/>
      <c r="G160" s="124"/>
    </row>
    <row r="161" spans="1:7">
      <c r="A161" s="46"/>
      <c r="B161" s="124"/>
      <c r="C161" s="125"/>
      <c r="D161" s="124"/>
      <c r="E161" s="126"/>
      <c r="F161" s="124"/>
      <c r="G161" s="124"/>
    </row>
    <row r="162" spans="1:7">
      <c r="A162" s="46"/>
      <c r="B162" s="124"/>
      <c r="C162" s="125"/>
      <c r="D162" s="124"/>
      <c r="E162" s="126"/>
      <c r="F162" s="124"/>
      <c r="G162" s="124"/>
    </row>
    <row r="163" spans="1:7">
      <c r="A163" s="46"/>
      <c r="B163" s="124"/>
      <c r="C163" s="125"/>
      <c r="D163" s="124"/>
      <c r="E163" s="126"/>
      <c r="F163" s="124"/>
      <c r="G163" s="124"/>
    </row>
    <row r="164" spans="1:7">
      <c r="A164" s="46"/>
      <c r="B164" s="124"/>
      <c r="C164" s="125"/>
      <c r="D164" s="124"/>
      <c r="E164" s="126"/>
      <c r="F164" s="124"/>
      <c r="G164" s="124"/>
    </row>
    <row r="165" spans="1:7">
      <c r="A165" s="46"/>
      <c r="B165" s="124"/>
      <c r="C165" s="125"/>
      <c r="D165" s="124"/>
      <c r="E165" s="126"/>
      <c r="F165" s="124"/>
      <c r="G165" s="124"/>
    </row>
    <row r="166" spans="1:7">
      <c r="A166" s="46"/>
      <c r="B166" s="124"/>
      <c r="C166" s="125"/>
      <c r="D166" s="124"/>
      <c r="E166" s="126"/>
      <c r="F166" s="124"/>
      <c r="G166" s="124"/>
    </row>
    <row r="167" spans="1:7">
      <c r="A167" s="46"/>
      <c r="B167" s="124"/>
      <c r="C167" s="125"/>
      <c r="D167" s="124"/>
      <c r="E167" s="126"/>
      <c r="F167" s="124"/>
      <c r="G167" s="124"/>
    </row>
    <row r="168" spans="1:7">
      <c r="A168" s="46"/>
      <c r="B168" s="124"/>
      <c r="C168" s="125"/>
      <c r="D168" s="124"/>
      <c r="E168" s="126"/>
      <c r="F168" s="124"/>
      <c r="G168" s="124"/>
    </row>
    <row r="169" spans="1:7">
      <c r="A169" s="46"/>
      <c r="B169" s="124"/>
      <c r="C169" s="125"/>
      <c r="D169" s="124"/>
      <c r="E169" s="126"/>
      <c r="F169" s="124"/>
      <c r="G169" s="124"/>
    </row>
    <row r="170" spans="1:7">
      <c r="A170" s="46"/>
      <c r="B170" s="124"/>
      <c r="C170" s="125"/>
      <c r="D170" s="124"/>
      <c r="E170" s="126"/>
      <c r="F170" s="124"/>
      <c r="G170" s="124"/>
    </row>
    <row r="171" spans="1:7">
      <c r="A171" s="46"/>
      <c r="B171" s="124"/>
      <c r="C171" s="125"/>
      <c r="D171" s="124"/>
      <c r="E171" s="126"/>
      <c r="F171" s="124"/>
      <c r="G171" s="124"/>
    </row>
    <row r="172" spans="1:7">
      <c r="A172" s="46"/>
      <c r="B172" s="124"/>
      <c r="C172" s="125"/>
      <c r="D172" s="124"/>
      <c r="E172" s="126"/>
      <c r="F172" s="124"/>
      <c r="G172" s="124"/>
    </row>
    <row r="173" spans="1:7">
      <c r="A173" s="46"/>
      <c r="B173" s="124"/>
      <c r="C173" s="125"/>
      <c r="D173" s="124"/>
      <c r="E173" s="126"/>
      <c r="F173" s="124"/>
      <c r="G173" s="124"/>
    </row>
    <row r="174" spans="1:7">
      <c r="A174" s="46"/>
      <c r="B174" s="124"/>
      <c r="C174" s="125"/>
      <c r="D174" s="124"/>
      <c r="E174" s="126"/>
      <c r="F174" s="124"/>
      <c r="G174" s="124"/>
    </row>
    <row r="175" spans="1:7">
      <c r="A175" s="46"/>
      <c r="B175" s="124"/>
      <c r="C175" s="125"/>
      <c r="D175" s="124"/>
      <c r="E175" s="126"/>
      <c r="F175" s="124"/>
      <c r="G175" s="124"/>
    </row>
    <row r="176" spans="1:7">
      <c r="A176" s="46"/>
      <c r="B176" s="124"/>
      <c r="C176" s="125"/>
      <c r="D176" s="124"/>
      <c r="E176" s="126"/>
      <c r="F176" s="124"/>
      <c r="G176" s="124"/>
    </row>
    <row r="177" spans="1:7">
      <c r="A177" s="46"/>
      <c r="B177" s="124"/>
      <c r="C177" s="125"/>
      <c r="D177" s="124"/>
      <c r="E177" s="126"/>
      <c r="F177" s="124"/>
      <c r="G177" s="124"/>
    </row>
    <row r="178" spans="1:7">
      <c r="A178" s="46"/>
      <c r="B178" s="124"/>
      <c r="C178" s="125"/>
      <c r="D178" s="124"/>
      <c r="E178" s="126"/>
      <c r="F178" s="124"/>
      <c r="G178" s="124"/>
    </row>
    <row r="179" spans="1:7">
      <c r="A179" s="46"/>
      <c r="B179" s="124"/>
      <c r="C179" s="125"/>
      <c r="D179" s="124"/>
      <c r="E179" s="126"/>
      <c r="F179" s="124"/>
      <c r="G179" s="124"/>
    </row>
    <row r="180" spans="1:7">
      <c r="A180" s="46"/>
      <c r="B180" s="124"/>
      <c r="C180" s="125"/>
      <c r="D180" s="124"/>
      <c r="E180" s="126"/>
      <c r="F180" s="124"/>
      <c r="G180" s="124"/>
    </row>
    <row r="181" spans="1:7">
      <c r="A181" s="46"/>
      <c r="B181" s="124"/>
      <c r="C181" s="125"/>
      <c r="D181" s="124"/>
      <c r="E181" s="126"/>
      <c r="F181" s="124"/>
      <c r="G181" s="124"/>
    </row>
    <row r="182" spans="1:7">
      <c r="A182" s="46"/>
      <c r="B182" s="124"/>
      <c r="C182" s="125"/>
      <c r="D182" s="124"/>
      <c r="E182" s="126">
        <v>0</v>
      </c>
      <c r="F182" s="124"/>
      <c r="G182" s="124"/>
    </row>
    <row r="183" spans="1:7">
      <c r="A183" s="46"/>
      <c r="B183" s="124"/>
      <c r="C183" s="125"/>
      <c r="D183" s="124"/>
      <c r="E183" s="126">
        <v>2086399.8</v>
      </c>
      <c r="F183" s="124"/>
      <c r="G183" s="124"/>
    </row>
    <row r="184" spans="1:7">
      <c r="A184" s="46"/>
      <c r="B184" s="124"/>
      <c r="C184" s="125"/>
      <c r="D184" s="124"/>
      <c r="E184" s="126"/>
      <c r="F184" s="124"/>
      <c r="G184" s="124"/>
    </row>
    <row r="185" spans="1:7">
      <c r="A185" s="46"/>
      <c r="B185" s="124"/>
      <c r="C185" s="125"/>
      <c r="D185" s="124"/>
      <c r="E185" s="126"/>
      <c r="F185" s="124"/>
      <c r="G185" s="124"/>
    </row>
    <row r="186" spans="1:7">
      <c r="A186" s="46"/>
      <c r="B186" s="124"/>
      <c r="C186" s="125">
        <v>0</v>
      </c>
      <c r="D186" s="124"/>
      <c r="E186" s="126"/>
      <c r="F186" s="124"/>
      <c r="G186" s="124"/>
    </row>
    <row r="187" spans="1:7">
      <c r="A187" s="46"/>
      <c r="B187" s="124"/>
      <c r="C187" s="125">
        <v>0</v>
      </c>
      <c r="D187" s="124"/>
      <c r="E187" s="126"/>
      <c r="F187" s="124"/>
      <c r="G187" s="124"/>
    </row>
    <row r="188" spans="1:7">
      <c r="A188" s="46"/>
      <c r="B188" s="124"/>
      <c r="C188" s="125"/>
      <c r="D188" s="124"/>
      <c r="E188" s="126"/>
      <c r="F188" s="124"/>
      <c r="G188" s="124"/>
    </row>
    <row r="189" spans="1:7">
      <c r="A189" s="46"/>
      <c r="B189" s="124"/>
      <c r="C189" s="125"/>
      <c r="D189" s="124"/>
      <c r="E189" s="126"/>
      <c r="F189" s="124"/>
      <c r="G189" s="124"/>
    </row>
    <row r="190" spans="1:7">
      <c r="A190" s="46"/>
      <c r="B190" s="124"/>
      <c r="C190" s="125"/>
      <c r="D190" s="124"/>
      <c r="E190" s="126"/>
      <c r="F190" s="124"/>
      <c r="G190" s="124"/>
    </row>
    <row r="191" spans="1:7">
      <c r="A191" s="46"/>
      <c r="B191" s="124"/>
      <c r="C191" s="125"/>
      <c r="D191" s="124"/>
      <c r="E191" s="126"/>
      <c r="F191" s="124"/>
      <c r="G191" s="124"/>
    </row>
    <row r="192" spans="1:7">
      <c r="A192" s="46"/>
      <c r="B192" s="124"/>
      <c r="C192" s="125"/>
      <c r="D192" s="124"/>
      <c r="E192" s="126"/>
      <c r="F192" s="124"/>
      <c r="G192" s="124"/>
    </row>
    <row r="193" spans="1:7">
      <c r="A193" s="46"/>
      <c r="B193" s="124"/>
      <c r="C193" s="125"/>
      <c r="D193" s="124"/>
      <c r="E193" s="126"/>
      <c r="F193" s="124"/>
      <c r="G193" s="124"/>
    </row>
    <row r="194" spans="1:7">
      <c r="A194" s="46"/>
      <c r="B194" s="124"/>
      <c r="C194" s="125"/>
      <c r="D194" s="124"/>
      <c r="E194" s="126"/>
      <c r="F194" s="124"/>
      <c r="G194" s="124"/>
    </row>
    <row r="195" spans="1:7">
      <c r="A195" s="46"/>
      <c r="B195" s="124"/>
      <c r="C195" s="125"/>
      <c r="D195" s="124"/>
      <c r="E195" s="126"/>
      <c r="F195" s="124"/>
      <c r="G195" s="124"/>
    </row>
    <row r="196" spans="1:7">
      <c r="A196" s="46"/>
      <c r="B196" s="124"/>
      <c r="C196" s="125"/>
      <c r="D196" s="124"/>
      <c r="E196" s="126"/>
      <c r="F196" s="124"/>
      <c r="G196" s="124"/>
    </row>
    <row r="197" spans="1:7">
      <c r="A197" s="46"/>
      <c r="B197" s="124"/>
      <c r="C197" s="125"/>
      <c r="D197" s="124"/>
      <c r="E197" s="126"/>
      <c r="F197" s="124"/>
      <c r="G197" s="124"/>
    </row>
    <row r="198" spans="1:7">
      <c r="A198" s="46"/>
      <c r="B198" s="124"/>
      <c r="C198" s="125"/>
      <c r="D198" s="124"/>
      <c r="E198" s="126"/>
      <c r="F198" s="124"/>
      <c r="G198" s="124"/>
    </row>
    <row r="199" spans="1:7">
      <c r="A199" s="46"/>
      <c r="B199" s="124"/>
      <c r="C199" s="125"/>
      <c r="D199" s="124"/>
      <c r="E199" s="126"/>
      <c r="F199" s="124"/>
      <c r="G199" s="124"/>
    </row>
    <row r="200" spans="1:7">
      <c r="A200" s="46"/>
      <c r="B200" s="124"/>
      <c r="C200" s="125"/>
      <c r="D200" s="124"/>
      <c r="E200" s="126"/>
      <c r="F200" s="124"/>
      <c r="G200" s="124"/>
    </row>
    <row r="201" spans="1:7">
      <c r="A201" s="46"/>
      <c r="B201" s="124"/>
      <c r="C201" s="125"/>
      <c r="D201" s="124"/>
      <c r="E201" s="126"/>
      <c r="F201" s="124"/>
      <c r="G201" s="124"/>
    </row>
    <row r="202" spans="1:7">
      <c r="A202" s="46"/>
      <c r="B202" s="124"/>
      <c r="C202" s="125"/>
      <c r="D202" s="124"/>
      <c r="E202" s="126"/>
      <c r="F202" s="124"/>
      <c r="G202" s="124"/>
    </row>
    <row r="203" spans="1:7">
      <c r="A203" s="46"/>
      <c r="B203" s="124"/>
      <c r="C203" s="125"/>
      <c r="D203" s="124"/>
      <c r="E203" s="126"/>
      <c r="F203" s="124"/>
      <c r="G203" s="124"/>
    </row>
    <row r="204" spans="1:7">
      <c r="A204" s="46"/>
      <c r="B204" s="124"/>
      <c r="C204" s="125"/>
      <c r="D204" s="124"/>
      <c r="E204" s="126"/>
      <c r="F204" s="124"/>
      <c r="G204" s="124"/>
    </row>
    <row r="205" spans="1:7">
      <c r="A205" s="46"/>
      <c r="B205" s="124"/>
      <c r="C205" s="125"/>
      <c r="D205" s="124"/>
      <c r="E205" s="126"/>
      <c r="F205" s="124"/>
      <c r="G205" s="124"/>
    </row>
    <row r="206" spans="1:7">
      <c r="A206" s="46"/>
      <c r="B206" s="124"/>
      <c r="C206" s="125"/>
      <c r="D206" s="124"/>
      <c r="E206" s="126"/>
      <c r="F206" s="124"/>
      <c r="G206" s="124"/>
    </row>
    <row r="207" spans="1:7">
      <c r="A207" s="46"/>
      <c r="B207" s="124"/>
      <c r="C207" s="125"/>
      <c r="D207" s="124"/>
      <c r="E207" s="126"/>
      <c r="F207" s="124"/>
      <c r="G207" s="124"/>
    </row>
    <row r="208" spans="1:7">
      <c r="A208" s="46"/>
      <c r="B208" s="124"/>
      <c r="C208" s="125"/>
      <c r="D208" s="124"/>
      <c r="E208" s="126"/>
      <c r="F208" s="124"/>
      <c r="G208" s="124"/>
    </row>
    <row r="209" spans="1:7">
      <c r="A209" s="46"/>
      <c r="B209" s="124"/>
      <c r="C209" s="125"/>
      <c r="D209" s="124"/>
      <c r="E209" s="126"/>
      <c r="F209" s="124"/>
      <c r="G209" s="124"/>
    </row>
    <row r="210" spans="1:7">
      <c r="A210" s="46"/>
      <c r="B210" s="124"/>
      <c r="C210" s="125"/>
      <c r="D210" s="124"/>
      <c r="E210" s="126"/>
      <c r="F210" s="124"/>
      <c r="G210" s="124"/>
    </row>
    <row r="211" spans="1:7">
      <c r="A211" s="46"/>
      <c r="B211" s="124"/>
      <c r="C211" s="125"/>
      <c r="D211" s="124"/>
      <c r="E211" s="126"/>
      <c r="F211" s="124"/>
      <c r="G211" s="124"/>
    </row>
    <row r="212" spans="1:7">
      <c r="A212" s="46"/>
      <c r="B212" s="124"/>
      <c r="C212" s="125"/>
      <c r="D212" s="124"/>
      <c r="E212" s="126"/>
      <c r="F212" s="124"/>
      <c r="G212" s="124"/>
    </row>
    <row r="213" spans="1:7">
      <c r="A213" s="46"/>
      <c r="B213" s="124"/>
      <c r="C213" s="125"/>
      <c r="D213" s="124"/>
      <c r="E213" s="126"/>
      <c r="F213" s="124"/>
      <c r="G213" s="124"/>
    </row>
    <row r="214" spans="1:7">
      <c r="A214" s="46"/>
      <c r="B214" s="124"/>
      <c r="C214" s="125"/>
      <c r="D214" s="124"/>
      <c r="E214" s="126"/>
      <c r="F214" s="124"/>
      <c r="G214" s="124"/>
    </row>
    <row r="215" spans="1:7">
      <c r="A215" s="46"/>
      <c r="B215" s="124"/>
      <c r="C215" s="125"/>
      <c r="D215" s="124"/>
      <c r="E215" s="126"/>
      <c r="F215" s="124"/>
      <c r="G215" s="124"/>
    </row>
    <row r="216" spans="1:7">
      <c r="A216" s="46"/>
      <c r="B216" s="124"/>
      <c r="C216" s="125"/>
      <c r="D216" s="124"/>
      <c r="E216" s="126"/>
      <c r="F216" s="124"/>
      <c r="G216" s="124"/>
    </row>
    <row r="217" spans="1:7">
      <c r="A217" s="46"/>
      <c r="B217" s="124"/>
      <c r="C217" s="125"/>
      <c r="D217" s="124"/>
      <c r="E217" s="126"/>
      <c r="F217" s="124"/>
      <c r="G217" s="124"/>
    </row>
    <row r="218" spans="1:7">
      <c r="A218" s="46"/>
      <c r="B218" s="124"/>
      <c r="C218" s="125"/>
      <c r="D218" s="124"/>
      <c r="E218" s="126"/>
      <c r="F218" s="124"/>
      <c r="G218" s="124"/>
    </row>
    <row r="219" spans="1:7">
      <c r="A219" s="46"/>
      <c r="B219" s="124"/>
      <c r="C219" s="125"/>
      <c r="D219" s="124"/>
      <c r="E219" s="126"/>
      <c r="F219" s="124"/>
      <c r="G219" s="124"/>
    </row>
    <row r="220" spans="1:7">
      <c r="A220" s="46"/>
      <c r="B220" s="124"/>
      <c r="C220" s="125"/>
      <c r="D220" s="124"/>
      <c r="E220" s="126"/>
      <c r="F220" s="124"/>
      <c r="G220" s="124"/>
    </row>
    <row r="221" spans="1:7">
      <c r="A221" s="46"/>
      <c r="B221" s="124"/>
      <c r="C221" s="125"/>
      <c r="D221" s="124"/>
      <c r="E221" s="126"/>
      <c r="F221" s="124"/>
      <c r="G221" s="124"/>
    </row>
    <row r="222" spans="1:7">
      <c r="A222" s="46"/>
      <c r="B222" s="124"/>
      <c r="C222" s="125"/>
      <c r="D222" s="124"/>
      <c r="E222" s="126"/>
      <c r="F222" s="124"/>
      <c r="G222" s="124"/>
    </row>
    <row r="223" spans="1:7">
      <c r="A223" s="46"/>
      <c r="B223" s="124"/>
      <c r="C223" s="125"/>
      <c r="D223" s="124"/>
      <c r="E223" s="126"/>
      <c r="F223" s="124"/>
      <c r="G223" s="124"/>
    </row>
    <row r="224" spans="1:7">
      <c r="A224" s="46"/>
      <c r="B224" s="124"/>
      <c r="C224" s="125"/>
      <c r="D224" s="124"/>
      <c r="E224" s="126"/>
      <c r="F224" s="124"/>
      <c r="G224" s="124"/>
    </row>
    <row r="225" spans="1:7">
      <c r="A225" s="46"/>
      <c r="B225" s="124"/>
      <c r="C225" s="125"/>
      <c r="D225" s="124"/>
      <c r="E225" s="126"/>
      <c r="F225" s="124"/>
      <c r="G225" s="124"/>
    </row>
    <row r="226" spans="1:7">
      <c r="A226" s="46"/>
      <c r="B226" s="124"/>
      <c r="C226" s="125"/>
      <c r="D226" s="124"/>
      <c r="E226" s="126"/>
      <c r="F226" s="124"/>
      <c r="G226" s="124"/>
    </row>
    <row r="227" spans="1:7">
      <c r="A227" s="46"/>
      <c r="B227" s="124"/>
      <c r="C227" s="125"/>
      <c r="D227" s="124"/>
      <c r="E227" s="126"/>
      <c r="F227" s="124"/>
      <c r="G227" s="124"/>
    </row>
    <row r="228" spans="1:7">
      <c r="A228" s="46"/>
      <c r="B228" s="124"/>
      <c r="C228" s="125"/>
      <c r="D228" s="124"/>
      <c r="E228" s="126"/>
      <c r="F228" s="124"/>
      <c r="G228" s="124"/>
    </row>
    <row r="229" spans="1:7">
      <c r="A229" s="46"/>
      <c r="B229" s="124"/>
      <c r="C229" s="125"/>
      <c r="D229" s="124"/>
      <c r="E229" s="126"/>
      <c r="F229" s="124"/>
      <c r="G229" s="124"/>
    </row>
    <row r="230" spans="1:7">
      <c r="A230" s="46"/>
      <c r="B230" s="124"/>
      <c r="C230" s="125"/>
      <c r="D230" s="124"/>
      <c r="E230" s="126"/>
      <c r="F230" s="124"/>
      <c r="G230" s="124"/>
    </row>
    <row r="231" spans="1:7">
      <c r="A231" s="46"/>
      <c r="B231" s="124"/>
      <c r="C231" s="125"/>
      <c r="D231" s="124"/>
      <c r="E231" s="126"/>
      <c r="F231" s="124"/>
      <c r="G231" s="124"/>
    </row>
    <row r="232" spans="1:7">
      <c r="A232" s="46"/>
      <c r="B232" s="124"/>
      <c r="C232" s="125"/>
      <c r="D232" s="124"/>
      <c r="E232" s="126"/>
      <c r="F232" s="124"/>
      <c r="G232" s="124"/>
    </row>
    <row r="233" spans="1:7">
      <c r="A233" s="46"/>
      <c r="B233" s="124"/>
      <c r="C233" s="125"/>
      <c r="D233" s="124"/>
      <c r="E233" s="126"/>
      <c r="F233" s="124"/>
      <c r="G233" s="124"/>
    </row>
    <row r="234" spans="1:7">
      <c r="A234" s="46"/>
      <c r="B234" s="124"/>
      <c r="C234" s="125"/>
      <c r="D234" s="124"/>
      <c r="E234" s="126"/>
      <c r="F234" s="124"/>
      <c r="G234" s="124"/>
    </row>
    <row r="235" spans="1:7">
      <c r="A235" s="46"/>
      <c r="B235" s="124"/>
      <c r="C235" s="125"/>
      <c r="D235" s="124"/>
      <c r="E235" s="126"/>
      <c r="F235" s="124"/>
      <c r="G235" s="124"/>
    </row>
    <row r="236" spans="1:7">
      <c r="A236" s="46"/>
      <c r="B236" s="124"/>
      <c r="C236" s="125"/>
      <c r="D236" s="124"/>
      <c r="E236" s="126"/>
      <c r="F236" s="124"/>
      <c r="G236" s="124"/>
    </row>
    <row r="237" spans="1:7">
      <c r="A237" s="46"/>
      <c r="B237" s="124"/>
      <c r="C237" s="125"/>
      <c r="D237" s="124"/>
      <c r="E237" s="126"/>
      <c r="F237" s="124"/>
      <c r="G237" s="124"/>
    </row>
    <row r="238" spans="1:7">
      <c r="A238" s="46"/>
      <c r="B238" s="124"/>
      <c r="C238" s="125"/>
      <c r="D238" s="124"/>
      <c r="E238" s="126"/>
      <c r="F238" s="124"/>
      <c r="G238" s="124"/>
    </row>
    <row r="239" spans="1:7">
      <c r="A239" s="46"/>
      <c r="B239" s="124"/>
      <c r="C239" s="125"/>
      <c r="D239" s="124"/>
      <c r="E239" s="126"/>
      <c r="F239" s="124"/>
      <c r="G239" s="124"/>
    </row>
    <row r="240" spans="1:7">
      <c r="A240" s="46"/>
      <c r="B240" s="124"/>
      <c r="C240" s="125"/>
      <c r="D240" s="124"/>
      <c r="E240" s="126"/>
      <c r="F240" s="124"/>
      <c r="G240" s="124"/>
    </row>
    <row r="241" spans="1:7">
      <c r="A241" s="46"/>
      <c r="B241" s="124"/>
      <c r="C241" s="125"/>
      <c r="D241" s="124"/>
      <c r="E241" s="126"/>
      <c r="F241" s="124"/>
      <c r="G241" s="124"/>
    </row>
    <row r="242" spans="1:7">
      <c r="A242" s="46"/>
      <c r="B242" s="124"/>
      <c r="C242" s="125"/>
      <c r="D242" s="124"/>
      <c r="E242" s="126"/>
      <c r="F242" s="124"/>
      <c r="G242" s="124"/>
    </row>
    <row r="243" spans="1:7">
      <c r="A243" s="46"/>
      <c r="B243" s="124"/>
      <c r="C243" s="125"/>
      <c r="D243" s="124"/>
      <c r="E243" s="126"/>
      <c r="F243" s="124"/>
      <c r="G243" s="124"/>
    </row>
    <row r="244" spans="1:7">
      <c r="A244" s="46"/>
      <c r="B244" s="124"/>
      <c r="C244" s="125"/>
      <c r="D244" s="124"/>
      <c r="E244" s="126"/>
      <c r="F244" s="124"/>
      <c r="G244" s="124"/>
    </row>
    <row r="245" spans="1:7">
      <c r="A245" s="46"/>
      <c r="B245" s="124"/>
      <c r="C245" s="125"/>
      <c r="D245" s="124"/>
      <c r="E245" s="126"/>
      <c r="F245" s="124"/>
      <c r="G245" s="124"/>
    </row>
    <row r="246" spans="1:7">
      <c r="A246" s="46"/>
      <c r="B246" s="124"/>
      <c r="C246" s="125"/>
      <c r="D246" s="124"/>
      <c r="E246" s="126"/>
      <c r="F246" s="124"/>
      <c r="G246" s="124"/>
    </row>
    <row r="247" spans="1:7">
      <c r="A247" s="46"/>
      <c r="B247" s="124"/>
      <c r="C247" s="125"/>
      <c r="D247" s="124"/>
      <c r="E247" s="126"/>
      <c r="F247" s="124"/>
      <c r="G247" s="124"/>
    </row>
    <row r="248" spans="1:7">
      <c r="A248" s="46"/>
      <c r="B248" s="124"/>
      <c r="C248" s="125"/>
      <c r="D248" s="124"/>
      <c r="E248" s="126"/>
      <c r="F248" s="124"/>
      <c r="G248" s="124"/>
    </row>
    <row r="249" spans="1:7">
      <c r="A249" s="46"/>
      <c r="B249" s="124"/>
      <c r="C249" s="125"/>
      <c r="D249" s="124"/>
      <c r="E249" s="126"/>
      <c r="F249" s="124"/>
      <c r="G249" s="124"/>
    </row>
    <row r="250" spans="1:7">
      <c r="A250" s="46"/>
      <c r="B250" s="124"/>
      <c r="C250" s="125"/>
      <c r="D250" s="124"/>
      <c r="E250" s="126"/>
      <c r="F250" s="124"/>
      <c r="G250" s="124"/>
    </row>
    <row r="251" spans="1:7">
      <c r="A251" s="46"/>
      <c r="B251" s="124"/>
      <c r="C251" s="125"/>
      <c r="D251" s="124"/>
      <c r="E251" s="126"/>
      <c r="F251" s="124"/>
      <c r="G251" s="124"/>
    </row>
    <row r="252" spans="1:7">
      <c r="A252" s="46"/>
      <c r="B252" s="124"/>
      <c r="C252" s="125"/>
      <c r="D252" s="124"/>
      <c r="E252" s="126"/>
      <c r="F252" s="124"/>
      <c r="G252" s="124"/>
    </row>
    <row r="253" spans="1:7">
      <c r="A253" s="46"/>
      <c r="B253" s="124"/>
      <c r="C253" s="125"/>
      <c r="D253" s="124"/>
      <c r="E253" s="126"/>
      <c r="F253" s="124"/>
      <c r="G253" s="124"/>
    </row>
    <row r="254" spans="1:7">
      <c r="A254" s="46"/>
      <c r="B254" s="124"/>
      <c r="C254" s="125"/>
      <c r="D254" s="124"/>
      <c r="E254" s="126"/>
      <c r="F254" s="124"/>
      <c r="G254" s="124"/>
    </row>
    <row r="255" spans="1:7">
      <c r="A255" s="46"/>
      <c r="B255" s="124"/>
      <c r="C255" s="125"/>
      <c r="D255" s="124"/>
      <c r="E255" s="126"/>
      <c r="F255" s="124"/>
      <c r="G255" s="124"/>
    </row>
    <row r="256" spans="1:7">
      <c r="A256" s="46"/>
      <c r="B256" s="124"/>
      <c r="C256" s="125"/>
      <c r="D256" s="124"/>
      <c r="E256" s="126"/>
      <c r="F256" s="124"/>
      <c r="G256" s="124"/>
    </row>
    <row r="257" spans="1:7">
      <c r="A257" s="46"/>
      <c r="B257" s="124"/>
      <c r="C257" s="125"/>
      <c r="D257" s="124"/>
      <c r="E257" s="126"/>
      <c r="F257" s="124"/>
      <c r="G257" s="124"/>
    </row>
    <row r="258" spans="1:7">
      <c r="A258" s="46"/>
      <c r="B258" s="124"/>
      <c r="C258" s="125"/>
      <c r="D258" s="124"/>
      <c r="E258" s="126"/>
      <c r="F258" s="124"/>
      <c r="G258" s="124"/>
    </row>
    <row r="259" spans="1:7">
      <c r="A259" s="46"/>
      <c r="B259" s="124"/>
      <c r="C259" s="125"/>
      <c r="D259" s="124"/>
      <c r="E259" s="126"/>
      <c r="F259" s="124"/>
      <c r="G259" s="124"/>
    </row>
    <row r="260" spans="1:7">
      <c r="A260" s="46"/>
      <c r="B260" s="124"/>
      <c r="C260" s="125"/>
      <c r="D260" s="124"/>
      <c r="E260" s="126"/>
      <c r="F260" s="124"/>
      <c r="G260" s="124"/>
    </row>
    <row r="261" spans="1:7">
      <c r="A261" s="46"/>
      <c r="B261" s="124"/>
      <c r="C261" s="125"/>
      <c r="D261" s="124"/>
      <c r="E261" s="126"/>
      <c r="F261" s="124"/>
      <c r="G261" s="124"/>
    </row>
    <row r="262" spans="1:7">
      <c r="A262" s="46"/>
      <c r="B262" s="124"/>
      <c r="C262" s="125"/>
      <c r="D262" s="124"/>
      <c r="E262" s="126"/>
      <c r="F262" s="124"/>
      <c r="G262" s="124"/>
    </row>
    <row r="263" spans="1:7">
      <c r="A263" s="46"/>
      <c r="B263" s="124"/>
      <c r="C263" s="125"/>
      <c r="D263" s="124"/>
      <c r="E263" s="126"/>
      <c r="F263" s="124"/>
      <c r="G263" s="124"/>
    </row>
    <row r="264" spans="1:7">
      <c r="A264" s="46"/>
      <c r="B264" s="124"/>
      <c r="C264" s="125"/>
      <c r="D264" s="124"/>
      <c r="E264" s="126"/>
      <c r="F264" s="124"/>
      <c r="G264" s="124"/>
    </row>
    <row r="265" spans="1:7">
      <c r="A265" s="46"/>
      <c r="B265" s="124"/>
      <c r="C265" s="125"/>
      <c r="D265" s="124"/>
      <c r="E265" s="126"/>
      <c r="F265" s="124"/>
      <c r="G265" s="124"/>
    </row>
    <row r="266" spans="1:7">
      <c r="A266" s="46"/>
      <c r="B266" s="124"/>
      <c r="C266" s="125"/>
      <c r="D266" s="124"/>
      <c r="E266" s="126"/>
      <c r="F266" s="124"/>
      <c r="G266" s="124"/>
    </row>
    <row r="267" spans="1:7">
      <c r="A267" s="46"/>
      <c r="B267" s="124"/>
      <c r="C267" s="125"/>
      <c r="D267" s="124"/>
      <c r="E267" s="126"/>
      <c r="F267" s="124"/>
      <c r="G267" s="124"/>
    </row>
    <row r="268" spans="1:7">
      <c r="A268" s="46"/>
      <c r="B268" s="124"/>
      <c r="C268" s="125"/>
      <c r="D268" s="124"/>
      <c r="E268" s="126"/>
      <c r="F268" s="124"/>
      <c r="G268" s="124"/>
    </row>
    <row r="269" spans="1:7">
      <c r="A269" s="46"/>
      <c r="B269" s="124"/>
      <c r="C269" s="125"/>
      <c r="D269" s="124"/>
      <c r="E269" s="126"/>
      <c r="F269" s="124"/>
      <c r="G269" s="124"/>
    </row>
    <row r="270" spans="1:7">
      <c r="A270" s="46"/>
      <c r="B270" s="124"/>
      <c r="C270" s="125"/>
      <c r="D270" s="124"/>
      <c r="E270" s="126"/>
      <c r="F270" s="124"/>
      <c r="G270" s="124"/>
    </row>
    <row r="271" spans="1:7">
      <c r="A271" s="46"/>
      <c r="B271" s="124"/>
      <c r="C271" s="125"/>
      <c r="D271" s="124"/>
      <c r="E271" s="126"/>
      <c r="F271" s="124"/>
      <c r="G271" s="124"/>
    </row>
    <row r="272" spans="1:7">
      <c r="A272" s="46"/>
      <c r="B272" s="124"/>
      <c r="C272" s="125"/>
      <c r="D272" s="124"/>
      <c r="E272" s="126"/>
      <c r="F272" s="124"/>
      <c r="G272" s="124"/>
    </row>
    <row r="273" spans="1:7">
      <c r="A273" s="46"/>
      <c r="B273" s="124"/>
      <c r="C273" s="125"/>
      <c r="D273" s="124"/>
      <c r="E273" s="126"/>
      <c r="F273" s="124"/>
      <c r="G273" s="124"/>
    </row>
    <row r="274" spans="1:7">
      <c r="A274" s="46"/>
      <c r="B274" s="124"/>
      <c r="C274" s="125"/>
      <c r="D274" s="124"/>
      <c r="E274" s="126"/>
      <c r="F274" s="124"/>
      <c r="G274" s="124"/>
    </row>
    <row r="275" spans="1:7">
      <c r="A275" s="46"/>
      <c r="B275" s="124"/>
      <c r="C275" s="125"/>
      <c r="D275" s="124"/>
      <c r="E275" s="126"/>
      <c r="F275" s="124"/>
      <c r="G275" s="124"/>
    </row>
    <row r="276" spans="1:7">
      <c r="A276" s="46"/>
      <c r="B276" s="124"/>
      <c r="C276" s="125"/>
      <c r="D276" s="124"/>
      <c r="E276" s="126"/>
      <c r="F276" s="124"/>
      <c r="G276" s="124"/>
    </row>
    <row r="277" spans="1:7">
      <c r="A277" s="46"/>
      <c r="B277" s="124"/>
      <c r="C277" s="125"/>
      <c r="D277" s="124"/>
      <c r="E277" s="126"/>
      <c r="F277" s="124"/>
      <c r="G277" s="124"/>
    </row>
    <row r="278" spans="1:7">
      <c r="A278" s="46"/>
      <c r="B278" s="124"/>
      <c r="C278" s="125"/>
      <c r="D278" s="124"/>
      <c r="E278" s="126"/>
      <c r="F278" s="124"/>
      <c r="G278" s="124"/>
    </row>
    <row r="279" spans="1:7">
      <c r="A279" s="46"/>
      <c r="B279" s="124"/>
      <c r="C279" s="125"/>
      <c r="D279" s="124"/>
      <c r="E279" s="126"/>
      <c r="F279" s="124"/>
      <c r="G279" s="124"/>
    </row>
    <row r="280" spans="1:7">
      <c r="A280" s="46"/>
      <c r="B280" s="124"/>
      <c r="C280" s="125"/>
      <c r="D280" s="124"/>
      <c r="E280" s="126"/>
      <c r="F280" s="124"/>
      <c r="G280" s="124"/>
    </row>
    <row r="281" spans="1:7">
      <c r="A281" s="46"/>
      <c r="B281" s="124"/>
      <c r="C281" s="125"/>
      <c r="D281" s="124"/>
      <c r="E281" s="126"/>
      <c r="F281" s="124"/>
      <c r="G281" s="124"/>
    </row>
    <row r="282" spans="1:7">
      <c r="A282" s="46"/>
      <c r="B282" s="124"/>
      <c r="C282" s="125"/>
      <c r="D282" s="124"/>
      <c r="E282" s="126"/>
      <c r="F282" s="124"/>
      <c r="G282" s="124"/>
    </row>
    <row r="283" spans="1:7">
      <c r="A283" s="46"/>
      <c r="B283" s="124"/>
      <c r="C283" s="125"/>
      <c r="D283" s="124"/>
      <c r="E283" s="126"/>
      <c r="F283" s="124"/>
      <c r="G283" s="124"/>
    </row>
    <row r="284" spans="1:7">
      <c r="A284" s="46"/>
      <c r="B284" s="124"/>
      <c r="C284" s="125"/>
      <c r="D284" s="124"/>
      <c r="E284" s="126"/>
      <c r="F284" s="124"/>
      <c r="G284" s="124"/>
    </row>
    <row r="285" spans="1:7">
      <c r="A285" s="46"/>
      <c r="B285" s="124"/>
      <c r="C285" s="125"/>
      <c r="D285" s="124"/>
      <c r="E285" s="126"/>
      <c r="F285" s="124"/>
      <c r="G285" s="124"/>
    </row>
    <row r="286" spans="1:7">
      <c r="A286" s="46"/>
      <c r="B286" s="124"/>
      <c r="C286" s="125"/>
      <c r="D286" s="124"/>
      <c r="E286" s="126"/>
      <c r="F286" s="124"/>
      <c r="G286" s="124"/>
    </row>
    <row r="287" spans="1:7">
      <c r="A287" s="46"/>
      <c r="B287" s="124"/>
      <c r="C287" s="125"/>
      <c r="D287" s="124"/>
      <c r="E287" s="126"/>
      <c r="F287" s="124"/>
      <c r="G287" s="124"/>
    </row>
    <row r="288" spans="1:7">
      <c r="A288" s="46"/>
      <c r="B288" s="124"/>
      <c r="C288" s="125"/>
      <c r="D288" s="124"/>
      <c r="E288" s="126"/>
      <c r="F288" s="124"/>
      <c r="G288" s="124"/>
    </row>
    <row r="289" spans="1:7">
      <c r="A289" s="46"/>
      <c r="B289" s="124"/>
      <c r="C289" s="125"/>
      <c r="D289" s="124"/>
      <c r="E289" s="126"/>
      <c r="F289" s="124"/>
      <c r="G289" s="124"/>
    </row>
    <row r="290" spans="1:7">
      <c r="A290" s="46"/>
      <c r="B290" s="124"/>
      <c r="C290" s="125"/>
      <c r="D290" s="124"/>
      <c r="E290" s="126"/>
      <c r="F290" s="124"/>
      <c r="G290" s="124"/>
    </row>
    <row r="291" spans="1:7">
      <c r="A291" s="46"/>
      <c r="B291" s="124"/>
      <c r="C291" s="125"/>
      <c r="D291" s="124"/>
      <c r="E291" s="126"/>
      <c r="F291" s="124"/>
      <c r="G291" s="124"/>
    </row>
    <row r="292" spans="1:7">
      <c r="A292" s="46"/>
      <c r="B292" s="124"/>
      <c r="C292" s="125"/>
      <c r="D292" s="124"/>
      <c r="E292" s="126"/>
      <c r="F292" s="124"/>
      <c r="G292" s="124"/>
    </row>
    <row r="293" spans="1:7">
      <c r="A293" s="46"/>
      <c r="B293" s="124"/>
      <c r="C293" s="125"/>
      <c r="D293" s="124"/>
      <c r="E293" s="126"/>
      <c r="F293" s="124"/>
      <c r="G293" s="124"/>
    </row>
    <row r="294" spans="1:7">
      <c r="A294" s="46"/>
      <c r="B294" s="124"/>
      <c r="C294" s="125"/>
      <c r="D294" s="124"/>
      <c r="E294" s="126"/>
      <c r="F294" s="124"/>
      <c r="G294" s="124"/>
    </row>
    <row r="295" spans="1:7">
      <c r="A295" s="46"/>
      <c r="B295" s="124"/>
      <c r="C295" s="125"/>
      <c r="D295" s="124"/>
      <c r="E295" s="126"/>
      <c r="F295" s="124"/>
      <c r="G295" s="124"/>
    </row>
    <row r="296" spans="1:7">
      <c r="A296" s="46"/>
      <c r="B296" s="124"/>
      <c r="C296" s="125"/>
      <c r="D296" s="124"/>
      <c r="E296" s="126"/>
      <c r="F296" s="124"/>
      <c r="G296" s="124"/>
    </row>
    <row r="297" spans="1:7">
      <c r="A297" s="46"/>
      <c r="B297" s="124"/>
      <c r="C297" s="125"/>
      <c r="D297" s="124"/>
      <c r="E297" s="126"/>
      <c r="F297" s="124"/>
      <c r="G297" s="124"/>
    </row>
    <row r="298" spans="1:7">
      <c r="A298" s="46"/>
      <c r="B298" s="124"/>
      <c r="C298" s="125"/>
      <c r="D298" s="124"/>
      <c r="E298" s="126"/>
      <c r="F298" s="124"/>
      <c r="G298" s="124"/>
    </row>
    <row r="299" spans="1:7">
      <c r="A299" s="46"/>
      <c r="B299" s="124"/>
      <c r="C299" s="125"/>
      <c r="D299" s="124"/>
      <c r="E299" s="126"/>
      <c r="F299" s="124"/>
      <c r="G299" s="124"/>
    </row>
    <row r="300" spans="1:7">
      <c r="A300" s="46"/>
      <c r="B300" s="124"/>
      <c r="C300" s="125"/>
      <c r="D300" s="124"/>
      <c r="E300" s="126"/>
      <c r="F300" s="124"/>
      <c r="G300" s="124"/>
    </row>
    <row r="301" spans="1:7">
      <c r="A301" s="46"/>
      <c r="B301" s="124"/>
      <c r="C301" s="125"/>
      <c r="D301" s="124"/>
      <c r="E301" s="126"/>
      <c r="F301" s="124"/>
      <c r="G301" s="124"/>
    </row>
    <row r="302" spans="1:7">
      <c r="A302" s="46"/>
      <c r="B302" s="124"/>
      <c r="C302" s="125"/>
      <c r="D302" s="124"/>
      <c r="E302" s="126"/>
      <c r="F302" s="124"/>
      <c r="G302" s="124"/>
    </row>
    <row r="303" spans="1:7">
      <c r="A303" s="46"/>
      <c r="B303" s="124"/>
      <c r="C303" s="125"/>
      <c r="D303" s="124"/>
      <c r="E303" s="126"/>
      <c r="F303" s="124"/>
      <c r="G303" s="124"/>
    </row>
    <row r="304" spans="1:7">
      <c r="A304" s="46"/>
      <c r="B304" s="124"/>
      <c r="C304" s="125"/>
      <c r="D304" s="124"/>
      <c r="E304" s="126"/>
      <c r="F304" s="124"/>
      <c r="G304" s="124"/>
    </row>
    <row r="305" spans="1:7">
      <c r="A305" s="46"/>
      <c r="B305" s="124"/>
      <c r="C305" s="125"/>
      <c r="D305" s="124"/>
      <c r="E305" s="126"/>
      <c r="F305" s="124"/>
      <c r="G305" s="124"/>
    </row>
    <row r="306" spans="1:7">
      <c r="A306" s="46"/>
      <c r="B306" s="124"/>
      <c r="C306" s="125"/>
      <c r="D306" s="124"/>
      <c r="E306" s="126"/>
      <c r="F306" s="124"/>
      <c r="G306" s="124"/>
    </row>
    <row r="307" spans="1:7">
      <c r="A307" s="46"/>
      <c r="B307" s="124"/>
      <c r="C307" s="125"/>
      <c r="D307" s="124"/>
      <c r="E307" s="126"/>
      <c r="F307" s="124"/>
      <c r="G307" s="124"/>
    </row>
    <row r="308" spans="1:7">
      <c r="A308" s="46"/>
      <c r="B308" s="124"/>
      <c r="C308" s="125"/>
      <c r="D308" s="124"/>
      <c r="E308" s="126"/>
      <c r="F308" s="124"/>
      <c r="G308" s="124"/>
    </row>
    <row r="309" spans="1:7">
      <c r="A309" s="46"/>
      <c r="B309" s="124"/>
      <c r="C309" s="125"/>
      <c r="D309" s="124"/>
      <c r="E309" s="126"/>
      <c r="F309" s="124"/>
      <c r="G309" s="124"/>
    </row>
    <row r="310" spans="1:7">
      <c r="A310" s="46"/>
      <c r="B310" s="124"/>
      <c r="C310" s="125"/>
      <c r="D310" s="124"/>
      <c r="E310" s="126"/>
      <c r="F310" s="124"/>
      <c r="G310" s="124"/>
    </row>
    <row r="311" spans="1:7">
      <c r="A311" s="46"/>
      <c r="B311" s="124"/>
      <c r="C311" s="125"/>
      <c r="D311" s="124"/>
      <c r="E311" s="126"/>
      <c r="F311" s="124"/>
      <c r="G311" s="124"/>
    </row>
    <row r="312" spans="1:7">
      <c r="A312" s="46"/>
      <c r="B312" s="124"/>
      <c r="C312" s="125"/>
      <c r="D312" s="124"/>
      <c r="E312" s="126"/>
      <c r="F312" s="124"/>
      <c r="G312" s="124"/>
    </row>
    <row r="313" spans="1:7">
      <c r="A313" s="46"/>
      <c r="B313" s="124"/>
      <c r="C313" s="125"/>
      <c r="D313" s="124"/>
      <c r="E313" s="126"/>
      <c r="F313" s="124"/>
      <c r="G313" s="124"/>
    </row>
    <row r="314" spans="1:7">
      <c r="A314" s="46"/>
      <c r="B314" s="124"/>
      <c r="C314" s="125"/>
      <c r="D314" s="124"/>
      <c r="E314" s="126"/>
      <c r="F314" s="124"/>
      <c r="G314" s="124"/>
    </row>
    <row r="315" spans="1:7">
      <c r="A315" s="46"/>
      <c r="B315" s="124"/>
      <c r="C315" s="125"/>
      <c r="D315" s="124"/>
      <c r="E315" s="126"/>
      <c r="F315" s="124"/>
      <c r="G315" s="124"/>
    </row>
    <row r="316" spans="1:7">
      <c r="A316" s="46"/>
      <c r="B316" s="124"/>
      <c r="C316" s="125"/>
      <c r="D316" s="124"/>
      <c r="E316" s="126"/>
      <c r="F316" s="124"/>
      <c r="G316" s="124"/>
    </row>
    <row r="317" spans="1:7">
      <c r="A317" s="46"/>
      <c r="B317" s="124"/>
      <c r="C317" s="125"/>
      <c r="D317" s="124"/>
      <c r="E317" s="126"/>
      <c r="F317" s="124"/>
      <c r="G317" s="124"/>
    </row>
    <row r="318" spans="1:7">
      <c r="A318" s="46"/>
      <c r="B318" s="124"/>
      <c r="C318" s="125"/>
      <c r="D318" s="124"/>
      <c r="E318" s="126"/>
      <c r="F318" s="124"/>
      <c r="G318" s="124"/>
    </row>
    <row r="319" spans="1:7">
      <c r="A319" s="46"/>
      <c r="B319" s="124"/>
      <c r="C319" s="125"/>
      <c r="D319" s="124"/>
      <c r="E319" s="126"/>
      <c r="F319" s="124"/>
      <c r="G319" s="124"/>
    </row>
    <row r="320" spans="1:7">
      <c r="A320" s="46"/>
      <c r="B320" s="124"/>
      <c r="C320" s="125"/>
      <c r="D320" s="124"/>
      <c r="E320" s="126"/>
      <c r="F320" s="124"/>
      <c r="G320" s="124"/>
    </row>
    <row r="321" spans="1:7">
      <c r="A321" s="46"/>
      <c r="B321" s="124"/>
      <c r="C321" s="125"/>
      <c r="D321" s="124"/>
      <c r="E321" s="126"/>
      <c r="F321" s="124"/>
      <c r="G321" s="124"/>
    </row>
    <row r="322" spans="1:7">
      <c r="A322" s="46"/>
      <c r="B322" s="124"/>
      <c r="C322" s="125"/>
      <c r="D322" s="124"/>
      <c r="E322" s="126"/>
      <c r="F322" s="124"/>
      <c r="G322" s="124"/>
    </row>
    <row r="323" spans="1:7">
      <c r="A323" s="46"/>
      <c r="B323" s="124"/>
      <c r="C323" s="125"/>
      <c r="D323" s="124"/>
      <c r="E323" s="126"/>
      <c r="F323" s="124"/>
      <c r="G323" s="124"/>
    </row>
    <row r="324" spans="1:7">
      <c r="A324" s="46"/>
      <c r="B324" s="124"/>
      <c r="C324" s="125"/>
      <c r="D324" s="124"/>
      <c r="E324" s="126"/>
      <c r="F324" s="124"/>
      <c r="G324" s="124"/>
    </row>
    <row r="325" spans="1:7">
      <c r="A325" s="46"/>
      <c r="B325" s="124"/>
      <c r="C325" s="125"/>
      <c r="D325" s="124"/>
      <c r="E325" s="126"/>
      <c r="F325" s="124"/>
      <c r="G325" s="124"/>
    </row>
    <row r="326" spans="1:7">
      <c r="A326" s="46"/>
      <c r="B326" s="124"/>
      <c r="C326" s="125"/>
      <c r="D326" s="124"/>
      <c r="E326" s="126"/>
      <c r="F326" s="124"/>
      <c r="G326" s="124"/>
    </row>
    <row r="327" spans="1:7">
      <c r="A327" s="46"/>
      <c r="B327" s="124"/>
      <c r="C327" s="125"/>
      <c r="D327" s="124"/>
      <c r="E327" s="126"/>
      <c r="F327" s="124"/>
      <c r="G327" s="124"/>
    </row>
    <row r="328" spans="1:7">
      <c r="A328" s="46"/>
      <c r="B328" s="124"/>
      <c r="C328" s="125"/>
      <c r="D328" s="124"/>
      <c r="E328" s="126"/>
      <c r="F328" s="124"/>
      <c r="G328" s="124"/>
    </row>
    <row r="329" spans="1:7">
      <c r="A329" s="46"/>
      <c r="B329" s="124"/>
      <c r="C329" s="125"/>
      <c r="D329" s="124"/>
      <c r="E329" s="126"/>
      <c r="F329" s="124"/>
      <c r="G329" s="124"/>
    </row>
    <row r="330" spans="1:7">
      <c r="A330" s="46"/>
      <c r="B330" s="124"/>
      <c r="C330" s="125"/>
      <c r="D330" s="124"/>
      <c r="E330" s="126"/>
      <c r="F330" s="124"/>
      <c r="G330" s="124"/>
    </row>
    <row r="331" spans="1:7">
      <c r="A331" s="46"/>
      <c r="B331" s="124"/>
      <c r="C331" s="125"/>
      <c r="D331" s="124"/>
      <c r="E331" s="126"/>
      <c r="F331" s="124"/>
      <c r="G331" s="124"/>
    </row>
    <row r="332" spans="1:7">
      <c r="A332" s="46"/>
      <c r="B332" s="124"/>
      <c r="C332" s="125"/>
      <c r="D332" s="124"/>
      <c r="E332" s="126"/>
      <c r="F332" s="124"/>
      <c r="G332" s="124"/>
    </row>
    <row r="333" spans="1:7">
      <c r="A333" s="46"/>
      <c r="B333" s="124"/>
      <c r="C333" s="125"/>
      <c r="D333" s="124"/>
      <c r="E333" s="126"/>
      <c r="F333" s="124"/>
      <c r="G333" s="124"/>
    </row>
    <row r="334" spans="1:7">
      <c r="A334" s="46"/>
      <c r="B334" s="124"/>
      <c r="C334" s="125"/>
      <c r="D334" s="124"/>
      <c r="E334" s="126"/>
      <c r="F334" s="124"/>
      <c r="G334" s="124"/>
    </row>
    <row r="335" spans="1:7">
      <c r="A335" s="46"/>
      <c r="B335" s="124"/>
      <c r="C335" s="125"/>
      <c r="D335" s="124"/>
      <c r="E335" s="126"/>
      <c r="F335" s="124"/>
      <c r="G335" s="124"/>
    </row>
    <row r="336" spans="1:7">
      <c r="A336" s="46"/>
      <c r="B336" s="124"/>
      <c r="C336" s="125"/>
      <c r="D336" s="124"/>
      <c r="E336" s="126"/>
      <c r="F336" s="124"/>
      <c r="G336" s="124"/>
    </row>
    <row r="337" spans="1:7">
      <c r="A337" s="46"/>
      <c r="B337" s="124"/>
      <c r="C337" s="125"/>
      <c r="D337" s="124"/>
      <c r="E337" s="126"/>
      <c r="F337" s="124"/>
      <c r="G337" s="124"/>
    </row>
    <row r="338" spans="1:7">
      <c r="A338" s="46"/>
      <c r="B338" s="124"/>
      <c r="C338" s="125"/>
      <c r="D338" s="124"/>
      <c r="E338" s="126"/>
      <c r="F338" s="124"/>
      <c r="G338" s="124"/>
    </row>
    <row r="339" spans="1:7">
      <c r="A339" s="46"/>
      <c r="B339" s="124"/>
      <c r="C339" s="125"/>
      <c r="D339" s="124"/>
      <c r="E339" s="126"/>
      <c r="F339" s="124"/>
      <c r="G339" s="124"/>
    </row>
    <row r="340" spans="1:7">
      <c r="A340" s="46"/>
      <c r="B340" s="124"/>
      <c r="C340" s="125"/>
      <c r="D340" s="124"/>
      <c r="E340" s="126"/>
      <c r="F340" s="124"/>
      <c r="G340" s="124"/>
    </row>
    <row r="341" spans="1:7">
      <c r="A341" s="46"/>
      <c r="B341" s="124"/>
      <c r="C341" s="125"/>
      <c r="D341" s="124"/>
      <c r="E341" s="126"/>
      <c r="F341" s="124"/>
      <c r="G341" s="124"/>
    </row>
    <row r="342" spans="1:7">
      <c r="A342" s="46"/>
      <c r="B342" s="124"/>
      <c r="C342" s="125"/>
      <c r="D342" s="124"/>
      <c r="E342" s="126"/>
      <c r="F342" s="124"/>
      <c r="G342" s="124"/>
    </row>
    <row r="343" spans="1:7">
      <c r="A343" s="46"/>
      <c r="B343" s="124"/>
      <c r="C343" s="125"/>
      <c r="D343" s="124"/>
      <c r="E343" s="126"/>
      <c r="F343" s="124"/>
      <c r="G343" s="124"/>
    </row>
    <row r="344" spans="1:7">
      <c r="A344" s="46"/>
      <c r="B344" s="124"/>
      <c r="C344" s="125"/>
      <c r="D344" s="124"/>
      <c r="E344" s="126"/>
      <c r="F344" s="124"/>
      <c r="G344" s="124"/>
    </row>
    <row r="345" spans="1:7">
      <c r="A345" s="46"/>
      <c r="B345" s="124"/>
      <c r="C345" s="125"/>
      <c r="D345" s="124"/>
      <c r="E345" s="126"/>
      <c r="F345" s="124"/>
      <c r="G345" s="124"/>
    </row>
    <row r="346" spans="1:7">
      <c r="A346" s="46"/>
      <c r="B346" s="124"/>
      <c r="C346" s="125"/>
      <c r="D346" s="124"/>
      <c r="E346" s="126"/>
      <c r="F346" s="124"/>
      <c r="G346" s="124"/>
    </row>
    <row r="347" spans="1:7">
      <c r="A347" s="46"/>
      <c r="B347" s="124"/>
      <c r="C347" s="125"/>
      <c r="D347" s="124"/>
      <c r="E347" s="126"/>
      <c r="F347" s="124"/>
      <c r="G347" s="124"/>
    </row>
    <row r="348" spans="1:7">
      <c r="A348" s="46"/>
      <c r="B348" s="124"/>
      <c r="C348" s="125"/>
      <c r="D348" s="124"/>
      <c r="E348" s="126"/>
      <c r="F348" s="124"/>
      <c r="G348" s="124"/>
    </row>
    <row r="349" spans="1:7">
      <c r="A349" s="46"/>
      <c r="B349" s="124"/>
      <c r="C349" s="125"/>
      <c r="D349" s="124"/>
      <c r="E349" s="126"/>
      <c r="F349" s="124"/>
      <c r="G349" s="124"/>
    </row>
    <row r="350" spans="1:7">
      <c r="A350" s="46"/>
      <c r="B350" s="124"/>
      <c r="C350" s="125"/>
      <c r="D350" s="124"/>
      <c r="E350" s="126"/>
      <c r="F350" s="124"/>
      <c r="G350" s="124"/>
    </row>
    <row r="351" spans="1:7">
      <c r="A351" s="46"/>
      <c r="B351" s="124"/>
      <c r="C351" s="125"/>
      <c r="D351" s="124"/>
      <c r="E351" s="126"/>
      <c r="F351" s="124"/>
      <c r="G351" s="124"/>
    </row>
    <row r="352" spans="1:7">
      <c r="A352" s="46"/>
      <c r="B352" s="124"/>
      <c r="C352" s="125"/>
      <c r="D352" s="124"/>
      <c r="E352" s="126"/>
      <c r="F352" s="124"/>
      <c r="G352" s="124"/>
    </row>
    <row r="353" spans="1:7">
      <c r="A353" s="46"/>
      <c r="B353" s="124"/>
      <c r="C353" s="125"/>
      <c r="D353" s="124"/>
      <c r="E353" s="126"/>
      <c r="F353" s="124"/>
      <c r="G353" s="124"/>
    </row>
    <row r="354" spans="1:7">
      <c r="A354" s="46"/>
      <c r="B354" s="124"/>
      <c r="C354" s="125"/>
      <c r="D354" s="124"/>
      <c r="E354" s="126"/>
      <c r="F354" s="124"/>
      <c r="G354" s="124"/>
    </row>
    <row r="355" spans="1:7">
      <c r="A355" s="46"/>
      <c r="B355" s="124"/>
      <c r="C355" s="125"/>
      <c r="D355" s="124"/>
      <c r="E355" s="126"/>
      <c r="F355" s="124"/>
      <c r="G355" s="124"/>
    </row>
    <row r="356" spans="1:7">
      <c r="A356" s="46"/>
      <c r="B356" s="124"/>
      <c r="C356" s="125"/>
      <c r="D356" s="124"/>
      <c r="E356" s="126"/>
      <c r="F356" s="124"/>
      <c r="G356" s="124"/>
    </row>
    <row r="357" spans="1:7">
      <c r="A357" s="46"/>
      <c r="B357" s="124"/>
      <c r="C357" s="125"/>
      <c r="D357" s="124"/>
      <c r="E357" s="126"/>
      <c r="F357" s="124"/>
      <c r="G357" s="124"/>
    </row>
    <row r="358" spans="1:7">
      <c r="A358" s="46"/>
      <c r="B358" s="124"/>
      <c r="C358" s="125"/>
      <c r="D358" s="124"/>
      <c r="E358" s="126"/>
      <c r="F358" s="124"/>
      <c r="G358" s="124"/>
    </row>
    <row r="359" spans="1:7">
      <c r="A359" s="46"/>
      <c r="B359" s="124"/>
      <c r="C359" s="125"/>
      <c r="D359" s="124"/>
      <c r="E359" s="126"/>
      <c r="F359" s="124"/>
      <c r="G359" s="124"/>
    </row>
    <row r="360" spans="1:7">
      <c r="A360" s="46"/>
      <c r="B360" s="124"/>
      <c r="C360" s="125"/>
      <c r="D360" s="124"/>
      <c r="E360" s="126"/>
      <c r="F360" s="124"/>
      <c r="G360" s="124"/>
    </row>
    <row r="361" spans="1:7">
      <c r="A361" s="46"/>
      <c r="B361" s="124"/>
      <c r="C361" s="125"/>
      <c r="D361" s="124"/>
      <c r="E361" s="126"/>
      <c r="F361" s="124"/>
      <c r="G361" s="124"/>
    </row>
    <row r="362" spans="1:7">
      <c r="A362" s="46"/>
      <c r="B362" s="124"/>
      <c r="C362" s="125"/>
      <c r="D362" s="124"/>
      <c r="E362" s="126"/>
      <c r="F362" s="124"/>
      <c r="G362" s="124"/>
    </row>
    <row r="363" spans="1:7">
      <c r="A363" s="46"/>
      <c r="B363" s="124"/>
      <c r="C363" s="125"/>
      <c r="D363" s="124"/>
      <c r="E363" s="126"/>
      <c r="F363" s="124"/>
      <c r="G363" s="124"/>
    </row>
    <row r="364" spans="1:7">
      <c r="A364" s="46"/>
      <c r="B364" s="124"/>
      <c r="C364" s="125"/>
      <c r="D364" s="124"/>
      <c r="E364" s="126"/>
      <c r="F364" s="124"/>
      <c r="G364" s="124"/>
    </row>
    <row r="365" spans="1:7">
      <c r="A365" s="46"/>
      <c r="B365" s="124"/>
      <c r="C365" s="125"/>
      <c r="D365" s="124"/>
      <c r="E365" s="126"/>
      <c r="F365" s="124"/>
      <c r="G365" s="124"/>
    </row>
    <row r="366" spans="1:7">
      <c r="A366" s="46"/>
      <c r="B366" s="124"/>
      <c r="C366" s="125"/>
      <c r="D366" s="124"/>
      <c r="E366" s="126"/>
      <c r="F366" s="124"/>
      <c r="G366" s="124"/>
    </row>
    <row r="367" spans="1:7">
      <c r="A367" s="46"/>
      <c r="B367" s="124"/>
      <c r="C367" s="125"/>
      <c r="D367" s="124"/>
      <c r="E367" s="126"/>
      <c r="F367" s="124"/>
      <c r="G367" s="124"/>
    </row>
    <row r="368" spans="1:7">
      <c r="A368" s="46"/>
      <c r="B368" s="124"/>
      <c r="C368" s="125"/>
      <c r="D368" s="124"/>
      <c r="E368" s="126"/>
      <c r="F368" s="124"/>
      <c r="G368" s="124"/>
    </row>
    <row r="369" spans="1:7">
      <c r="A369" s="46"/>
      <c r="B369" s="124"/>
      <c r="C369" s="125"/>
      <c r="D369" s="124"/>
      <c r="E369" s="126"/>
      <c r="F369" s="124"/>
      <c r="G369" s="124"/>
    </row>
    <row r="370" spans="1:7">
      <c r="A370" s="46"/>
      <c r="B370" s="124"/>
      <c r="C370" s="125"/>
      <c r="D370" s="124"/>
      <c r="E370" s="126"/>
      <c r="F370" s="124"/>
      <c r="G370" s="124"/>
    </row>
    <row r="371" spans="1:7">
      <c r="A371" s="46"/>
      <c r="B371" s="124"/>
      <c r="C371" s="125"/>
      <c r="D371" s="124"/>
      <c r="E371" s="126"/>
      <c r="F371" s="124"/>
      <c r="G371" s="124"/>
    </row>
    <row r="372" spans="1:7">
      <c r="A372" s="46"/>
      <c r="B372" s="124"/>
      <c r="C372" s="125"/>
      <c r="D372" s="124"/>
      <c r="E372" s="126"/>
      <c r="F372" s="124"/>
      <c r="G372" s="124"/>
    </row>
    <row r="373" spans="1:7">
      <c r="A373" s="46"/>
      <c r="B373" s="124"/>
      <c r="C373" s="125"/>
      <c r="D373" s="124"/>
      <c r="E373" s="126"/>
      <c r="F373" s="124"/>
      <c r="G373" s="124"/>
    </row>
    <row r="374" spans="1:7">
      <c r="A374" s="46"/>
      <c r="B374" s="124"/>
      <c r="C374" s="125"/>
      <c r="D374" s="124"/>
      <c r="E374" s="126"/>
      <c r="F374" s="124"/>
      <c r="G374" s="124"/>
    </row>
    <row r="375" spans="1:7">
      <c r="A375" s="46"/>
      <c r="B375" s="124"/>
      <c r="C375" s="125"/>
      <c r="D375" s="124"/>
      <c r="E375" s="126"/>
      <c r="F375" s="124"/>
      <c r="G375" s="124"/>
    </row>
    <row r="376" spans="1:7">
      <c r="A376" s="46"/>
      <c r="B376" s="124"/>
      <c r="C376" s="125"/>
      <c r="D376" s="124"/>
      <c r="E376" s="126"/>
      <c r="F376" s="124"/>
      <c r="G376" s="124"/>
    </row>
    <row r="377" spans="1:7">
      <c r="A377" s="46"/>
      <c r="B377" s="124"/>
      <c r="C377" s="125"/>
      <c r="D377" s="124"/>
      <c r="E377" s="126"/>
      <c r="F377" s="124"/>
      <c r="G377" s="124"/>
    </row>
    <row r="378" spans="1:7">
      <c r="A378" s="46"/>
      <c r="B378" s="124"/>
      <c r="C378" s="125"/>
      <c r="D378" s="124"/>
      <c r="E378" s="126"/>
      <c r="F378" s="124"/>
      <c r="G378" s="124"/>
    </row>
    <row r="379" spans="1:7">
      <c r="A379" s="46"/>
      <c r="B379" s="124"/>
      <c r="C379" s="125"/>
      <c r="D379" s="124"/>
      <c r="E379" s="126"/>
      <c r="F379" s="124"/>
      <c r="G379" s="124"/>
    </row>
    <row r="380" spans="1:7">
      <c r="A380" s="46"/>
      <c r="B380" s="124"/>
      <c r="C380" s="125"/>
      <c r="D380" s="124"/>
      <c r="E380" s="126"/>
      <c r="F380" s="124"/>
      <c r="G380" s="124"/>
    </row>
    <row r="381" spans="1:7">
      <c r="A381" s="46"/>
      <c r="B381" s="124"/>
      <c r="C381" s="125"/>
      <c r="D381" s="124"/>
      <c r="E381" s="126"/>
      <c r="F381" s="124"/>
      <c r="G381" s="124"/>
    </row>
    <row r="382" spans="1:7">
      <c r="A382" s="46"/>
      <c r="B382" s="124"/>
      <c r="C382" s="125"/>
      <c r="D382" s="124"/>
      <c r="E382" s="126"/>
      <c r="F382" s="124"/>
      <c r="G382" s="124"/>
    </row>
    <row r="383" spans="1:7">
      <c r="A383" s="46"/>
      <c r="B383" s="124"/>
      <c r="C383" s="125"/>
      <c r="D383" s="124"/>
      <c r="E383" s="126"/>
      <c r="F383" s="124"/>
      <c r="G383" s="124"/>
    </row>
    <row r="384" spans="1:7">
      <c r="A384" s="46"/>
      <c r="B384" s="124"/>
      <c r="C384" s="125"/>
      <c r="D384" s="124"/>
      <c r="E384" s="126"/>
      <c r="F384" s="124"/>
      <c r="G384" s="124"/>
    </row>
    <row r="385" spans="1:7">
      <c r="A385" s="46"/>
      <c r="B385" s="124"/>
      <c r="C385" s="125"/>
      <c r="D385" s="124"/>
      <c r="E385" s="126"/>
      <c r="F385" s="124"/>
      <c r="G385" s="124"/>
    </row>
    <row r="386" spans="1:7">
      <c r="A386" s="46"/>
      <c r="B386" s="124"/>
      <c r="C386" s="125"/>
      <c r="D386" s="124"/>
      <c r="E386" s="126"/>
      <c r="F386" s="124"/>
      <c r="G386" s="124"/>
    </row>
    <row r="387" spans="1:7">
      <c r="A387" s="46"/>
      <c r="B387" s="124"/>
      <c r="C387" s="125"/>
      <c r="D387" s="124"/>
      <c r="E387" s="126"/>
      <c r="F387" s="124"/>
      <c r="G387" s="124"/>
    </row>
    <row r="388" spans="1:7">
      <c r="A388" s="46"/>
      <c r="B388" s="124"/>
      <c r="C388" s="125"/>
      <c r="D388" s="124"/>
      <c r="E388" s="126"/>
      <c r="F388" s="124"/>
      <c r="G388" s="124"/>
    </row>
    <row r="389" spans="1:7">
      <c r="A389" s="46"/>
      <c r="B389" s="124"/>
      <c r="C389" s="125"/>
      <c r="D389" s="124"/>
      <c r="E389" s="126"/>
      <c r="F389" s="124"/>
      <c r="G389" s="124"/>
    </row>
    <row r="390" spans="1:7">
      <c r="A390" s="46"/>
      <c r="B390" s="124"/>
      <c r="C390" s="125"/>
      <c r="D390" s="124"/>
      <c r="E390" s="126"/>
      <c r="F390" s="124"/>
      <c r="G390" s="124"/>
    </row>
    <row r="391" spans="1:7">
      <c r="A391" s="46"/>
      <c r="B391" s="124"/>
      <c r="C391" s="125"/>
      <c r="D391" s="124"/>
      <c r="E391" s="126"/>
      <c r="F391" s="124"/>
      <c r="G391" s="124"/>
    </row>
    <row r="392" spans="1:7">
      <c r="A392" s="46"/>
      <c r="B392" s="124"/>
      <c r="C392" s="125"/>
      <c r="D392" s="124"/>
      <c r="E392" s="126"/>
      <c r="F392" s="124"/>
      <c r="G392" s="124"/>
    </row>
    <row r="393" spans="1:7">
      <c r="A393" s="46"/>
      <c r="B393" s="124"/>
      <c r="C393" s="125"/>
      <c r="D393" s="124"/>
      <c r="E393" s="126"/>
      <c r="F393" s="124"/>
      <c r="G393" s="124"/>
    </row>
    <row r="394" spans="1:7">
      <c r="A394" s="46"/>
      <c r="B394" s="124"/>
      <c r="C394" s="125"/>
      <c r="D394" s="124"/>
      <c r="E394" s="126"/>
      <c r="F394" s="124"/>
      <c r="G394" s="124"/>
    </row>
    <row r="395" spans="1:7">
      <c r="A395" s="46"/>
      <c r="B395" s="124"/>
      <c r="C395" s="125"/>
      <c r="D395" s="124"/>
      <c r="E395" s="126"/>
      <c r="F395" s="124"/>
      <c r="G395" s="124"/>
    </row>
    <row r="396" spans="1:7">
      <c r="A396" s="46"/>
      <c r="B396" s="124"/>
      <c r="C396" s="125"/>
      <c r="D396" s="124"/>
      <c r="E396" s="126"/>
      <c r="F396" s="124"/>
      <c r="G396" s="124"/>
    </row>
    <row r="397" spans="1:7">
      <c r="A397" s="46"/>
      <c r="B397" s="124"/>
      <c r="C397" s="125"/>
      <c r="D397" s="124"/>
      <c r="E397" s="126"/>
      <c r="F397" s="124"/>
      <c r="G397" s="124"/>
    </row>
    <row r="398" spans="1:7">
      <c r="A398" s="46"/>
      <c r="B398" s="124"/>
      <c r="C398" s="125"/>
      <c r="D398" s="124"/>
      <c r="E398" s="126"/>
      <c r="F398" s="124"/>
      <c r="G398" s="124"/>
    </row>
    <row r="399" spans="1:7">
      <c r="A399" s="46"/>
      <c r="B399" s="124"/>
      <c r="C399" s="125"/>
      <c r="D399" s="124"/>
      <c r="E399" s="126"/>
      <c r="F399" s="124"/>
      <c r="G399" s="124"/>
    </row>
    <row r="400" spans="1:7">
      <c r="A400" s="46"/>
      <c r="B400" s="124"/>
      <c r="C400" s="125"/>
      <c r="D400" s="124"/>
      <c r="E400" s="126"/>
      <c r="F400" s="124"/>
      <c r="G400" s="124"/>
    </row>
    <row r="401" spans="1:7">
      <c r="A401" s="46"/>
      <c r="B401" s="124"/>
      <c r="C401" s="125"/>
      <c r="D401" s="124"/>
      <c r="E401" s="126"/>
      <c r="F401" s="124"/>
      <c r="G401" s="124"/>
    </row>
    <row r="402" spans="1:7">
      <c r="A402" s="46"/>
      <c r="B402" s="124"/>
      <c r="C402" s="125"/>
      <c r="D402" s="124"/>
      <c r="E402" s="126"/>
      <c r="F402" s="124"/>
      <c r="G402" s="124"/>
    </row>
    <row r="403" spans="1:7">
      <c r="A403" s="46"/>
      <c r="B403" s="124"/>
      <c r="C403" s="125"/>
      <c r="D403" s="124"/>
      <c r="E403" s="126"/>
      <c r="F403" s="124"/>
      <c r="G403" s="124"/>
    </row>
    <row r="404" spans="1:7">
      <c r="A404" s="46"/>
      <c r="B404" s="124"/>
      <c r="C404" s="125"/>
      <c r="D404" s="124"/>
      <c r="E404" s="126"/>
      <c r="F404" s="124"/>
      <c r="G404" s="124"/>
    </row>
    <row r="405" spans="1:7">
      <c r="A405" s="46"/>
      <c r="B405" s="124"/>
      <c r="C405" s="125"/>
      <c r="D405" s="124"/>
      <c r="E405" s="126"/>
      <c r="F405" s="124"/>
      <c r="G405" s="124"/>
    </row>
    <row r="406" spans="1:7">
      <c r="A406" s="46"/>
      <c r="B406" s="124"/>
      <c r="C406" s="125"/>
      <c r="D406" s="124"/>
      <c r="E406" s="126"/>
      <c r="F406" s="124"/>
      <c r="G406" s="124"/>
    </row>
    <row r="407" spans="1:7">
      <c r="A407" s="46"/>
      <c r="B407" s="124"/>
      <c r="C407" s="125"/>
      <c r="D407" s="124"/>
      <c r="E407" s="126"/>
      <c r="F407" s="124"/>
      <c r="G407" s="124"/>
    </row>
    <row r="408" spans="1:7">
      <c r="A408" s="46"/>
      <c r="B408" s="124"/>
      <c r="C408" s="125"/>
      <c r="D408" s="124"/>
      <c r="E408" s="126"/>
      <c r="F408" s="124"/>
      <c r="G408" s="124"/>
    </row>
    <row r="409" spans="1:7">
      <c r="A409" s="46"/>
      <c r="B409" s="124"/>
      <c r="C409" s="125"/>
      <c r="D409" s="124"/>
      <c r="E409" s="126"/>
      <c r="F409" s="124"/>
      <c r="G409" s="124"/>
    </row>
    <row r="410" spans="1:7">
      <c r="A410" s="46"/>
      <c r="B410" s="124"/>
      <c r="C410" s="125"/>
      <c r="D410" s="124"/>
      <c r="E410" s="126"/>
      <c r="F410" s="124"/>
      <c r="G410" s="124"/>
    </row>
    <row r="411" spans="1:7">
      <c r="A411" s="46"/>
      <c r="B411" s="124"/>
      <c r="C411" s="125"/>
      <c r="D411" s="124"/>
      <c r="E411" s="126"/>
      <c r="F411" s="124"/>
      <c r="G411" s="124"/>
    </row>
    <row r="412" spans="1:7">
      <c r="A412" s="46"/>
      <c r="B412" s="124"/>
      <c r="C412" s="125"/>
      <c r="D412" s="124"/>
      <c r="E412" s="126"/>
      <c r="F412" s="124"/>
      <c r="G412" s="124"/>
    </row>
    <row r="413" spans="1:7">
      <c r="A413" s="46"/>
      <c r="B413" s="124"/>
      <c r="C413" s="125"/>
      <c r="D413" s="124"/>
      <c r="E413" s="126"/>
      <c r="F413" s="124"/>
      <c r="G413" s="124"/>
    </row>
    <row r="414" spans="1:7">
      <c r="A414" s="46"/>
      <c r="B414" s="124"/>
      <c r="C414" s="125"/>
      <c r="D414" s="124"/>
      <c r="E414" s="126"/>
      <c r="F414" s="124"/>
      <c r="G414" s="124"/>
    </row>
    <row r="415" spans="1:7">
      <c r="A415" s="46"/>
      <c r="B415" s="124"/>
      <c r="C415" s="125"/>
      <c r="D415" s="124"/>
      <c r="E415" s="126"/>
      <c r="F415" s="124"/>
      <c r="G415" s="124"/>
    </row>
    <row r="416" spans="1:7">
      <c r="A416" s="46"/>
      <c r="B416" s="124"/>
      <c r="C416" s="125"/>
      <c r="D416" s="124"/>
      <c r="E416" s="126"/>
      <c r="F416" s="124"/>
      <c r="G416" s="124"/>
    </row>
    <row r="417" spans="1:7">
      <c r="A417" s="46"/>
      <c r="B417" s="124"/>
      <c r="C417" s="125"/>
      <c r="D417" s="124"/>
      <c r="E417" s="126"/>
      <c r="F417" s="124"/>
      <c r="G417" s="124"/>
    </row>
    <row r="418" spans="1:7">
      <c r="A418" s="46"/>
      <c r="B418" s="124"/>
      <c r="C418" s="125"/>
      <c r="D418" s="124"/>
      <c r="E418" s="126"/>
      <c r="F418" s="124"/>
      <c r="G418" s="124"/>
    </row>
    <row r="419" spans="1:7">
      <c r="A419" s="46"/>
      <c r="B419" s="124"/>
      <c r="C419" s="125"/>
      <c r="D419" s="124"/>
      <c r="E419" s="126"/>
      <c r="F419" s="124"/>
      <c r="G419" s="124"/>
    </row>
    <row r="420" spans="1:7">
      <c r="A420" s="46"/>
      <c r="B420" s="124"/>
      <c r="C420" s="125"/>
      <c r="D420" s="124"/>
      <c r="E420" s="126"/>
      <c r="F420" s="124"/>
      <c r="G420" s="124"/>
    </row>
    <row r="421" spans="1:7">
      <c r="A421" s="46"/>
      <c r="B421" s="124"/>
      <c r="C421" s="125"/>
      <c r="D421" s="124"/>
      <c r="E421" s="126"/>
      <c r="F421" s="124"/>
      <c r="G421" s="124"/>
    </row>
    <row r="422" spans="1:7">
      <c r="A422" s="46"/>
      <c r="B422" s="124"/>
      <c r="C422" s="125"/>
      <c r="D422" s="124"/>
      <c r="E422" s="126"/>
      <c r="F422" s="124"/>
      <c r="G422" s="124"/>
    </row>
    <row r="423" spans="1:7">
      <c r="A423" s="46"/>
      <c r="B423" s="124"/>
      <c r="C423" s="125"/>
      <c r="D423" s="124"/>
      <c r="E423" s="126"/>
      <c r="F423" s="124"/>
      <c r="G423" s="124"/>
    </row>
    <row r="424" spans="1:7">
      <c r="A424" s="46"/>
      <c r="B424" s="124"/>
      <c r="C424" s="125"/>
      <c r="D424" s="124"/>
      <c r="E424" s="126"/>
      <c r="F424" s="124"/>
      <c r="G424" s="124"/>
    </row>
    <row r="425" spans="1:7">
      <c r="A425" s="46"/>
      <c r="B425" s="124"/>
      <c r="C425" s="125"/>
      <c r="D425" s="124"/>
      <c r="E425" s="126"/>
      <c r="F425" s="124"/>
      <c r="G425" s="124"/>
    </row>
    <row r="426" spans="1:7">
      <c r="A426" s="46"/>
      <c r="B426" s="124"/>
      <c r="C426" s="125"/>
      <c r="D426" s="124"/>
      <c r="E426" s="126"/>
      <c r="F426" s="124"/>
      <c r="G426" s="124"/>
    </row>
    <row r="427" spans="1:7">
      <c r="A427" s="46"/>
      <c r="B427" s="124"/>
      <c r="C427" s="125"/>
      <c r="D427" s="124"/>
      <c r="E427" s="126"/>
      <c r="F427" s="124"/>
      <c r="G427" s="124"/>
    </row>
    <row r="428" spans="1:7">
      <c r="A428" s="46"/>
      <c r="B428" s="124"/>
      <c r="C428" s="125"/>
      <c r="D428" s="124"/>
      <c r="E428" s="126"/>
      <c r="F428" s="124"/>
      <c r="G428" s="124"/>
    </row>
    <row r="429" spans="1:7">
      <c r="A429" s="46"/>
      <c r="B429" s="124"/>
      <c r="C429" s="125"/>
      <c r="D429" s="124"/>
      <c r="E429" s="126"/>
      <c r="F429" s="124"/>
      <c r="G429" s="124"/>
    </row>
    <row r="430" spans="1:7">
      <c r="A430" s="46"/>
      <c r="B430" s="124"/>
      <c r="C430" s="125"/>
      <c r="D430" s="124"/>
      <c r="E430" s="126"/>
      <c r="F430" s="124"/>
      <c r="G430" s="124"/>
    </row>
    <row r="431" spans="1:7">
      <c r="A431" s="46"/>
      <c r="B431" s="124"/>
      <c r="C431" s="125"/>
      <c r="D431" s="124"/>
      <c r="E431" s="126"/>
      <c r="F431" s="124"/>
      <c r="G431" s="124"/>
    </row>
    <row r="432" spans="1:7">
      <c r="A432" s="46"/>
      <c r="B432" s="124"/>
      <c r="C432" s="125"/>
      <c r="D432" s="124"/>
      <c r="E432" s="126"/>
      <c r="F432" s="124"/>
      <c r="G432" s="124"/>
    </row>
    <row r="433" spans="1:7">
      <c r="A433" s="46"/>
      <c r="B433" s="124"/>
      <c r="C433" s="125"/>
      <c r="D433" s="124"/>
      <c r="E433" s="126"/>
      <c r="F433" s="124"/>
      <c r="G433" s="124"/>
    </row>
    <row r="434" spans="1:7">
      <c r="A434" s="46"/>
      <c r="B434" s="124"/>
      <c r="C434" s="125"/>
      <c r="D434" s="124"/>
      <c r="E434" s="126"/>
      <c r="F434" s="124"/>
      <c r="G434" s="124"/>
    </row>
    <row r="435" spans="1:7">
      <c r="A435" s="46"/>
      <c r="B435" s="124"/>
      <c r="C435" s="125"/>
      <c r="D435" s="124"/>
      <c r="E435" s="126"/>
      <c r="F435" s="124"/>
      <c r="G435" s="124"/>
    </row>
    <row r="436" spans="1:7">
      <c r="A436" s="46"/>
      <c r="B436" s="124"/>
      <c r="C436" s="125"/>
      <c r="D436" s="124"/>
      <c r="E436" s="126"/>
      <c r="F436" s="124"/>
      <c r="G436" s="124"/>
    </row>
    <row r="437" spans="1:7">
      <c r="A437" s="46"/>
      <c r="B437" s="124"/>
      <c r="C437" s="125"/>
      <c r="D437" s="124"/>
      <c r="E437" s="126"/>
      <c r="F437" s="124"/>
      <c r="G437" s="124"/>
    </row>
    <row r="438" spans="1:7">
      <c r="A438" s="46"/>
      <c r="B438" s="124"/>
      <c r="C438" s="125"/>
      <c r="D438" s="124"/>
      <c r="E438" s="126"/>
      <c r="F438" s="124"/>
      <c r="G438" s="124"/>
    </row>
    <row r="439" spans="1:7">
      <c r="A439" s="46"/>
      <c r="B439" s="124"/>
      <c r="C439" s="125"/>
      <c r="D439" s="124"/>
      <c r="E439" s="126"/>
      <c r="F439" s="124"/>
      <c r="G439" s="124"/>
    </row>
    <row r="440" spans="1:7">
      <c r="A440" s="46"/>
      <c r="B440" s="124"/>
      <c r="C440" s="125"/>
      <c r="D440" s="124"/>
      <c r="E440" s="126"/>
      <c r="F440" s="124"/>
      <c r="G440" s="124"/>
    </row>
    <row r="441" spans="1:7">
      <c r="A441" s="46"/>
      <c r="B441" s="124"/>
      <c r="C441" s="125"/>
      <c r="D441" s="124"/>
      <c r="E441" s="126"/>
      <c r="F441" s="124"/>
      <c r="G441" s="124"/>
    </row>
    <row r="442" spans="1:7">
      <c r="A442" s="46"/>
      <c r="B442" s="124"/>
      <c r="C442" s="125"/>
      <c r="D442" s="124"/>
      <c r="E442" s="126"/>
      <c r="F442" s="124"/>
      <c r="G442" s="124"/>
    </row>
    <row r="443" spans="1:7">
      <c r="A443" s="46"/>
      <c r="B443" s="124"/>
      <c r="C443" s="125"/>
      <c r="D443" s="124"/>
      <c r="E443" s="126"/>
      <c r="F443" s="124"/>
      <c r="G443" s="124"/>
    </row>
    <row r="444" spans="1:7">
      <c r="A444" s="46"/>
      <c r="B444" s="124"/>
      <c r="C444" s="125"/>
      <c r="D444" s="124"/>
      <c r="E444" s="126"/>
      <c r="F444" s="124"/>
      <c r="G444" s="124"/>
    </row>
    <row r="445" spans="1:7">
      <c r="A445" s="46"/>
      <c r="B445" s="124"/>
      <c r="C445" s="125"/>
      <c r="D445" s="124"/>
      <c r="E445" s="126"/>
      <c r="F445" s="124"/>
      <c r="G445" s="124"/>
    </row>
    <row r="446" spans="1:7">
      <c r="A446" s="46"/>
      <c r="B446" s="124"/>
      <c r="C446" s="125"/>
      <c r="D446" s="124"/>
      <c r="E446" s="126"/>
      <c r="F446" s="124"/>
      <c r="G446" s="124"/>
    </row>
    <row r="447" spans="1:7">
      <c r="A447" s="46"/>
      <c r="B447" s="124"/>
      <c r="C447" s="125"/>
      <c r="D447" s="124"/>
      <c r="E447" s="126"/>
      <c r="F447" s="124"/>
      <c r="G447" s="124"/>
    </row>
    <row r="448" spans="1:7">
      <c r="A448" s="46"/>
      <c r="B448" s="124"/>
      <c r="C448" s="125"/>
      <c r="D448" s="124"/>
      <c r="E448" s="126"/>
      <c r="F448" s="124"/>
      <c r="G448" s="124"/>
    </row>
    <row r="449" spans="1:7">
      <c r="A449" s="46"/>
      <c r="B449" s="124"/>
      <c r="C449" s="125"/>
      <c r="D449" s="124"/>
      <c r="E449" s="126"/>
      <c r="F449" s="124"/>
      <c r="G449" s="124"/>
    </row>
    <row r="450" spans="1:7">
      <c r="A450" s="46"/>
      <c r="B450" s="124"/>
      <c r="C450" s="125"/>
      <c r="D450" s="124"/>
      <c r="E450" s="126"/>
      <c r="F450" s="124"/>
      <c r="G450" s="124"/>
    </row>
    <row r="451" spans="1:7">
      <c r="A451" s="46"/>
      <c r="B451" s="124"/>
      <c r="C451" s="125"/>
      <c r="D451" s="124"/>
      <c r="E451" s="126"/>
      <c r="F451" s="124"/>
      <c r="G451" s="124"/>
    </row>
    <row r="452" spans="1:7">
      <c r="A452" s="46"/>
      <c r="B452" s="124"/>
      <c r="C452" s="125"/>
      <c r="D452" s="124"/>
      <c r="E452" s="126"/>
      <c r="F452" s="124"/>
      <c r="G452" s="124"/>
    </row>
    <row r="453" spans="1:7">
      <c r="A453" s="46"/>
      <c r="B453" s="124"/>
      <c r="C453" s="125"/>
      <c r="D453" s="124"/>
      <c r="E453" s="126"/>
      <c r="F453" s="124"/>
      <c r="G453" s="124"/>
    </row>
    <row r="454" spans="1:7">
      <c r="A454" s="46"/>
      <c r="B454" s="124"/>
      <c r="C454" s="125"/>
      <c r="D454" s="124"/>
      <c r="E454" s="126"/>
      <c r="F454" s="124"/>
      <c r="G454" s="124"/>
    </row>
    <row r="455" spans="1:7">
      <c r="A455" s="46"/>
      <c r="B455" s="124"/>
      <c r="C455" s="125"/>
      <c r="D455" s="124"/>
      <c r="E455" s="126"/>
      <c r="F455" s="124"/>
      <c r="G455" s="124"/>
    </row>
    <row r="456" spans="1:7">
      <c r="A456" s="46"/>
      <c r="B456" s="124"/>
      <c r="C456" s="125"/>
      <c r="D456" s="124"/>
      <c r="E456" s="126"/>
      <c r="F456" s="124"/>
      <c r="G456" s="124"/>
    </row>
    <row r="457" spans="1:7">
      <c r="A457" s="46"/>
      <c r="B457" s="124"/>
      <c r="C457" s="125"/>
      <c r="D457" s="124"/>
      <c r="E457" s="126"/>
      <c r="F457" s="124"/>
      <c r="G457" s="124"/>
    </row>
    <row r="458" spans="1:7">
      <c r="A458" s="46"/>
      <c r="B458" s="124"/>
      <c r="C458" s="125"/>
      <c r="D458" s="124"/>
      <c r="E458" s="126"/>
      <c r="F458" s="124"/>
      <c r="G458" s="124"/>
    </row>
    <row r="459" spans="1:7">
      <c r="A459" s="46"/>
      <c r="B459" s="124"/>
      <c r="C459" s="125"/>
      <c r="D459" s="124"/>
      <c r="E459" s="126"/>
      <c r="F459" s="124"/>
      <c r="G459" s="124"/>
    </row>
    <row r="460" spans="1:7">
      <c r="A460" s="46"/>
      <c r="B460" s="124"/>
      <c r="C460" s="125"/>
      <c r="D460" s="124"/>
      <c r="E460" s="126"/>
      <c r="F460" s="124"/>
      <c r="G460" s="124"/>
    </row>
    <row r="461" spans="1:7">
      <c r="A461" s="46"/>
      <c r="B461" s="124"/>
      <c r="C461" s="125"/>
      <c r="D461" s="124"/>
      <c r="E461" s="126"/>
      <c r="F461" s="124"/>
      <c r="G461" s="124"/>
    </row>
    <row r="462" spans="1:7">
      <c r="A462" s="46"/>
      <c r="B462" s="124"/>
      <c r="C462" s="125"/>
      <c r="D462" s="124"/>
      <c r="E462" s="126"/>
      <c r="F462" s="124"/>
      <c r="G462" s="124"/>
    </row>
    <row r="463" spans="1:7">
      <c r="A463" s="46"/>
      <c r="B463" s="124"/>
      <c r="C463" s="125"/>
      <c r="D463" s="124"/>
      <c r="E463" s="126"/>
      <c r="F463" s="124"/>
      <c r="G463" s="124"/>
    </row>
    <row r="464" spans="1:7">
      <c r="A464" s="46"/>
      <c r="B464" s="124"/>
      <c r="C464" s="125"/>
      <c r="D464" s="124"/>
      <c r="E464" s="126"/>
      <c r="F464" s="124"/>
      <c r="G464" s="124"/>
    </row>
    <row r="465" spans="1:7">
      <c r="A465" s="46"/>
      <c r="B465" s="124"/>
      <c r="C465" s="125"/>
      <c r="D465" s="124"/>
      <c r="E465" s="126"/>
      <c r="F465" s="124"/>
      <c r="G465" s="124"/>
    </row>
    <row r="466" spans="1:7">
      <c r="A466" s="46"/>
      <c r="B466" s="124"/>
      <c r="C466" s="125"/>
      <c r="D466" s="124"/>
      <c r="E466" s="126"/>
      <c r="F466" s="124"/>
      <c r="G466" s="124"/>
    </row>
    <row r="467" spans="1:7">
      <c r="A467" s="46"/>
      <c r="B467" s="124"/>
      <c r="C467" s="125"/>
      <c r="D467" s="124"/>
      <c r="E467" s="126"/>
      <c r="F467" s="124"/>
      <c r="G467" s="124"/>
    </row>
    <row r="468" spans="1:7">
      <c r="A468" s="46"/>
      <c r="B468" s="124"/>
      <c r="C468" s="125"/>
      <c r="D468" s="124"/>
      <c r="E468" s="126"/>
      <c r="F468" s="124"/>
      <c r="G468" s="124"/>
    </row>
    <row r="469" spans="1:7">
      <c r="A469" s="46"/>
      <c r="B469" s="124"/>
      <c r="C469" s="125"/>
      <c r="D469" s="124"/>
      <c r="E469" s="126"/>
      <c r="F469" s="124"/>
      <c r="G469" s="124"/>
    </row>
    <row r="470" spans="1:7">
      <c r="A470" s="46"/>
      <c r="B470" s="124"/>
      <c r="C470" s="125"/>
      <c r="D470" s="124"/>
      <c r="E470" s="126"/>
      <c r="F470" s="124"/>
      <c r="G470" s="124"/>
    </row>
    <row r="471" spans="1:7">
      <c r="A471" s="46"/>
      <c r="B471" s="124"/>
      <c r="C471" s="125"/>
      <c r="D471" s="124"/>
      <c r="E471" s="126"/>
      <c r="F471" s="124"/>
      <c r="G471" s="124"/>
    </row>
    <row r="472" spans="1:7">
      <c r="A472" s="46"/>
      <c r="B472" s="124"/>
      <c r="C472" s="125"/>
      <c r="D472" s="124"/>
      <c r="E472" s="126"/>
      <c r="F472" s="124"/>
      <c r="G472" s="124"/>
    </row>
    <row r="473" spans="1:7">
      <c r="A473" s="46"/>
      <c r="B473" s="124"/>
      <c r="C473" s="125"/>
      <c r="D473" s="124"/>
      <c r="E473" s="126"/>
      <c r="F473" s="124"/>
      <c r="G473" s="124"/>
    </row>
    <row r="474" spans="1:7">
      <c r="A474" s="46"/>
      <c r="B474" s="124"/>
      <c r="C474" s="125"/>
      <c r="D474" s="124"/>
      <c r="E474" s="126"/>
      <c r="F474" s="124"/>
      <c r="G474" s="124"/>
    </row>
    <row r="475" spans="1:7">
      <c r="A475" s="46"/>
      <c r="B475" s="124"/>
      <c r="C475" s="125"/>
      <c r="D475" s="124"/>
      <c r="E475" s="126"/>
      <c r="F475" s="124"/>
      <c r="G475" s="124"/>
    </row>
    <row r="476" spans="1:7">
      <c r="A476" s="46"/>
      <c r="B476" s="124"/>
      <c r="C476" s="125"/>
      <c r="D476" s="124"/>
      <c r="E476" s="126"/>
      <c r="F476" s="124"/>
      <c r="G476" s="124"/>
    </row>
    <row r="477" spans="1:7">
      <c r="A477" s="46"/>
      <c r="B477" s="124"/>
      <c r="C477" s="125"/>
      <c r="D477" s="124"/>
      <c r="E477" s="126"/>
      <c r="F477" s="124"/>
      <c r="G477" s="124"/>
    </row>
    <row r="478" spans="1:7">
      <c r="A478" s="46"/>
      <c r="B478" s="124"/>
      <c r="C478" s="125"/>
      <c r="D478" s="124"/>
      <c r="E478" s="126"/>
      <c r="F478" s="124"/>
      <c r="G478" s="124"/>
    </row>
    <row r="479" spans="1:7">
      <c r="A479" s="46"/>
      <c r="B479" s="124"/>
      <c r="C479" s="125"/>
      <c r="D479" s="124"/>
      <c r="E479" s="126"/>
      <c r="F479" s="124"/>
      <c r="G479" s="124"/>
    </row>
    <row r="480" spans="1:7">
      <c r="A480" s="46"/>
      <c r="B480" s="124"/>
      <c r="C480" s="125"/>
      <c r="D480" s="124"/>
      <c r="E480" s="126"/>
      <c r="F480" s="124"/>
      <c r="G480" s="124"/>
    </row>
    <row r="481" spans="1:7">
      <c r="A481" s="46"/>
      <c r="B481" s="124"/>
      <c r="C481" s="125"/>
      <c r="D481" s="124"/>
      <c r="E481" s="126"/>
      <c r="F481" s="124"/>
      <c r="G481" s="124"/>
    </row>
    <row r="482" spans="1:7">
      <c r="A482" s="46"/>
      <c r="B482" s="124"/>
      <c r="C482" s="125"/>
      <c r="D482" s="124"/>
      <c r="E482" s="126"/>
      <c r="F482" s="124"/>
      <c r="G482" s="124"/>
    </row>
    <row r="483" spans="1:7">
      <c r="A483" s="46"/>
      <c r="B483" s="124"/>
      <c r="C483" s="125"/>
      <c r="D483" s="124"/>
      <c r="E483" s="126"/>
      <c r="F483" s="124"/>
      <c r="G483" s="124"/>
    </row>
    <row r="484" spans="1:7">
      <c r="A484" s="46"/>
      <c r="B484" s="124"/>
      <c r="C484" s="125"/>
      <c r="D484" s="124"/>
      <c r="E484" s="126"/>
      <c r="F484" s="124"/>
      <c r="G484" s="124"/>
    </row>
    <row r="485" spans="1:7">
      <c r="A485" s="46"/>
      <c r="B485" s="124"/>
      <c r="C485" s="125"/>
      <c r="D485" s="124"/>
      <c r="E485" s="126"/>
      <c r="F485" s="124"/>
      <c r="G485" s="124"/>
    </row>
    <row r="486" spans="1:7">
      <c r="A486" s="46"/>
      <c r="B486" s="124"/>
      <c r="C486" s="125"/>
      <c r="D486" s="124"/>
      <c r="E486" s="126"/>
      <c r="F486" s="124"/>
      <c r="G486" s="124"/>
    </row>
    <row r="487" spans="1:7">
      <c r="A487" s="46"/>
      <c r="B487" s="124"/>
      <c r="C487" s="125"/>
      <c r="D487" s="124"/>
      <c r="E487" s="126"/>
      <c r="F487" s="124"/>
      <c r="G487" s="124"/>
    </row>
    <row r="488" spans="1:7">
      <c r="A488" s="46"/>
      <c r="B488" s="124"/>
      <c r="C488" s="125"/>
      <c r="D488" s="124"/>
      <c r="E488" s="126"/>
      <c r="F488" s="124"/>
      <c r="G488" s="124"/>
    </row>
    <row r="489" spans="1:7">
      <c r="A489" s="46"/>
      <c r="B489" s="124"/>
      <c r="C489" s="125"/>
      <c r="D489" s="124"/>
      <c r="E489" s="126"/>
      <c r="F489" s="124"/>
      <c r="G489" s="124"/>
    </row>
    <row r="490" spans="1:7">
      <c r="A490" s="46"/>
      <c r="B490" s="124"/>
      <c r="C490" s="125"/>
      <c r="D490" s="124"/>
      <c r="E490" s="126"/>
      <c r="F490" s="124"/>
      <c r="G490" s="124"/>
    </row>
    <row r="491" spans="1:7">
      <c r="A491" s="46"/>
      <c r="B491" s="124"/>
      <c r="C491" s="125"/>
      <c r="D491" s="124"/>
      <c r="E491" s="126"/>
      <c r="F491" s="124"/>
      <c r="G491" s="124"/>
    </row>
    <row r="492" spans="1:7">
      <c r="A492" s="46"/>
      <c r="B492" s="124"/>
      <c r="C492" s="125"/>
      <c r="D492" s="124"/>
      <c r="E492" s="126"/>
      <c r="F492" s="124"/>
      <c r="G492" s="124"/>
    </row>
    <row r="493" spans="1:7">
      <c r="A493" s="46"/>
      <c r="B493" s="124"/>
      <c r="C493" s="125"/>
      <c r="D493" s="124"/>
      <c r="E493" s="126"/>
      <c r="F493" s="124"/>
      <c r="G493" s="124"/>
    </row>
    <row r="494" spans="1:7">
      <c r="A494" s="46"/>
      <c r="B494" s="124"/>
      <c r="C494" s="125"/>
      <c r="D494" s="124"/>
      <c r="E494" s="126"/>
      <c r="F494" s="124"/>
      <c r="G494" s="124"/>
    </row>
    <row r="495" spans="1:7">
      <c r="A495" s="46"/>
      <c r="B495" s="124"/>
      <c r="C495" s="125"/>
      <c r="D495" s="124"/>
      <c r="E495" s="126"/>
      <c r="F495" s="124"/>
      <c r="G495" s="124"/>
    </row>
    <row r="496" spans="1:7">
      <c r="A496" s="46"/>
      <c r="B496" s="124"/>
      <c r="C496" s="125"/>
      <c r="D496" s="124"/>
      <c r="E496" s="126"/>
      <c r="F496" s="124"/>
      <c r="G496" s="124"/>
    </row>
    <row r="497" spans="1:7">
      <c r="A497" s="46"/>
      <c r="B497" s="124"/>
      <c r="C497" s="125"/>
      <c r="D497" s="124"/>
      <c r="E497" s="126"/>
      <c r="F497" s="124"/>
      <c r="G497" s="124"/>
    </row>
    <row r="498" spans="1:7">
      <c r="A498" s="46"/>
      <c r="B498" s="124"/>
      <c r="C498" s="125"/>
      <c r="D498" s="124"/>
      <c r="E498" s="126"/>
      <c r="F498" s="124"/>
      <c r="G498" s="124"/>
    </row>
    <row r="499" spans="1:7">
      <c r="A499" s="46"/>
      <c r="B499" s="124"/>
      <c r="C499" s="125"/>
      <c r="D499" s="124"/>
      <c r="E499" s="126"/>
      <c r="F499" s="124"/>
      <c r="G499" s="124"/>
    </row>
    <row r="500" spans="1:7">
      <c r="A500" s="46"/>
      <c r="B500" s="124"/>
      <c r="C500" s="125"/>
      <c r="D500" s="124"/>
      <c r="E500" s="126"/>
      <c r="F500" s="124"/>
      <c r="G500" s="124"/>
    </row>
    <row r="501" spans="1:7">
      <c r="A501" s="46"/>
      <c r="B501" s="124"/>
      <c r="C501" s="125"/>
      <c r="D501" s="124"/>
      <c r="E501" s="126"/>
      <c r="F501" s="124"/>
      <c r="G501" s="124"/>
    </row>
    <row r="502" spans="1:7">
      <c r="A502" s="46"/>
      <c r="B502" s="124"/>
      <c r="C502" s="125"/>
      <c r="D502" s="124"/>
      <c r="E502" s="126"/>
      <c r="F502" s="124"/>
      <c r="G502" s="124"/>
    </row>
    <row r="503" spans="1:7">
      <c r="A503" s="46"/>
      <c r="B503" s="124"/>
      <c r="C503" s="125"/>
      <c r="D503" s="124"/>
      <c r="E503" s="126"/>
      <c r="F503" s="124"/>
      <c r="G503" s="124"/>
    </row>
    <row r="504" spans="1:7">
      <c r="A504" s="46"/>
      <c r="B504" s="124"/>
      <c r="C504" s="125"/>
      <c r="D504" s="124"/>
      <c r="E504" s="126"/>
      <c r="F504" s="124"/>
      <c r="G504" s="124"/>
    </row>
    <row r="505" spans="1:7">
      <c r="A505" s="46"/>
      <c r="B505" s="124"/>
      <c r="C505" s="125"/>
      <c r="D505" s="124"/>
      <c r="E505" s="126"/>
      <c r="F505" s="124"/>
      <c r="G505" s="124"/>
    </row>
    <row r="506" spans="1:7">
      <c r="A506" s="46"/>
      <c r="B506" s="124"/>
      <c r="C506" s="125"/>
      <c r="D506" s="124"/>
      <c r="E506" s="126"/>
      <c r="F506" s="124"/>
      <c r="G506" s="124"/>
    </row>
    <row r="507" spans="1:7">
      <c r="A507" s="46"/>
      <c r="B507" s="124"/>
      <c r="C507" s="125"/>
      <c r="D507" s="124"/>
      <c r="E507" s="126"/>
      <c r="F507" s="124"/>
      <c r="G507" s="124"/>
    </row>
    <row r="508" spans="1:7">
      <c r="A508" s="46"/>
      <c r="B508" s="124"/>
      <c r="C508" s="125"/>
      <c r="D508" s="124"/>
      <c r="E508" s="126"/>
      <c r="F508" s="124"/>
      <c r="G508" s="124"/>
    </row>
    <row r="509" spans="1:7">
      <c r="A509" s="46"/>
      <c r="B509" s="124"/>
      <c r="C509" s="125"/>
      <c r="D509" s="124"/>
      <c r="E509" s="126"/>
      <c r="F509" s="124"/>
      <c r="G509" s="124"/>
    </row>
    <row r="510" spans="1:7">
      <c r="A510" s="46"/>
      <c r="B510" s="124"/>
      <c r="C510" s="125"/>
      <c r="D510" s="124"/>
      <c r="E510" s="126"/>
      <c r="F510" s="124"/>
      <c r="G510" s="124"/>
    </row>
    <row r="511" spans="1:7">
      <c r="A511" s="46"/>
      <c r="B511" s="124"/>
      <c r="C511" s="125"/>
      <c r="D511" s="124"/>
      <c r="E511" s="126"/>
      <c r="F511" s="124"/>
      <c r="G511" s="124"/>
    </row>
    <row r="512" spans="1:7">
      <c r="A512" s="46"/>
      <c r="B512" s="124"/>
      <c r="C512" s="125"/>
      <c r="D512" s="124"/>
      <c r="E512" s="126"/>
      <c r="F512" s="124"/>
      <c r="G512" s="124"/>
    </row>
    <row r="513" spans="1:7">
      <c r="A513" s="46"/>
      <c r="B513" s="124"/>
      <c r="C513" s="125"/>
      <c r="D513" s="124"/>
      <c r="E513" s="126"/>
      <c r="F513" s="124"/>
      <c r="G513" s="124"/>
    </row>
    <row r="514" spans="1:7">
      <c r="A514" s="46"/>
      <c r="B514" s="124"/>
      <c r="C514" s="125"/>
      <c r="D514" s="124"/>
      <c r="E514" s="126"/>
      <c r="F514" s="124"/>
      <c r="G514" s="124"/>
    </row>
    <row r="515" spans="1:7">
      <c r="A515" s="46"/>
      <c r="B515" s="124"/>
      <c r="C515" s="125"/>
      <c r="D515" s="124"/>
      <c r="E515" s="126"/>
      <c r="F515" s="124"/>
      <c r="G515" s="124"/>
    </row>
    <row r="516" spans="1:7">
      <c r="A516" s="46"/>
      <c r="B516" s="124"/>
      <c r="C516" s="125"/>
      <c r="D516" s="124"/>
      <c r="E516" s="126"/>
      <c r="F516" s="124"/>
      <c r="G516" s="124"/>
    </row>
    <row r="517" spans="1:7">
      <c r="A517" s="46"/>
      <c r="B517" s="124"/>
      <c r="C517" s="125"/>
      <c r="D517" s="124"/>
      <c r="E517" s="126"/>
      <c r="F517" s="124"/>
      <c r="G517" s="124"/>
    </row>
    <row r="518" spans="1:7">
      <c r="A518" s="46"/>
      <c r="B518" s="124"/>
      <c r="C518" s="125"/>
      <c r="D518" s="124"/>
      <c r="E518" s="126"/>
      <c r="F518" s="124"/>
      <c r="G518" s="124"/>
    </row>
    <row r="519" spans="1:7">
      <c r="A519" s="46"/>
      <c r="B519" s="124"/>
      <c r="C519" s="125"/>
      <c r="D519" s="124"/>
      <c r="E519" s="126"/>
      <c r="F519" s="124"/>
      <c r="G519" s="124"/>
    </row>
    <row r="520" spans="1:7">
      <c r="A520" s="46"/>
      <c r="B520" s="124"/>
      <c r="C520" s="125"/>
      <c r="D520" s="124"/>
      <c r="E520" s="126"/>
      <c r="F520" s="124"/>
      <c r="G520" s="124"/>
    </row>
    <row r="521" spans="1:7">
      <c r="A521" s="46"/>
      <c r="B521" s="124"/>
      <c r="C521" s="125"/>
      <c r="D521" s="124"/>
      <c r="E521" s="126"/>
      <c r="F521" s="124"/>
      <c r="G521" s="124"/>
    </row>
    <row r="522" spans="1:7">
      <c r="A522" s="46"/>
      <c r="B522" s="124"/>
      <c r="C522" s="125"/>
      <c r="D522" s="124"/>
      <c r="E522" s="126"/>
      <c r="F522" s="124"/>
      <c r="G522" s="124"/>
    </row>
    <row r="523" spans="1:7">
      <c r="A523" s="46"/>
      <c r="B523" s="124"/>
      <c r="C523" s="125"/>
      <c r="D523" s="124"/>
      <c r="E523" s="126"/>
      <c r="F523" s="124"/>
      <c r="G523" s="124"/>
    </row>
    <row r="524" spans="1:7">
      <c r="A524" s="46"/>
      <c r="B524" s="124"/>
      <c r="C524" s="125"/>
      <c r="D524" s="124"/>
      <c r="E524" s="126"/>
      <c r="F524" s="124"/>
      <c r="G524" s="124"/>
    </row>
    <row r="525" spans="1:7">
      <c r="A525" s="46"/>
      <c r="B525" s="124"/>
      <c r="C525" s="125"/>
      <c r="D525" s="124"/>
      <c r="E525" s="126"/>
      <c r="F525" s="124"/>
      <c r="G525" s="124"/>
    </row>
    <row r="526" spans="1:7">
      <c r="A526" s="46"/>
      <c r="B526" s="124"/>
      <c r="C526" s="125"/>
      <c r="D526" s="124"/>
      <c r="E526" s="126"/>
      <c r="F526" s="124"/>
      <c r="G526" s="124"/>
    </row>
    <row r="527" spans="1:7">
      <c r="A527" s="46"/>
      <c r="B527" s="124"/>
      <c r="C527" s="125"/>
      <c r="D527" s="124"/>
      <c r="E527" s="126"/>
      <c r="F527" s="124"/>
      <c r="G527" s="124"/>
    </row>
    <row r="528" spans="1:7">
      <c r="A528" s="46"/>
      <c r="B528" s="124"/>
      <c r="C528" s="125"/>
      <c r="D528" s="124"/>
      <c r="E528" s="126"/>
      <c r="F528" s="124"/>
      <c r="G528" s="124"/>
    </row>
    <row r="529" spans="1:7">
      <c r="A529" s="46"/>
      <c r="B529" s="124"/>
      <c r="C529" s="125"/>
      <c r="D529" s="124"/>
      <c r="E529" s="126"/>
      <c r="F529" s="124"/>
      <c r="G529" s="124"/>
    </row>
    <row r="530" spans="1:7">
      <c r="A530" s="46"/>
      <c r="B530" s="124"/>
      <c r="C530" s="125"/>
      <c r="D530" s="124"/>
      <c r="E530" s="126"/>
      <c r="F530" s="124"/>
      <c r="G530" s="124"/>
    </row>
    <row r="531" spans="1:7">
      <c r="A531" s="46"/>
      <c r="B531" s="124"/>
      <c r="C531" s="125"/>
      <c r="D531" s="124"/>
      <c r="E531" s="126"/>
      <c r="F531" s="124"/>
      <c r="G531" s="124"/>
    </row>
    <row r="532" spans="1:7">
      <c r="A532" s="46"/>
      <c r="B532" s="124"/>
      <c r="C532" s="125"/>
      <c r="D532" s="124"/>
      <c r="E532" s="126"/>
      <c r="F532" s="124"/>
      <c r="G532" s="124"/>
    </row>
    <row r="533" spans="1:7">
      <c r="A533" s="46"/>
      <c r="B533" s="124"/>
      <c r="C533" s="125"/>
      <c r="D533" s="124"/>
      <c r="E533" s="126"/>
      <c r="F533" s="124"/>
      <c r="G533" s="124"/>
    </row>
    <row r="534" spans="1:7">
      <c r="A534" s="46"/>
      <c r="B534" s="124"/>
      <c r="C534" s="125"/>
      <c r="D534" s="124"/>
      <c r="E534" s="126"/>
      <c r="F534" s="124"/>
      <c r="G534" s="124"/>
    </row>
    <row r="535" spans="1:7">
      <c r="A535" s="46"/>
      <c r="B535" s="124"/>
      <c r="C535" s="125"/>
      <c r="D535" s="124"/>
      <c r="E535" s="126"/>
      <c r="F535" s="124"/>
      <c r="G535" s="124"/>
    </row>
    <row r="536" spans="1:7">
      <c r="A536" s="46"/>
      <c r="B536" s="124"/>
      <c r="C536" s="125"/>
      <c r="D536" s="124"/>
      <c r="E536" s="126"/>
      <c r="F536" s="124"/>
      <c r="G536" s="124"/>
    </row>
    <row r="537" spans="1:7">
      <c r="A537" s="46"/>
      <c r="B537" s="124"/>
      <c r="C537" s="125"/>
      <c r="D537" s="124"/>
      <c r="E537" s="126"/>
      <c r="F537" s="124"/>
      <c r="G537" s="124"/>
    </row>
    <row r="538" spans="1:7">
      <c r="A538" s="46"/>
      <c r="B538" s="124"/>
      <c r="C538" s="125"/>
      <c r="D538" s="124"/>
      <c r="E538" s="126"/>
      <c r="F538" s="124"/>
      <c r="G538" s="124"/>
    </row>
    <row r="539" spans="1:7">
      <c r="A539" s="46"/>
      <c r="B539" s="124"/>
      <c r="C539" s="125"/>
      <c r="D539" s="124"/>
      <c r="E539" s="126"/>
      <c r="F539" s="124"/>
      <c r="G539" s="124"/>
    </row>
    <row r="540" spans="1:7">
      <c r="A540" s="46"/>
      <c r="B540" s="124"/>
      <c r="C540" s="125"/>
      <c r="D540" s="124"/>
      <c r="E540" s="126"/>
      <c r="F540" s="124"/>
      <c r="G540" s="124"/>
    </row>
    <row r="541" spans="1:7">
      <c r="A541" s="46"/>
      <c r="B541" s="124"/>
      <c r="C541" s="125"/>
      <c r="D541" s="124"/>
      <c r="E541" s="126"/>
      <c r="F541" s="124"/>
      <c r="G541" s="124"/>
    </row>
    <row r="542" spans="1:7">
      <c r="A542" s="46"/>
      <c r="B542" s="124"/>
      <c r="C542" s="125"/>
      <c r="D542" s="124"/>
      <c r="E542" s="126"/>
      <c r="F542" s="124"/>
      <c r="G542" s="124"/>
    </row>
    <row r="543" spans="1:7">
      <c r="A543" s="46"/>
      <c r="B543" s="124"/>
      <c r="C543" s="125"/>
      <c r="D543" s="124"/>
      <c r="E543" s="126"/>
      <c r="F543" s="124"/>
      <c r="G543" s="124"/>
    </row>
    <row r="544" spans="1:7">
      <c r="A544" s="46"/>
      <c r="B544" s="124"/>
      <c r="C544" s="125"/>
      <c r="D544" s="124"/>
      <c r="E544" s="126"/>
      <c r="F544" s="124"/>
      <c r="G544" s="124"/>
    </row>
    <row r="545" spans="1:7">
      <c r="A545" s="46"/>
      <c r="B545" s="124"/>
      <c r="C545" s="125"/>
      <c r="D545" s="124"/>
      <c r="E545" s="126"/>
      <c r="F545" s="124"/>
      <c r="G545" s="124"/>
    </row>
    <row r="546" spans="1:7">
      <c r="A546" s="46"/>
      <c r="B546" s="124"/>
      <c r="C546" s="125"/>
      <c r="D546" s="124"/>
      <c r="E546" s="126"/>
      <c r="F546" s="124"/>
      <c r="G546" s="124"/>
    </row>
    <row r="547" spans="1:7">
      <c r="A547" s="46"/>
      <c r="B547" s="124"/>
      <c r="C547" s="125"/>
      <c r="D547" s="124"/>
      <c r="E547" s="126"/>
      <c r="F547" s="124"/>
      <c r="G547" s="124"/>
    </row>
    <row r="548" spans="1:7">
      <c r="A548" s="46"/>
      <c r="B548" s="124"/>
      <c r="C548" s="125"/>
      <c r="D548" s="124"/>
      <c r="E548" s="126"/>
      <c r="F548" s="124"/>
      <c r="G548" s="124"/>
    </row>
    <row r="549" spans="1:7">
      <c r="A549" s="46"/>
      <c r="B549" s="124"/>
      <c r="C549" s="125"/>
      <c r="D549" s="124"/>
      <c r="E549" s="126"/>
      <c r="F549" s="124"/>
      <c r="G549" s="124"/>
    </row>
    <row r="550" spans="1:7">
      <c r="A550" s="46"/>
      <c r="B550" s="124"/>
      <c r="C550" s="125"/>
      <c r="D550" s="124"/>
      <c r="E550" s="126"/>
      <c r="F550" s="124"/>
      <c r="G550" s="124"/>
    </row>
    <row r="551" spans="1:7">
      <c r="A551" s="46"/>
      <c r="B551" s="124"/>
      <c r="C551" s="125"/>
      <c r="D551" s="124"/>
      <c r="E551" s="126"/>
      <c r="F551" s="124"/>
      <c r="G551" s="124"/>
    </row>
    <row r="552" spans="1:7">
      <c r="A552" s="46"/>
      <c r="B552" s="124"/>
      <c r="C552" s="125"/>
      <c r="D552" s="124"/>
      <c r="E552" s="126"/>
      <c r="F552" s="124"/>
      <c r="G552" s="124"/>
    </row>
    <row r="553" spans="1:7">
      <c r="A553" s="46"/>
      <c r="B553" s="124"/>
      <c r="C553" s="125"/>
      <c r="D553" s="124"/>
      <c r="E553" s="126"/>
      <c r="F553" s="124"/>
      <c r="G553" s="124"/>
    </row>
    <row r="554" spans="1:7">
      <c r="A554" s="46"/>
      <c r="B554" s="124"/>
      <c r="C554" s="125"/>
      <c r="D554" s="124"/>
      <c r="E554" s="126"/>
      <c r="F554" s="124"/>
      <c r="G554" s="124"/>
    </row>
    <row r="555" spans="1:7">
      <c r="A555" s="46"/>
      <c r="B555" s="124"/>
      <c r="C555" s="125"/>
      <c r="D555" s="124"/>
      <c r="E555" s="126"/>
      <c r="F555" s="124"/>
      <c r="G555" s="124"/>
    </row>
    <row r="556" spans="1:7">
      <c r="A556" s="46"/>
      <c r="B556" s="124"/>
      <c r="C556" s="125"/>
      <c r="D556" s="124"/>
      <c r="E556" s="126"/>
      <c r="F556" s="124"/>
      <c r="G556" s="124"/>
    </row>
    <row r="557" spans="1:7">
      <c r="A557" s="46"/>
      <c r="B557" s="124"/>
      <c r="C557" s="125"/>
      <c r="D557" s="124"/>
      <c r="E557" s="126"/>
      <c r="F557" s="124"/>
      <c r="G557" s="124"/>
    </row>
    <row r="558" spans="1:7">
      <c r="A558" s="46"/>
      <c r="B558" s="124"/>
      <c r="C558" s="125"/>
      <c r="D558" s="124"/>
      <c r="E558" s="126"/>
      <c r="F558" s="124"/>
      <c r="G558" s="124"/>
    </row>
    <row r="559" spans="1:7">
      <c r="A559" s="46"/>
      <c r="B559" s="124"/>
      <c r="C559" s="125"/>
      <c r="D559" s="124"/>
      <c r="E559" s="126"/>
      <c r="F559" s="124"/>
      <c r="G559" s="124"/>
    </row>
    <row r="560" spans="1:7">
      <c r="A560" s="46"/>
      <c r="B560" s="124"/>
      <c r="C560" s="125"/>
      <c r="D560" s="124"/>
      <c r="E560" s="126"/>
      <c r="F560" s="124"/>
      <c r="G560" s="124"/>
    </row>
    <row r="561" spans="1:7">
      <c r="A561" s="46"/>
      <c r="B561" s="124"/>
      <c r="C561" s="125"/>
      <c r="D561" s="124"/>
      <c r="E561" s="126"/>
      <c r="F561" s="124"/>
      <c r="G561" s="124"/>
    </row>
    <row r="562" spans="1:7">
      <c r="A562" s="46"/>
      <c r="B562" s="124"/>
      <c r="C562" s="125"/>
      <c r="D562" s="124"/>
      <c r="E562" s="126"/>
      <c r="F562" s="124"/>
      <c r="G562" s="124"/>
    </row>
    <row r="563" spans="1:7">
      <c r="A563" s="46"/>
      <c r="B563" s="124"/>
      <c r="C563" s="125"/>
      <c r="D563" s="124"/>
      <c r="E563" s="126"/>
      <c r="F563" s="124"/>
      <c r="G563" s="124"/>
    </row>
    <row r="564" spans="1:7">
      <c r="A564" s="46"/>
      <c r="B564" s="124"/>
      <c r="C564" s="125"/>
      <c r="D564" s="124"/>
      <c r="E564" s="126"/>
      <c r="F564" s="124"/>
      <c r="G564" s="124"/>
    </row>
    <row r="565" spans="1:7">
      <c r="A565" s="46"/>
      <c r="B565" s="124"/>
      <c r="C565" s="125"/>
      <c r="D565" s="124"/>
      <c r="E565" s="126"/>
      <c r="F565" s="124"/>
      <c r="G565" s="124"/>
    </row>
    <row r="566" spans="1:7">
      <c r="A566" s="46"/>
      <c r="B566" s="124"/>
      <c r="C566" s="125"/>
      <c r="D566" s="124"/>
      <c r="E566" s="126"/>
      <c r="F566" s="124"/>
      <c r="G566" s="124"/>
    </row>
    <row r="567" spans="1:7">
      <c r="A567" s="46"/>
      <c r="B567" s="124"/>
      <c r="C567" s="125"/>
      <c r="D567" s="124"/>
      <c r="E567" s="126"/>
      <c r="F567" s="124"/>
      <c r="G567" s="124"/>
    </row>
    <row r="568" spans="1:7">
      <c r="A568" s="46"/>
      <c r="B568" s="124"/>
      <c r="C568" s="125"/>
      <c r="D568" s="124"/>
      <c r="E568" s="126"/>
      <c r="F568" s="124"/>
      <c r="G568" s="124"/>
    </row>
    <row r="569" spans="1:7">
      <c r="A569" s="46"/>
      <c r="B569" s="124"/>
      <c r="C569" s="125"/>
      <c r="D569" s="124"/>
      <c r="E569" s="126"/>
      <c r="F569" s="124"/>
      <c r="G569" s="124"/>
    </row>
    <row r="570" spans="1:7">
      <c r="A570" s="46"/>
      <c r="B570" s="124"/>
      <c r="C570" s="125"/>
      <c r="D570" s="124"/>
      <c r="E570" s="126"/>
      <c r="F570" s="124"/>
      <c r="G570" s="124"/>
    </row>
    <row r="571" spans="1:7">
      <c r="A571" s="46"/>
      <c r="B571" s="124"/>
      <c r="C571" s="125"/>
      <c r="D571" s="124"/>
      <c r="E571" s="126"/>
      <c r="F571" s="124"/>
      <c r="G571" s="124"/>
    </row>
    <row r="572" spans="1:7">
      <c r="A572" s="46"/>
      <c r="B572" s="124"/>
      <c r="C572" s="125"/>
      <c r="D572" s="124"/>
      <c r="E572" s="126"/>
      <c r="F572" s="124"/>
      <c r="G572" s="124"/>
    </row>
    <row r="573" spans="1:7">
      <c r="A573" s="46"/>
      <c r="B573" s="124"/>
      <c r="C573" s="125"/>
      <c r="D573" s="124"/>
      <c r="E573" s="126"/>
      <c r="F573" s="124"/>
      <c r="G573" s="124"/>
    </row>
    <row r="574" spans="1:7">
      <c r="A574" s="46"/>
      <c r="B574" s="124"/>
      <c r="C574" s="125"/>
      <c r="D574" s="124"/>
      <c r="E574" s="126"/>
      <c r="F574" s="124"/>
      <c r="G574" s="124"/>
    </row>
    <row r="575" spans="1:7">
      <c r="A575" s="46"/>
      <c r="B575" s="124"/>
      <c r="C575" s="125"/>
      <c r="D575" s="124"/>
      <c r="E575" s="126"/>
      <c r="F575" s="124"/>
      <c r="G575" s="124"/>
    </row>
    <row r="576" spans="1:7">
      <c r="A576" s="46"/>
      <c r="B576" s="124"/>
      <c r="C576" s="125"/>
      <c r="D576" s="124"/>
      <c r="E576" s="126"/>
      <c r="F576" s="124"/>
      <c r="G576" s="124"/>
    </row>
    <row r="577" spans="1:7">
      <c r="A577" s="46"/>
      <c r="B577" s="124"/>
      <c r="C577" s="125"/>
      <c r="D577" s="124"/>
      <c r="E577" s="126"/>
      <c r="F577" s="124"/>
      <c r="G577" s="124"/>
    </row>
    <row r="578" spans="1:7">
      <c r="A578" s="46"/>
      <c r="B578" s="124"/>
      <c r="C578" s="125"/>
      <c r="D578" s="124"/>
      <c r="E578" s="126"/>
      <c r="F578" s="124"/>
      <c r="G578" s="124"/>
    </row>
    <row r="579" spans="1:7">
      <c r="A579" s="46"/>
      <c r="B579" s="124"/>
      <c r="C579" s="125"/>
      <c r="D579" s="124"/>
      <c r="E579" s="126"/>
      <c r="F579" s="124"/>
      <c r="G579" s="124"/>
    </row>
    <row r="580" spans="1:7">
      <c r="A580" s="46"/>
      <c r="B580" s="124"/>
      <c r="C580" s="125"/>
      <c r="D580" s="124"/>
      <c r="E580" s="126"/>
      <c r="F580" s="124"/>
      <c r="G580" s="124"/>
    </row>
    <row r="581" spans="1:7">
      <c r="A581" s="46"/>
      <c r="B581" s="124"/>
      <c r="C581" s="125"/>
      <c r="D581" s="124"/>
      <c r="E581" s="126"/>
      <c r="F581" s="124"/>
      <c r="G581" s="124"/>
    </row>
    <row r="582" spans="1:7">
      <c r="A582" s="46"/>
      <c r="B582" s="124"/>
      <c r="C582" s="125"/>
      <c r="D582" s="124"/>
      <c r="E582" s="126"/>
      <c r="F582" s="124"/>
      <c r="G582" s="124"/>
    </row>
    <row r="583" spans="1:7">
      <c r="A583" s="46"/>
      <c r="B583" s="124"/>
      <c r="C583" s="125"/>
      <c r="D583" s="124"/>
      <c r="E583" s="126"/>
      <c r="F583" s="124"/>
      <c r="G583" s="124"/>
    </row>
    <row r="584" spans="1:7">
      <c r="A584" s="46"/>
      <c r="B584" s="124"/>
      <c r="C584" s="125"/>
      <c r="D584" s="124"/>
      <c r="E584" s="126"/>
      <c r="F584" s="124"/>
      <c r="G584" s="124"/>
    </row>
    <row r="585" spans="1:7">
      <c r="A585" s="46"/>
      <c r="B585" s="124"/>
      <c r="C585" s="125"/>
      <c r="D585" s="124"/>
      <c r="E585" s="126"/>
      <c r="F585" s="124"/>
      <c r="G585" s="124"/>
    </row>
    <row r="586" spans="1:7">
      <c r="A586" s="46"/>
      <c r="B586" s="124"/>
      <c r="C586" s="125"/>
      <c r="D586" s="124"/>
      <c r="E586" s="126"/>
      <c r="F586" s="124"/>
      <c r="G586" s="124"/>
    </row>
    <row r="587" spans="1:7">
      <c r="A587" s="46"/>
      <c r="B587" s="124"/>
      <c r="C587" s="125"/>
      <c r="D587" s="124"/>
      <c r="E587" s="126"/>
      <c r="F587" s="124"/>
      <c r="G587" s="124"/>
    </row>
    <row r="588" spans="1:7">
      <c r="A588" s="46"/>
      <c r="B588" s="124"/>
      <c r="C588" s="125"/>
      <c r="D588" s="124"/>
      <c r="E588" s="126"/>
      <c r="F588" s="124"/>
      <c r="G588" s="124"/>
    </row>
    <row r="589" spans="1:7">
      <c r="A589" s="46"/>
      <c r="B589" s="124"/>
      <c r="C589" s="125"/>
      <c r="D589" s="124"/>
      <c r="E589" s="126"/>
      <c r="F589" s="124"/>
      <c r="G589" s="124"/>
    </row>
    <row r="590" spans="1:7">
      <c r="A590" s="46"/>
      <c r="B590" s="124"/>
      <c r="C590" s="125"/>
      <c r="D590" s="124"/>
      <c r="E590" s="126"/>
      <c r="F590" s="124"/>
      <c r="G590" s="124"/>
    </row>
    <row r="591" spans="1:7">
      <c r="A591" s="46"/>
      <c r="B591" s="124"/>
      <c r="C591" s="125"/>
      <c r="D591" s="124"/>
      <c r="E591" s="126"/>
      <c r="F591" s="124"/>
      <c r="G591" s="124"/>
    </row>
    <row r="592" spans="1:7">
      <c r="A592" s="46"/>
      <c r="B592" s="124"/>
      <c r="C592" s="125"/>
      <c r="D592" s="124"/>
      <c r="E592" s="126"/>
      <c r="F592" s="124"/>
      <c r="G592" s="124"/>
    </row>
    <row r="593" spans="1:7">
      <c r="A593" s="46"/>
      <c r="B593" s="124"/>
      <c r="C593" s="125"/>
      <c r="D593" s="124"/>
      <c r="E593" s="126"/>
      <c r="F593" s="124"/>
      <c r="G593" s="124"/>
    </row>
    <row r="594" spans="1:7">
      <c r="A594" s="46"/>
      <c r="B594" s="124"/>
      <c r="C594" s="125"/>
      <c r="D594" s="124"/>
      <c r="E594" s="126"/>
      <c r="F594" s="124"/>
      <c r="G594" s="124"/>
    </row>
    <row r="595" spans="1:7">
      <c r="A595" s="46"/>
      <c r="B595" s="124"/>
      <c r="C595" s="125"/>
      <c r="D595" s="124"/>
      <c r="E595" s="126"/>
      <c r="F595" s="124"/>
      <c r="G595" s="124"/>
    </row>
    <row r="596" spans="1:7">
      <c r="A596" s="46"/>
      <c r="B596" s="124"/>
      <c r="C596" s="125"/>
      <c r="D596" s="124"/>
      <c r="E596" s="126"/>
      <c r="F596" s="124"/>
      <c r="G596" s="124"/>
    </row>
    <row r="597" spans="1:7">
      <c r="A597" s="46"/>
      <c r="B597" s="124"/>
      <c r="C597" s="125"/>
      <c r="D597" s="124"/>
      <c r="E597" s="126"/>
      <c r="F597" s="124"/>
      <c r="G597" s="124"/>
    </row>
    <row r="598" spans="1:7">
      <c r="A598" s="46"/>
      <c r="B598" s="124"/>
      <c r="C598" s="125"/>
      <c r="D598" s="124"/>
      <c r="E598" s="126"/>
      <c r="F598" s="124"/>
      <c r="G598" s="124"/>
    </row>
    <row r="599" spans="1:7">
      <c r="A599" s="46"/>
      <c r="B599" s="124"/>
      <c r="C599" s="125"/>
      <c r="D599" s="124"/>
      <c r="E599" s="126"/>
      <c r="F599" s="124"/>
      <c r="G599" s="124"/>
    </row>
    <row r="600" spans="1:7">
      <c r="A600" s="46"/>
      <c r="B600" s="124"/>
      <c r="C600" s="125"/>
      <c r="D600" s="124"/>
      <c r="E600" s="126"/>
      <c r="F600" s="124"/>
      <c r="G600" s="124"/>
    </row>
    <row r="601" spans="1:7">
      <c r="A601" s="46"/>
      <c r="B601" s="124"/>
      <c r="C601" s="125"/>
      <c r="D601" s="124"/>
      <c r="E601" s="126"/>
      <c r="F601" s="124"/>
      <c r="G601" s="124"/>
    </row>
    <row r="602" spans="1:7">
      <c r="A602" s="46"/>
      <c r="B602" s="124"/>
      <c r="C602" s="125"/>
      <c r="D602" s="124"/>
      <c r="E602" s="126"/>
      <c r="F602" s="124"/>
      <c r="G602" s="124"/>
    </row>
    <row r="603" spans="1:7">
      <c r="A603" s="46"/>
      <c r="B603" s="124"/>
      <c r="C603" s="125"/>
      <c r="D603" s="124"/>
      <c r="E603" s="126"/>
      <c r="F603" s="124"/>
      <c r="G603" s="124"/>
    </row>
    <row r="604" spans="1:7">
      <c r="A604" s="46"/>
      <c r="B604" s="124"/>
      <c r="C604" s="125"/>
      <c r="D604" s="124"/>
      <c r="E604" s="126"/>
      <c r="F604" s="124"/>
      <c r="G604" s="124"/>
    </row>
    <row r="605" spans="1:7">
      <c r="A605" s="46"/>
      <c r="B605" s="124"/>
      <c r="C605" s="125"/>
      <c r="D605" s="124"/>
      <c r="E605" s="126"/>
      <c r="F605" s="124"/>
      <c r="G605" s="124"/>
    </row>
    <row r="606" spans="1:7">
      <c r="A606" s="46"/>
      <c r="B606" s="124"/>
      <c r="C606" s="125"/>
      <c r="D606" s="124"/>
      <c r="E606" s="126"/>
      <c r="F606" s="124"/>
      <c r="G606" s="124"/>
    </row>
    <row r="607" spans="1:7">
      <c r="A607" s="46"/>
      <c r="B607" s="124"/>
      <c r="C607" s="125"/>
      <c r="D607" s="124"/>
      <c r="E607" s="126"/>
      <c r="F607" s="124"/>
      <c r="G607" s="124"/>
    </row>
    <row r="608" spans="1:7">
      <c r="A608" s="46"/>
      <c r="B608" s="124"/>
      <c r="C608" s="125"/>
      <c r="D608" s="124"/>
      <c r="E608" s="126"/>
      <c r="F608" s="124"/>
      <c r="G608" s="124"/>
    </row>
    <row r="609" spans="1:7">
      <c r="A609" s="46"/>
      <c r="B609" s="124"/>
      <c r="C609" s="125"/>
      <c r="D609" s="124"/>
      <c r="E609" s="126"/>
      <c r="F609" s="124"/>
      <c r="G609" s="124"/>
    </row>
    <row r="610" spans="1:7">
      <c r="A610" s="46"/>
      <c r="B610" s="124"/>
      <c r="C610" s="125"/>
      <c r="D610" s="124"/>
      <c r="E610" s="126"/>
      <c r="F610" s="124"/>
      <c r="G610" s="124"/>
    </row>
    <row r="611" spans="1:7">
      <c r="A611" s="46"/>
      <c r="B611" s="124"/>
      <c r="C611" s="125"/>
      <c r="D611" s="124"/>
      <c r="E611" s="126"/>
      <c r="F611" s="124"/>
      <c r="G611" s="124"/>
    </row>
    <row r="612" spans="1:7">
      <c r="A612" s="46"/>
      <c r="B612" s="124"/>
      <c r="C612" s="125"/>
      <c r="D612" s="124"/>
      <c r="E612" s="126"/>
      <c r="F612" s="124"/>
      <c r="G612" s="124"/>
    </row>
    <row r="613" spans="1:7">
      <c r="A613" s="46"/>
      <c r="B613" s="124"/>
      <c r="C613" s="125"/>
      <c r="D613" s="124"/>
      <c r="E613" s="126"/>
      <c r="F613" s="124"/>
      <c r="G613" s="124"/>
    </row>
    <row r="614" spans="1:7">
      <c r="A614" s="46"/>
      <c r="B614" s="124"/>
      <c r="C614" s="125"/>
      <c r="D614" s="124"/>
      <c r="E614" s="126"/>
      <c r="F614" s="124"/>
      <c r="G614" s="124"/>
    </row>
    <row r="615" spans="1:7">
      <c r="A615" s="46"/>
      <c r="B615" s="124"/>
      <c r="C615" s="125"/>
      <c r="D615" s="124"/>
      <c r="E615" s="126"/>
      <c r="F615" s="124"/>
      <c r="G615" s="124"/>
    </row>
    <row r="616" spans="1:7">
      <c r="A616" s="46"/>
      <c r="B616" s="124"/>
      <c r="C616" s="125"/>
      <c r="D616" s="124"/>
      <c r="E616" s="126"/>
      <c r="F616" s="124"/>
      <c r="G616" s="124"/>
    </row>
    <row r="617" spans="1:7">
      <c r="A617" s="46"/>
      <c r="B617" s="124"/>
      <c r="C617" s="125"/>
      <c r="D617" s="124"/>
      <c r="E617" s="126"/>
      <c r="F617" s="124"/>
      <c r="G617" s="124"/>
    </row>
    <row r="618" spans="1:7">
      <c r="A618" s="46"/>
      <c r="B618" s="124"/>
      <c r="C618" s="125"/>
      <c r="D618" s="124"/>
      <c r="E618" s="126"/>
      <c r="F618" s="124"/>
      <c r="G618" s="124"/>
    </row>
    <row r="619" spans="1:7">
      <c r="A619" s="46"/>
      <c r="B619" s="124"/>
      <c r="C619" s="125"/>
      <c r="D619" s="124"/>
      <c r="E619" s="126"/>
      <c r="F619" s="124"/>
      <c r="G619" s="124"/>
    </row>
    <row r="620" spans="1:7">
      <c r="A620" s="46"/>
      <c r="B620" s="124"/>
      <c r="C620" s="125"/>
      <c r="D620" s="124"/>
      <c r="E620" s="126"/>
      <c r="F620" s="124"/>
      <c r="G620" s="124"/>
    </row>
    <row r="621" spans="1:7">
      <c r="A621" s="46"/>
      <c r="B621" s="124"/>
      <c r="C621" s="125"/>
      <c r="D621" s="124"/>
      <c r="E621" s="126"/>
      <c r="F621" s="124"/>
      <c r="G621" s="124"/>
    </row>
    <row r="622" spans="1:7">
      <c r="A622" s="46"/>
      <c r="B622" s="124"/>
      <c r="C622" s="125"/>
      <c r="D622" s="124"/>
      <c r="E622" s="126"/>
      <c r="F622" s="124"/>
      <c r="G622" s="124"/>
    </row>
    <row r="623" spans="1:7">
      <c r="A623" s="46"/>
      <c r="B623" s="124"/>
      <c r="C623" s="125"/>
      <c r="D623" s="124"/>
      <c r="E623" s="126"/>
      <c r="F623" s="124"/>
      <c r="G623" s="124"/>
    </row>
    <row r="624" spans="1:7">
      <c r="A624" s="46"/>
      <c r="B624" s="124"/>
      <c r="C624" s="125"/>
      <c r="D624" s="124"/>
      <c r="E624" s="126"/>
      <c r="F624" s="124"/>
      <c r="G624" s="124"/>
    </row>
    <row r="625" spans="1:7">
      <c r="A625" s="46"/>
      <c r="B625" s="124"/>
      <c r="C625" s="125"/>
      <c r="D625" s="124"/>
      <c r="E625" s="126"/>
      <c r="F625" s="124"/>
      <c r="G625" s="124"/>
    </row>
    <row r="626" spans="1:7">
      <c r="A626" s="46"/>
      <c r="B626" s="124"/>
      <c r="C626" s="125"/>
      <c r="D626" s="124"/>
      <c r="E626" s="126"/>
      <c r="F626" s="124"/>
      <c r="G626" s="124"/>
    </row>
    <row r="627" spans="1:7">
      <c r="A627" s="46"/>
      <c r="B627" s="124"/>
      <c r="C627" s="125"/>
      <c r="D627" s="124"/>
      <c r="E627" s="126"/>
      <c r="F627" s="124"/>
      <c r="G627" s="124"/>
    </row>
    <row r="628" spans="1:7">
      <c r="A628" s="46"/>
      <c r="B628" s="124"/>
      <c r="C628" s="125"/>
      <c r="D628" s="124"/>
      <c r="E628" s="126"/>
      <c r="F628" s="124"/>
      <c r="G628" s="124"/>
    </row>
    <row r="629" spans="1:7">
      <c r="A629" s="46"/>
      <c r="B629" s="124"/>
      <c r="C629" s="125"/>
      <c r="D629" s="124"/>
      <c r="E629" s="126"/>
      <c r="F629" s="124"/>
      <c r="G629" s="124"/>
    </row>
    <row r="630" spans="1:7">
      <c r="A630" s="46"/>
      <c r="B630" s="124"/>
      <c r="C630" s="125"/>
      <c r="D630" s="124"/>
      <c r="E630" s="126"/>
      <c r="F630" s="124"/>
      <c r="G630" s="124"/>
    </row>
    <row r="631" spans="1:7">
      <c r="A631" s="46"/>
      <c r="B631" s="124"/>
      <c r="C631" s="125"/>
      <c r="D631" s="124"/>
      <c r="E631" s="126"/>
      <c r="F631" s="124"/>
      <c r="G631" s="124"/>
    </row>
    <row r="632" spans="1:7">
      <c r="A632" s="46"/>
      <c r="B632" s="124"/>
      <c r="C632" s="125"/>
      <c r="D632" s="124"/>
      <c r="E632" s="126"/>
      <c r="F632" s="124"/>
      <c r="G632" s="124"/>
    </row>
    <row r="633" spans="1:7">
      <c r="A633" s="46"/>
      <c r="B633" s="124"/>
      <c r="C633" s="125"/>
      <c r="D633" s="124"/>
      <c r="E633" s="126"/>
      <c r="F633" s="124"/>
      <c r="G633" s="124"/>
    </row>
    <row r="634" spans="1:7">
      <c r="A634" s="46"/>
      <c r="B634" s="124"/>
      <c r="C634" s="125"/>
      <c r="D634" s="124"/>
      <c r="E634" s="126"/>
      <c r="F634" s="124"/>
      <c r="G634" s="124"/>
    </row>
    <row r="635" spans="1:7">
      <c r="A635" s="46"/>
      <c r="B635" s="124"/>
      <c r="C635" s="125"/>
      <c r="D635" s="124"/>
      <c r="E635" s="126"/>
      <c r="F635" s="124"/>
      <c r="G635" s="124"/>
    </row>
    <row r="636" spans="1:7">
      <c r="A636" s="46"/>
      <c r="B636" s="124"/>
      <c r="C636" s="125"/>
      <c r="D636" s="124"/>
      <c r="E636" s="126"/>
      <c r="F636" s="124"/>
      <c r="G636" s="124"/>
    </row>
    <row r="637" spans="1:7">
      <c r="A637" s="46"/>
      <c r="B637" s="124"/>
      <c r="C637" s="125"/>
      <c r="D637" s="124"/>
      <c r="E637" s="126"/>
      <c r="F637" s="124"/>
      <c r="G637" s="124"/>
    </row>
    <row r="638" spans="1:7">
      <c r="A638" s="46"/>
      <c r="B638" s="124"/>
      <c r="C638" s="125"/>
      <c r="D638" s="124"/>
      <c r="E638" s="126"/>
      <c r="F638" s="124"/>
      <c r="G638" s="124"/>
    </row>
    <row r="639" spans="1:7">
      <c r="A639" s="46"/>
      <c r="B639" s="124"/>
      <c r="C639" s="125"/>
      <c r="D639" s="124"/>
      <c r="E639" s="126"/>
      <c r="F639" s="124"/>
      <c r="G639" s="124"/>
    </row>
    <row r="640" spans="1:7">
      <c r="A640" s="46"/>
      <c r="B640" s="124"/>
      <c r="C640" s="125"/>
      <c r="D640" s="124"/>
      <c r="E640" s="126"/>
      <c r="F640" s="124"/>
      <c r="G640" s="124"/>
    </row>
    <row r="641" spans="1:7">
      <c r="A641" s="46"/>
      <c r="B641" s="124"/>
      <c r="C641" s="125"/>
      <c r="D641" s="124"/>
      <c r="E641" s="126"/>
      <c r="F641" s="124"/>
      <c r="G641" s="124"/>
    </row>
    <row r="642" spans="1:7">
      <c r="A642" s="46"/>
      <c r="B642" s="124"/>
      <c r="C642" s="125"/>
      <c r="D642" s="124"/>
      <c r="E642" s="126"/>
      <c r="F642" s="124"/>
      <c r="G642" s="124"/>
    </row>
    <row r="643" spans="1:7">
      <c r="A643" s="46"/>
      <c r="B643" s="124"/>
      <c r="C643" s="125"/>
      <c r="D643" s="124"/>
      <c r="E643" s="126"/>
      <c r="F643" s="124"/>
      <c r="G643" s="124"/>
    </row>
    <row r="644" spans="1:7">
      <c r="A644" s="46"/>
      <c r="B644" s="124"/>
      <c r="C644" s="125"/>
      <c r="D644" s="124"/>
      <c r="E644" s="126"/>
      <c r="F644" s="124"/>
      <c r="G644" s="124"/>
    </row>
    <row r="645" spans="1:7">
      <c r="A645" s="46"/>
      <c r="B645" s="124"/>
      <c r="C645" s="125"/>
      <c r="D645" s="124"/>
      <c r="E645" s="126"/>
      <c r="F645" s="124"/>
      <c r="G645" s="124"/>
    </row>
    <row r="646" spans="1:7">
      <c r="A646" s="46"/>
      <c r="B646" s="124"/>
      <c r="C646" s="125"/>
      <c r="D646" s="124"/>
      <c r="E646" s="126"/>
      <c r="F646" s="124"/>
      <c r="G646" s="124"/>
    </row>
    <row r="647" spans="1:7">
      <c r="A647" s="46"/>
      <c r="B647" s="124"/>
      <c r="C647" s="125"/>
      <c r="D647" s="124"/>
      <c r="E647" s="126"/>
      <c r="F647" s="124"/>
      <c r="G647" s="124"/>
    </row>
    <row r="648" spans="1:7">
      <c r="A648" s="46"/>
      <c r="B648" s="124"/>
      <c r="C648" s="125"/>
      <c r="D648" s="124"/>
      <c r="E648" s="126"/>
      <c r="F648" s="124"/>
      <c r="G648" s="124"/>
    </row>
    <row r="649" spans="1:7">
      <c r="A649" s="46"/>
      <c r="B649" s="124"/>
      <c r="C649" s="125"/>
      <c r="D649" s="124"/>
      <c r="E649" s="126"/>
      <c r="F649" s="124"/>
      <c r="G649" s="124"/>
    </row>
    <row r="650" spans="1:7">
      <c r="A650" s="46"/>
      <c r="B650" s="124"/>
      <c r="C650" s="125"/>
      <c r="D650" s="124"/>
      <c r="E650" s="126"/>
      <c r="F650" s="124"/>
      <c r="G650" s="124"/>
    </row>
    <row r="651" spans="1:7">
      <c r="A651" s="46"/>
      <c r="B651" s="124"/>
      <c r="C651" s="125"/>
      <c r="D651" s="124"/>
      <c r="E651" s="126"/>
      <c r="F651" s="124"/>
      <c r="G651" s="124"/>
    </row>
    <row r="652" spans="1:7">
      <c r="A652" s="46"/>
      <c r="B652" s="124"/>
      <c r="C652" s="125"/>
      <c r="D652" s="124"/>
      <c r="E652" s="126"/>
      <c r="F652" s="124"/>
      <c r="G652" s="124"/>
    </row>
    <row r="653" spans="1:7">
      <c r="A653" s="46"/>
      <c r="B653" s="124"/>
      <c r="C653" s="125"/>
      <c r="D653" s="124"/>
      <c r="E653" s="126"/>
      <c r="F653" s="124"/>
      <c r="G653" s="124"/>
    </row>
    <row r="654" spans="1:7">
      <c r="A654" s="46"/>
      <c r="B654" s="124"/>
      <c r="C654" s="125"/>
      <c r="D654" s="124"/>
      <c r="E654" s="126"/>
      <c r="F654" s="124"/>
      <c r="G654" s="124"/>
    </row>
    <row r="655" spans="1:7">
      <c r="A655" s="46"/>
      <c r="B655" s="124"/>
      <c r="C655" s="125"/>
      <c r="D655" s="124"/>
      <c r="E655" s="126"/>
      <c r="F655" s="124"/>
      <c r="G655" s="124"/>
    </row>
    <row r="656" spans="1:7">
      <c r="A656" s="46"/>
      <c r="B656" s="124"/>
      <c r="C656" s="125"/>
      <c r="D656" s="124"/>
      <c r="E656" s="126"/>
      <c r="F656" s="124"/>
      <c r="G656" s="124"/>
    </row>
    <row r="657" spans="1:7">
      <c r="A657" s="46"/>
      <c r="B657" s="124"/>
      <c r="C657" s="125"/>
      <c r="D657" s="124"/>
      <c r="E657" s="126"/>
      <c r="F657" s="124"/>
      <c r="G657" s="124"/>
    </row>
    <row r="658" spans="1:7">
      <c r="A658" s="46"/>
      <c r="B658" s="124"/>
      <c r="C658" s="125"/>
      <c r="D658" s="124"/>
      <c r="E658" s="126"/>
      <c r="F658" s="124"/>
      <c r="G658" s="124"/>
    </row>
    <row r="659" spans="1:7">
      <c r="A659" s="46"/>
      <c r="B659" s="124"/>
      <c r="C659" s="125"/>
      <c r="D659" s="124"/>
      <c r="E659" s="126"/>
      <c r="F659" s="124"/>
      <c r="G659" s="124"/>
    </row>
    <row r="660" spans="1:7">
      <c r="A660" s="46"/>
      <c r="B660" s="124"/>
      <c r="C660" s="125"/>
      <c r="D660" s="124"/>
      <c r="E660" s="126"/>
      <c r="F660" s="124"/>
      <c r="G660" s="124"/>
    </row>
    <row r="661" spans="1:7">
      <c r="A661" s="46"/>
      <c r="B661" s="124"/>
      <c r="C661" s="125"/>
      <c r="D661" s="124"/>
      <c r="E661" s="126"/>
      <c r="F661" s="124"/>
      <c r="G661" s="124"/>
    </row>
    <row r="662" spans="1:7">
      <c r="A662" s="46"/>
      <c r="B662" s="124"/>
      <c r="C662" s="125"/>
      <c r="D662" s="124"/>
      <c r="E662" s="126"/>
      <c r="F662" s="124"/>
      <c r="G662" s="124"/>
    </row>
    <row r="663" spans="1:7">
      <c r="A663" s="46"/>
      <c r="B663" s="124"/>
      <c r="C663" s="125"/>
      <c r="D663" s="124"/>
      <c r="E663" s="126"/>
      <c r="F663" s="124"/>
      <c r="G663" s="124"/>
    </row>
    <row r="664" spans="1:7">
      <c r="A664" s="46"/>
      <c r="B664" s="124"/>
      <c r="C664" s="125"/>
      <c r="D664" s="124"/>
      <c r="E664" s="126"/>
      <c r="F664" s="124"/>
      <c r="G664" s="124"/>
    </row>
    <row r="665" spans="1:7">
      <c r="A665" s="46"/>
      <c r="B665" s="124"/>
      <c r="C665" s="125"/>
      <c r="D665" s="124"/>
      <c r="E665" s="126"/>
      <c r="F665" s="124"/>
      <c r="G665" s="124"/>
    </row>
    <row r="666" spans="1:7">
      <c r="A666" s="46"/>
      <c r="B666" s="124"/>
      <c r="C666" s="125"/>
      <c r="D666" s="124"/>
      <c r="E666" s="126"/>
      <c r="F666" s="124"/>
      <c r="G666" s="124"/>
    </row>
    <row r="667" spans="1:7">
      <c r="A667" s="46"/>
      <c r="B667" s="124"/>
      <c r="C667" s="125"/>
      <c r="D667" s="124"/>
      <c r="E667" s="126"/>
      <c r="F667" s="124"/>
      <c r="G667" s="124"/>
    </row>
    <row r="668" spans="1:7">
      <c r="A668" s="46"/>
      <c r="B668" s="124"/>
      <c r="C668" s="125"/>
      <c r="D668" s="124"/>
      <c r="E668" s="126"/>
      <c r="F668" s="124"/>
      <c r="G668" s="124"/>
    </row>
    <row r="669" spans="1:7">
      <c r="A669" s="46"/>
      <c r="B669" s="124"/>
      <c r="C669" s="125"/>
      <c r="D669" s="124"/>
      <c r="E669" s="126"/>
      <c r="F669" s="124"/>
      <c r="G669" s="124"/>
    </row>
    <row r="670" spans="1:7">
      <c r="A670" s="46"/>
      <c r="B670" s="124"/>
      <c r="C670" s="125"/>
      <c r="D670" s="124"/>
      <c r="E670" s="126"/>
      <c r="F670" s="124"/>
      <c r="G670" s="124"/>
    </row>
    <row r="671" spans="1:7">
      <c r="A671" s="46"/>
      <c r="B671" s="124"/>
      <c r="C671" s="125"/>
      <c r="D671" s="124"/>
      <c r="E671" s="126"/>
      <c r="F671" s="124"/>
      <c r="G671" s="124"/>
    </row>
    <row r="672" spans="1:7">
      <c r="A672" s="46"/>
      <c r="B672" s="124"/>
      <c r="C672" s="125"/>
      <c r="D672" s="124"/>
      <c r="E672" s="126"/>
      <c r="F672" s="124"/>
      <c r="G672" s="124"/>
    </row>
    <row r="673" spans="1:7">
      <c r="A673" s="46"/>
      <c r="B673" s="124"/>
      <c r="C673" s="125"/>
      <c r="D673" s="124"/>
      <c r="E673" s="126"/>
      <c r="F673" s="124"/>
      <c r="G673" s="124"/>
    </row>
    <row r="674" spans="1:7">
      <c r="A674" s="46"/>
      <c r="B674" s="124"/>
      <c r="C674" s="125"/>
      <c r="D674" s="124"/>
      <c r="E674" s="126"/>
      <c r="F674" s="124"/>
      <c r="G674" s="124"/>
    </row>
    <row r="675" spans="1:7">
      <c r="A675" s="46"/>
      <c r="B675" s="124"/>
      <c r="C675" s="125"/>
      <c r="D675" s="124"/>
      <c r="E675" s="126"/>
      <c r="F675" s="124"/>
      <c r="G675" s="124"/>
    </row>
    <row r="676" spans="1:7">
      <c r="A676" s="46"/>
      <c r="B676" s="124"/>
      <c r="C676" s="125"/>
      <c r="D676" s="124"/>
      <c r="E676" s="126"/>
      <c r="F676" s="124"/>
      <c r="G676" s="124"/>
    </row>
    <row r="677" spans="1:7">
      <c r="A677" s="46"/>
      <c r="B677" s="124"/>
      <c r="C677" s="125"/>
      <c r="D677" s="124"/>
      <c r="E677" s="126"/>
      <c r="F677" s="124"/>
      <c r="G677" s="124"/>
    </row>
    <row r="678" spans="1:7">
      <c r="A678" s="46"/>
      <c r="B678" s="124"/>
      <c r="C678" s="125"/>
      <c r="D678" s="124"/>
      <c r="E678" s="126"/>
      <c r="F678" s="124"/>
      <c r="G678" s="124"/>
    </row>
    <row r="679" spans="1:7">
      <c r="A679" s="46"/>
      <c r="B679" s="124"/>
      <c r="C679" s="125"/>
      <c r="D679" s="124"/>
      <c r="E679" s="126"/>
      <c r="F679" s="124"/>
      <c r="G679" s="124"/>
    </row>
    <row r="680" spans="1:7">
      <c r="A680" s="46"/>
      <c r="B680" s="124"/>
      <c r="C680" s="125"/>
      <c r="D680" s="124"/>
      <c r="E680" s="126"/>
      <c r="F680" s="124"/>
      <c r="G680" s="124"/>
    </row>
    <row r="681" spans="1:7">
      <c r="A681" s="46"/>
      <c r="B681" s="124"/>
      <c r="C681" s="125"/>
      <c r="D681" s="124"/>
      <c r="E681" s="126"/>
      <c r="F681" s="124"/>
      <c r="G681" s="124"/>
    </row>
    <row r="682" spans="1:7">
      <c r="A682" s="46"/>
      <c r="B682" s="124"/>
      <c r="C682" s="125"/>
      <c r="D682" s="124"/>
      <c r="E682" s="126"/>
      <c r="F682" s="124"/>
      <c r="G682" s="124"/>
    </row>
    <row r="683" spans="1:7">
      <c r="A683" s="46"/>
      <c r="B683" s="124"/>
      <c r="C683" s="125"/>
      <c r="D683" s="124"/>
      <c r="E683" s="126"/>
      <c r="F683" s="124"/>
      <c r="G683" s="124"/>
    </row>
    <row r="684" spans="1:7">
      <c r="A684" s="46"/>
      <c r="B684" s="124"/>
      <c r="C684" s="125"/>
      <c r="D684" s="124"/>
      <c r="E684" s="126"/>
      <c r="F684" s="124"/>
      <c r="G684" s="124"/>
    </row>
    <row r="685" spans="1:7">
      <c r="A685" s="46"/>
      <c r="B685" s="124"/>
      <c r="C685" s="125"/>
      <c r="D685" s="124"/>
      <c r="E685" s="126"/>
      <c r="F685" s="124"/>
      <c r="G685" s="124"/>
    </row>
    <row r="686" spans="1:7">
      <c r="A686" s="46"/>
      <c r="B686" s="124"/>
      <c r="C686" s="125"/>
      <c r="D686" s="124"/>
      <c r="E686" s="126"/>
      <c r="F686" s="124"/>
      <c r="G686" s="124"/>
    </row>
    <row r="687" spans="1:7">
      <c r="A687" s="46"/>
      <c r="B687" s="124"/>
      <c r="C687" s="125"/>
      <c r="D687" s="124"/>
      <c r="E687" s="126"/>
      <c r="F687" s="124"/>
      <c r="G687" s="124"/>
    </row>
    <row r="688" spans="1:7">
      <c r="A688" s="46"/>
      <c r="B688" s="124"/>
      <c r="C688" s="125"/>
      <c r="D688" s="124"/>
      <c r="E688" s="126"/>
      <c r="F688" s="124"/>
      <c r="G688" s="124"/>
    </row>
    <row r="689" spans="1:7">
      <c r="A689" s="46"/>
      <c r="B689" s="124"/>
      <c r="C689" s="125"/>
      <c r="D689" s="124"/>
      <c r="E689" s="126"/>
      <c r="F689" s="124"/>
      <c r="G689" s="124"/>
    </row>
    <row r="690" spans="1:7">
      <c r="A690" s="46"/>
      <c r="B690" s="124"/>
      <c r="C690" s="125"/>
      <c r="D690" s="124"/>
      <c r="E690" s="126"/>
      <c r="F690" s="124"/>
      <c r="G690" s="124"/>
    </row>
    <row r="691" spans="1:7">
      <c r="A691" s="46"/>
      <c r="B691" s="124"/>
      <c r="C691" s="125"/>
      <c r="D691" s="124"/>
      <c r="E691" s="126"/>
      <c r="F691" s="124"/>
      <c r="G691" s="124"/>
    </row>
    <row r="692" spans="1:7">
      <c r="A692" s="46"/>
      <c r="B692" s="124"/>
      <c r="C692" s="125"/>
      <c r="D692" s="124"/>
      <c r="E692" s="126"/>
      <c r="F692" s="124"/>
      <c r="G692" s="124"/>
    </row>
    <row r="693" spans="1:7">
      <c r="A693" s="46"/>
      <c r="B693" s="124"/>
      <c r="C693" s="125"/>
      <c r="D693" s="124"/>
      <c r="E693" s="126"/>
      <c r="F693" s="124"/>
      <c r="G693" s="124"/>
    </row>
    <row r="694" spans="1:7">
      <c r="A694" s="46"/>
      <c r="B694" s="124"/>
      <c r="C694" s="125"/>
      <c r="D694" s="124"/>
      <c r="E694" s="126"/>
      <c r="F694" s="124"/>
      <c r="G694" s="124"/>
    </row>
    <row r="695" spans="1:7">
      <c r="A695" s="46"/>
      <c r="B695" s="124"/>
      <c r="C695" s="125"/>
      <c r="D695" s="124"/>
      <c r="E695" s="126"/>
      <c r="F695" s="124"/>
      <c r="G695" s="124"/>
    </row>
    <row r="696" spans="1:7">
      <c r="A696" s="46"/>
      <c r="B696" s="124"/>
      <c r="C696" s="125"/>
      <c r="D696" s="124"/>
      <c r="E696" s="126"/>
      <c r="F696" s="124"/>
      <c r="G696" s="124"/>
    </row>
    <row r="697" spans="1:7">
      <c r="A697" s="46"/>
      <c r="B697" s="124"/>
      <c r="C697" s="125"/>
      <c r="D697" s="124"/>
      <c r="E697" s="126"/>
      <c r="F697" s="124"/>
      <c r="G697" s="124"/>
    </row>
    <row r="698" spans="1:7">
      <c r="A698" s="46"/>
      <c r="B698" s="124"/>
      <c r="C698" s="125"/>
      <c r="D698" s="124"/>
      <c r="E698" s="126"/>
      <c r="F698" s="124"/>
      <c r="G698" s="124"/>
    </row>
    <row r="699" spans="1:7">
      <c r="A699" s="46"/>
      <c r="B699" s="124"/>
      <c r="C699" s="125"/>
      <c r="D699" s="124"/>
      <c r="E699" s="126"/>
      <c r="F699" s="124"/>
      <c r="G699" s="124"/>
    </row>
    <row r="700" spans="1:7">
      <c r="A700" s="46"/>
      <c r="B700" s="124"/>
      <c r="C700" s="125"/>
      <c r="D700" s="124"/>
      <c r="E700" s="126"/>
      <c r="F700" s="124"/>
      <c r="G700" s="124"/>
    </row>
    <row r="701" spans="1:7">
      <c r="A701" s="46"/>
      <c r="B701" s="124"/>
      <c r="C701" s="125"/>
      <c r="D701" s="124"/>
      <c r="E701" s="126"/>
      <c r="F701" s="124"/>
      <c r="G701" s="124"/>
    </row>
    <row r="702" spans="1:7">
      <c r="A702" s="46"/>
      <c r="B702" s="124"/>
      <c r="C702" s="125"/>
      <c r="D702" s="124"/>
      <c r="E702" s="126"/>
      <c r="F702" s="124"/>
      <c r="G702" s="124"/>
    </row>
    <row r="703" spans="1:7">
      <c r="A703" s="46"/>
      <c r="B703" s="124"/>
      <c r="C703" s="125"/>
      <c r="D703" s="124"/>
      <c r="E703" s="126"/>
      <c r="F703" s="124"/>
      <c r="G703" s="124"/>
    </row>
    <row r="704" spans="1:7">
      <c r="A704" s="46"/>
      <c r="B704" s="124"/>
      <c r="C704" s="125"/>
      <c r="D704" s="124"/>
      <c r="E704" s="126"/>
      <c r="F704" s="124"/>
      <c r="G704" s="124"/>
    </row>
    <row r="705" spans="1:7">
      <c r="A705" s="46"/>
      <c r="B705" s="124"/>
      <c r="C705" s="125"/>
      <c r="D705" s="124"/>
      <c r="E705" s="126"/>
      <c r="F705" s="124"/>
      <c r="G705" s="124"/>
    </row>
    <row r="706" spans="1:7">
      <c r="A706" s="46"/>
      <c r="B706" s="124"/>
      <c r="C706" s="125"/>
      <c r="D706" s="124"/>
      <c r="E706" s="126"/>
      <c r="F706" s="124"/>
      <c r="G706" s="124"/>
    </row>
    <row r="707" spans="1:7">
      <c r="A707" s="46"/>
      <c r="B707" s="124"/>
      <c r="C707" s="125"/>
      <c r="D707" s="124"/>
      <c r="E707" s="126"/>
      <c r="F707" s="124"/>
      <c r="G707" s="124"/>
    </row>
    <row r="708" spans="1:7">
      <c r="A708" s="46"/>
      <c r="B708" s="124"/>
      <c r="C708" s="125"/>
      <c r="D708" s="124"/>
      <c r="E708" s="126"/>
      <c r="F708" s="124"/>
      <c r="G708" s="124"/>
    </row>
    <row r="709" spans="1:7">
      <c r="A709" s="46"/>
      <c r="B709" s="124"/>
      <c r="C709" s="125"/>
      <c r="D709" s="124"/>
      <c r="E709" s="126"/>
      <c r="F709" s="124"/>
      <c r="G709" s="124"/>
    </row>
    <row r="710" spans="1:7">
      <c r="A710" s="46"/>
      <c r="B710" s="124"/>
      <c r="C710" s="125"/>
      <c r="D710" s="124"/>
      <c r="E710" s="126"/>
      <c r="F710" s="124"/>
      <c r="G710" s="124"/>
    </row>
    <row r="711" spans="1:7">
      <c r="A711" s="46"/>
      <c r="B711" s="124"/>
      <c r="C711" s="125"/>
      <c r="D711" s="124"/>
      <c r="E711" s="126"/>
      <c r="F711" s="124"/>
      <c r="G711" s="124"/>
    </row>
    <row r="712" spans="1:7">
      <c r="A712" s="46"/>
      <c r="B712" s="124"/>
      <c r="C712" s="125"/>
      <c r="D712" s="124"/>
      <c r="E712" s="126"/>
      <c r="F712" s="124"/>
      <c r="G712" s="124"/>
    </row>
    <row r="713" spans="1:7">
      <c r="A713" s="46"/>
      <c r="B713" s="124"/>
      <c r="C713" s="125"/>
      <c r="D713" s="124"/>
      <c r="E713" s="126"/>
      <c r="F713" s="124"/>
      <c r="G713" s="124"/>
    </row>
    <row r="714" spans="1:7">
      <c r="A714" s="46"/>
      <c r="B714" s="124"/>
      <c r="C714" s="125"/>
      <c r="D714" s="124"/>
      <c r="E714" s="126"/>
      <c r="F714" s="124"/>
      <c r="G714" s="124"/>
    </row>
    <row r="715" spans="1:7">
      <c r="A715" s="46"/>
      <c r="B715" s="124"/>
      <c r="C715" s="125"/>
      <c r="D715" s="124"/>
      <c r="E715" s="126"/>
      <c r="F715" s="124"/>
      <c r="G715" s="124"/>
    </row>
    <row r="716" spans="1:7">
      <c r="A716" s="46"/>
      <c r="B716" s="124"/>
      <c r="C716" s="125"/>
      <c r="D716" s="124"/>
      <c r="E716" s="126"/>
      <c r="F716" s="124"/>
      <c r="G716" s="124"/>
    </row>
    <row r="717" spans="1:7">
      <c r="A717" s="46"/>
      <c r="B717" s="124"/>
      <c r="C717" s="125"/>
      <c r="D717" s="124"/>
      <c r="E717" s="126"/>
      <c r="F717" s="124"/>
      <c r="G717" s="124"/>
    </row>
    <row r="718" spans="1:7">
      <c r="A718" s="46"/>
      <c r="B718" s="124"/>
      <c r="C718" s="125"/>
      <c r="D718" s="124"/>
      <c r="E718" s="126"/>
      <c r="F718" s="124"/>
      <c r="G718" s="124"/>
    </row>
    <row r="719" spans="1:7">
      <c r="A719" s="46"/>
      <c r="B719" s="124"/>
      <c r="C719" s="125"/>
      <c r="D719" s="124"/>
      <c r="E719" s="126"/>
      <c r="F719" s="124"/>
      <c r="G719" s="124"/>
    </row>
    <row r="720" spans="1:7">
      <c r="A720" s="46"/>
      <c r="B720" s="124"/>
      <c r="C720" s="125"/>
      <c r="D720" s="124"/>
      <c r="E720" s="126"/>
      <c r="F720" s="124"/>
      <c r="G720" s="124"/>
    </row>
    <row r="721" spans="1:7">
      <c r="A721" s="46"/>
      <c r="B721" s="124"/>
      <c r="C721" s="125"/>
      <c r="D721" s="124"/>
      <c r="E721" s="126"/>
      <c r="F721" s="124"/>
      <c r="G721" s="124"/>
    </row>
    <row r="722" spans="1:7">
      <c r="A722" s="46"/>
      <c r="B722" s="124"/>
      <c r="C722" s="125"/>
      <c r="D722" s="124"/>
      <c r="E722" s="126"/>
      <c r="F722" s="124"/>
      <c r="G722" s="124"/>
    </row>
    <row r="723" spans="1:7">
      <c r="A723" s="46"/>
      <c r="B723" s="124"/>
      <c r="C723" s="125"/>
      <c r="D723" s="124"/>
      <c r="E723" s="126"/>
      <c r="F723" s="124"/>
      <c r="G723" s="124"/>
    </row>
    <row r="724" spans="1:7">
      <c r="A724" s="46"/>
      <c r="B724" s="124"/>
      <c r="C724" s="125"/>
      <c r="D724" s="124"/>
      <c r="E724" s="126"/>
      <c r="F724" s="124"/>
      <c r="G724" s="124"/>
    </row>
    <row r="725" spans="1:7">
      <c r="A725" s="46"/>
      <c r="B725" s="124"/>
      <c r="C725" s="125"/>
      <c r="D725" s="124"/>
      <c r="E725" s="126"/>
      <c r="F725" s="124"/>
      <c r="G725" s="124"/>
    </row>
    <row r="726" spans="1:7">
      <c r="A726" s="46"/>
      <c r="B726" s="124"/>
      <c r="C726" s="125"/>
      <c r="D726" s="124"/>
      <c r="E726" s="126"/>
      <c r="F726" s="124"/>
      <c r="G726" s="124"/>
    </row>
    <row r="727" spans="1:7">
      <c r="A727" s="46"/>
      <c r="B727" s="124"/>
      <c r="C727" s="125"/>
      <c r="D727" s="124"/>
      <c r="E727" s="126"/>
      <c r="F727" s="124"/>
      <c r="G727" s="124"/>
    </row>
    <row r="728" spans="1:7">
      <c r="A728" s="46"/>
      <c r="B728" s="124"/>
      <c r="C728" s="125"/>
      <c r="D728" s="124"/>
      <c r="E728" s="126"/>
      <c r="F728" s="124"/>
      <c r="G728" s="124"/>
    </row>
    <row r="729" spans="1:7">
      <c r="A729" s="46"/>
      <c r="B729" s="124"/>
      <c r="C729" s="125"/>
      <c r="D729" s="124"/>
      <c r="E729" s="126"/>
      <c r="F729" s="124"/>
      <c r="G729" s="124"/>
    </row>
    <row r="730" spans="1:7">
      <c r="A730" s="46"/>
      <c r="B730" s="124"/>
      <c r="C730" s="125"/>
      <c r="D730" s="124"/>
      <c r="E730" s="126"/>
      <c r="F730" s="124"/>
      <c r="G730" s="124"/>
    </row>
    <row r="731" spans="1:7">
      <c r="A731" s="46"/>
      <c r="B731" s="124"/>
      <c r="C731" s="125"/>
      <c r="D731" s="124"/>
      <c r="E731" s="126"/>
      <c r="F731" s="124"/>
      <c r="G731" s="124"/>
    </row>
    <row r="732" spans="1:7">
      <c r="A732" s="46"/>
      <c r="B732" s="124"/>
      <c r="C732" s="125"/>
      <c r="D732" s="124"/>
      <c r="E732" s="126"/>
      <c r="F732" s="124"/>
      <c r="G732" s="124"/>
    </row>
    <row r="733" spans="1:7">
      <c r="A733" s="46"/>
      <c r="B733" s="124"/>
      <c r="C733" s="125"/>
      <c r="D733" s="124"/>
      <c r="E733" s="126"/>
      <c r="F733" s="124"/>
      <c r="G733" s="124"/>
    </row>
    <row r="734" spans="1:7">
      <c r="A734" s="46"/>
      <c r="B734" s="124"/>
      <c r="C734" s="125"/>
      <c r="D734" s="124"/>
      <c r="E734" s="126"/>
      <c r="F734" s="124"/>
      <c r="G734" s="124"/>
    </row>
    <row r="735" spans="1:7">
      <c r="A735" s="46"/>
      <c r="B735" s="124"/>
      <c r="C735" s="125"/>
      <c r="D735" s="124"/>
      <c r="E735" s="126"/>
      <c r="F735" s="124"/>
      <c r="G735" s="124"/>
    </row>
    <row r="736" spans="1:7">
      <c r="A736" s="46"/>
      <c r="B736" s="124"/>
      <c r="C736" s="125"/>
      <c r="D736" s="124"/>
      <c r="E736" s="126"/>
      <c r="F736" s="124"/>
      <c r="G736" s="124"/>
    </row>
    <row r="737" spans="1:7">
      <c r="A737" s="46"/>
      <c r="B737" s="124"/>
      <c r="C737" s="125"/>
      <c r="D737" s="124"/>
      <c r="E737" s="126"/>
      <c r="F737" s="124"/>
      <c r="G737" s="124"/>
    </row>
    <row r="738" spans="1:7">
      <c r="A738" s="46"/>
      <c r="B738" s="124"/>
      <c r="C738" s="125"/>
      <c r="D738" s="124"/>
      <c r="E738" s="126"/>
      <c r="F738" s="124"/>
      <c r="G738" s="124"/>
    </row>
    <row r="739" spans="1:7">
      <c r="A739" s="46"/>
      <c r="B739" s="124"/>
      <c r="C739" s="125"/>
      <c r="D739" s="124"/>
      <c r="E739" s="126"/>
      <c r="F739" s="124"/>
      <c r="G739" s="124"/>
    </row>
    <row r="740" spans="1:7">
      <c r="A740" s="46"/>
      <c r="B740" s="124"/>
      <c r="C740" s="125"/>
      <c r="D740" s="124"/>
      <c r="E740" s="126"/>
      <c r="F740" s="124"/>
      <c r="G740" s="124"/>
    </row>
    <row r="741" spans="1:7">
      <c r="A741" s="46"/>
      <c r="B741" s="124"/>
      <c r="C741" s="125"/>
      <c r="D741" s="124"/>
      <c r="E741" s="126"/>
      <c r="F741" s="124"/>
      <c r="G741" s="124"/>
    </row>
    <row r="742" spans="1:7">
      <c r="A742" s="46"/>
      <c r="B742" s="124"/>
      <c r="C742" s="125"/>
      <c r="D742" s="124"/>
      <c r="E742" s="126"/>
      <c r="F742" s="124"/>
      <c r="G742" s="124"/>
    </row>
    <row r="743" spans="1:7">
      <c r="A743" s="46"/>
      <c r="B743" s="124"/>
      <c r="C743" s="125"/>
      <c r="D743" s="124"/>
      <c r="E743" s="126"/>
      <c r="F743" s="124"/>
      <c r="G743" s="124"/>
    </row>
    <row r="744" spans="1:7">
      <c r="A744" s="46"/>
      <c r="B744" s="124"/>
      <c r="C744" s="125"/>
      <c r="D744" s="124"/>
      <c r="E744" s="126"/>
      <c r="F744" s="124"/>
      <c r="G744" s="124"/>
    </row>
    <row r="745" spans="1:7">
      <c r="A745" s="46"/>
      <c r="B745" s="124"/>
      <c r="C745" s="125"/>
      <c r="D745" s="124"/>
      <c r="E745" s="126"/>
      <c r="F745" s="124"/>
      <c r="G745" s="124"/>
    </row>
    <row r="746" spans="1:7">
      <c r="A746" s="46"/>
      <c r="B746" s="124"/>
      <c r="C746" s="125"/>
      <c r="D746" s="124"/>
      <c r="E746" s="126"/>
      <c r="F746" s="124"/>
      <c r="G746" s="124"/>
    </row>
    <row r="747" spans="1:7">
      <c r="A747" s="46"/>
      <c r="B747" s="124"/>
      <c r="C747" s="125"/>
      <c r="D747" s="124"/>
      <c r="E747" s="126"/>
      <c r="F747" s="124"/>
      <c r="G747" s="124"/>
    </row>
    <row r="748" spans="1:7">
      <c r="A748" s="46"/>
      <c r="B748" s="124"/>
      <c r="C748" s="125"/>
      <c r="D748" s="124"/>
      <c r="E748" s="126"/>
      <c r="F748" s="124"/>
      <c r="G748" s="124"/>
    </row>
    <row r="749" spans="1:7">
      <c r="A749" s="46"/>
      <c r="B749" s="124"/>
      <c r="C749" s="125"/>
      <c r="D749" s="124"/>
      <c r="E749" s="126"/>
      <c r="F749" s="124"/>
      <c r="G749" s="124"/>
    </row>
    <row r="750" spans="1:7">
      <c r="A750" s="46"/>
      <c r="B750" s="124"/>
      <c r="C750" s="125"/>
      <c r="D750" s="124"/>
      <c r="E750" s="126"/>
      <c r="F750" s="124"/>
      <c r="G750" s="124"/>
    </row>
    <row r="751" spans="1:7">
      <c r="A751" s="46"/>
      <c r="B751" s="124"/>
      <c r="C751" s="125"/>
      <c r="D751" s="124"/>
      <c r="E751" s="126"/>
      <c r="F751" s="124"/>
      <c r="G751" s="124"/>
    </row>
    <row r="752" spans="1:7">
      <c r="A752" s="46"/>
      <c r="B752" s="124"/>
      <c r="C752" s="125"/>
      <c r="D752" s="124"/>
      <c r="E752" s="126"/>
      <c r="F752" s="124"/>
      <c r="G752" s="124"/>
    </row>
    <row r="753" spans="1:7">
      <c r="A753" s="46"/>
      <c r="B753" s="124"/>
      <c r="C753" s="125"/>
      <c r="D753" s="124"/>
      <c r="E753" s="126"/>
      <c r="F753" s="124"/>
      <c r="G753" s="124"/>
    </row>
    <row r="754" spans="1:7">
      <c r="A754" s="46"/>
      <c r="B754" s="124"/>
      <c r="C754" s="125"/>
      <c r="D754" s="124"/>
      <c r="E754" s="126"/>
      <c r="F754" s="124"/>
      <c r="G754" s="124"/>
    </row>
    <row r="755" spans="1:7">
      <c r="A755" s="46"/>
      <c r="B755" s="124"/>
      <c r="C755" s="125"/>
      <c r="D755" s="124"/>
      <c r="E755" s="126"/>
      <c r="F755" s="124"/>
      <c r="G755" s="124"/>
    </row>
    <row r="756" spans="1:7">
      <c r="A756" s="46"/>
      <c r="B756" s="124"/>
      <c r="C756" s="125"/>
      <c r="D756" s="124"/>
      <c r="E756" s="126"/>
      <c r="F756" s="124"/>
      <c r="G756" s="124"/>
    </row>
    <row r="757" spans="1:7">
      <c r="A757" s="46"/>
      <c r="B757" s="124"/>
      <c r="C757" s="125"/>
      <c r="D757" s="124"/>
      <c r="E757" s="126"/>
      <c r="F757" s="124"/>
      <c r="G757" s="124"/>
    </row>
    <row r="758" spans="1:7">
      <c r="A758" s="46"/>
      <c r="B758" s="124"/>
      <c r="C758" s="125"/>
      <c r="D758" s="124"/>
      <c r="E758" s="126"/>
      <c r="F758" s="124"/>
      <c r="G758" s="124"/>
    </row>
    <row r="759" spans="1:7">
      <c r="A759" s="46"/>
      <c r="B759" s="124"/>
      <c r="C759" s="125"/>
      <c r="D759" s="124"/>
      <c r="E759" s="126"/>
      <c r="F759" s="124"/>
      <c r="G759" s="124"/>
    </row>
    <row r="760" spans="1:7">
      <c r="A760" s="46"/>
      <c r="B760" s="124"/>
      <c r="C760" s="125"/>
      <c r="D760" s="124"/>
      <c r="E760" s="126"/>
      <c r="F760" s="124"/>
      <c r="G760" s="124"/>
    </row>
    <row r="761" spans="1:7">
      <c r="A761" s="46"/>
      <c r="B761" s="124"/>
      <c r="C761" s="125"/>
      <c r="D761" s="124"/>
      <c r="E761" s="126"/>
      <c r="F761" s="124"/>
      <c r="G761" s="124"/>
    </row>
    <row r="762" spans="1:7">
      <c r="A762" s="46"/>
      <c r="B762" s="124"/>
      <c r="C762" s="125"/>
      <c r="D762" s="124"/>
      <c r="E762" s="126"/>
      <c r="F762" s="124"/>
      <c r="G762" s="124"/>
    </row>
    <row r="763" spans="1:7">
      <c r="A763" s="46"/>
      <c r="B763" s="124"/>
      <c r="C763" s="125"/>
      <c r="D763" s="124"/>
      <c r="E763" s="126"/>
      <c r="F763" s="124"/>
      <c r="G763" s="124"/>
    </row>
    <row r="764" spans="1:7">
      <c r="A764" s="46"/>
      <c r="B764" s="124"/>
      <c r="C764" s="125"/>
      <c r="D764" s="124"/>
      <c r="E764" s="126"/>
      <c r="F764" s="124"/>
      <c r="G764" s="124"/>
    </row>
    <row r="765" spans="1:7">
      <c r="A765" s="46"/>
      <c r="B765" s="124"/>
      <c r="C765" s="125"/>
      <c r="D765" s="124"/>
      <c r="E765" s="126"/>
      <c r="F765" s="124"/>
      <c r="G765" s="124"/>
    </row>
    <row r="766" spans="1:7">
      <c r="A766" s="46"/>
      <c r="B766" s="124"/>
      <c r="C766" s="125"/>
      <c r="D766" s="124"/>
      <c r="E766" s="126"/>
      <c r="F766" s="124"/>
      <c r="G766" s="124"/>
    </row>
    <row r="767" spans="1:7">
      <c r="A767" s="46"/>
      <c r="B767" s="124"/>
      <c r="C767" s="125"/>
      <c r="D767" s="124"/>
      <c r="E767" s="126"/>
      <c r="F767" s="124"/>
      <c r="G767" s="124"/>
    </row>
    <row r="768" spans="1:7">
      <c r="A768" s="46"/>
      <c r="B768" s="124"/>
      <c r="C768" s="125"/>
      <c r="D768" s="124"/>
      <c r="E768" s="126"/>
      <c r="F768" s="124"/>
      <c r="G768" s="124"/>
    </row>
    <row r="769" spans="1:7">
      <c r="A769" s="46"/>
      <c r="B769" s="124"/>
      <c r="C769" s="125"/>
      <c r="D769" s="124"/>
      <c r="E769" s="126"/>
      <c r="F769" s="124"/>
      <c r="G769" s="124"/>
    </row>
    <row r="770" spans="1:7">
      <c r="A770" s="46"/>
      <c r="B770" s="124"/>
      <c r="C770" s="125"/>
      <c r="D770" s="124"/>
      <c r="E770" s="126"/>
      <c r="F770" s="124"/>
      <c r="G770" s="124"/>
    </row>
    <row r="771" spans="1:7">
      <c r="A771" s="46"/>
      <c r="B771" s="124"/>
      <c r="C771" s="125"/>
      <c r="D771" s="124"/>
      <c r="E771" s="126"/>
      <c r="F771" s="124"/>
      <c r="G771" s="124"/>
    </row>
    <row r="772" spans="1:7">
      <c r="A772" s="46"/>
      <c r="B772" s="124"/>
      <c r="C772" s="125"/>
      <c r="D772" s="124"/>
      <c r="E772" s="126"/>
      <c r="F772" s="124"/>
      <c r="G772" s="124"/>
    </row>
    <row r="773" spans="1:7">
      <c r="A773" s="46"/>
      <c r="B773" s="124"/>
      <c r="C773" s="125"/>
      <c r="D773" s="124"/>
      <c r="E773" s="126"/>
      <c r="F773" s="124"/>
      <c r="G773" s="124"/>
    </row>
    <row r="774" spans="1:7">
      <c r="A774" s="46"/>
      <c r="B774" s="124"/>
      <c r="C774" s="125"/>
      <c r="D774" s="124"/>
      <c r="E774" s="126"/>
      <c r="F774" s="124"/>
      <c r="G774" s="124"/>
    </row>
    <row r="775" spans="1:7">
      <c r="A775" s="46"/>
      <c r="B775" s="124"/>
      <c r="C775" s="125"/>
      <c r="D775" s="124"/>
      <c r="E775" s="126"/>
      <c r="F775" s="124"/>
      <c r="G775" s="124"/>
    </row>
    <row r="776" spans="1:7">
      <c r="A776" s="46"/>
      <c r="B776" s="124"/>
      <c r="C776" s="125"/>
      <c r="D776" s="124"/>
      <c r="E776" s="126"/>
      <c r="F776" s="124"/>
      <c r="G776" s="124"/>
    </row>
    <row r="777" spans="1:7">
      <c r="A777" s="46"/>
      <c r="B777" s="124"/>
      <c r="C777" s="125"/>
      <c r="D777" s="124"/>
      <c r="E777" s="126"/>
      <c r="F777" s="124"/>
      <c r="G777" s="124"/>
    </row>
    <row r="778" spans="1:7">
      <c r="A778" s="46"/>
      <c r="B778" s="124"/>
      <c r="C778" s="125"/>
      <c r="D778" s="124"/>
      <c r="E778" s="126"/>
      <c r="F778" s="124"/>
      <c r="G778" s="124"/>
    </row>
    <row r="779" spans="1:7">
      <c r="A779" s="46"/>
      <c r="B779" s="124"/>
      <c r="C779" s="125"/>
      <c r="D779" s="124"/>
      <c r="E779" s="126"/>
      <c r="F779" s="124"/>
      <c r="G779" s="124"/>
    </row>
    <row r="780" spans="1:7">
      <c r="A780" s="46"/>
      <c r="B780" s="124"/>
      <c r="C780" s="125"/>
      <c r="D780" s="124"/>
      <c r="E780" s="126"/>
      <c r="F780" s="124"/>
      <c r="G780" s="124"/>
    </row>
    <row r="781" spans="1:7">
      <c r="A781" s="46"/>
      <c r="B781" s="124"/>
      <c r="C781" s="125"/>
      <c r="D781" s="124"/>
      <c r="E781" s="126"/>
      <c r="F781" s="124"/>
      <c r="G781" s="124"/>
    </row>
    <row r="782" spans="1:7">
      <c r="A782" s="46"/>
      <c r="B782" s="124"/>
      <c r="C782" s="125"/>
      <c r="D782" s="124"/>
      <c r="E782" s="126"/>
      <c r="F782" s="124"/>
      <c r="G782" s="124"/>
    </row>
    <row r="783" spans="1:7">
      <c r="A783" s="46"/>
      <c r="B783" s="124"/>
      <c r="C783" s="125"/>
      <c r="D783" s="124"/>
      <c r="E783" s="126"/>
      <c r="F783" s="124"/>
      <c r="G783" s="124"/>
    </row>
    <row r="784" spans="1:7">
      <c r="A784" s="46"/>
      <c r="B784" s="124"/>
      <c r="C784" s="125"/>
      <c r="D784" s="124"/>
      <c r="E784" s="126"/>
      <c r="F784" s="124"/>
      <c r="G784" s="124"/>
    </row>
    <row r="785" spans="1:7">
      <c r="A785" s="46"/>
      <c r="B785" s="124"/>
      <c r="C785" s="125"/>
      <c r="D785" s="124"/>
      <c r="E785" s="126"/>
      <c r="F785" s="124"/>
      <c r="G785" s="124"/>
    </row>
    <row r="786" spans="1:7">
      <c r="A786" s="46"/>
      <c r="B786" s="124"/>
      <c r="C786" s="125"/>
      <c r="D786" s="124"/>
      <c r="E786" s="126"/>
      <c r="F786" s="124"/>
      <c r="G786" s="124"/>
    </row>
    <row r="787" spans="1:7">
      <c r="A787" s="46"/>
      <c r="B787" s="124"/>
      <c r="C787" s="125"/>
      <c r="D787" s="124"/>
      <c r="E787" s="126"/>
      <c r="F787" s="124"/>
      <c r="G787" s="124"/>
    </row>
    <row r="788" spans="1:7">
      <c r="A788" s="46"/>
      <c r="B788" s="124"/>
      <c r="C788" s="125"/>
      <c r="D788" s="124"/>
      <c r="E788" s="126"/>
      <c r="F788" s="124"/>
      <c r="G788" s="124"/>
    </row>
    <row r="789" spans="1:7">
      <c r="A789" s="46"/>
      <c r="B789" s="124"/>
      <c r="C789" s="125"/>
      <c r="D789" s="124"/>
      <c r="E789" s="126"/>
      <c r="F789" s="124"/>
      <c r="G789" s="124"/>
    </row>
    <row r="790" spans="1:7">
      <c r="A790" s="46"/>
      <c r="B790" s="124"/>
      <c r="C790" s="125"/>
      <c r="D790" s="124"/>
      <c r="E790" s="126"/>
      <c r="F790" s="124"/>
      <c r="G790" s="124"/>
    </row>
    <row r="791" spans="1:7">
      <c r="A791" s="46"/>
      <c r="B791" s="124"/>
      <c r="C791" s="125"/>
      <c r="D791" s="124"/>
      <c r="E791" s="126"/>
      <c r="F791" s="124"/>
      <c r="G791" s="124"/>
    </row>
    <row r="792" spans="1:7">
      <c r="A792" s="46"/>
      <c r="B792" s="124"/>
      <c r="C792" s="125"/>
      <c r="D792" s="124"/>
      <c r="E792" s="126"/>
      <c r="F792" s="124"/>
      <c r="G792" s="124"/>
    </row>
    <row r="793" spans="1:7">
      <c r="A793" s="46"/>
      <c r="B793" s="124"/>
      <c r="C793" s="125"/>
      <c r="D793" s="124"/>
      <c r="E793" s="126"/>
      <c r="F793" s="124"/>
      <c r="G793" s="124"/>
    </row>
    <row r="794" spans="1:7">
      <c r="A794" s="46"/>
      <c r="B794" s="124"/>
      <c r="C794" s="125"/>
      <c r="D794" s="124"/>
      <c r="E794" s="126"/>
      <c r="F794" s="124"/>
      <c r="G794" s="124"/>
    </row>
    <row r="795" spans="1:7">
      <c r="A795" s="46"/>
      <c r="B795" s="124"/>
      <c r="C795" s="125"/>
      <c r="D795" s="124"/>
      <c r="E795" s="126"/>
      <c r="F795" s="124"/>
      <c r="G795" s="124"/>
    </row>
    <row r="796" spans="1:7">
      <c r="A796" s="46"/>
      <c r="B796" s="124"/>
      <c r="C796" s="125"/>
      <c r="D796" s="124"/>
      <c r="E796" s="126"/>
      <c r="F796" s="124"/>
      <c r="G796" s="124"/>
    </row>
    <row r="797" spans="1:7">
      <c r="A797" s="46"/>
      <c r="B797" s="124"/>
      <c r="C797" s="125"/>
      <c r="D797" s="124"/>
      <c r="E797" s="126"/>
      <c r="F797" s="124"/>
      <c r="G797" s="124"/>
    </row>
    <row r="798" spans="1:7">
      <c r="A798" s="46"/>
      <c r="B798" s="124"/>
      <c r="C798" s="125"/>
      <c r="D798" s="124"/>
      <c r="E798" s="126"/>
      <c r="F798" s="124"/>
      <c r="G798" s="124"/>
    </row>
    <row r="799" spans="1:7">
      <c r="A799" s="46"/>
      <c r="B799" s="124"/>
      <c r="C799" s="125"/>
      <c r="D799" s="124"/>
      <c r="E799" s="126"/>
      <c r="F799" s="124"/>
      <c r="G799" s="124"/>
    </row>
    <row r="800" spans="1:7">
      <c r="A800" s="46"/>
      <c r="B800" s="124"/>
      <c r="C800" s="125"/>
      <c r="D800" s="124"/>
      <c r="E800" s="126"/>
      <c r="F800" s="124"/>
      <c r="G800" s="124"/>
    </row>
    <row r="801" spans="1:7">
      <c r="A801" s="46"/>
      <c r="B801" s="124"/>
      <c r="C801" s="125"/>
      <c r="D801" s="124"/>
      <c r="E801" s="126"/>
      <c r="F801" s="124"/>
      <c r="G801" s="124"/>
    </row>
    <row r="802" spans="1:7">
      <c r="A802" s="46"/>
      <c r="B802" s="124"/>
      <c r="C802" s="125"/>
      <c r="D802" s="124"/>
      <c r="E802" s="126"/>
      <c r="F802" s="124"/>
      <c r="G802" s="124"/>
    </row>
    <row r="803" spans="1:7">
      <c r="A803" s="46"/>
      <c r="B803" s="124"/>
      <c r="C803" s="125"/>
      <c r="D803" s="124"/>
      <c r="E803" s="126"/>
      <c r="F803" s="124"/>
      <c r="G803" s="124"/>
    </row>
    <row r="804" spans="1:7">
      <c r="A804" s="46"/>
      <c r="B804" s="124"/>
      <c r="C804" s="125"/>
      <c r="D804" s="124"/>
      <c r="E804" s="126"/>
      <c r="F804" s="124"/>
      <c r="G804" s="124"/>
    </row>
    <row r="805" spans="1:7">
      <c r="A805" s="46"/>
      <c r="B805" s="124"/>
      <c r="C805" s="125"/>
      <c r="D805" s="124"/>
      <c r="E805" s="126"/>
      <c r="F805" s="124"/>
      <c r="G805" s="124"/>
    </row>
    <row r="806" spans="1:7">
      <c r="A806" s="46"/>
      <c r="B806" s="124"/>
      <c r="C806" s="125"/>
      <c r="D806" s="124"/>
      <c r="E806" s="126"/>
      <c r="F806" s="124"/>
      <c r="G806" s="124"/>
    </row>
    <row r="807" spans="1:7">
      <c r="A807" s="46"/>
      <c r="B807" s="124"/>
      <c r="C807" s="125"/>
      <c r="D807" s="124"/>
      <c r="E807" s="126"/>
      <c r="F807" s="124"/>
      <c r="G807" s="124"/>
    </row>
    <row r="808" spans="1:7">
      <c r="A808" s="46"/>
      <c r="B808" s="124"/>
      <c r="C808" s="125"/>
      <c r="D808" s="124"/>
      <c r="E808" s="126"/>
      <c r="F808" s="124"/>
      <c r="G808" s="124"/>
    </row>
    <row r="809" spans="1:7">
      <c r="A809" s="46"/>
      <c r="B809" s="124"/>
      <c r="C809" s="125"/>
      <c r="D809" s="124"/>
      <c r="E809" s="126"/>
      <c r="F809" s="124"/>
      <c r="G809" s="124"/>
    </row>
    <row r="810" spans="1:7">
      <c r="A810" s="46"/>
      <c r="B810" s="124"/>
      <c r="C810" s="125"/>
      <c r="D810" s="124"/>
      <c r="E810" s="126"/>
      <c r="F810" s="124"/>
      <c r="G810" s="124"/>
    </row>
    <row r="811" spans="1:7">
      <c r="A811" s="46"/>
      <c r="B811" s="124"/>
      <c r="C811" s="125"/>
      <c r="D811" s="124"/>
      <c r="E811" s="126"/>
      <c r="F811" s="124"/>
      <c r="G811" s="124"/>
    </row>
    <row r="812" spans="1:7">
      <c r="A812" s="46"/>
      <c r="B812" s="124"/>
      <c r="C812" s="125"/>
      <c r="D812" s="124"/>
      <c r="E812" s="126"/>
      <c r="F812" s="124"/>
      <c r="G812" s="124"/>
    </row>
    <row r="813" spans="1:7">
      <c r="A813" s="46"/>
      <c r="B813" s="124"/>
      <c r="C813" s="125"/>
      <c r="D813" s="124"/>
      <c r="E813" s="126"/>
      <c r="F813" s="124"/>
      <c r="G813" s="124"/>
    </row>
    <row r="814" spans="1:7">
      <c r="A814" s="46"/>
      <c r="B814" s="124"/>
      <c r="C814" s="125"/>
      <c r="D814" s="124"/>
      <c r="E814" s="126"/>
      <c r="F814" s="124"/>
      <c r="G814" s="124"/>
    </row>
    <row r="815" spans="1:7">
      <c r="A815" s="46"/>
      <c r="B815" s="124"/>
      <c r="C815" s="125"/>
      <c r="D815" s="124"/>
      <c r="E815" s="126"/>
      <c r="F815" s="124"/>
      <c r="G815" s="124"/>
    </row>
    <row r="816" spans="1:7">
      <c r="A816" s="46"/>
      <c r="B816" s="124"/>
      <c r="C816" s="125"/>
      <c r="D816" s="124"/>
      <c r="E816" s="126"/>
      <c r="F816" s="124"/>
      <c r="G816" s="124"/>
    </row>
    <row r="817" spans="1:7">
      <c r="A817" s="46"/>
      <c r="B817" s="124"/>
      <c r="C817" s="125"/>
      <c r="D817" s="124"/>
      <c r="E817" s="126"/>
      <c r="F817" s="124"/>
      <c r="G817" s="124"/>
    </row>
    <row r="818" spans="1:7">
      <c r="A818" s="46"/>
      <c r="B818" s="124"/>
      <c r="C818" s="125"/>
      <c r="D818" s="124"/>
      <c r="E818" s="126"/>
      <c r="F818" s="124"/>
      <c r="G818" s="124"/>
    </row>
    <row r="819" spans="1:7">
      <c r="A819" s="46"/>
      <c r="B819" s="124"/>
      <c r="C819" s="125"/>
      <c r="D819" s="124"/>
      <c r="E819" s="126"/>
      <c r="F819" s="124"/>
      <c r="G819" s="124"/>
    </row>
    <row r="820" spans="1:7">
      <c r="A820" s="46"/>
      <c r="B820" s="124"/>
      <c r="C820" s="125"/>
      <c r="D820" s="124"/>
      <c r="E820" s="126"/>
      <c r="F820" s="124"/>
      <c r="G820" s="124"/>
    </row>
    <row r="821" spans="1:7">
      <c r="A821" s="46"/>
      <c r="B821" s="124"/>
      <c r="C821" s="125"/>
      <c r="D821" s="124"/>
      <c r="E821" s="126"/>
      <c r="F821" s="124"/>
      <c r="G821" s="124"/>
    </row>
    <row r="822" spans="1:7">
      <c r="A822" s="46"/>
      <c r="B822" s="124"/>
      <c r="C822" s="125"/>
      <c r="D822" s="124"/>
      <c r="E822" s="126"/>
      <c r="F822" s="124"/>
      <c r="G822" s="124"/>
    </row>
    <row r="823" spans="1:7">
      <c r="A823" s="46"/>
      <c r="B823" s="124"/>
      <c r="C823" s="125"/>
      <c r="D823" s="124"/>
      <c r="E823" s="126"/>
      <c r="F823" s="124"/>
      <c r="G823" s="124"/>
    </row>
    <row r="824" spans="1:7">
      <c r="A824" s="46"/>
      <c r="B824" s="124"/>
      <c r="C824" s="125"/>
      <c r="D824" s="124"/>
      <c r="E824" s="126"/>
      <c r="F824" s="124"/>
      <c r="G824" s="124"/>
    </row>
    <row r="825" spans="1:7">
      <c r="A825" s="46"/>
      <c r="B825" s="124"/>
      <c r="C825" s="125"/>
      <c r="D825" s="124"/>
      <c r="E825" s="126"/>
      <c r="F825" s="124"/>
      <c r="G825" s="124"/>
    </row>
    <row r="826" spans="1:7">
      <c r="A826" s="46"/>
      <c r="B826" s="124"/>
      <c r="C826" s="125"/>
      <c r="D826" s="124"/>
      <c r="E826" s="126"/>
      <c r="F826" s="124"/>
      <c r="G826" s="124"/>
    </row>
    <row r="827" spans="1:7">
      <c r="A827" s="46"/>
      <c r="B827" s="124"/>
      <c r="C827" s="125"/>
      <c r="D827" s="124"/>
      <c r="E827" s="126"/>
      <c r="F827" s="124"/>
      <c r="G827" s="124"/>
    </row>
    <row r="828" spans="1:7">
      <c r="A828" s="46"/>
      <c r="B828" s="124"/>
      <c r="C828" s="125"/>
      <c r="D828" s="124"/>
      <c r="E828" s="126"/>
      <c r="F828" s="124"/>
      <c r="G828" s="124"/>
    </row>
    <row r="829" spans="1:7">
      <c r="A829" s="46"/>
      <c r="B829" s="124"/>
      <c r="C829" s="125"/>
      <c r="D829" s="124"/>
      <c r="E829" s="126"/>
      <c r="F829" s="124"/>
      <c r="G829" s="124"/>
    </row>
    <row r="830" spans="1:7">
      <c r="A830" s="46"/>
      <c r="B830" s="124"/>
      <c r="C830" s="125"/>
      <c r="D830" s="124"/>
      <c r="E830" s="126"/>
      <c r="F830" s="124"/>
      <c r="G830" s="124"/>
    </row>
    <row r="831" spans="1:7">
      <c r="A831" s="46"/>
      <c r="B831" s="124"/>
      <c r="C831" s="125"/>
      <c r="D831" s="124"/>
      <c r="E831" s="126"/>
      <c r="F831" s="124"/>
      <c r="G831" s="124"/>
    </row>
    <row r="832" spans="1:7">
      <c r="A832" s="46"/>
      <c r="B832" s="124"/>
      <c r="C832" s="125"/>
      <c r="D832" s="124"/>
      <c r="E832" s="126"/>
      <c r="F832" s="124"/>
      <c r="G832" s="124"/>
    </row>
    <row r="833" spans="1:7">
      <c r="A833" s="46"/>
      <c r="B833" s="124"/>
      <c r="C833" s="125"/>
      <c r="D833" s="124"/>
      <c r="E833" s="126"/>
      <c r="F833" s="124"/>
      <c r="G833" s="124"/>
    </row>
    <row r="834" spans="1:7">
      <c r="A834" s="46"/>
      <c r="B834" s="124"/>
      <c r="C834" s="125"/>
      <c r="D834" s="124"/>
      <c r="E834" s="126"/>
      <c r="F834" s="124"/>
      <c r="G834" s="124"/>
    </row>
    <row r="835" spans="1:7">
      <c r="A835" s="46"/>
      <c r="B835" s="124"/>
      <c r="C835" s="125"/>
      <c r="D835" s="124"/>
      <c r="E835" s="126"/>
      <c r="F835" s="124"/>
      <c r="G835" s="124"/>
    </row>
    <row r="836" spans="1:7">
      <c r="A836" s="46"/>
      <c r="B836" s="124"/>
      <c r="C836" s="125"/>
      <c r="D836" s="124"/>
      <c r="E836" s="126"/>
      <c r="F836" s="124"/>
      <c r="G836" s="124"/>
    </row>
    <row r="837" spans="1:7">
      <c r="A837" s="46"/>
      <c r="B837" s="124"/>
      <c r="C837" s="125"/>
      <c r="D837" s="124"/>
      <c r="E837" s="126"/>
      <c r="F837" s="124"/>
      <c r="G837" s="124"/>
    </row>
    <row r="838" spans="1:7">
      <c r="A838" s="46"/>
      <c r="B838" s="124"/>
      <c r="C838" s="125"/>
      <c r="D838" s="124"/>
      <c r="E838" s="126"/>
      <c r="F838" s="124"/>
      <c r="G838" s="124"/>
    </row>
    <row r="839" spans="1:7">
      <c r="A839" s="46"/>
      <c r="B839" s="124"/>
      <c r="C839" s="125"/>
      <c r="D839" s="124"/>
      <c r="E839" s="126"/>
      <c r="F839" s="124"/>
      <c r="G839" s="124"/>
    </row>
    <row r="840" spans="1:7">
      <c r="A840" s="46"/>
      <c r="B840" s="124"/>
      <c r="C840" s="125"/>
      <c r="D840" s="124"/>
      <c r="E840" s="126"/>
      <c r="F840" s="124"/>
      <c r="G840" s="124"/>
    </row>
    <row r="841" spans="1:7">
      <c r="A841" s="46"/>
      <c r="B841" s="124"/>
      <c r="C841" s="125"/>
      <c r="D841" s="124"/>
      <c r="E841" s="126"/>
      <c r="F841" s="124"/>
      <c r="G841" s="124"/>
    </row>
    <row r="842" spans="1:7">
      <c r="A842" s="46"/>
      <c r="B842" s="124"/>
      <c r="C842" s="125"/>
      <c r="D842" s="124"/>
      <c r="E842" s="126"/>
      <c r="F842" s="124"/>
      <c r="G842" s="124"/>
    </row>
    <row r="843" spans="1:7">
      <c r="A843" s="46"/>
      <c r="B843" s="124"/>
      <c r="C843" s="125"/>
      <c r="D843" s="124"/>
      <c r="E843" s="126"/>
      <c r="F843" s="124"/>
      <c r="G843" s="124"/>
    </row>
    <row r="844" spans="1:7">
      <c r="A844" s="46"/>
      <c r="B844" s="124"/>
      <c r="C844" s="125"/>
      <c r="D844" s="124"/>
      <c r="E844" s="126"/>
      <c r="F844" s="124"/>
      <c r="G844" s="124"/>
    </row>
    <row r="845" spans="1:7">
      <c r="A845" s="46"/>
      <c r="B845" s="124"/>
      <c r="C845" s="125"/>
      <c r="D845" s="124"/>
      <c r="E845" s="126"/>
      <c r="F845" s="124"/>
      <c r="G845" s="124"/>
    </row>
    <row r="846" spans="1:7">
      <c r="A846" s="46"/>
      <c r="B846" s="124"/>
      <c r="C846" s="125"/>
      <c r="D846" s="124"/>
      <c r="E846" s="126"/>
      <c r="F846" s="124"/>
      <c r="G846" s="124"/>
    </row>
    <row r="847" spans="1:7">
      <c r="A847" s="46"/>
      <c r="B847" s="124"/>
      <c r="C847" s="125"/>
      <c r="D847" s="124"/>
      <c r="E847" s="126"/>
      <c r="F847" s="124"/>
      <c r="G847" s="124"/>
    </row>
    <row r="848" spans="1:7">
      <c r="A848" s="46"/>
      <c r="B848" s="124"/>
      <c r="C848" s="125"/>
      <c r="D848" s="124"/>
      <c r="E848" s="126"/>
      <c r="F848" s="124"/>
      <c r="G848" s="124"/>
    </row>
    <row r="849" spans="1:7">
      <c r="A849" s="46"/>
      <c r="B849" s="124"/>
      <c r="C849" s="125"/>
      <c r="D849" s="124"/>
      <c r="E849" s="126"/>
      <c r="F849" s="124"/>
      <c r="G849" s="124"/>
    </row>
    <row r="850" spans="1:7">
      <c r="A850" s="46"/>
      <c r="B850" s="124"/>
      <c r="C850" s="125"/>
      <c r="D850" s="124"/>
      <c r="E850" s="126"/>
      <c r="F850" s="124"/>
      <c r="G850" s="124"/>
    </row>
    <row r="851" spans="1:7">
      <c r="A851" s="46"/>
      <c r="B851" s="124"/>
      <c r="C851" s="125"/>
      <c r="D851" s="124"/>
      <c r="E851" s="126"/>
      <c r="F851" s="124"/>
      <c r="G851" s="124"/>
    </row>
    <row r="852" spans="1:7">
      <c r="A852" s="46"/>
      <c r="B852" s="124"/>
      <c r="C852" s="125"/>
      <c r="D852" s="124"/>
      <c r="E852" s="126"/>
      <c r="F852" s="124"/>
      <c r="G852" s="124"/>
    </row>
    <row r="853" spans="1:7">
      <c r="A853" s="46"/>
      <c r="B853" s="124"/>
      <c r="C853" s="125"/>
      <c r="D853" s="124"/>
      <c r="E853" s="126"/>
      <c r="F853" s="124"/>
      <c r="G853" s="124"/>
    </row>
    <row r="854" spans="1:7">
      <c r="A854" s="46"/>
      <c r="B854" s="124"/>
      <c r="C854" s="125"/>
      <c r="D854" s="124"/>
      <c r="E854" s="126"/>
      <c r="F854" s="124"/>
      <c r="G854" s="124"/>
    </row>
    <row r="855" spans="1:7">
      <c r="A855" s="46"/>
      <c r="B855" s="124"/>
      <c r="C855" s="125"/>
      <c r="D855" s="124"/>
      <c r="E855" s="126"/>
      <c r="F855" s="124"/>
      <c r="G855" s="124"/>
    </row>
    <row r="856" spans="1:7">
      <c r="A856" s="46"/>
      <c r="B856" s="124"/>
      <c r="C856" s="125"/>
      <c r="D856" s="124"/>
      <c r="E856" s="126"/>
      <c r="F856" s="124"/>
      <c r="G856" s="124"/>
    </row>
    <row r="857" spans="1:7">
      <c r="A857" s="46"/>
      <c r="B857" s="124"/>
      <c r="C857" s="125"/>
      <c r="D857" s="124"/>
      <c r="E857" s="126"/>
      <c r="F857" s="124"/>
      <c r="G857" s="124"/>
    </row>
    <row r="858" spans="1:7">
      <c r="A858" s="46"/>
      <c r="B858" s="124"/>
      <c r="C858" s="125"/>
      <c r="D858" s="124"/>
      <c r="E858" s="126"/>
      <c r="F858" s="124"/>
      <c r="G858" s="124"/>
    </row>
    <row r="859" spans="1:7">
      <c r="A859" s="46"/>
      <c r="B859" s="124"/>
      <c r="C859" s="125"/>
      <c r="D859" s="124"/>
      <c r="E859" s="126"/>
      <c r="F859" s="124"/>
      <c r="G859" s="124"/>
    </row>
    <row r="860" spans="1:7">
      <c r="A860" s="46"/>
      <c r="B860" s="124"/>
      <c r="C860" s="125"/>
      <c r="D860" s="124"/>
      <c r="E860" s="126"/>
      <c r="F860" s="124"/>
      <c r="G860" s="124"/>
    </row>
    <row r="861" spans="1:7">
      <c r="A861" s="46"/>
      <c r="B861" s="124"/>
      <c r="C861" s="125"/>
      <c r="D861" s="124"/>
      <c r="E861" s="126"/>
      <c r="F861" s="124"/>
      <c r="G861" s="124"/>
    </row>
    <row r="862" spans="1:7">
      <c r="A862" s="46"/>
      <c r="B862" s="124"/>
      <c r="C862" s="125"/>
      <c r="D862" s="124"/>
      <c r="E862" s="126"/>
      <c r="F862" s="124"/>
      <c r="G862" s="124"/>
    </row>
    <row r="863" spans="1:7">
      <c r="A863" s="46"/>
      <c r="B863" s="124"/>
      <c r="C863" s="125"/>
      <c r="D863" s="124"/>
      <c r="E863" s="126"/>
      <c r="F863" s="124"/>
      <c r="G863" s="124"/>
    </row>
    <row r="864" spans="1:7">
      <c r="A864" s="46"/>
      <c r="B864" s="124"/>
      <c r="C864" s="125"/>
      <c r="D864" s="124"/>
      <c r="E864" s="126"/>
      <c r="F864" s="124"/>
      <c r="G864" s="124"/>
    </row>
    <row r="865" spans="1:7">
      <c r="A865" s="46"/>
      <c r="B865" s="124"/>
      <c r="C865" s="125"/>
      <c r="D865" s="124"/>
      <c r="E865" s="126"/>
      <c r="F865" s="124"/>
      <c r="G865" s="124"/>
    </row>
    <row r="866" spans="1:7">
      <c r="A866" s="46"/>
      <c r="B866" s="124"/>
      <c r="C866" s="125"/>
      <c r="D866" s="124"/>
      <c r="E866" s="126"/>
      <c r="F866" s="124"/>
      <c r="G866" s="124"/>
    </row>
    <row r="867" spans="1:7">
      <c r="A867" s="46"/>
      <c r="B867" s="124"/>
      <c r="C867" s="125"/>
      <c r="D867" s="124"/>
      <c r="E867" s="126"/>
      <c r="F867" s="124"/>
      <c r="G867" s="124"/>
    </row>
    <row r="868" spans="1:7">
      <c r="A868" s="46"/>
      <c r="B868" s="124"/>
      <c r="C868" s="125"/>
      <c r="D868" s="124"/>
      <c r="E868" s="126"/>
      <c r="F868" s="124"/>
      <c r="G868" s="124"/>
    </row>
    <row r="869" spans="1:7">
      <c r="A869" s="46"/>
      <c r="B869" s="124"/>
      <c r="C869" s="125"/>
      <c r="D869" s="124"/>
      <c r="E869" s="126"/>
      <c r="F869" s="124"/>
      <c r="G869" s="124"/>
    </row>
    <row r="870" spans="1:7">
      <c r="A870" s="46"/>
      <c r="B870" s="124"/>
      <c r="C870" s="125"/>
      <c r="D870" s="124"/>
      <c r="E870" s="126"/>
      <c r="F870" s="124"/>
      <c r="G870" s="124"/>
    </row>
    <row r="871" spans="1:7">
      <c r="A871" s="46"/>
      <c r="B871" s="124"/>
      <c r="C871" s="125"/>
      <c r="D871" s="124"/>
      <c r="E871" s="126"/>
      <c r="F871" s="124"/>
      <c r="G871" s="124"/>
    </row>
    <row r="872" spans="1:7">
      <c r="A872" s="46"/>
      <c r="B872" s="124"/>
      <c r="C872" s="125"/>
      <c r="D872" s="124"/>
      <c r="E872" s="126"/>
      <c r="F872" s="124"/>
      <c r="G872" s="124"/>
    </row>
    <row r="873" spans="1:7">
      <c r="A873" s="46"/>
      <c r="B873" s="124"/>
      <c r="C873" s="125"/>
      <c r="D873" s="124"/>
      <c r="E873" s="126"/>
      <c r="F873" s="124"/>
      <c r="G873" s="124"/>
    </row>
    <row r="874" spans="1:7">
      <c r="A874" s="46"/>
      <c r="B874" s="124"/>
      <c r="C874" s="125"/>
      <c r="D874" s="124"/>
      <c r="E874" s="126"/>
      <c r="F874" s="124"/>
      <c r="G874" s="124"/>
    </row>
    <row r="875" spans="1:7">
      <c r="A875" s="46"/>
      <c r="B875" s="124"/>
      <c r="C875" s="125"/>
      <c r="D875" s="124"/>
      <c r="E875" s="126"/>
      <c r="F875" s="124"/>
      <c r="G875" s="124"/>
    </row>
    <row r="876" spans="1:7">
      <c r="A876" s="46"/>
      <c r="B876" s="124"/>
      <c r="C876" s="125"/>
      <c r="D876" s="124"/>
      <c r="E876" s="126"/>
      <c r="F876" s="124"/>
      <c r="G876" s="124"/>
    </row>
    <row r="877" spans="1:7">
      <c r="A877" s="46"/>
      <c r="B877" s="124"/>
      <c r="C877" s="125"/>
      <c r="D877" s="124"/>
      <c r="E877" s="126"/>
      <c r="F877" s="124"/>
      <c r="G877" s="124"/>
    </row>
    <row r="878" spans="1:7">
      <c r="A878" s="46"/>
      <c r="B878" s="124"/>
      <c r="C878" s="125"/>
      <c r="D878" s="124"/>
      <c r="E878" s="126"/>
      <c r="F878" s="124"/>
      <c r="G878" s="124"/>
    </row>
    <row r="879" spans="1:7">
      <c r="A879" s="46"/>
      <c r="B879" s="124"/>
      <c r="C879" s="125"/>
      <c r="D879" s="124"/>
      <c r="E879" s="126"/>
      <c r="F879" s="124"/>
      <c r="G879" s="124"/>
    </row>
    <row r="880" spans="1:7">
      <c r="A880" s="46"/>
      <c r="B880" s="124"/>
      <c r="C880" s="125"/>
      <c r="D880" s="124"/>
      <c r="E880" s="126"/>
      <c r="F880" s="124"/>
      <c r="G880" s="124"/>
    </row>
    <row r="881" spans="1:7">
      <c r="A881" s="46"/>
      <c r="B881" s="124"/>
      <c r="C881" s="125"/>
      <c r="D881" s="124"/>
      <c r="E881" s="126"/>
      <c r="F881" s="124"/>
      <c r="G881" s="124"/>
    </row>
    <row r="882" spans="1:7">
      <c r="A882" s="46"/>
      <c r="B882" s="124"/>
      <c r="C882" s="125"/>
      <c r="D882" s="124"/>
      <c r="E882" s="126"/>
      <c r="F882" s="124"/>
      <c r="G882" s="124"/>
    </row>
    <row r="883" spans="1:7">
      <c r="A883" s="46"/>
      <c r="B883" s="124"/>
      <c r="C883" s="125"/>
      <c r="D883" s="124"/>
      <c r="E883" s="126"/>
      <c r="F883" s="124"/>
      <c r="G883" s="124"/>
    </row>
    <row r="884" spans="1:7">
      <c r="A884" s="46"/>
      <c r="B884" s="124"/>
      <c r="C884" s="125"/>
      <c r="D884" s="124"/>
      <c r="E884" s="126"/>
      <c r="F884" s="124"/>
      <c r="G884" s="124"/>
    </row>
    <row r="885" spans="1:7">
      <c r="A885" s="46"/>
      <c r="B885" s="124"/>
      <c r="C885" s="125"/>
      <c r="D885" s="124"/>
      <c r="E885" s="126"/>
      <c r="F885" s="124"/>
      <c r="G885" s="124"/>
    </row>
    <row r="886" spans="1:7">
      <c r="A886" s="46"/>
      <c r="B886" s="124"/>
      <c r="C886" s="125"/>
      <c r="D886" s="124"/>
      <c r="E886" s="126"/>
      <c r="F886" s="124"/>
      <c r="G886" s="124"/>
    </row>
    <row r="887" spans="1:7">
      <c r="A887" s="46"/>
      <c r="B887" s="124"/>
      <c r="C887" s="125"/>
      <c r="D887" s="124"/>
      <c r="E887" s="126"/>
      <c r="F887" s="124"/>
      <c r="G887" s="124"/>
    </row>
    <row r="888" spans="1:7">
      <c r="A888" s="46"/>
      <c r="B888" s="124"/>
      <c r="C888" s="125"/>
      <c r="D888" s="124"/>
      <c r="E888" s="126"/>
      <c r="F888" s="124"/>
      <c r="G888" s="124"/>
    </row>
    <row r="889" spans="1:7">
      <c r="A889" s="46"/>
      <c r="B889" s="124"/>
      <c r="C889" s="125"/>
      <c r="D889" s="124"/>
      <c r="E889" s="126"/>
      <c r="F889" s="124"/>
      <c r="G889" s="124"/>
    </row>
    <row r="890" spans="1:7">
      <c r="A890" s="46"/>
      <c r="B890" s="124"/>
      <c r="C890" s="125"/>
      <c r="D890" s="124"/>
      <c r="E890" s="126"/>
      <c r="F890" s="124"/>
      <c r="G890" s="124"/>
    </row>
    <row r="891" spans="1:7">
      <c r="A891" s="46"/>
      <c r="B891" s="124"/>
      <c r="C891" s="125"/>
      <c r="D891" s="124"/>
      <c r="E891" s="126"/>
      <c r="F891" s="124"/>
      <c r="G891" s="124"/>
    </row>
    <row r="892" spans="1:7">
      <c r="A892" s="46"/>
      <c r="B892" s="124"/>
      <c r="C892" s="125"/>
      <c r="D892" s="124"/>
      <c r="E892" s="126"/>
      <c r="F892" s="124"/>
      <c r="G892" s="124"/>
    </row>
    <row r="893" spans="1:7">
      <c r="A893" s="46"/>
      <c r="B893" s="124"/>
      <c r="C893" s="125"/>
      <c r="D893" s="124"/>
      <c r="E893" s="126"/>
      <c r="F893" s="124"/>
      <c r="G893" s="124"/>
    </row>
    <row r="894" spans="1:7">
      <c r="A894" s="46"/>
      <c r="B894" s="124"/>
      <c r="C894" s="125"/>
      <c r="D894" s="124"/>
      <c r="E894" s="126"/>
      <c r="F894" s="124"/>
      <c r="G894" s="124"/>
    </row>
    <row r="895" spans="1:7">
      <c r="A895" s="46"/>
      <c r="B895" s="124"/>
      <c r="C895" s="125"/>
      <c r="D895" s="124"/>
      <c r="E895" s="126"/>
      <c r="F895" s="124"/>
      <c r="G895" s="124"/>
    </row>
    <row r="896" spans="1:7">
      <c r="A896" s="46"/>
      <c r="B896" s="124"/>
      <c r="C896" s="125"/>
      <c r="D896" s="124"/>
      <c r="E896" s="126"/>
      <c r="F896" s="124"/>
      <c r="G896" s="124"/>
    </row>
    <row r="897" spans="1:7">
      <c r="A897" s="46"/>
      <c r="B897" s="124"/>
      <c r="C897" s="125"/>
      <c r="D897" s="124"/>
      <c r="E897" s="126"/>
      <c r="F897" s="124"/>
      <c r="G897" s="124"/>
    </row>
    <row r="898" spans="1:7">
      <c r="A898" s="46"/>
      <c r="B898" s="124"/>
      <c r="C898" s="125"/>
      <c r="D898" s="124"/>
      <c r="E898" s="126"/>
      <c r="F898" s="124"/>
      <c r="G898" s="124"/>
    </row>
    <row r="899" spans="1:7">
      <c r="A899" s="46"/>
      <c r="B899" s="124"/>
      <c r="C899" s="125"/>
      <c r="D899" s="124"/>
      <c r="E899" s="126"/>
      <c r="F899" s="124"/>
      <c r="G899" s="124"/>
    </row>
    <row r="900" spans="1:7">
      <c r="A900" s="46"/>
      <c r="B900" s="124"/>
      <c r="C900" s="125"/>
      <c r="D900" s="124"/>
      <c r="E900" s="126"/>
      <c r="F900" s="124"/>
      <c r="G900" s="124"/>
    </row>
    <row r="901" spans="1:7">
      <c r="A901" s="46"/>
      <c r="B901" s="124"/>
      <c r="C901" s="125"/>
      <c r="D901" s="124"/>
      <c r="E901" s="126"/>
      <c r="F901" s="124"/>
      <c r="G901" s="124"/>
    </row>
    <row r="902" spans="1:7">
      <c r="A902" s="46"/>
      <c r="B902" s="124"/>
      <c r="C902" s="125"/>
      <c r="D902" s="124"/>
      <c r="E902" s="126"/>
      <c r="F902" s="124"/>
      <c r="G902" s="124"/>
    </row>
    <row r="903" spans="1:7">
      <c r="A903" s="46"/>
      <c r="B903" s="124"/>
      <c r="C903" s="125"/>
      <c r="D903" s="124"/>
      <c r="E903" s="126"/>
      <c r="F903" s="124"/>
      <c r="G903" s="124"/>
    </row>
    <row r="904" spans="1:7">
      <c r="A904" s="46"/>
      <c r="B904" s="124"/>
      <c r="C904" s="125"/>
      <c r="D904" s="124"/>
      <c r="E904" s="126"/>
      <c r="F904" s="124"/>
      <c r="G904" s="124"/>
    </row>
    <row r="905" spans="1:7">
      <c r="A905" s="46"/>
      <c r="B905" s="124"/>
      <c r="C905" s="125"/>
      <c r="D905" s="124"/>
      <c r="E905" s="126"/>
      <c r="F905" s="124"/>
      <c r="G905" s="124"/>
    </row>
    <row r="906" spans="1:7">
      <c r="A906" s="46"/>
      <c r="B906" s="124"/>
      <c r="C906" s="125"/>
      <c r="D906" s="124"/>
      <c r="E906" s="126"/>
      <c r="F906" s="124"/>
      <c r="G906" s="124"/>
    </row>
    <row r="907" spans="1:7">
      <c r="A907" s="46"/>
      <c r="B907" s="124"/>
      <c r="C907" s="125"/>
      <c r="D907" s="124"/>
      <c r="E907" s="126"/>
      <c r="F907" s="124"/>
      <c r="G907" s="124"/>
    </row>
    <row r="908" spans="1:7">
      <c r="A908" s="46"/>
      <c r="B908" s="124"/>
      <c r="C908" s="125"/>
      <c r="D908" s="124"/>
      <c r="E908" s="126"/>
      <c r="F908" s="124"/>
      <c r="G908" s="124"/>
    </row>
    <row r="909" spans="1:7">
      <c r="A909" s="46"/>
      <c r="B909" s="124"/>
      <c r="C909" s="125"/>
      <c r="D909" s="124"/>
      <c r="E909" s="126"/>
      <c r="F909" s="124"/>
      <c r="G909" s="124"/>
    </row>
    <row r="910" spans="1:7">
      <c r="A910" s="46"/>
      <c r="B910" s="124"/>
      <c r="C910" s="125"/>
      <c r="D910" s="124"/>
      <c r="E910" s="126"/>
      <c r="F910" s="124"/>
      <c r="G910" s="124"/>
    </row>
    <row r="911" spans="1:7">
      <c r="A911" s="46"/>
      <c r="B911" s="124"/>
      <c r="C911" s="125"/>
      <c r="D911" s="124"/>
      <c r="E911" s="126"/>
      <c r="F911" s="124"/>
      <c r="G911" s="124"/>
    </row>
    <row r="912" spans="1:7">
      <c r="A912" s="46"/>
      <c r="B912" s="124"/>
      <c r="C912" s="125"/>
      <c r="D912" s="124"/>
      <c r="E912" s="126"/>
      <c r="F912" s="124"/>
      <c r="G912" s="124"/>
    </row>
    <row r="913" spans="1:7">
      <c r="A913" s="46"/>
      <c r="B913" s="124"/>
      <c r="C913" s="125"/>
      <c r="D913" s="124"/>
      <c r="E913" s="126"/>
      <c r="F913" s="124"/>
      <c r="G913" s="124"/>
    </row>
    <row r="914" spans="1:7">
      <c r="A914" s="46"/>
      <c r="B914" s="124"/>
      <c r="C914" s="125"/>
      <c r="D914" s="124"/>
      <c r="E914" s="126"/>
      <c r="F914" s="124"/>
      <c r="G914" s="124"/>
    </row>
    <row r="915" spans="1:7">
      <c r="A915" s="46"/>
      <c r="B915" s="124"/>
      <c r="C915" s="125"/>
      <c r="D915" s="124"/>
      <c r="E915" s="126"/>
      <c r="F915" s="124"/>
      <c r="G915" s="124"/>
    </row>
    <row r="916" spans="1:7">
      <c r="A916" s="46"/>
      <c r="B916" s="124"/>
      <c r="C916" s="125"/>
      <c r="D916" s="124"/>
      <c r="E916" s="126"/>
      <c r="F916" s="124"/>
      <c r="G916" s="124"/>
    </row>
    <row r="917" spans="1:7">
      <c r="A917" s="46"/>
      <c r="B917" s="124"/>
      <c r="C917" s="125"/>
      <c r="D917" s="124"/>
      <c r="E917" s="126"/>
      <c r="F917" s="124"/>
      <c r="G917" s="124"/>
    </row>
    <row r="918" spans="1:7">
      <c r="A918" s="46"/>
      <c r="B918" s="124"/>
      <c r="C918" s="125"/>
      <c r="D918" s="124"/>
      <c r="E918" s="126"/>
      <c r="F918" s="124"/>
      <c r="G918" s="124"/>
    </row>
    <row r="919" spans="1:7">
      <c r="A919" s="46"/>
      <c r="B919" s="124"/>
      <c r="C919" s="125"/>
      <c r="D919" s="124"/>
      <c r="E919" s="126"/>
      <c r="F919" s="124"/>
      <c r="G919" s="124"/>
    </row>
    <row r="920" spans="1:7">
      <c r="A920" s="46"/>
      <c r="B920" s="124"/>
      <c r="C920" s="125"/>
      <c r="D920" s="124"/>
      <c r="E920" s="126"/>
      <c r="F920" s="124"/>
      <c r="G920" s="124"/>
    </row>
    <row r="921" spans="1:7">
      <c r="A921" s="46"/>
      <c r="B921" s="124"/>
      <c r="C921" s="125"/>
      <c r="D921" s="124"/>
      <c r="E921" s="126"/>
      <c r="F921" s="124"/>
      <c r="G921" s="124"/>
    </row>
    <row r="922" spans="1:7">
      <c r="A922" s="46"/>
      <c r="B922" s="124"/>
      <c r="C922" s="125"/>
      <c r="D922" s="124"/>
      <c r="E922" s="126"/>
      <c r="F922" s="124"/>
      <c r="G922" s="124"/>
    </row>
    <row r="923" spans="1:7">
      <c r="A923" s="46"/>
      <c r="B923" s="124"/>
      <c r="C923" s="125"/>
      <c r="D923" s="124"/>
      <c r="E923" s="126"/>
      <c r="F923" s="124"/>
      <c r="G923" s="124"/>
    </row>
    <row r="924" spans="1:7">
      <c r="A924" s="46"/>
      <c r="B924" s="124"/>
      <c r="C924" s="125"/>
      <c r="D924" s="124"/>
      <c r="E924" s="126"/>
      <c r="F924" s="124"/>
      <c r="G924" s="124"/>
    </row>
    <row r="925" spans="1:7">
      <c r="A925" s="46"/>
      <c r="B925" s="124"/>
      <c r="C925" s="125"/>
      <c r="D925" s="124"/>
      <c r="E925" s="126"/>
      <c r="F925" s="124"/>
      <c r="G925" s="124"/>
    </row>
    <row r="926" spans="1:7">
      <c r="A926" s="46"/>
      <c r="B926" s="124"/>
      <c r="C926" s="125"/>
      <c r="D926" s="124"/>
      <c r="E926" s="126"/>
      <c r="F926" s="124"/>
      <c r="G926" s="124"/>
    </row>
    <row r="927" spans="1:7">
      <c r="A927" s="46"/>
      <c r="B927" s="124"/>
      <c r="C927" s="125"/>
      <c r="D927" s="124"/>
      <c r="E927" s="126"/>
      <c r="F927" s="124"/>
      <c r="G927" s="124"/>
    </row>
    <row r="928" spans="1:7">
      <c r="A928" s="46"/>
      <c r="B928" s="124"/>
      <c r="C928" s="125"/>
      <c r="D928" s="124"/>
      <c r="E928" s="126"/>
      <c r="F928" s="124"/>
      <c r="G928" s="124"/>
    </row>
    <row r="929" spans="1:7">
      <c r="A929" s="46"/>
      <c r="B929" s="124"/>
      <c r="C929" s="125"/>
      <c r="D929" s="124"/>
      <c r="E929" s="126"/>
      <c r="F929" s="124"/>
      <c r="G929" s="124"/>
    </row>
    <row r="930" spans="1:7">
      <c r="A930" s="46"/>
      <c r="B930" s="124"/>
      <c r="C930" s="125"/>
      <c r="D930" s="124"/>
      <c r="E930" s="126"/>
      <c r="F930" s="124"/>
      <c r="G930" s="124"/>
    </row>
    <row r="931" spans="1:7">
      <c r="A931" s="46"/>
      <c r="B931" s="124"/>
      <c r="C931" s="125"/>
      <c r="D931" s="124"/>
      <c r="E931" s="126"/>
      <c r="F931" s="124"/>
      <c r="G931" s="124"/>
    </row>
    <row r="932" spans="1:7">
      <c r="A932" s="46"/>
      <c r="B932" s="124"/>
      <c r="C932" s="125"/>
      <c r="D932" s="124"/>
      <c r="E932" s="126"/>
      <c r="F932" s="124"/>
      <c r="G932" s="124"/>
    </row>
    <row r="933" spans="1:7">
      <c r="A933" s="46"/>
      <c r="B933" s="124"/>
      <c r="C933" s="125"/>
      <c r="D933" s="124"/>
      <c r="E933" s="126"/>
      <c r="F933" s="124"/>
      <c r="G933" s="124"/>
    </row>
    <row r="934" spans="1:7">
      <c r="A934" s="46"/>
      <c r="B934" s="124"/>
      <c r="C934" s="125"/>
      <c r="D934" s="124"/>
      <c r="E934" s="126"/>
      <c r="F934" s="124"/>
      <c r="G934" s="124"/>
    </row>
    <row r="935" spans="1:7">
      <c r="A935" s="46"/>
      <c r="B935" s="124"/>
      <c r="C935" s="125"/>
      <c r="D935" s="124"/>
      <c r="E935" s="126"/>
      <c r="F935" s="124"/>
      <c r="G935" s="124"/>
    </row>
    <row r="936" spans="1:7">
      <c r="A936" s="46"/>
      <c r="B936" s="124"/>
      <c r="C936" s="125"/>
      <c r="D936" s="124"/>
      <c r="E936" s="126"/>
      <c r="F936" s="124"/>
      <c r="G936" s="124"/>
    </row>
    <row r="937" spans="1:7">
      <c r="A937" s="46"/>
      <c r="B937" s="124"/>
      <c r="C937" s="125"/>
      <c r="D937" s="124"/>
      <c r="E937" s="126"/>
      <c r="F937" s="124"/>
      <c r="G937" s="124"/>
    </row>
    <row r="938" spans="1:7">
      <c r="A938" s="46"/>
      <c r="B938" s="124"/>
      <c r="C938" s="125"/>
      <c r="D938" s="124"/>
      <c r="E938" s="126"/>
      <c r="F938" s="124"/>
      <c r="G938" s="124"/>
    </row>
    <row r="939" spans="1:7">
      <c r="A939" s="46"/>
      <c r="B939" s="124"/>
      <c r="C939" s="125"/>
      <c r="D939" s="124"/>
      <c r="E939" s="126"/>
      <c r="F939" s="124"/>
      <c r="G939" s="124"/>
    </row>
    <row r="940" spans="1:7">
      <c r="A940" s="46"/>
      <c r="B940" s="124"/>
      <c r="C940" s="125"/>
      <c r="D940" s="124"/>
      <c r="E940" s="126"/>
      <c r="F940" s="124"/>
      <c r="G940" s="124"/>
    </row>
    <row r="941" spans="1:7">
      <c r="A941" s="46"/>
      <c r="B941" s="124"/>
      <c r="C941" s="125"/>
      <c r="D941" s="124"/>
      <c r="E941" s="126"/>
      <c r="F941" s="124"/>
      <c r="G941" s="124"/>
    </row>
    <row r="942" spans="1:7">
      <c r="A942" s="46"/>
      <c r="B942" s="124"/>
      <c r="C942" s="125"/>
      <c r="D942" s="124"/>
      <c r="E942" s="126"/>
      <c r="F942" s="124"/>
      <c r="G942" s="124"/>
    </row>
    <row r="943" spans="1:7">
      <c r="A943" s="46"/>
      <c r="B943" s="124"/>
      <c r="C943" s="125"/>
      <c r="D943" s="124"/>
      <c r="E943" s="126"/>
      <c r="F943" s="124"/>
      <c r="G943" s="124"/>
    </row>
    <row r="944" spans="1:7">
      <c r="A944" s="46"/>
      <c r="B944" s="124"/>
      <c r="C944" s="125"/>
      <c r="D944" s="124"/>
      <c r="E944" s="126"/>
      <c r="F944" s="124"/>
      <c r="G944" s="124"/>
    </row>
    <row r="945" spans="1:7">
      <c r="A945" s="46"/>
      <c r="B945" s="124"/>
      <c r="C945" s="125"/>
      <c r="D945" s="124"/>
      <c r="E945" s="126"/>
      <c r="F945" s="124"/>
      <c r="G945" s="124"/>
    </row>
    <row r="946" spans="1:7">
      <c r="A946" s="46"/>
      <c r="B946" s="124"/>
      <c r="C946" s="125"/>
      <c r="D946" s="124"/>
      <c r="E946" s="126"/>
      <c r="F946" s="124"/>
      <c r="G946" s="124"/>
    </row>
    <row r="947" spans="1:7">
      <c r="A947" s="46"/>
      <c r="B947" s="124"/>
      <c r="C947" s="125"/>
      <c r="D947" s="124"/>
      <c r="E947" s="126"/>
      <c r="F947" s="124"/>
      <c r="G947" s="124"/>
    </row>
    <row r="948" spans="1:7">
      <c r="A948" s="46"/>
      <c r="B948" s="124"/>
      <c r="C948" s="125"/>
      <c r="D948" s="124"/>
      <c r="E948" s="126"/>
      <c r="F948" s="124"/>
      <c r="G948" s="124"/>
    </row>
    <row r="949" spans="1:7">
      <c r="A949" s="46"/>
      <c r="B949" s="124"/>
      <c r="C949" s="125"/>
      <c r="D949" s="124"/>
      <c r="E949" s="126"/>
      <c r="F949" s="124"/>
      <c r="G949" s="124"/>
    </row>
    <row r="950" spans="1:7">
      <c r="A950" s="46"/>
      <c r="B950" s="124"/>
      <c r="C950" s="125"/>
      <c r="D950" s="124"/>
      <c r="E950" s="126"/>
      <c r="F950" s="124"/>
      <c r="G950" s="124"/>
    </row>
    <row r="951" spans="1:7">
      <c r="A951" s="46"/>
      <c r="B951" s="124"/>
      <c r="C951" s="125"/>
      <c r="D951" s="124"/>
      <c r="E951" s="126"/>
      <c r="F951" s="124"/>
      <c r="G951" s="124"/>
    </row>
    <row r="952" spans="1:7">
      <c r="A952" s="46"/>
      <c r="B952" s="124"/>
      <c r="C952" s="125"/>
      <c r="D952" s="124"/>
      <c r="E952" s="126"/>
      <c r="F952" s="124"/>
      <c r="G952" s="124"/>
    </row>
    <row r="953" spans="1:7">
      <c r="A953" s="46"/>
      <c r="B953" s="124"/>
      <c r="C953" s="125"/>
      <c r="D953" s="124"/>
      <c r="E953" s="126"/>
      <c r="F953" s="124"/>
      <c r="G953" s="124"/>
    </row>
    <row r="954" spans="1:7">
      <c r="A954" s="46"/>
      <c r="B954" s="124"/>
      <c r="C954" s="125"/>
      <c r="D954" s="124"/>
      <c r="E954" s="126"/>
      <c r="F954" s="124"/>
      <c r="G954" s="124"/>
    </row>
    <row r="955" spans="1:7">
      <c r="A955" s="46"/>
      <c r="B955" s="124"/>
      <c r="C955" s="125"/>
      <c r="D955" s="124"/>
      <c r="E955" s="126"/>
      <c r="F955" s="124"/>
      <c r="G955" s="124"/>
    </row>
    <row r="956" spans="1:7">
      <c r="A956" s="46"/>
      <c r="B956" s="124"/>
      <c r="C956" s="125"/>
      <c r="D956" s="124"/>
      <c r="E956" s="126"/>
      <c r="F956" s="124"/>
      <c r="G956" s="124"/>
    </row>
    <row r="957" spans="1:7">
      <c r="A957" s="46"/>
      <c r="B957" s="124"/>
      <c r="C957" s="125"/>
      <c r="D957" s="124"/>
      <c r="E957" s="126"/>
      <c r="F957" s="124"/>
      <c r="G957" s="124"/>
    </row>
    <row r="958" spans="1:7">
      <c r="A958" s="46"/>
      <c r="B958" s="124"/>
      <c r="C958" s="125"/>
      <c r="D958" s="124"/>
      <c r="E958" s="126"/>
      <c r="F958" s="124"/>
      <c r="G958" s="124"/>
    </row>
    <row r="959" spans="1:7">
      <c r="A959" s="46"/>
      <c r="B959" s="124"/>
      <c r="C959" s="125"/>
      <c r="D959" s="124"/>
      <c r="E959" s="126"/>
      <c r="F959" s="124"/>
      <c r="G959" s="124"/>
    </row>
    <row r="960" spans="1:7">
      <c r="A960" s="46"/>
      <c r="B960" s="124"/>
      <c r="C960" s="125"/>
      <c r="D960" s="124"/>
      <c r="E960" s="126"/>
      <c r="F960" s="124"/>
      <c r="G960" s="124"/>
    </row>
    <row r="961" spans="1:7">
      <c r="A961" s="46"/>
      <c r="B961" s="124"/>
      <c r="C961" s="125"/>
      <c r="D961" s="124"/>
      <c r="E961" s="126"/>
      <c r="F961" s="124"/>
      <c r="G961" s="124"/>
    </row>
    <row r="962" spans="1:7">
      <c r="A962" s="46"/>
      <c r="B962" s="124"/>
      <c r="C962" s="125"/>
      <c r="D962" s="124"/>
      <c r="E962" s="126"/>
      <c r="F962" s="124"/>
      <c r="G962" s="124"/>
    </row>
    <row r="963" spans="1:7">
      <c r="A963" s="46"/>
      <c r="B963" s="124"/>
      <c r="C963" s="125"/>
      <c r="D963" s="124"/>
      <c r="E963" s="126"/>
      <c r="F963" s="124"/>
      <c r="G963" s="124"/>
    </row>
    <row r="964" spans="1:7">
      <c r="A964" s="46"/>
      <c r="B964" s="124"/>
      <c r="C964" s="125"/>
      <c r="D964" s="124"/>
      <c r="E964" s="126"/>
      <c r="F964" s="124"/>
      <c r="G964" s="124"/>
    </row>
    <row r="965" spans="1:7">
      <c r="A965" s="46"/>
      <c r="B965" s="124"/>
      <c r="C965" s="125"/>
      <c r="D965" s="124"/>
      <c r="E965" s="126"/>
      <c r="F965" s="124"/>
      <c r="G965" s="124"/>
    </row>
    <row r="966" spans="1:7">
      <c r="A966" s="46"/>
      <c r="B966" s="124"/>
      <c r="C966" s="125"/>
      <c r="D966" s="124"/>
      <c r="E966" s="126"/>
      <c r="F966" s="124"/>
      <c r="G966" s="124"/>
    </row>
    <row r="967" spans="1:7">
      <c r="A967" s="46"/>
      <c r="B967" s="124"/>
      <c r="C967" s="125"/>
      <c r="D967" s="124"/>
      <c r="E967" s="126"/>
      <c r="F967" s="124"/>
      <c r="G967" s="124"/>
    </row>
    <row r="968" spans="1:7">
      <c r="A968" s="46"/>
      <c r="B968" s="124"/>
      <c r="C968" s="125"/>
      <c r="D968" s="124"/>
      <c r="E968" s="126"/>
      <c r="F968" s="124"/>
      <c r="G968" s="124"/>
    </row>
    <row r="969" spans="1:7">
      <c r="A969" s="46"/>
      <c r="B969" s="124"/>
      <c r="C969" s="125"/>
      <c r="D969" s="124"/>
      <c r="E969" s="126"/>
      <c r="F969" s="124"/>
      <c r="G969" s="124"/>
    </row>
    <row r="970" spans="1:7">
      <c r="A970" s="46"/>
      <c r="B970" s="124"/>
      <c r="C970" s="125"/>
      <c r="D970" s="124"/>
      <c r="E970" s="126"/>
      <c r="F970" s="124"/>
      <c r="G970" s="124"/>
    </row>
    <row r="971" spans="1:7">
      <c r="A971" s="46"/>
      <c r="B971" s="124"/>
      <c r="C971" s="125"/>
      <c r="D971" s="124"/>
      <c r="E971" s="126"/>
      <c r="F971" s="124"/>
      <c r="G971" s="124"/>
    </row>
    <row r="972" spans="1:7">
      <c r="A972" s="46"/>
      <c r="B972" s="124"/>
      <c r="C972" s="125"/>
      <c r="D972" s="124"/>
      <c r="E972" s="126"/>
      <c r="F972" s="124"/>
      <c r="G972" s="124"/>
    </row>
    <row r="973" spans="1:7">
      <c r="A973" s="46"/>
      <c r="B973" s="124"/>
      <c r="C973" s="125"/>
      <c r="D973" s="124"/>
      <c r="E973" s="126"/>
      <c r="F973" s="124"/>
      <c r="G973" s="124"/>
    </row>
    <row r="974" spans="1:7">
      <c r="A974" s="46"/>
      <c r="B974" s="124"/>
      <c r="C974" s="125"/>
      <c r="D974" s="124"/>
      <c r="E974" s="126"/>
      <c r="F974" s="124"/>
      <c r="G974" s="124"/>
    </row>
    <row r="975" spans="1:7">
      <c r="A975" s="46"/>
      <c r="B975" s="124"/>
      <c r="C975" s="125"/>
      <c r="D975" s="124"/>
      <c r="E975" s="126"/>
      <c r="F975" s="124"/>
      <c r="G975" s="124"/>
    </row>
    <row r="976" spans="1:7">
      <c r="A976" s="46"/>
      <c r="B976" s="124"/>
      <c r="C976" s="125"/>
      <c r="D976" s="124"/>
      <c r="E976" s="126"/>
      <c r="F976" s="124"/>
      <c r="G976" s="124"/>
    </row>
    <row r="977" spans="1:7">
      <c r="A977" s="46"/>
      <c r="B977" s="124"/>
      <c r="C977" s="125"/>
      <c r="D977" s="124"/>
      <c r="E977" s="126"/>
      <c r="F977" s="124"/>
      <c r="G977" s="124"/>
    </row>
    <row r="978" spans="1:7">
      <c r="A978" s="46"/>
      <c r="B978" s="124"/>
      <c r="C978" s="125"/>
      <c r="D978" s="124"/>
      <c r="E978" s="126"/>
      <c r="F978" s="124"/>
      <c r="G978" s="124"/>
    </row>
    <row r="979" spans="1:7">
      <c r="A979" s="46"/>
      <c r="B979" s="124"/>
      <c r="C979" s="125"/>
      <c r="D979" s="124"/>
      <c r="E979" s="126"/>
      <c r="F979" s="124"/>
      <c r="G979" s="124"/>
    </row>
    <row r="980" spans="1:7">
      <c r="A980" s="46"/>
      <c r="B980" s="124"/>
      <c r="C980" s="125"/>
      <c r="D980" s="124"/>
      <c r="E980" s="126"/>
      <c r="F980" s="124"/>
      <c r="G980" s="124"/>
    </row>
    <row r="981" spans="1:7">
      <c r="A981" s="46"/>
      <c r="B981" s="124"/>
      <c r="C981" s="125"/>
      <c r="D981" s="124"/>
      <c r="E981" s="126"/>
      <c r="F981" s="124"/>
      <c r="G981" s="124"/>
    </row>
    <row r="982" spans="1:7">
      <c r="A982" s="46"/>
      <c r="B982" s="124"/>
      <c r="C982" s="125"/>
      <c r="D982" s="124"/>
      <c r="E982" s="126"/>
      <c r="F982" s="124"/>
      <c r="G982" s="124"/>
    </row>
    <row r="983" spans="1:7">
      <c r="A983" s="46"/>
      <c r="B983" s="124"/>
      <c r="C983" s="125"/>
      <c r="D983" s="124"/>
      <c r="E983" s="126"/>
      <c r="F983" s="124"/>
      <c r="G983" s="124"/>
    </row>
    <row r="984" spans="1:7">
      <c r="A984" s="46"/>
      <c r="B984" s="124"/>
      <c r="C984" s="125"/>
      <c r="D984" s="124"/>
      <c r="E984" s="126"/>
      <c r="F984" s="124"/>
      <c r="G984" s="124"/>
    </row>
    <row r="985" spans="1:7">
      <c r="A985" s="46"/>
      <c r="B985" s="124"/>
      <c r="C985" s="125"/>
      <c r="D985" s="124"/>
      <c r="E985" s="126"/>
      <c r="F985" s="124"/>
      <c r="G985" s="124"/>
    </row>
    <row r="986" spans="1:7">
      <c r="A986" s="46"/>
      <c r="B986" s="124"/>
      <c r="C986" s="125"/>
      <c r="D986" s="124"/>
      <c r="E986" s="126"/>
      <c r="F986" s="124"/>
      <c r="G986" s="124"/>
    </row>
    <row r="987" spans="1:7">
      <c r="A987" s="46"/>
      <c r="B987" s="124"/>
      <c r="C987" s="125"/>
      <c r="D987" s="124"/>
      <c r="E987" s="126"/>
      <c r="F987" s="124"/>
      <c r="G987" s="124"/>
    </row>
    <row r="988" spans="1:7">
      <c r="A988" s="46"/>
      <c r="B988" s="124"/>
      <c r="C988" s="125"/>
      <c r="D988" s="124"/>
      <c r="E988" s="126"/>
      <c r="F988" s="124"/>
      <c r="G988" s="124"/>
    </row>
    <row r="989" spans="1:7">
      <c r="A989" s="46"/>
      <c r="B989" s="124"/>
      <c r="C989" s="125"/>
      <c r="D989" s="124"/>
      <c r="E989" s="126"/>
      <c r="F989" s="124"/>
      <c r="G989" s="124"/>
    </row>
    <row r="990" spans="1:7">
      <c r="A990" s="46"/>
      <c r="B990" s="124"/>
      <c r="C990" s="125"/>
      <c r="D990" s="124"/>
      <c r="E990" s="126"/>
      <c r="F990" s="124"/>
      <c r="G990" s="124"/>
    </row>
    <row r="991" spans="1:7">
      <c r="A991" s="46"/>
      <c r="B991" s="124"/>
      <c r="C991" s="125"/>
      <c r="D991" s="124"/>
      <c r="E991" s="126"/>
      <c r="F991" s="124"/>
      <c r="G991" s="124"/>
    </row>
    <row r="992" spans="1:7">
      <c r="A992" s="46"/>
      <c r="B992" s="124"/>
      <c r="C992" s="125"/>
      <c r="D992" s="124"/>
      <c r="E992" s="126"/>
      <c r="F992" s="124"/>
      <c r="G992" s="124"/>
    </row>
    <row r="993" spans="1:7">
      <c r="A993" s="46"/>
      <c r="B993" s="124"/>
      <c r="C993" s="125"/>
      <c r="D993" s="124"/>
      <c r="E993" s="126"/>
      <c r="F993" s="124"/>
      <c r="G993" s="124"/>
    </row>
    <row r="994" spans="1:7">
      <c r="A994" s="46"/>
      <c r="B994" s="124"/>
      <c r="C994" s="125"/>
      <c r="D994" s="124"/>
      <c r="E994" s="126"/>
      <c r="F994" s="124"/>
      <c r="G994" s="124"/>
    </row>
    <row r="995" spans="1:7">
      <c r="A995" s="46"/>
      <c r="B995" s="124"/>
      <c r="C995" s="125"/>
      <c r="D995" s="124"/>
      <c r="E995" s="126"/>
      <c r="F995" s="124"/>
      <c r="G995" s="124"/>
    </row>
    <row r="996" spans="1:7">
      <c r="A996" s="46"/>
      <c r="B996" s="124"/>
      <c r="C996" s="125"/>
      <c r="D996" s="124"/>
      <c r="E996" s="126"/>
      <c r="F996" s="124"/>
      <c r="G996" s="124"/>
    </row>
    <row r="997" spans="1:7">
      <c r="A997" s="46"/>
      <c r="B997" s="124"/>
      <c r="C997" s="125"/>
      <c r="D997" s="124"/>
      <c r="E997" s="126"/>
      <c r="F997" s="124"/>
      <c r="G997" s="124"/>
    </row>
    <row r="998" spans="1:7">
      <c r="A998" s="46"/>
      <c r="B998" s="124"/>
      <c r="C998" s="125"/>
      <c r="D998" s="124"/>
      <c r="E998" s="126"/>
      <c r="F998" s="124"/>
      <c r="G998" s="124"/>
    </row>
    <row r="999" spans="1:7">
      <c r="A999" s="46"/>
      <c r="B999" s="124"/>
      <c r="C999" s="125"/>
      <c r="D999" s="124"/>
      <c r="E999" s="126"/>
      <c r="F999" s="124"/>
      <c r="G999" s="124"/>
    </row>
    <row r="1000" spans="1:7">
      <c r="A1000" s="46"/>
      <c r="B1000" s="124"/>
      <c r="C1000" s="125"/>
      <c r="D1000" s="124"/>
      <c r="E1000" s="126"/>
      <c r="F1000" s="124"/>
      <c r="G1000" s="124"/>
    </row>
    <row r="1001" spans="1:7">
      <c r="A1001" s="46"/>
      <c r="B1001" s="124"/>
      <c r="C1001" s="125"/>
      <c r="D1001" s="124"/>
      <c r="E1001" s="126"/>
      <c r="F1001" s="124"/>
      <c r="G1001" s="124"/>
    </row>
    <row r="1002" spans="1:7">
      <c r="A1002" s="46"/>
      <c r="B1002" s="124"/>
      <c r="C1002" s="125"/>
      <c r="D1002" s="124"/>
      <c r="E1002" s="126"/>
      <c r="F1002" s="124"/>
      <c r="G1002" s="124"/>
    </row>
    <row r="1003" spans="1:7">
      <c r="A1003" s="46"/>
      <c r="B1003" s="124"/>
      <c r="C1003" s="125"/>
      <c r="D1003" s="124"/>
      <c r="E1003" s="126"/>
      <c r="F1003" s="124"/>
      <c r="G1003" s="124"/>
    </row>
    <row r="1004" spans="1:7">
      <c r="A1004" s="46"/>
      <c r="B1004" s="124"/>
      <c r="C1004" s="125"/>
      <c r="D1004" s="124"/>
      <c r="E1004" s="126"/>
      <c r="F1004" s="124"/>
      <c r="G1004" s="124"/>
    </row>
    <row r="1005" spans="1:7">
      <c r="A1005" s="46"/>
      <c r="B1005" s="124"/>
      <c r="C1005" s="125"/>
      <c r="D1005" s="124"/>
      <c r="E1005" s="126"/>
      <c r="F1005" s="124"/>
      <c r="G1005" s="124"/>
    </row>
    <row r="1006" spans="1:7">
      <c r="A1006" s="46"/>
      <c r="B1006" s="124"/>
      <c r="C1006" s="125"/>
      <c r="D1006" s="124"/>
      <c r="E1006" s="126"/>
      <c r="F1006" s="124"/>
      <c r="G1006" s="124"/>
    </row>
    <row r="1007" spans="1:7">
      <c r="A1007" s="46"/>
      <c r="B1007" s="124"/>
      <c r="C1007" s="125"/>
      <c r="D1007" s="124"/>
      <c r="E1007" s="126"/>
      <c r="F1007" s="124"/>
      <c r="G1007" s="124"/>
    </row>
    <row r="1008" spans="1:7">
      <c r="A1008" s="46"/>
      <c r="B1008" s="124"/>
      <c r="C1008" s="125"/>
      <c r="D1008" s="124"/>
      <c r="E1008" s="126"/>
      <c r="F1008" s="124"/>
      <c r="G1008" s="124"/>
    </row>
    <row r="1009" spans="1:7">
      <c r="A1009" s="46"/>
      <c r="B1009" s="124"/>
      <c r="C1009" s="125"/>
      <c r="D1009" s="124"/>
      <c r="E1009" s="126"/>
      <c r="F1009" s="124"/>
      <c r="G1009" s="124"/>
    </row>
    <row r="1010" spans="1:7">
      <c r="A1010" s="46"/>
      <c r="B1010" s="124"/>
      <c r="C1010" s="125"/>
      <c r="D1010" s="124"/>
      <c r="E1010" s="126"/>
      <c r="F1010" s="124"/>
      <c r="G1010" s="124"/>
    </row>
    <row r="1011" spans="1:7">
      <c r="A1011" s="46"/>
      <c r="B1011" s="124"/>
      <c r="C1011" s="125"/>
      <c r="D1011" s="124"/>
      <c r="E1011" s="126"/>
      <c r="F1011" s="124"/>
      <c r="G1011" s="124"/>
    </row>
    <row r="1012" spans="1:7">
      <c r="A1012" s="46"/>
      <c r="B1012" s="124"/>
      <c r="C1012" s="125"/>
      <c r="D1012" s="124"/>
      <c r="E1012" s="126"/>
      <c r="F1012" s="124"/>
      <c r="G1012" s="124"/>
    </row>
    <row r="1013" spans="1:7">
      <c r="A1013" s="46"/>
      <c r="B1013" s="124"/>
      <c r="C1013" s="125"/>
      <c r="D1013" s="124"/>
      <c r="E1013" s="126"/>
      <c r="F1013" s="124"/>
      <c r="G1013" s="124"/>
    </row>
    <row r="1014" spans="1:7">
      <c r="A1014" s="46"/>
      <c r="B1014" s="124"/>
      <c r="C1014" s="125"/>
      <c r="D1014" s="124"/>
      <c r="E1014" s="126"/>
      <c r="F1014" s="124"/>
      <c r="G1014" s="124"/>
    </row>
    <row r="1015" spans="1:7">
      <c r="A1015" s="46"/>
      <c r="B1015" s="124"/>
      <c r="C1015" s="125"/>
      <c r="D1015" s="124"/>
      <c r="E1015" s="126"/>
      <c r="F1015" s="124"/>
      <c r="G1015" s="124"/>
    </row>
    <row r="1016" spans="1:7">
      <c r="A1016" s="46"/>
      <c r="B1016" s="124"/>
      <c r="C1016" s="125"/>
      <c r="D1016" s="124"/>
      <c r="E1016" s="126"/>
      <c r="F1016" s="124"/>
      <c r="G1016" s="124"/>
    </row>
    <row r="1017" spans="1:7">
      <c r="A1017" s="46"/>
      <c r="B1017" s="124"/>
      <c r="C1017" s="125"/>
      <c r="D1017" s="124"/>
      <c r="E1017" s="126"/>
      <c r="F1017" s="124"/>
      <c r="G1017" s="124"/>
    </row>
    <row r="1018" spans="1:7">
      <c r="A1018" s="46"/>
      <c r="B1018" s="124"/>
      <c r="C1018" s="125"/>
      <c r="D1018" s="124"/>
      <c r="E1018" s="126"/>
      <c r="F1018" s="124"/>
      <c r="G1018" s="124"/>
    </row>
    <row r="1019" spans="1:7">
      <c r="A1019" s="46"/>
      <c r="B1019" s="124"/>
      <c r="C1019" s="125"/>
      <c r="D1019" s="124"/>
      <c r="E1019" s="126"/>
      <c r="F1019" s="124"/>
      <c r="G1019" s="124"/>
    </row>
    <row r="1020" spans="1:7">
      <c r="A1020" s="46"/>
      <c r="B1020" s="124"/>
      <c r="C1020" s="125"/>
      <c r="D1020" s="124"/>
      <c r="E1020" s="126"/>
      <c r="F1020" s="124"/>
      <c r="G1020" s="124"/>
    </row>
    <row r="1021" spans="1:7">
      <c r="A1021" s="46"/>
      <c r="B1021" s="124"/>
      <c r="C1021" s="125"/>
      <c r="D1021" s="124"/>
      <c r="E1021" s="126"/>
      <c r="F1021" s="124"/>
      <c r="G1021" s="124"/>
    </row>
    <row r="1022" spans="1:7">
      <c r="A1022" s="46"/>
      <c r="B1022" s="124"/>
      <c r="C1022" s="125"/>
      <c r="D1022" s="124"/>
      <c r="E1022" s="126"/>
      <c r="F1022" s="124"/>
      <c r="G1022" s="124"/>
    </row>
    <row r="1023" spans="1:7">
      <c r="A1023" s="46"/>
      <c r="B1023" s="124"/>
      <c r="C1023" s="125"/>
      <c r="D1023" s="124"/>
      <c r="E1023" s="126"/>
      <c r="F1023" s="124"/>
      <c r="G1023" s="124"/>
    </row>
    <row r="1024" spans="1:7">
      <c r="A1024" s="46"/>
      <c r="B1024" s="124"/>
      <c r="C1024" s="125"/>
      <c r="D1024" s="124"/>
      <c r="E1024" s="126"/>
      <c r="F1024" s="124"/>
      <c r="G1024" s="124"/>
    </row>
    <row r="1025" spans="1:7">
      <c r="A1025" s="46"/>
      <c r="B1025" s="124"/>
      <c r="C1025" s="125"/>
      <c r="D1025" s="124"/>
      <c r="E1025" s="126"/>
      <c r="F1025" s="124"/>
      <c r="G1025" s="124"/>
    </row>
    <row r="1026" spans="1:7">
      <c r="A1026" s="46"/>
      <c r="B1026" s="124"/>
      <c r="C1026" s="125"/>
      <c r="D1026" s="124"/>
      <c r="E1026" s="126"/>
      <c r="F1026" s="124"/>
      <c r="G1026" s="124"/>
    </row>
    <row r="1027" spans="1:7">
      <c r="A1027" s="46"/>
      <c r="B1027" s="124"/>
      <c r="C1027" s="125"/>
      <c r="D1027" s="124"/>
      <c r="E1027" s="126"/>
      <c r="F1027" s="124"/>
      <c r="G1027" s="124"/>
    </row>
    <row r="1028" spans="1:7">
      <c r="A1028" s="46"/>
      <c r="B1028" s="124"/>
      <c r="C1028" s="125"/>
      <c r="D1028" s="124"/>
      <c r="E1028" s="126"/>
      <c r="F1028" s="124"/>
      <c r="G1028" s="124"/>
    </row>
    <row r="1029" spans="1:7">
      <c r="A1029" s="46"/>
      <c r="B1029" s="124"/>
      <c r="C1029" s="125"/>
      <c r="D1029" s="124"/>
      <c r="E1029" s="126"/>
      <c r="F1029" s="124"/>
      <c r="G1029" s="124"/>
    </row>
    <row r="1030" spans="1:7">
      <c r="A1030" s="46"/>
      <c r="B1030" s="124"/>
      <c r="C1030" s="125"/>
      <c r="D1030" s="124"/>
      <c r="E1030" s="126"/>
      <c r="F1030" s="124"/>
      <c r="G1030" s="124"/>
    </row>
    <row r="1031" spans="1:7">
      <c r="A1031" s="46"/>
      <c r="B1031" s="124"/>
      <c r="C1031" s="125"/>
      <c r="D1031" s="124"/>
      <c r="E1031" s="126"/>
      <c r="F1031" s="124"/>
      <c r="G1031" s="124"/>
    </row>
    <row r="1032" spans="1:7">
      <c r="A1032" s="46"/>
      <c r="B1032" s="124"/>
      <c r="C1032" s="125"/>
      <c r="D1032" s="124"/>
      <c r="E1032" s="126"/>
      <c r="F1032" s="124"/>
      <c r="G1032" s="124"/>
    </row>
    <row r="1033" spans="1:7">
      <c r="A1033" s="46"/>
      <c r="B1033" s="124"/>
      <c r="C1033" s="125"/>
      <c r="D1033" s="124"/>
      <c r="E1033" s="126"/>
      <c r="F1033" s="124"/>
      <c r="G1033" s="124"/>
    </row>
    <row r="1034" spans="1:7">
      <c r="A1034" s="46"/>
      <c r="B1034" s="124"/>
      <c r="C1034" s="125"/>
      <c r="D1034" s="124"/>
      <c r="E1034" s="126"/>
      <c r="F1034" s="124"/>
      <c r="G1034" s="124"/>
    </row>
    <row r="1035" spans="1:7">
      <c r="A1035" s="46"/>
      <c r="B1035" s="124"/>
      <c r="C1035" s="125"/>
      <c r="D1035" s="124"/>
      <c r="E1035" s="126"/>
      <c r="F1035" s="124"/>
      <c r="G1035" s="124"/>
    </row>
    <row r="1036" spans="1:7">
      <c r="A1036" s="46"/>
      <c r="B1036" s="124"/>
      <c r="C1036" s="125"/>
      <c r="D1036" s="124"/>
      <c r="E1036" s="126"/>
      <c r="F1036" s="124"/>
      <c r="G1036" s="124"/>
    </row>
    <row r="1037" spans="1:7">
      <c r="A1037" s="46"/>
      <c r="B1037" s="124"/>
      <c r="C1037" s="125"/>
      <c r="D1037" s="124"/>
      <c r="E1037" s="126"/>
      <c r="F1037" s="124"/>
      <c r="G1037" s="124"/>
    </row>
    <row r="1038" spans="1:7">
      <c r="A1038" s="46"/>
      <c r="B1038" s="124"/>
      <c r="C1038" s="125"/>
      <c r="D1038" s="124"/>
      <c r="E1038" s="126"/>
      <c r="F1038" s="124"/>
      <c r="G1038" s="124"/>
    </row>
    <row r="1039" spans="1:7">
      <c r="A1039" s="46"/>
      <c r="B1039" s="124"/>
      <c r="C1039" s="125"/>
      <c r="D1039" s="124"/>
      <c r="E1039" s="126"/>
      <c r="F1039" s="124"/>
      <c r="G1039" s="124"/>
    </row>
    <row r="1040" spans="1:7">
      <c r="A1040" s="46"/>
      <c r="B1040" s="124"/>
      <c r="C1040" s="125"/>
      <c r="D1040" s="124"/>
      <c r="E1040" s="126"/>
      <c r="F1040" s="124"/>
      <c r="G1040" s="124"/>
    </row>
    <row r="1041" spans="1:7">
      <c r="A1041" s="46"/>
      <c r="B1041" s="124"/>
      <c r="C1041" s="125"/>
      <c r="D1041" s="124"/>
      <c r="E1041" s="126"/>
      <c r="F1041" s="124"/>
      <c r="G1041" s="124"/>
    </row>
    <row r="1042" spans="1:7">
      <c r="A1042" s="46"/>
      <c r="B1042" s="124"/>
      <c r="C1042" s="125"/>
      <c r="D1042" s="124"/>
      <c r="E1042" s="126"/>
      <c r="F1042" s="124"/>
      <c r="G1042" s="124"/>
    </row>
    <row r="1043" spans="1:7">
      <c r="A1043" s="46"/>
      <c r="B1043" s="124"/>
      <c r="C1043" s="125"/>
      <c r="D1043" s="124"/>
      <c r="E1043" s="126"/>
      <c r="F1043" s="124"/>
      <c r="G1043" s="124"/>
    </row>
    <row r="1044" spans="1:7">
      <c r="A1044" s="46"/>
      <c r="B1044" s="124"/>
      <c r="C1044" s="125"/>
      <c r="D1044" s="124"/>
      <c r="E1044" s="126"/>
      <c r="F1044" s="124"/>
      <c r="G1044" s="124"/>
    </row>
    <row r="1045" spans="1:7">
      <c r="A1045" s="46"/>
      <c r="B1045" s="124"/>
      <c r="C1045" s="125"/>
      <c r="D1045" s="124"/>
      <c r="E1045" s="126"/>
      <c r="F1045" s="124"/>
      <c r="G1045" s="124"/>
    </row>
    <row r="1046" spans="1:7">
      <c r="A1046" s="46"/>
      <c r="B1046" s="124"/>
      <c r="C1046" s="125"/>
      <c r="D1046" s="124"/>
      <c r="E1046" s="126"/>
      <c r="F1046" s="124"/>
      <c r="G1046" s="124"/>
    </row>
    <row r="1047" spans="1:7">
      <c r="A1047" s="46"/>
      <c r="B1047" s="124"/>
      <c r="C1047" s="125"/>
      <c r="D1047" s="124"/>
      <c r="E1047" s="126"/>
      <c r="F1047" s="124"/>
      <c r="G1047" s="124"/>
    </row>
    <row r="1048" spans="1:7">
      <c r="A1048" s="46"/>
      <c r="B1048" s="124"/>
      <c r="C1048" s="125"/>
      <c r="D1048" s="124"/>
      <c r="E1048" s="126"/>
      <c r="F1048" s="124"/>
      <c r="G1048" s="124"/>
    </row>
    <row r="1049" spans="1:7">
      <c r="A1049" s="46"/>
      <c r="B1049" s="124"/>
      <c r="C1049" s="125"/>
      <c r="D1049" s="124"/>
      <c r="E1049" s="126"/>
      <c r="F1049" s="124"/>
      <c r="G1049" s="124"/>
    </row>
    <row r="1050" spans="1:7">
      <c r="A1050" s="46"/>
      <c r="B1050" s="124"/>
      <c r="C1050" s="125"/>
      <c r="D1050" s="124"/>
      <c r="E1050" s="126"/>
      <c r="F1050" s="124"/>
      <c r="G1050" s="124"/>
    </row>
    <row r="1051" spans="1:7">
      <c r="A1051" s="46"/>
      <c r="B1051" s="124"/>
      <c r="C1051" s="125"/>
      <c r="D1051" s="124"/>
      <c r="E1051" s="126"/>
      <c r="F1051" s="124"/>
      <c r="G1051" s="124"/>
    </row>
    <row r="1052" spans="1:7">
      <c r="A1052" s="46"/>
      <c r="B1052" s="124"/>
      <c r="C1052" s="125"/>
      <c r="D1052" s="124"/>
      <c r="E1052" s="126"/>
      <c r="F1052" s="124"/>
      <c r="G1052" s="124"/>
    </row>
    <row r="1053" spans="1:7">
      <c r="A1053" s="46"/>
      <c r="B1053" s="124"/>
      <c r="C1053" s="125"/>
      <c r="D1053" s="124"/>
      <c r="E1053" s="126"/>
      <c r="F1053" s="124"/>
      <c r="G1053" s="124"/>
    </row>
    <row r="1054" spans="1:7">
      <c r="A1054" s="46"/>
      <c r="B1054" s="124"/>
      <c r="C1054" s="125"/>
      <c r="D1054" s="124"/>
      <c r="E1054" s="126"/>
      <c r="F1054" s="124"/>
      <c r="G1054" s="124"/>
    </row>
    <row r="1055" spans="1:7">
      <c r="A1055" s="46"/>
      <c r="B1055" s="124"/>
      <c r="C1055" s="125"/>
      <c r="D1055" s="124"/>
      <c r="E1055" s="126"/>
      <c r="F1055" s="124"/>
      <c r="G1055" s="124"/>
    </row>
    <row r="1056" spans="1:7">
      <c r="A1056" s="46"/>
      <c r="B1056" s="124"/>
      <c r="C1056" s="125"/>
      <c r="D1056" s="124"/>
      <c r="E1056" s="126"/>
      <c r="F1056" s="124"/>
      <c r="G1056" s="124"/>
    </row>
    <row r="1057" spans="1:7">
      <c r="A1057" s="46"/>
      <c r="B1057" s="124"/>
      <c r="C1057" s="125"/>
      <c r="D1057" s="124"/>
      <c r="E1057" s="126"/>
      <c r="F1057" s="124"/>
      <c r="G1057" s="124"/>
    </row>
    <row r="1058" spans="1:7">
      <c r="A1058" s="46"/>
      <c r="B1058" s="124"/>
      <c r="C1058" s="125"/>
      <c r="D1058" s="124"/>
      <c r="E1058" s="126"/>
      <c r="F1058" s="124"/>
      <c r="G1058" s="124"/>
    </row>
    <row r="1059" spans="1:7">
      <c r="A1059" s="46"/>
      <c r="B1059" s="124"/>
      <c r="C1059" s="125"/>
      <c r="D1059" s="124"/>
      <c r="E1059" s="126"/>
      <c r="F1059" s="124"/>
      <c r="G1059" s="124"/>
    </row>
    <row r="1060" spans="1:7">
      <c r="A1060" s="46"/>
      <c r="B1060" s="124"/>
      <c r="C1060" s="125"/>
      <c r="D1060" s="124"/>
      <c r="E1060" s="126"/>
      <c r="F1060" s="124"/>
      <c r="G1060" s="124"/>
    </row>
    <row r="1061" spans="1:7">
      <c r="A1061" s="46"/>
      <c r="B1061" s="124"/>
      <c r="C1061" s="125"/>
      <c r="D1061" s="124"/>
      <c r="E1061" s="126"/>
      <c r="F1061" s="124"/>
      <c r="G1061" s="124"/>
    </row>
    <row r="1062" spans="1:7">
      <c r="A1062" s="46"/>
      <c r="B1062" s="124"/>
      <c r="C1062" s="125"/>
      <c r="D1062" s="124"/>
      <c r="E1062" s="126"/>
      <c r="F1062" s="124"/>
      <c r="G1062" s="124"/>
    </row>
    <row r="1063" spans="1:7">
      <c r="A1063" s="46"/>
      <c r="B1063" s="124"/>
      <c r="C1063" s="125"/>
      <c r="D1063" s="124"/>
      <c r="E1063" s="126"/>
      <c r="F1063" s="124"/>
      <c r="G1063" s="124"/>
    </row>
    <row r="1064" spans="1:7">
      <c r="A1064" s="46"/>
      <c r="B1064" s="124"/>
      <c r="C1064" s="125"/>
      <c r="D1064" s="124"/>
      <c r="E1064" s="126"/>
      <c r="F1064" s="124"/>
      <c r="G1064" s="124"/>
    </row>
    <row r="1065" spans="1:7">
      <c r="A1065" s="46"/>
      <c r="B1065" s="124"/>
      <c r="C1065" s="125"/>
      <c r="D1065" s="124"/>
      <c r="E1065" s="126"/>
      <c r="F1065" s="124"/>
      <c r="G1065" s="124"/>
    </row>
    <row r="1066" spans="1:7">
      <c r="A1066" s="46"/>
      <c r="B1066" s="124"/>
      <c r="C1066" s="125"/>
      <c r="D1066" s="124"/>
      <c r="E1066" s="126"/>
      <c r="F1066" s="124"/>
      <c r="G1066" s="124"/>
    </row>
    <row r="1067" spans="1:7">
      <c r="A1067" s="46"/>
      <c r="B1067" s="124"/>
      <c r="C1067" s="125"/>
      <c r="D1067" s="124"/>
      <c r="E1067" s="126"/>
      <c r="F1067" s="124"/>
      <c r="G1067" s="124"/>
    </row>
    <row r="1068" spans="1:7">
      <c r="A1068" s="46"/>
      <c r="B1068" s="124"/>
      <c r="C1068" s="125"/>
      <c r="D1068" s="124"/>
      <c r="E1068" s="126"/>
      <c r="F1068" s="124"/>
      <c r="G1068" s="124"/>
    </row>
    <row r="1069" spans="1:7">
      <c r="A1069" s="46"/>
      <c r="B1069" s="124"/>
      <c r="C1069" s="125"/>
      <c r="D1069" s="124"/>
      <c r="E1069" s="126"/>
      <c r="F1069" s="124"/>
      <c r="G1069" s="124"/>
    </row>
    <row r="1070" spans="1:7">
      <c r="A1070" s="46"/>
      <c r="B1070" s="124"/>
      <c r="C1070" s="125"/>
      <c r="D1070" s="124"/>
      <c r="E1070" s="126"/>
      <c r="F1070" s="124"/>
      <c r="G1070" s="124"/>
    </row>
    <row r="1071" spans="1:7">
      <c r="A1071" s="46"/>
      <c r="B1071" s="124"/>
      <c r="C1071" s="125"/>
      <c r="D1071" s="124"/>
      <c r="E1071" s="126"/>
      <c r="F1071" s="124"/>
      <c r="G1071" s="124"/>
    </row>
    <row r="1072" spans="1:7">
      <c r="A1072" s="46"/>
      <c r="B1072" s="124"/>
      <c r="C1072" s="125"/>
      <c r="D1072" s="124"/>
      <c r="E1072" s="126"/>
      <c r="F1072" s="124"/>
      <c r="G1072" s="124"/>
    </row>
    <row r="1073" spans="1:7">
      <c r="A1073" s="46"/>
      <c r="B1073" s="124"/>
      <c r="C1073" s="125"/>
      <c r="D1073" s="124"/>
      <c r="E1073" s="126"/>
      <c r="F1073" s="124"/>
      <c r="G1073" s="124"/>
    </row>
    <row r="1074" spans="1:7">
      <c r="A1074" s="46"/>
      <c r="B1074" s="124"/>
      <c r="C1074" s="125"/>
      <c r="D1074" s="124"/>
      <c r="E1074" s="126"/>
      <c r="F1074" s="124"/>
      <c r="G1074" s="124"/>
    </row>
    <row r="1075" spans="1:7">
      <c r="A1075" s="46"/>
      <c r="B1075" s="124"/>
      <c r="C1075" s="125"/>
      <c r="D1075" s="124"/>
      <c r="E1075" s="126"/>
      <c r="F1075" s="124"/>
      <c r="G1075" s="124"/>
    </row>
    <row r="1076" spans="1:7">
      <c r="A1076" s="46"/>
      <c r="B1076" s="124"/>
      <c r="C1076" s="125"/>
      <c r="D1076" s="124"/>
      <c r="E1076" s="126"/>
      <c r="F1076" s="124"/>
      <c r="G1076" s="124"/>
    </row>
    <row r="1077" spans="1:7">
      <c r="A1077" s="46"/>
      <c r="B1077" s="124"/>
      <c r="C1077" s="125"/>
      <c r="D1077" s="124"/>
      <c r="E1077" s="126"/>
      <c r="F1077" s="124"/>
      <c r="G1077" s="124"/>
    </row>
    <row r="1078" spans="1:7">
      <c r="A1078" s="46"/>
      <c r="B1078" s="124"/>
      <c r="C1078" s="125"/>
      <c r="D1078" s="124"/>
      <c r="E1078" s="126"/>
      <c r="F1078" s="124"/>
      <c r="G1078" s="124"/>
    </row>
    <row r="1079" spans="1:7">
      <c r="A1079" s="46"/>
      <c r="B1079" s="124"/>
      <c r="C1079" s="125"/>
      <c r="D1079" s="124"/>
      <c r="E1079" s="126"/>
      <c r="F1079" s="124"/>
      <c r="G1079" s="124"/>
    </row>
    <row r="1080" spans="1:7">
      <c r="A1080" s="46"/>
      <c r="B1080" s="124"/>
      <c r="C1080" s="125"/>
      <c r="D1080" s="124"/>
      <c r="E1080" s="126"/>
      <c r="F1080" s="124"/>
      <c r="G1080" s="124"/>
    </row>
    <row r="1081" spans="1:7">
      <c r="A1081" s="46"/>
      <c r="B1081" s="124"/>
      <c r="C1081" s="125"/>
      <c r="D1081" s="124"/>
      <c r="E1081" s="126"/>
      <c r="F1081" s="124"/>
      <c r="G1081" s="124"/>
    </row>
    <row r="1082" spans="1:7">
      <c r="A1082" s="46"/>
      <c r="B1082" s="124"/>
      <c r="C1082" s="125"/>
      <c r="D1082" s="124"/>
      <c r="E1082" s="126"/>
      <c r="F1082" s="124"/>
      <c r="G1082" s="124"/>
    </row>
    <row r="1083" spans="1:7">
      <c r="A1083" s="46"/>
      <c r="B1083" s="124"/>
      <c r="C1083" s="125"/>
      <c r="D1083" s="124"/>
      <c r="E1083" s="126"/>
      <c r="F1083" s="124"/>
      <c r="G1083" s="124"/>
    </row>
    <row r="1084" spans="1:7">
      <c r="A1084" s="46"/>
      <c r="B1084" s="124"/>
      <c r="C1084" s="125"/>
      <c r="D1084" s="124"/>
      <c r="E1084" s="126"/>
      <c r="F1084" s="124"/>
      <c r="G1084" s="124"/>
    </row>
    <row r="1085" spans="1:7">
      <c r="A1085" s="46"/>
      <c r="B1085" s="124"/>
      <c r="C1085" s="125"/>
      <c r="D1085" s="124"/>
      <c r="E1085" s="126"/>
      <c r="F1085" s="124"/>
      <c r="G1085" s="124"/>
    </row>
    <row r="1086" spans="1:7">
      <c r="A1086" s="46"/>
      <c r="B1086" s="124"/>
      <c r="C1086" s="125"/>
      <c r="D1086" s="124"/>
      <c r="E1086" s="126"/>
      <c r="F1086" s="124"/>
      <c r="G1086" s="124"/>
    </row>
    <row r="1087" spans="1:7">
      <c r="A1087" s="46"/>
      <c r="B1087" s="124"/>
      <c r="C1087" s="125"/>
      <c r="D1087" s="124"/>
      <c r="E1087" s="126"/>
      <c r="F1087" s="124"/>
      <c r="G1087" s="124"/>
    </row>
    <row r="1088" spans="1:7">
      <c r="A1088" s="46"/>
      <c r="B1088" s="124"/>
      <c r="C1088" s="125"/>
      <c r="D1088" s="124"/>
      <c r="E1088" s="126"/>
      <c r="F1088" s="124"/>
      <c r="G1088" s="124"/>
    </row>
    <row r="1089" spans="1:7">
      <c r="A1089" s="46"/>
      <c r="B1089" s="124"/>
      <c r="C1089" s="125"/>
      <c r="D1089" s="124"/>
      <c r="E1089" s="126"/>
      <c r="F1089" s="124"/>
      <c r="G1089" s="124"/>
    </row>
    <row r="1090" spans="1:7">
      <c r="A1090" s="46"/>
      <c r="B1090" s="124"/>
      <c r="C1090" s="125"/>
      <c r="D1090" s="124"/>
      <c r="E1090" s="126"/>
      <c r="F1090" s="124"/>
      <c r="G1090" s="124"/>
    </row>
    <row r="1091" spans="1:7">
      <c r="A1091" s="46"/>
      <c r="B1091" s="124"/>
      <c r="C1091" s="125"/>
      <c r="D1091" s="124"/>
      <c r="E1091" s="126"/>
      <c r="F1091" s="124"/>
      <c r="G1091" s="124"/>
    </row>
    <row r="1092" spans="1:7">
      <c r="A1092" s="46"/>
      <c r="B1092" s="124"/>
      <c r="C1092" s="125"/>
      <c r="D1092" s="124"/>
      <c r="E1092" s="126"/>
      <c r="F1092" s="124"/>
      <c r="G1092" s="124"/>
    </row>
    <row r="1093" spans="1:7">
      <c r="A1093" s="46"/>
      <c r="B1093" s="124"/>
      <c r="C1093" s="125"/>
      <c r="D1093" s="124"/>
      <c r="E1093" s="126"/>
      <c r="F1093" s="124"/>
      <c r="G1093" s="124"/>
    </row>
    <row r="1094" spans="1:7">
      <c r="A1094" s="46"/>
      <c r="B1094" s="124"/>
      <c r="C1094" s="125"/>
      <c r="D1094" s="124"/>
      <c r="E1094" s="126"/>
      <c r="F1094" s="124"/>
      <c r="G1094" s="124"/>
    </row>
    <row r="1095" spans="1:7">
      <c r="A1095" s="46"/>
      <c r="B1095" s="124"/>
      <c r="C1095" s="125"/>
      <c r="D1095" s="124"/>
      <c r="E1095" s="126"/>
      <c r="F1095" s="124"/>
      <c r="G1095" s="124"/>
    </row>
    <row r="1096" spans="1:7">
      <c r="A1096" s="46"/>
      <c r="B1096" s="124"/>
      <c r="C1096" s="125"/>
      <c r="D1096" s="124"/>
      <c r="E1096" s="126"/>
      <c r="F1096" s="124"/>
      <c r="G1096" s="124"/>
    </row>
    <row r="1097" spans="1:7">
      <c r="A1097" s="46"/>
      <c r="B1097" s="124"/>
      <c r="C1097" s="125"/>
      <c r="D1097" s="124"/>
      <c r="E1097" s="126"/>
      <c r="F1097" s="124"/>
      <c r="G1097" s="124"/>
    </row>
    <row r="1098" spans="1:7">
      <c r="A1098" s="46"/>
      <c r="B1098" s="124"/>
      <c r="C1098" s="125"/>
      <c r="D1098" s="124"/>
      <c r="E1098" s="126"/>
      <c r="F1098" s="124"/>
      <c r="G1098" s="124"/>
    </row>
    <row r="1099" spans="1:7">
      <c r="A1099" s="46"/>
      <c r="B1099" s="124"/>
      <c r="C1099" s="125"/>
      <c r="D1099" s="124"/>
      <c r="E1099" s="126"/>
      <c r="F1099" s="124"/>
      <c r="G1099" s="124"/>
    </row>
    <row r="1100" spans="1:7">
      <c r="A1100" s="46"/>
      <c r="B1100" s="124"/>
      <c r="C1100" s="125"/>
      <c r="D1100" s="124"/>
      <c r="E1100" s="126"/>
      <c r="F1100" s="124"/>
      <c r="G1100" s="124"/>
    </row>
    <row r="1101" spans="1:7">
      <c r="A1101" s="46"/>
      <c r="B1101" s="124"/>
      <c r="C1101" s="125"/>
      <c r="D1101" s="124"/>
      <c r="E1101" s="126"/>
      <c r="F1101" s="124"/>
      <c r="G1101" s="124"/>
    </row>
    <row r="1102" spans="1:7">
      <c r="A1102" s="46"/>
      <c r="B1102" s="124"/>
      <c r="C1102" s="125"/>
      <c r="D1102" s="124"/>
      <c r="E1102" s="126"/>
      <c r="F1102" s="124"/>
      <c r="G1102" s="124"/>
    </row>
    <row r="1103" spans="1:7">
      <c r="A1103" s="46"/>
      <c r="B1103" s="124"/>
      <c r="C1103" s="125"/>
      <c r="D1103" s="124"/>
      <c r="E1103" s="126"/>
      <c r="F1103" s="124"/>
      <c r="G1103" s="124"/>
    </row>
    <row r="1104" spans="1:7">
      <c r="A1104" s="46"/>
      <c r="B1104" s="124"/>
      <c r="C1104" s="125"/>
      <c r="D1104" s="124"/>
      <c r="E1104" s="126"/>
      <c r="F1104" s="124"/>
      <c r="G1104" s="124"/>
    </row>
    <row r="1105" spans="1:7">
      <c r="A1105" s="46"/>
      <c r="B1105" s="124"/>
      <c r="C1105" s="125"/>
      <c r="D1105" s="124"/>
      <c r="E1105" s="126"/>
      <c r="F1105" s="124"/>
      <c r="G1105" s="124"/>
    </row>
    <row r="1106" spans="1:7">
      <c r="A1106" s="46"/>
      <c r="B1106" s="124"/>
      <c r="C1106" s="125"/>
      <c r="D1106" s="124"/>
      <c r="E1106" s="126"/>
      <c r="F1106" s="124"/>
      <c r="G1106" s="124"/>
    </row>
    <row r="1107" spans="1:7">
      <c r="A1107" s="46"/>
      <c r="B1107" s="124"/>
      <c r="C1107" s="125"/>
      <c r="D1107" s="124"/>
      <c r="E1107" s="126"/>
      <c r="F1107" s="124"/>
      <c r="G1107" s="124"/>
    </row>
    <row r="1108" spans="1:7">
      <c r="A1108" s="46"/>
      <c r="B1108" s="124"/>
      <c r="C1108" s="125"/>
      <c r="D1108" s="124"/>
      <c r="E1108" s="126"/>
      <c r="F1108" s="124"/>
      <c r="G1108" s="124"/>
    </row>
    <row r="1109" spans="1:7">
      <c r="A1109" s="46"/>
      <c r="B1109" s="124"/>
      <c r="C1109" s="125"/>
      <c r="D1109" s="124"/>
      <c r="E1109" s="126"/>
      <c r="F1109" s="124"/>
      <c r="G1109" s="124"/>
    </row>
    <row r="1110" spans="1:7">
      <c r="A1110" s="46"/>
      <c r="B1110" s="124"/>
      <c r="C1110" s="125"/>
      <c r="D1110" s="124"/>
      <c r="E1110" s="126"/>
      <c r="F1110" s="124"/>
      <c r="G1110" s="124"/>
    </row>
    <row r="1111" spans="1:7">
      <c r="A1111" s="46"/>
      <c r="B1111" s="124"/>
      <c r="C1111" s="125"/>
      <c r="D1111" s="124"/>
      <c r="E1111" s="126"/>
      <c r="F1111" s="124"/>
      <c r="G1111" s="124"/>
    </row>
    <row r="1112" spans="1:7">
      <c r="A1112" s="46"/>
      <c r="B1112" s="124"/>
      <c r="C1112" s="125"/>
      <c r="D1112" s="124"/>
      <c r="E1112" s="126"/>
      <c r="F1112" s="124"/>
      <c r="G1112" s="124"/>
    </row>
    <row r="1113" spans="1:7">
      <c r="A1113" s="46"/>
      <c r="B1113" s="124"/>
      <c r="C1113" s="125"/>
      <c r="D1113" s="124"/>
      <c r="E1113" s="126"/>
      <c r="F1113" s="124"/>
      <c r="G1113" s="124"/>
    </row>
    <row r="1114" spans="1:7">
      <c r="A1114" s="46"/>
      <c r="B1114" s="124"/>
      <c r="C1114" s="125"/>
      <c r="D1114" s="124"/>
      <c r="E1114" s="126"/>
      <c r="F1114" s="124"/>
      <c r="G1114" s="124"/>
    </row>
    <row r="1115" spans="1:7">
      <c r="A1115" s="46"/>
      <c r="B1115" s="124"/>
      <c r="C1115" s="125"/>
      <c r="D1115" s="124"/>
      <c r="E1115" s="126"/>
      <c r="F1115" s="124"/>
      <c r="G1115" s="124"/>
    </row>
    <row r="1116" spans="1:7">
      <c r="A1116" s="46"/>
      <c r="B1116" s="124"/>
      <c r="C1116" s="125"/>
      <c r="D1116" s="124"/>
      <c r="E1116" s="126"/>
      <c r="F1116" s="124"/>
      <c r="G1116" s="124"/>
    </row>
    <row r="1117" spans="1:7">
      <c r="A1117" s="46"/>
      <c r="B1117" s="124"/>
      <c r="C1117" s="125"/>
      <c r="D1117" s="124"/>
      <c r="E1117" s="126"/>
      <c r="F1117" s="124"/>
      <c r="G1117" s="124"/>
    </row>
    <row r="1118" spans="1:7">
      <c r="A1118" s="46"/>
      <c r="B1118" s="124"/>
      <c r="C1118" s="125"/>
      <c r="D1118" s="124"/>
      <c r="E1118" s="126"/>
      <c r="F1118" s="124"/>
      <c r="G1118" s="124"/>
    </row>
    <row r="1119" spans="1:7">
      <c r="A1119" s="46"/>
      <c r="B1119" s="124"/>
      <c r="C1119" s="125"/>
      <c r="D1119" s="124"/>
      <c r="E1119" s="126"/>
      <c r="F1119" s="124"/>
      <c r="G1119" s="124"/>
    </row>
    <row r="1120" spans="1:7">
      <c r="A1120" s="46"/>
      <c r="B1120" s="124"/>
      <c r="C1120" s="125"/>
      <c r="D1120" s="124"/>
      <c r="E1120" s="126"/>
      <c r="F1120" s="124"/>
      <c r="G1120" s="124"/>
    </row>
    <row r="1121" spans="1:7">
      <c r="A1121" s="46"/>
      <c r="B1121" s="124"/>
      <c r="C1121" s="125"/>
      <c r="D1121" s="124"/>
      <c r="E1121" s="126"/>
      <c r="F1121" s="124"/>
      <c r="G1121" s="124"/>
    </row>
    <row r="1122" spans="1:7">
      <c r="A1122" s="46"/>
      <c r="B1122" s="124"/>
      <c r="C1122" s="125"/>
      <c r="D1122" s="124"/>
      <c r="E1122" s="126"/>
      <c r="F1122" s="124"/>
      <c r="G1122" s="124"/>
    </row>
    <row r="1123" spans="1:7">
      <c r="A1123" s="46"/>
      <c r="B1123" s="124"/>
      <c r="C1123" s="125"/>
      <c r="D1123" s="124"/>
      <c r="E1123" s="126"/>
      <c r="F1123" s="124"/>
      <c r="G1123" s="124"/>
    </row>
    <row r="1124" spans="1:7">
      <c r="A1124" s="46"/>
      <c r="B1124" s="124"/>
      <c r="C1124" s="125"/>
      <c r="D1124" s="124"/>
      <c r="E1124" s="126"/>
      <c r="F1124" s="124"/>
      <c r="G1124" s="124"/>
    </row>
    <row r="1125" spans="1:7">
      <c r="A1125" s="46"/>
      <c r="B1125" s="124"/>
      <c r="C1125" s="125"/>
      <c r="D1125" s="124"/>
      <c r="E1125" s="126"/>
      <c r="F1125" s="124"/>
      <c r="G1125" s="124"/>
    </row>
    <row r="1126" spans="1:7">
      <c r="A1126" s="46"/>
      <c r="B1126" s="124"/>
      <c r="C1126" s="125"/>
      <c r="D1126" s="124"/>
      <c r="E1126" s="126"/>
      <c r="F1126" s="124"/>
      <c r="G1126" s="124"/>
    </row>
    <row r="1127" spans="1:7">
      <c r="A1127" s="46"/>
      <c r="B1127" s="124"/>
      <c r="C1127" s="125"/>
      <c r="D1127" s="124"/>
      <c r="E1127" s="126"/>
      <c r="F1127" s="124"/>
      <c r="G1127" s="124"/>
    </row>
    <row r="1128" spans="1:7">
      <c r="A1128" s="46"/>
      <c r="B1128" s="124"/>
      <c r="C1128" s="125"/>
      <c r="D1128" s="124"/>
      <c r="E1128" s="126"/>
      <c r="F1128" s="124"/>
      <c r="G1128" s="124"/>
    </row>
    <row r="1129" spans="1:7">
      <c r="A1129" s="46"/>
      <c r="B1129" s="124"/>
      <c r="C1129" s="125"/>
      <c r="D1129" s="124"/>
      <c r="E1129" s="126"/>
      <c r="F1129" s="124"/>
      <c r="G1129" s="124"/>
    </row>
    <row r="1130" spans="1:7">
      <c r="A1130" s="46"/>
      <c r="B1130" s="124"/>
      <c r="C1130" s="125"/>
      <c r="D1130" s="124"/>
      <c r="E1130" s="126"/>
      <c r="F1130" s="124"/>
      <c r="G1130" s="124"/>
    </row>
    <row r="1131" spans="1:7">
      <c r="A1131" s="46"/>
      <c r="B1131" s="124"/>
      <c r="C1131" s="125"/>
      <c r="D1131" s="124"/>
      <c r="E1131" s="126"/>
      <c r="F1131" s="124"/>
      <c r="G1131" s="124"/>
    </row>
    <row r="1132" spans="1:7">
      <c r="A1132" s="46"/>
      <c r="B1132" s="124"/>
      <c r="C1132" s="125"/>
      <c r="D1132" s="124"/>
      <c r="E1132" s="126"/>
      <c r="F1132" s="124"/>
      <c r="G1132" s="124"/>
    </row>
    <row r="1133" spans="1:7">
      <c r="A1133" s="46"/>
      <c r="B1133" s="124"/>
      <c r="C1133" s="125"/>
      <c r="D1133" s="124"/>
      <c r="E1133" s="126"/>
      <c r="F1133" s="124"/>
      <c r="G1133" s="124"/>
    </row>
    <row r="1134" spans="1:7">
      <c r="A1134" s="46"/>
      <c r="B1134" s="124"/>
      <c r="C1134" s="125"/>
      <c r="D1134" s="124"/>
      <c r="E1134" s="126"/>
      <c r="F1134" s="124"/>
      <c r="G1134" s="124"/>
    </row>
    <row r="1135" spans="1:7">
      <c r="A1135" s="46"/>
      <c r="B1135" s="124"/>
      <c r="C1135" s="125"/>
      <c r="D1135" s="124"/>
      <c r="E1135" s="126"/>
      <c r="F1135" s="124"/>
      <c r="G1135" s="124"/>
    </row>
    <row r="1136" spans="1:7">
      <c r="A1136" s="46"/>
      <c r="B1136" s="124"/>
      <c r="C1136" s="125"/>
      <c r="D1136" s="124"/>
      <c r="E1136" s="126"/>
      <c r="F1136" s="124"/>
      <c r="G1136" s="124"/>
    </row>
    <row r="1137" spans="1:7">
      <c r="A1137" s="46"/>
      <c r="B1137" s="124"/>
      <c r="C1137" s="125"/>
      <c r="D1137" s="124"/>
      <c r="E1137" s="126"/>
      <c r="F1137" s="124"/>
      <c r="G1137" s="124"/>
    </row>
    <row r="1138" spans="1:7">
      <c r="A1138" s="46"/>
      <c r="B1138" s="124"/>
      <c r="C1138" s="125"/>
      <c r="D1138" s="124"/>
      <c r="E1138" s="126"/>
      <c r="F1138" s="124"/>
      <c r="G1138" s="124"/>
    </row>
    <row r="1139" spans="1:7">
      <c r="A1139" s="46"/>
      <c r="B1139" s="124"/>
      <c r="C1139" s="125"/>
      <c r="D1139" s="124"/>
      <c r="E1139" s="126"/>
      <c r="F1139" s="124"/>
      <c r="G1139" s="124"/>
    </row>
    <row r="1140" spans="1:7">
      <c r="A1140" s="46"/>
      <c r="B1140" s="124"/>
      <c r="C1140" s="125"/>
      <c r="D1140" s="124"/>
      <c r="E1140" s="126"/>
      <c r="F1140" s="124"/>
      <c r="G1140" s="124"/>
    </row>
    <row r="1141" spans="1:7">
      <c r="A1141" s="46"/>
      <c r="B1141" s="124"/>
      <c r="C1141" s="125"/>
      <c r="D1141" s="124"/>
      <c r="E1141" s="126"/>
      <c r="F1141" s="124"/>
      <c r="G1141" s="124"/>
    </row>
    <row r="1142" spans="1:7">
      <c r="A1142" s="46"/>
      <c r="B1142" s="124"/>
      <c r="C1142" s="125"/>
      <c r="D1142" s="124"/>
      <c r="E1142" s="126"/>
      <c r="F1142" s="124"/>
      <c r="G1142" s="124"/>
    </row>
    <row r="1143" spans="1:7">
      <c r="A1143" s="46"/>
      <c r="B1143" s="124"/>
      <c r="C1143" s="125"/>
      <c r="D1143" s="124"/>
      <c r="E1143" s="126"/>
      <c r="F1143" s="124"/>
      <c r="G1143" s="124"/>
    </row>
    <row r="1144" spans="1:7">
      <c r="A1144" s="46"/>
      <c r="B1144" s="124"/>
      <c r="C1144" s="125"/>
      <c r="D1144" s="124"/>
      <c r="E1144" s="126"/>
      <c r="F1144" s="124"/>
      <c r="G1144" s="124"/>
    </row>
    <row r="1145" spans="1:7">
      <c r="A1145" s="46"/>
      <c r="B1145" s="124"/>
      <c r="C1145" s="125"/>
      <c r="D1145" s="124"/>
      <c r="E1145" s="126"/>
      <c r="F1145" s="124"/>
      <c r="G1145" s="124"/>
    </row>
    <row r="1146" spans="1:7">
      <c r="A1146" s="46"/>
      <c r="B1146" s="124"/>
      <c r="C1146" s="125"/>
      <c r="D1146" s="124"/>
      <c r="E1146" s="126"/>
      <c r="F1146" s="124"/>
      <c r="G1146" s="124"/>
    </row>
    <row r="1147" spans="1:7">
      <c r="A1147" s="46"/>
      <c r="B1147" s="124"/>
      <c r="C1147" s="125"/>
      <c r="D1147" s="124"/>
      <c r="E1147" s="126"/>
      <c r="F1147" s="124"/>
      <c r="G1147" s="124"/>
    </row>
    <row r="1148" spans="1:7">
      <c r="A1148" s="46"/>
      <c r="B1148" s="124"/>
      <c r="C1148" s="125"/>
      <c r="D1148" s="124"/>
      <c r="E1148" s="126"/>
      <c r="F1148" s="124"/>
      <c r="G1148" s="124"/>
    </row>
    <row r="1149" spans="1:7">
      <c r="A1149" s="46"/>
      <c r="B1149" s="124"/>
      <c r="C1149" s="125"/>
      <c r="D1149" s="124"/>
      <c r="E1149" s="126"/>
      <c r="F1149" s="124"/>
      <c r="G1149" s="124"/>
    </row>
    <row r="1150" spans="1:7">
      <c r="A1150" s="46"/>
      <c r="B1150" s="124"/>
      <c r="C1150" s="125"/>
      <c r="D1150" s="124"/>
      <c r="E1150" s="126"/>
      <c r="F1150" s="124"/>
      <c r="G1150" s="124"/>
    </row>
    <row r="1151" spans="1:7">
      <c r="A1151" s="46"/>
      <c r="B1151" s="124"/>
      <c r="C1151" s="125"/>
      <c r="D1151" s="124"/>
      <c r="E1151" s="126"/>
      <c r="F1151" s="124"/>
      <c r="G1151" s="124"/>
    </row>
    <row r="1152" spans="1:7">
      <c r="A1152" s="46"/>
      <c r="B1152" s="124"/>
      <c r="C1152" s="125"/>
      <c r="D1152" s="124"/>
      <c r="E1152" s="126"/>
      <c r="F1152" s="124"/>
      <c r="G1152" s="124"/>
    </row>
    <row r="1153" spans="1:7">
      <c r="A1153" s="46"/>
      <c r="B1153" s="124"/>
      <c r="C1153" s="125"/>
      <c r="D1153" s="124"/>
      <c r="E1153" s="126"/>
      <c r="F1153" s="124"/>
      <c r="G1153" s="124"/>
    </row>
    <row r="1154" spans="1:7">
      <c r="A1154" s="46"/>
      <c r="B1154" s="124"/>
      <c r="C1154" s="125"/>
      <c r="D1154" s="124"/>
      <c r="E1154" s="126"/>
      <c r="F1154" s="124"/>
      <c r="G1154" s="124"/>
    </row>
    <row r="1155" spans="1:7">
      <c r="A1155" s="46"/>
      <c r="B1155" s="124"/>
      <c r="C1155" s="125"/>
      <c r="D1155" s="124"/>
      <c r="E1155" s="126"/>
      <c r="F1155" s="124"/>
      <c r="G1155" s="124"/>
    </row>
    <row r="1156" spans="1:7">
      <c r="A1156" s="46"/>
      <c r="B1156" s="124"/>
      <c r="C1156" s="125"/>
      <c r="D1156" s="124"/>
      <c r="E1156" s="126"/>
      <c r="F1156" s="124"/>
      <c r="G1156" s="124"/>
    </row>
    <row r="1157" spans="1:7">
      <c r="A1157" s="46"/>
      <c r="B1157" s="124"/>
      <c r="C1157" s="125"/>
      <c r="D1157" s="124"/>
      <c r="E1157" s="126"/>
      <c r="F1157" s="124"/>
      <c r="G1157" s="124"/>
    </row>
    <row r="1158" spans="1:7">
      <c r="A1158" s="46"/>
      <c r="B1158" s="124"/>
      <c r="C1158" s="125"/>
      <c r="D1158" s="124"/>
      <c r="E1158" s="126"/>
      <c r="F1158" s="124"/>
      <c r="G1158" s="124"/>
    </row>
    <row r="1159" spans="1:7">
      <c r="A1159" s="46"/>
      <c r="B1159" s="124"/>
      <c r="C1159" s="125"/>
      <c r="D1159" s="124"/>
      <c r="E1159" s="126"/>
      <c r="F1159" s="124"/>
      <c r="G1159" s="124"/>
    </row>
    <row r="1160" spans="1:7">
      <c r="A1160" s="46"/>
      <c r="B1160" s="124"/>
      <c r="C1160" s="125"/>
      <c r="D1160" s="124"/>
      <c r="E1160" s="126"/>
      <c r="F1160" s="124"/>
      <c r="G1160" s="124"/>
    </row>
    <row r="1161" spans="1:7">
      <c r="A1161" s="46"/>
      <c r="B1161" s="124"/>
      <c r="C1161" s="125"/>
      <c r="D1161" s="124"/>
      <c r="E1161" s="126"/>
      <c r="F1161" s="124"/>
      <c r="G1161" s="124"/>
    </row>
    <row r="1162" spans="1:7">
      <c r="A1162" s="46"/>
      <c r="B1162" s="124"/>
      <c r="C1162" s="125"/>
      <c r="D1162" s="124"/>
      <c r="E1162" s="126"/>
      <c r="F1162" s="124"/>
      <c r="G1162" s="124"/>
    </row>
    <row r="1163" spans="1:7">
      <c r="A1163" s="46"/>
      <c r="B1163" s="124"/>
      <c r="C1163" s="125"/>
      <c r="D1163" s="124"/>
      <c r="E1163" s="126"/>
      <c r="F1163" s="124"/>
      <c r="G1163" s="124"/>
    </row>
    <row r="1164" spans="1:7">
      <c r="A1164" s="46"/>
      <c r="B1164" s="124"/>
      <c r="C1164" s="125"/>
      <c r="D1164" s="124"/>
      <c r="E1164" s="126"/>
      <c r="F1164" s="124"/>
      <c r="G1164" s="124"/>
    </row>
    <row r="1165" spans="1:7">
      <c r="A1165" s="46"/>
      <c r="B1165" s="124"/>
      <c r="C1165" s="125"/>
      <c r="D1165" s="124"/>
      <c r="E1165" s="126"/>
      <c r="F1165" s="124"/>
      <c r="G1165" s="124"/>
    </row>
    <row r="1166" spans="1:7">
      <c r="A1166" s="46"/>
      <c r="B1166" s="124"/>
      <c r="C1166" s="125"/>
      <c r="D1166" s="124"/>
      <c r="E1166" s="126"/>
      <c r="F1166" s="124"/>
      <c r="G1166" s="124"/>
    </row>
    <row r="1167" spans="1:7">
      <c r="A1167" s="46"/>
      <c r="B1167" s="124"/>
      <c r="C1167" s="125"/>
      <c r="D1167" s="124"/>
      <c r="E1167" s="126"/>
      <c r="F1167" s="124"/>
      <c r="G1167" s="124"/>
    </row>
    <row r="1168" spans="1:7">
      <c r="A1168" s="46"/>
      <c r="B1168" s="124"/>
      <c r="C1168" s="125"/>
      <c r="D1168" s="124"/>
      <c r="E1168" s="126"/>
      <c r="F1168" s="124"/>
      <c r="G1168" s="124"/>
    </row>
    <row r="1169" spans="1:7">
      <c r="A1169" s="46"/>
      <c r="B1169" s="124"/>
      <c r="C1169" s="125"/>
      <c r="D1169" s="124"/>
      <c r="E1169" s="126"/>
      <c r="F1169" s="124"/>
      <c r="G1169" s="124"/>
    </row>
    <row r="1170" spans="1:7">
      <c r="A1170" s="46"/>
      <c r="B1170" s="124"/>
      <c r="C1170" s="125"/>
      <c r="D1170" s="124"/>
      <c r="E1170" s="126"/>
      <c r="F1170" s="124"/>
      <c r="G1170" s="124"/>
    </row>
    <row r="1171" spans="1:7">
      <c r="A1171" s="46"/>
      <c r="B1171" s="124"/>
      <c r="C1171" s="125"/>
      <c r="D1171" s="124"/>
      <c r="E1171" s="126"/>
      <c r="F1171" s="124"/>
      <c r="G1171" s="124"/>
    </row>
    <row r="1172" spans="1:7">
      <c r="A1172" s="46"/>
      <c r="B1172" s="124"/>
      <c r="C1172" s="125"/>
      <c r="D1172" s="124"/>
      <c r="E1172" s="126"/>
      <c r="F1172" s="124"/>
      <c r="G1172" s="124"/>
    </row>
    <row r="1173" spans="1:7">
      <c r="A1173" s="46"/>
      <c r="B1173" s="124"/>
      <c r="C1173" s="125"/>
      <c r="D1173" s="124"/>
      <c r="E1173" s="126"/>
      <c r="F1173" s="124"/>
      <c r="G1173" s="124"/>
    </row>
    <row r="1174" spans="1:7">
      <c r="A1174" s="46"/>
      <c r="B1174" s="124"/>
      <c r="C1174" s="125"/>
      <c r="D1174" s="124"/>
      <c r="E1174" s="126"/>
      <c r="F1174" s="124"/>
      <c r="G1174" s="124"/>
    </row>
    <row r="1175" spans="1:7">
      <c r="A1175" s="46"/>
      <c r="B1175" s="124"/>
      <c r="C1175" s="125"/>
      <c r="D1175" s="124"/>
      <c r="E1175" s="126"/>
      <c r="F1175" s="124"/>
      <c r="G1175" s="124"/>
    </row>
    <row r="1176" spans="1:7">
      <c r="A1176" s="46"/>
      <c r="B1176" s="124"/>
      <c r="C1176" s="125"/>
      <c r="D1176" s="124"/>
      <c r="E1176" s="126"/>
      <c r="F1176" s="124"/>
      <c r="G1176" s="124"/>
    </row>
    <row r="1177" spans="1:7">
      <c r="A1177" s="46"/>
      <c r="B1177" s="124"/>
      <c r="C1177" s="125"/>
      <c r="D1177" s="124"/>
      <c r="E1177" s="126"/>
      <c r="F1177" s="124"/>
      <c r="G1177" s="124"/>
    </row>
    <row r="1178" spans="1:7">
      <c r="A1178" s="46"/>
      <c r="B1178" s="124"/>
      <c r="C1178" s="125"/>
      <c r="D1178" s="124"/>
      <c r="E1178" s="126"/>
      <c r="F1178" s="124"/>
      <c r="G1178" s="124"/>
    </row>
    <row r="1179" spans="1:7">
      <c r="A1179" s="46"/>
      <c r="B1179" s="124"/>
      <c r="C1179" s="125"/>
      <c r="D1179" s="124"/>
      <c r="E1179" s="126"/>
      <c r="F1179" s="124"/>
      <c r="G1179" s="124"/>
    </row>
    <row r="1180" spans="1:7">
      <c r="A1180" s="46"/>
      <c r="B1180" s="124"/>
      <c r="C1180" s="125"/>
      <c r="D1180" s="124"/>
      <c r="E1180" s="126"/>
      <c r="F1180" s="124"/>
      <c r="G1180" s="124"/>
    </row>
    <row r="1181" spans="1:7">
      <c r="A1181" s="46"/>
      <c r="B1181" s="124"/>
      <c r="C1181" s="125"/>
      <c r="D1181" s="124"/>
      <c r="E1181" s="126"/>
      <c r="F1181" s="124"/>
      <c r="G1181" s="124"/>
    </row>
    <row r="1182" spans="1:7">
      <c r="A1182" s="46"/>
      <c r="B1182" s="124"/>
      <c r="C1182" s="125"/>
      <c r="D1182" s="124"/>
      <c r="E1182" s="126"/>
      <c r="F1182" s="124"/>
      <c r="G1182" s="124"/>
    </row>
    <row r="1183" spans="1:7">
      <c r="A1183" s="46"/>
      <c r="B1183" s="124"/>
      <c r="C1183" s="125"/>
      <c r="D1183" s="124"/>
      <c r="E1183" s="126"/>
      <c r="F1183" s="124"/>
      <c r="G1183" s="124"/>
    </row>
    <row r="1184" spans="1:7">
      <c r="A1184" s="46"/>
      <c r="B1184" s="124"/>
      <c r="C1184" s="125"/>
      <c r="D1184" s="124"/>
      <c r="E1184" s="126"/>
      <c r="F1184" s="124"/>
      <c r="G1184" s="124"/>
    </row>
    <row r="1185" spans="1:7">
      <c r="A1185" s="46"/>
      <c r="B1185" s="124"/>
      <c r="C1185" s="125"/>
      <c r="D1185" s="124"/>
      <c r="E1185" s="126"/>
      <c r="F1185" s="124"/>
      <c r="G1185" s="124"/>
    </row>
    <row r="1186" spans="1:7">
      <c r="A1186" s="46"/>
      <c r="B1186" s="124"/>
      <c r="C1186" s="125"/>
      <c r="D1186" s="124"/>
      <c r="E1186" s="126"/>
      <c r="F1186" s="124"/>
      <c r="G1186" s="124"/>
    </row>
    <row r="1187" spans="1:7">
      <c r="A1187" s="46"/>
      <c r="B1187" s="124"/>
      <c r="C1187" s="125"/>
      <c r="D1187" s="124"/>
      <c r="E1187" s="126"/>
      <c r="F1187" s="124"/>
      <c r="G1187" s="124"/>
    </row>
    <row r="1188" spans="1:7">
      <c r="A1188" s="46"/>
      <c r="B1188" s="124"/>
      <c r="C1188" s="125"/>
      <c r="D1188" s="124"/>
      <c r="E1188" s="126"/>
      <c r="F1188" s="124"/>
      <c r="G1188" s="124"/>
    </row>
    <row r="1189" spans="1:7">
      <c r="A1189" s="46"/>
      <c r="B1189" s="124"/>
      <c r="C1189" s="125"/>
      <c r="D1189" s="124"/>
      <c r="E1189" s="126"/>
      <c r="F1189" s="124"/>
      <c r="G1189" s="124"/>
    </row>
    <row r="1190" spans="1:7">
      <c r="A1190" s="46"/>
      <c r="B1190" s="124"/>
      <c r="C1190" s="125"/>
      <c r="D1190" s="124"/>
      <c r="E1190" s="126"/>
      <c r="F1190" s="124"/>
      <c r="G1190" s="124"/>
    </row>
    <row r="1191" spans="1:7">
      <c r="A1191" s="46"/>
      <c r="B1191" s="124"/>
      <c r="C1191" s="125"/>
      <c r="D1191" s="124"/>
      <c r="E1191" s="126"/>
      <c r="F1191" s="124"/>
      <c r="G1191" s="124"/>
    </row>
    <row r="1192" spans="1:7">
      <c r="A1192" s="46"/>
      <c r="B1192" s="124"/>
      <c r="C1192" s="125"/>
      <c r="D1192" s="124"/>
      <c r="E1192" s="126"/>
      <c r="F1192" s="124"/>
      <c r="G1192" s="124"/>
    </row>
    <row r="1193" spans="1:7">
      <c r="A1193" s="46"/>
      <c r="B1193" s="124"/>
      <c r="C1193" s="125"/>
      <c r="D1193" s="124"/>
      <c r="E1193" s="126"/>
      <c r="F1193" s="124"/>
      <c r="G1193" s="124"/>
    </row>
    <row r="1194" spans="1:7">
      <c r="A1194" s="46"/>
      <c r="B1194" s="124"/>
      <c r="C1194" s="125"/>
      <c r="D1194" s="124"/>
      <c r="E1194" s="126"/>
      <c r="F1194" s="124"/>
      <c r="G1194" s="124"/>
    </row>
    <row r="1195" spans="1:7">
      <c r="A1195" s="46"/>
      <c r="B1195" s="124"/>
      <c r="C1195" s="125"/>
      <c r="D1195" s="124"/>
      <c r="E1195" s="126"/>
      <c r="F1195" s="124"/>
      <c r="G1195" s="124"/>
    </row>
    <row r="1196" spans="1:7">
      <c r="A1196" s="46"/>
      <c r="B1196" s="124"/>
      <c r="C1196" s="125"/>
      <c r="D1196" s="124"/>
      <c r="E1196" s="126"/>
      <c r="F1196" s="124"/>
      <c r="G1196" s="124"/>
    </row>
    <row r="1197" spans="1:7">
      <c r="A1197" s="46"/>
      <c r="B1197" s="124"/>
      <c r="C1197" s="125"/>
      <c r="D1197" s="124"/>
      <c r="E1197" s="126"/>
      <c r="F1197" s="124"/>
      <c r="G1197" s="124"/>
    </row>
    <row r="1198" spans="1:7">
      <c r="A1198" s="46"/>
      <c r="B1198" s="124"/>
      <c r="C1198" s="125"/>
      <c r="D1198" s="124"/>
      <c r="E1198" s="126"/>
      <c r="F1198" s="124"/>
      <c r="G1198" s="124"/>
    </row>
    <row r="1199" spans="1:7">
      <c r="A1199" s="46"/>
      <c r="B1199" s="124"/>
      <c r="C1199" s="125"/>
      <c r="D1199" s="124"/>
      <c r="E1199" s="126"/>
      <c r="F1199" s="124"/>
      <c r="G1199" s="124"/>
    </row>
    <row r="1200" spans="1:7">
      <c r="A1200" s="46"/>
      <c r="B1200" s="124"/>
      <c r="C1200" s="125"/>
      <c r="D1200" s="124"/>
      <c r="E1200" s="126"/>
      <c r="F1200" s="124"/>
      <c r="G1200" s="124"/>
    </row>
    <row r="1201" spans="1:7">
      <c r="A1201" s="46"/>
      <c r="B1201" s="124"/>
      <c r="C1201" s="125"/>
      <c r="D1201" s="124"/>
      <c r="E1201" s="126"/>
      <c r="F1201" s="124"/>
      <c r="G1201" s="124"/>
    </row>
    <row r="1202" spans="1:7">
      <c r="A1202" s="46"/>
      <c r="B1202" s="124"/>
      <c r="C1202" s="125"/>
      <c r="D1202" s="124"/>
      <c r="E1202" s="126"/>
      <c r="F1202" s="124"/>
      <c r="G1202" s="124"/>
    </row>
    <row r="1203" spans="1:7">
      <c r="A1203" s="46"/>
      <c r="B1203" s="124"/>
      <c r="C1203" s="125"/>
      <c r="D1203" s="124"/>
      <c r="E1203" s="126"/>
      <c r="F1203" s="124"/>
      <c r="G1203" s="124"/>
    </row>
    <row r="1204" spans="1:7">
      <c r="A1204" s="46"/>
      <c r="B1204" s="124"/>
      <c r="C1204" s="125"/>
      <c r="D1204" s="124"/>
      <c r="E1204" s="126"/>
      <c r="F1204" s="124"/>
      <c r="G1204" s="124"/>
    </row>
    <row r="1205" spans="1:7">
      <c r="A1205" s="46"/>
      <c r="B1205" s="124"/>
      <c r="C1205" s="125"/>
      <c r="D1205" s="124"/>
      <c r="E1205" s="126"/>
      <c r="F1205" s="124"/>
      <c r="G1205" s="124"/>
    </row>
    <row r="1206" spans="1:7">
      <c r="A1206" s="46"/>
      <c r="B1206" s="124"/>
      <c r="C1206" s="125"/>
      <c r="D1206" s="124"/>
      <c r="E1206" s="126"/>
      <c r="F1206" s="124"/>
      <c r="G1206" s="124"/>
    </row>
    <row r="1207" spans="1:7">
      <c r="A1207" s="46"/>
      <c r="B1207" s="124"/>
      <c r="C1207" s="125"/>
      <c r="D1207" s="124"/>
      <c r="E1207" s="126"/>
      <c r="F1207" s="124"/>
      <c r="G1207" s="124"/>
    </row>
    <row r="1208" spans="1:7">
      <c r="A1208" s="46"/>
      <c r="B1208" s="124"/>
      <c r="C1208" s="125"/>
      <c r="D1208" s="124"/>
      <c r="E1208" s="126"/>
      <c r="F1208" s="124"/>
      <c r="G1208" s="124"/>
    </row>
    <row r="1209" spans="1:7">
      <c r="A1209" s="46"/>
      <c r="B1209" s="124"/>
      <c r="C1209" s="125"/>
      <c r="D1209" s="124"/>
      <c r="E1209" s="126"/>
      <c r="F1209" s="124"/>
      <c r="G1209" s="124"/>
    </row>
    <row r="1210" spans="1:7">
      <c r="A1210" s="46"/>
      <c r="B1210" s="124"/>
      <c r="C1210" s="125"/>
      <c r="D1210" s="124"/>
      <c r="E1210" s="126"/>
      <c r="F1210" s="124"/>
      <c r="G1210" s="124"/>
    </row>
  </sheetData>
  <mergeCells count="5">
    <mergeCell ref="B30:G30"/>
    <mergeCell ref="C46:G47"/>
    <mergeCell ref="C40:G41"/>
    <mergeCell ref="C42:G43"/>
    <mergeCell ref="C44:G4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N56"/>
  <sheetViews>
    <sheetView showGridLines="0" showRowColHeaders="0" topLeftCell="A3" zoomScaleNormal="100" workbookViewId="0">
      <pane ySplit="5" topLeftCell="A38" activePane="bottomLeft" state="frozen"/>
      <selection activeCell="L32" sqref="L32"/>
      <selection pane="bottomLeft" activeCell="M71" sqref="M71"/>
    </sheetView>
  </sheetViews>
  <sheetFormatPr baseColWidth="10" defaultColWidth="11.5703125" defaultRowHeight="12.75"/>
  <cols>
    <col min="1" max="1" width="2.7109375" style="2" customWidth="1"/>
    <col min="2" max="2" width="18.140625" style="143" customWidth="1"/>
    <col min="3" max="3" width="13.140625" style="143" customWidth="1"/>
    <col min="4" max="4" width="8.85546875" style="143" customWidth="1"/>
    <col min="5" max="5" width="13.85546875" style="143" customWidth="1"/>
    <col min="6" max="6" width="10.85546875" style="143" customWidth="1"/>
    <col min="7" max="7" width="13.140625" style="144" customWidth="1"/>
    <col min="8" max="8" width="10.140625" style="143" customWidth="1"/>
    <col min="9" max="9" width="12.5703125" style="143" customWidth="1"/>
    <col min="10" max="10" width="8.5703125" style="143" customWidth="1"/>
    <col min="11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4" hidden="1"/>
    <row r="2" spans="1:14" ht="15" hidden="1" customHeight="1"/>
    <row r="3" spans="1:14" ht="26.25" customHeight="1">
      <c r="B3" s="1034" t="s">
        <v>227</v>
      </c>
      <c r="C3" s="1035"/>
      <c r="D3" s="1035"/>
      <c r="E3" s="1035"/>
      <c r="F3" s="1035"/>
      <c r="G3" s="1035"/>
      <c r="H3" s="1035"/>
      <c r="I3" s="1035"/>
      <c r="J3" s="1036"/>
    </row>
    <row r="4" spans="1:14" ht="2.1" customHeight="1">
      <c r="B4" s="145"/>
      <c r="C4" s="146"/>
      <c r="D4" s="146"/>
      <c r="E4" s="146"/>
      <c r="F4" s="146"/>
      <c r="G4" s="145"/>
      <c r="H4" s="146"/>
      <c r="I4" s="146"/>
    </row>
    <row r="5" spans="1:14" ht="2.85" customHeight="1">
      <c r="B5" s="147"/>
    </row>
    <row r="6" spans="1:14" ht="20.85" customHeight="1">
      <c r="B6" s="1037" t="s">
        <v>634</v>
      </c>
      <c r="C6" s="148" t="s">
        <v>87</v>
      </c>
      <c r="D6" s="149"/>
      <c r="E6" s="148" t="s">
        <v>88</v>
      </c>
      <c r="F6" s="149"/>
      <c r="G6" s="1032" t="s">
        <v>12</v>
      </c>
      <c r="H6" s="412" t="s">
        <v>89</v>
      </c>
      <c r="I6" s="413"/>
      <c r="J6" s="150"/>
    </row>
    <row r="7" spans="1:14" s="151" customFormat="1" ht="33" customHeight="1">
      <c r="B7" s="1038"/>
      <c r="C7" s="411" t="s">
        <v>90</v>
      </c>
      <c r="D7" s="411" t="s">
        <v>91</v>
      </c>
      <c r="E7" s="411" t="s">
        <v>90</v>
      </c>
      <c r="F7" s="411" t="s">
        <v>91</v>
      </c>
      <c r="G7" s="1033"/>
      <c r="H7" s="411" t="s">
        <v>92</v>
      </c>
      <c r="I7" s="411" t="s">
        <v>93</v>
      </c>
      <c r="J7" s="411" t="s">
        <v>94</v>
      </c>
    </row>
    <row r="8" spans="1:14">
      <c r="A8" s="410"/>
      <c r="B8" s="152">
        <v>2007</v>
      </c>
      <c r="C8" s="155">
        <v>11250542.199999999</v>
      </c>
      <c r="D8" s="897">
        <v>0.58320206044429557</v>
      </c>
      <c r="E8" s="155">
        <v>8040442.7999999998</v>
      </c>
      <c r="F8" s="897">
        <v>0.41679793955570438</v>
      </c>
      <c r="G8" s="154">
        <v>19290985</v>
      </c>
      <c r="H8" s="898">
        <v>1.8230442410213499</v>
      </c>
      <c r="I8" s="898">
        <v>4.1947318208996478</v>
      </c>
      <c r="J8" s="899">
        <v>2.7367821393772687</v>
      </c>
      <c r="K8" s="410"/>
      <c r="L8" s="410"/>
      <c r="M8" s="410"/>
      <c r="N8" s="410"/>
    </row>
    <row r="9" spans="1:14">
      <c r="A9" s="410"/>
      <c r="B9" s="152">
        <v>2009</v>
      </c>
      <c r="C9" s="156">
        <v>10030318</v>
      </c>
      <c r="D9" s="897">
        <v>0.55925646635687221</v>
      </c>
      <c r="E9" s="156">
        <v>7904777.2619999992</v>
      </c>
      <c r="F9" s="897">
        <v>0.44074353364312785</v>
      </c>
      <c r="G9" s="153">
        <v>17935095.261999998</v>
      </c>
      <c r="H9" s="900">
        <v>-7.6821221084832416</v>
      </c>
      <c r="I9" s="900">
        <v>-3.0728636467137562</v>
      </c>
      <c r="J9" s="901">
        <v>-5.705805204806353</v>
      </c>
      <c r="K9" s="410"/>
      <c r="L9" s="410"/>
      <c r="M9" s="410"/>
      <c r="N9" s="410"/>
    </row>
    <row r="10" spans="1:14">
      <c r="A10" s="410"/>
      <c r="B10" s="152">
        <v>2010</v>
      </c>
      <c r="C10" s="156">
        <v>9761700</v>
      </c>
      <c r="D10" s="897">
        <v>0.55239855405432936</v>
      </c>
      <c r="E10" s="156">
        <v>7909780</v>
      </c>
      <c r="F10" s="897">
        <v>0.44760144594567064</v>
      </c>
      <c r="G10" s="153">
        <v>17671480</v>
      </c>
      <c r="H10" s="900">
        <v>-2.6780606557040443</v>
      </c>
      <c r="I10" s="900">
        <v>6.3287526443673414E-2</v>
      </c>
      <c r="J10" s="901">
        <v>-1.4698291709580928</v>
      </c>
      <c r="K10" s="410"/>
      <c r="L10" s="410"/>
      <c r="M10" s="410"/>
      <c r="N10" s="410"/>
    </row>
    <row r="11" spans="1:14">
      <c r="A11" s="410"/>
      <c r="B11" s="152">
        <v>2011</v>
      </c>
      <c r="C11" s="156">
        <v>9529924.7019999996</v>
      </c>
      <c r="D11" s="897">
        <v>0.54657973642440172</v>
      </c>
      <c r="E11" s="156">
        <v>7905636.9679999994</v>
      </c>
      <c r="F11" s="897">
        <v>0.45342026357559839</v>
      </c>
      <c r="G11" s="153">
        <v>17435561.669999998</v>
      </c>
      <c r="H11" s="900">
        <v>-2.3743333435774474</v>
      </c>
      <c r="I11" s="900">
        <v>-5.2378599657643576E-2</v>
      </c>
      <c r="J11" s="901">
        <v>-1.3350230427785448</v>
      </c>
      <c r="K11" s="410"/>
      <c r="L11" s="410"/>
      <c r="M11" s="410"/>
      <c r="N11" s="410"/>
    </row>
    <row r="12" spans="1:14">
      <c r="A12" s="410"/>
      <c r="B12" s="152">
        <v>2012</v>
      </c>
      <c r="C12" s="156">
        <v>8964477.4839999992</v>
      </c>
      <c r="D12" s="897">
        <v>0.53561713325072768</v>
      </c>
      <c r="E12" s="156">
        <v>7772249.0460000001</v>
      </c>
      <c r="F12" s="897">
        <v>0.46438286674927232</v>
      </c>
      <c r="G12" s="153">
        <v>16736726.529999999</v>
      </c>
      <c r="H12" s="900">
        <v>-5.1040056623426722</v>
      </c>
      <c r="I12" s="900">
        <v>-1.7871496449706683</v>
      </c>
      <c r="J12" s="901">
        <v>-3.5920206978070865</v>
      </c>
      <c r="K12" s="410"/>
      <c r="L12" s="410"/>
      <c r="M12" s="410"/>
      <c r="N12" s="410"/>
    </row>
    <row r="13" spans="1:14">
      <c r="A13" s="410"/>
      <c r="B13" s="152">
        <v>2013</v>
      </c>
      <c r="C13" s="156">
        <v>8783067.8420000002</v>
      </c>
      <c r="D13" s="897">
        <v>0.53865856993102701</v>
      </c>
      <c r="E13" s="156">
        <v>7522377.4479999999</v>
      </c>
      <c r="F13" s="897">
        <v>0.46134143006897299</v>
      </c>
      <c r="G13" s="153">
        <v>16305445.289999999</v>
      </c>
      <c r="H13" s="900">
        <v>-2.9292972878104706</v>
      </c>
      <c r="I13" s="900">
        <v>-3.0832406709416063</v>
      </c>
      <c r="J13" s="901">
        <v>-3.0003784696346543</v>
      </c>
      <c r="K13" s="410"/>
      <c r="L13" s="410"/>
      <c r="M13" s="410"/>
      <c r="N13" s="410"/>
    </row>
    <row r="14" spans="1:14">
      <c r="A14" s="410"/>
      <c r="B14" s="152">
        <v>2014</v>
      </c>
      <c r="C14" s="156">
        <v>8969953.5319999997</v>
      </c>
      <c r="D14" s="897">
        <v>0.53835754944154901</v>
      </c>
      <c r="E14" s="156">
        <v>7691749.3480000002</v>
      </c>
      <c r="F14" s="897">
        <v>0.46164245055845099</v>
      </c>
      <c r="G14" s="153">
        <v>16661702.879999999</v>
      </c>
      <c r="H14" s="900">
        <v>2.1277951322011432</v>
      </c>
      <c r="I14" s="900">
        <v>2.2515740691133885</v>
      </c>
      <c r="J14" s="901">
        <v>2.1848994839686497</v>
      </c>
      <c r="K14" s="410"/>
      <c r="L14" s="410"/>
      <c r="M14" s="410"/>
      <c r="N14" s="410"/>
    </row>
    <row r="15" spans="1:14">
      <c r="A15" s="410"/>
      <c r="B15" s="152">
        <v>2014.90769230769</v>
      </c>
      <c r="C15" s="156">
        <v>9274173.4360000007</v>
      </c>
      <c r="D15" s="897">
        <v>0.53951561012830296</v>
      </c>
      <c r="E15" s="156">
        <v>7915641.3940000003</v>
      </c>
      <c r="F15" s="897">
        <v>0.46048438987169704</v>
      </c>
      <c r="G15" s="153">
        <v>17189814.830000002</v>
      </c>
      <c r="H15" s="900">
        <v>3.3915438125148256</v>
      </c>
      <c r="I15" s="900">
        <v>2.9108078782912514</v>
      </c>
      <c r="J15" s="901">
        <v>3.1696156977683643</v>
      </c>
      <c r="K15" s="410"/>
      <c r="L15" s="410"/>
      <c r="M15" s="410"/>
      <c r="N15" s="410"/>
    </row>
    <row r="16" spans="1:14">
      <c r="A16" s="410"/>
      <c r="B16" s="152">
        <v>2016</v>
      </c>
      <c r="C16" s="156">
        <v>9548391.6730000004</v>
      </c>
      <c r="D16" s="897">
        <v>0.53909104288345677</v>
      </c>
      <c r="E16" s="156">
        <v>8163628.9569999995</v>
      </c>
      <c r="F16" s="897">
        <v>0.46090895711654328</v>
      </c>
      <c r="G16" s="153">
        <v>17712020.629999999</v>
      </c>
      <c r="H16" s="900">
        <v>2.95679435900513</v>
      </c>
      <c r="I16" s="902">
        <v>3.1328802134463984</v>
      </c>
      <c r="J16" s="901">
        <v>3.0378791462525498</v>
      </c>
      <c r="K16" s="410"/>
      <c r="L16" s="410"/>
      <c r="M16" s="410"/>
      <c r="N16" s="410"/>
    </row>
    <row r="17" spans="1:14">
      <c r="A17" s="410"/>
      <c r="B17" s="152">
        <v>2017</v>
      </c>
      <c r="C17" s="156">
        <v>9889510.2719999999</v>
      </c>
      <c r="D17" s="897">
        <v>0.53934463234231944</v>
      </c>
      <c r="E17" s="156">
        <v>8446651.2080000006</v>
      </c>
      <c r="F17" s="897">
        <v>0.46065536765768056</v>
      </c>
      <c r="G17" s="153">
        <v>18336161.48</v>
      </c>
      <c r="H17" s="900">
        <v>3.5725241557128555</v>
      </c>
      <c r="I17" s="900">
        <v>3.4668681353691397</v>
      </c>
      <c r="J17" s="901">
        <v>3.5238263495631372</v>
      </c>
      <c r="K17" s="410"/>
      <c r="L17" s="410"/>
      <c r="M17" s="410"/>
      <c r="N17" s="410"/>
    </row>
    <row r="18" spans="1:14">
      <c r="A18" s="410"/>
      <c r="B18" s="152">
        <v>2018</v>
      </c>
      <c r="C18" s="903"/>
      <c r="D18" s="904"/>
      <c r="E18" s="903"/>
      <c r="F18" s="904"/>
      <c r="G18" s="905"/>
      <c r="H18" s="614"/>
      <c r="I18" s="614"/>
      <c r="J18" s="906"/>
      <c r="K18" s="410"/>
      <c r="L18" s="410"/>
      <c r="M18" s="410"/>
      <c r="N18" s="410"/>
    </row>
    <row r="19" spans="1:14">
      <c r="A19" s="410"/>
      <c r="B19" s="161" t="s">
        <v>9</v>
      </c>
      <c r="C19" s="162">
        <v>9821704.504999999</v>
      </c>
      <c r="D19" s="907">
        <v>0.53723268531128787</v>
      </c>
      <c r="E19" s="162">
        <v>8460326.3049999997</v>
      </c>
      <c r="F19" s="907">
        <v>0.46276731468871213</v>
      </c>
      <c r="G19" s="163">
        <v>18282030.809999999</v>
      </c>
      <c r="H19" s="908">
        <v>3.4819566940902575</v>
      </c>
      <c r="I19" s="908">
        <v>3.3896816238787437</v>
      </c>
      <c r="J19" s="909">
        <v>3.4392343414297812</v>
      </c>
      <c r="K19" s="410"/>
      <c r="L19" s="410"/>
      <c r="M19" s="410"/>
      <c r="N19" s="410"/>
    </row>
    <row r="20" spans="1:14">
      <c r="A20" s="410"/>
      <c r="B20" s="161" t="s">
        <v>10</v>
      </c>
      <c r="C20" s="162">
        <v>9863981.3999999985</v>
      </c>
      <c r="D20" s="907">
        <v>0.53715107536443096</v>
      </c>
      <c r="E20" s="162">
        <v>8499532.8000000007</v>
      </c>
      <c r="F20" s="907">
        <v>0.46284892463556898</v>
      </c>
      <c r="G20" s="163">
        <v>18363514.199999999</v>
      </c>
      <c r="H20" s="908">
        <v>3.5127564019037578</v>
      </c>
      <c r="I20" s="908">
        <v>3.4130654907434348</v>
      </c>
      <c r="J20" s="909">
        <v>3.4665906884923743</v>
      </c>
      <c r="K20" s="410"/>
      <c r="L20" s="410"/>
      <c r="M20" s="410"/>
      <c r="N20" s="410"/>
    </row>
    <row r="21" spans="1:14">
      <c r="A21" s="410"/>
      <c r="B21" s="161" t="s">
        <v>65</v>
      </c>
      <c r="C21" s="162">
        <v>9919904.4749999996</v>
      </c>
      <c r="D21" s="907">
        <v>0.53615055173557813</v>
      </c>
      <c r="E21" s="162">
        <v>8582183.125</v>
      </c>
      <c r="F21" s="907">
        <v>0.46384944826442176</v>
      </c>
      <c r="G21" s="163">
        <v>18502087.600000001</v>
      </c>
      <c r="H21" s="908">
        <v>3.2270647829190295</v>
      </c>
      <c r="I21" s="908">
        <v>3.3971017098070746</v>
      </c>
      <c r="J21" s="909">
        <v>3.3058667233940184</v>
      </c>
      <c r="K21" s="410"/>
      <c r="L21" s="410"/>
      <c r="M21" s="410"/>
      <c r="N21" s="410"/>
    </row>
    <row r="22" spans="1:14">
      <c r="A22" s="410"/>
      <c r="B22" s="161" t="s">
        <v>66</v>
      </c>
      <c r="C22" s="162">
        <v>10013518.896</v>
      </c>
      <c r="D22" s="907">
        <v>0.53609978768673539</v>
      </c>
      <c r="E22" s="162">
        <v>8664941.9539999999</v>
      </c>
      <c r="F22" s="907">
        <v>0.4639002123132645</v>
      </c>
      <c r="G22" s="163">
        <v>18678460.850000001</v>
      </c>
      <c r="H22" s="908">
        <v>3.0855595249394696</v>
      </c>
      <c r="I22" s="908">
        <v>3.0506767019947034</v>
      </c>
      <c r="J22" s="909">
        <v>3.0693744398451912</v>
      </c>
      <c r="K22" s="410"/>
      <c r="L22" s="410"/>
      <c r="M22" s="410"/>
      <c r="N22" s="410"/>
    </row>
    <row r="23" spans="1:14">
      <c r="A23" s="410"/>
      <c r="B23" s="169" t="s">
        <v>67</v>
      </c>
      <c r="C23" s="170">
        <v>10142614.501</v>
      </c>
      <c r="D23" s="171">
        <v>0.53620176714035972</v>
      </c>
      <c r="E23" s="170">
        <v>8773053.2990000006</v>
      </c>
      <c r="F23" s="171">
        <v>0.46379823285964034</v>
      </c>
      <c r="G23" s="172">
        <v>18915667.800000001</v>
      </c>
      <c r="H23" s="910">
        <v>3.0443867660626012</v>
      </c>
      <c r="I23" s="910">
        <v>3.1825610190378484</v>
      </c>
      <c r="J23" s="173">
        <v>3.1084256962019055</v>
      </c>
      <c r="K23" s="410"/>
      <c r="L23" s="410"/>
      <c r="M23" s="410"/>
      <c r="N23" s="410"/>
    </row>
    <row r="24" spans="1:14">
      <c r="A24" s="410"/>
      <c r="B24" s="169" t="s">
        <v>68</v>
      </c>
      <c r="C24" s="170">
        <v>10227860.933</v>
      </c>
      <c r="D24" s="171">
        <v>0.53811049732341709</v>
      </c>
      <c r="E24" s="170">
        <v>8779129.2369999997</v>
      </c>
      <c r="F24" s="171">
        <v>0.46188950267658285</v>
      </c>
      <c r="G24" s="172">
        <v>19006990.170000002</v>
      </c>
      <c r="H24" s="910">
        <v>3.0346141893095648</v>
      </c>
      <c r="I24" s="910">
        <v>3.2051894728971462</v>
      </c>
      <c r="J24" s="173">
        <v>3.1133309973733247</v>
      </c>
      <c r="K24" s="410"/>
      <c r="L24" s="410"/>
      <c r="M24" s="410"/>
      <c r="N24" s="410"/>
    </row>
    <row r="25" spans="1:14">
      <c r="A25" s="410"/>
      <c r="B25" s="169" t="s">
        <v>69</v>
      </c>
      <c r="C25" s="170">
        <v>10302793.699999999</v>
      </c>
      <c r="D25" s="171">
        <v>0.54103327599975959</v>
      </c>
      <c r="E25" s="170">
        <v>8740015.9699999988</v>
      </c>
      <c r="F25" s="171">
        <v>0.45896672400024041</v>
      </c>
      <c r="G25" s="172">
        <v>19042809.669999998</v>
      </c>
      <c r="H25" s="910">
        <v>2.9744736624242876</v>
      </c>
      <c r="I25" s="910">
        <v>3.0159681420084183</v>
      </c>
      <c r="J25" s="173">
        <v>2.9935140966986751</v>
      </c>
      <c r="K25" s="410"/>
      <c r="L25" s="410"/>
      <c r="M25" s="410"/>
      <c r="N25" s="410"/>
    </row>
    <row r="26" spans="1:14">
      <c r="A26" s="410"/>
      <c r="B26" s="169" t="s">
        <v>70</v>
      </c>
      <c r="C26" s="170">
        <v>10192691.699999999</v>
      </c>
      <c r="D26" s="171">
        <v>0.54101870659623041</v>
      </c>
      <c r="E26" s="170">
        <v>8647122.1099999994</v>
      </c>
      <c r="F26" s="171">
        <v>0.45898129340376959</v>
      </c>
      <c r="G26" s="172">
        <v>18839813.809999999</v>
      </c>
      <c r="H26" s="910">
        <v>2.8374391203658007</v>
      </c>
      <c r="I26" s="910">
        <v>2.9617401487642496</v>
      </c>
      <c r="J26" s="173">
        <v>2.8944536832330954</v>
      </c>
      <c r="K26" s="410"/>
      <c r="L26" s="410"/>
      <c r="M26" s="410"/>
      <c r="N26" s="410"/>
    </row>
    <row r="27" spans="1:14">
      <c r="A27" s="410"/>
      <c r="B27" s="164" t="s">
        <v>77</v>
      </c>
      <c r="C27" s="165">
        <v>10164383.725</v>
      </c>
      <c r="D27" s="166">
        <v>0.53886118252301451</v>
      </c>
      <c r="E27" s="165">
        <v>8698329.0749999993</v>
      </c>
      <c r="F27" s="166">
        <v>0.46113881747698565</v>
      </c>
      <c r="G27" s="167">
        <v>18862712.799999997</v>
      </c>
      <c r="H27" s="911">
        <v>2.7794445370894039</v>
      </c>
      <c r="I27" s="911">
        <v>2.9796171382290453</v>
      </c>
      <c r="J27" s="168">
        <v>2.8716551202623748</v>
      </c>
      <c r="K27" s="410"/>
      <c r="L27" s="410"/>
      <c r="M27" s="410"/>
      <c r="N27" s="410"/>
    </row>
    <row r="28" spans="1:14">
      <c r="A28" s="410"/>
      <c r="B28" s="169" t="s">
        <v>78</v>
      </c>
      <c r="C28" s="170">
        <v>10193654.76</v>
      </c>
      <c r="D28" s="171">
        <v>0.53670382182708221</v>
      </c>
      <c r="E28" s="170">
        <v>8799418.0399999991</v>
      </c>
      <c r="F28" s="171">
        <v>0.46329617817291791</v>
      </c>
      <c r="G28" s="172">
        <v>18993072.799999997</v>
      </c>
      <c r="H28" s="910">
        <v>2.9947711353391924</v>
      </c>
      <c r="I28" s="910">
        <v>3.1188921398351681</v>
      </c>
      <c r="J28" s="173">
        <v>3.05223875274487</v>
      </c>
      <c r="K28" s="410"/>
      <c r="L28" s="410"/>
      <c r="M28" s="410"/>
      <c r="N28" s="410"/>
    </row>
    <row r="29" spans="1:14">
      <c r="A29" s="410"/>
      <c r="B29" s="169" t="s">
        <v>79</v>
      </c>
      <c r="C29" s="170">
        <v>10162371.85</v>
      </c>
      <c r="D29" s="171">
        <v>0.53639678236243782</v>
      </c>
      <c r="E29" s="170">
        <v>8783252.3300000001</v>
      </c>
      <c r="F29" s="171">
        <v>0.46360321763756218</v>
      </c>
      <c r="G29" s="172">
        <v>18945624.18</v>
      </c>
      <c r="H29" s="910">
        <v>2.6924391870043678</v>
      </c>
      <c r="I29" s="910">
        <v>3.0677232230077465</v>
      </c>
      <c r="J29" s="173">
        <v>2.8660816937818225</v>
      </c>
      <c r="K29" s="410"/>
      <c r="L29" s="410"/>
      <c r="M29" s="410"/>
      <c r="N29" s="410"/>
    </row>
    <row r="30" spans="1:14">
      <c r="A30" s="410"/>
      <c r="B30" s="13" t="s">
        <v>80</v>
      </c>
      <c r="C30" s="170">
        <v>10197695.435000001</v>
      </c>
      <c r="D30" s="171">
        <v>0.53603905081951031</v>
      </c>
      <c r="E30" s="170">
        <v>8826469.7250000015</v>
      </c>
      <c r="F30" s="171">
        <v>0.46396094918048952</v>
      </c>
      <c r="G30" s="172">
        <v>19024165.160000004</v>
      </c>
      <c r="H30" s="910">
        <v>2.9427740801139208</v>
      </c>
      <c r="I30" s="910">
        <v>3.1850297555339893</v>
      </c>
      <c r="J30" s="173">
        <v>3.0550296469801879</v>
      </c>
      <c r="K30" s="410"/>
      <c r="L30" s="410"/>
      <c r="M30" s="410"/>
      <c r="N30" s="410"/>
    </row>
    <row r="31" spans="1:14">
      <c r="A31" s="410"/>
      <c r="B31" s="912">
        <v>2019</v>
      </c>
      <c r="C31" s="913"/>
      <c r="D31" s="914"/>
      <c r="E31" s="913"/>
      <c r="F31" s="914"/>
      <c r="G31" s="915"/>
      <c r="H31" s="615"/>
      <c r="I31" s="615"/>
      <c r="J31" s="916"/>
      <c r="K31" s="410"/>
      <c r="L31" s="410"/>
      <c r="M31" s="410"/>
      <c r="N31" s="410"/>
    </row>
    <row r="32" spans="1:14">
      <c r="A32" s="410"/>
      <c r="B32" s="161" t="s">
        <v>9</v>
      </c>
      <c r="C32" s="162">
        <v>10101751</v>
      </c>
      <c r="D32" s="907">
        <v>0.53677614188184608</v>
      </c>
      <c r="E32" s="162">
        <v>8717548.5399999991</v>
      </c>
      <c r="F32" s="907">
        <v>0.46322385811815392</v>
      </c>
      <c r="G32" s="163">
        <v>18819299.539999999</v>
      </c>
      <c r="H32" s="908">
        <v>2.8513023870493868</v>
      </c>
      <c r="I32" s="908">
        <v>3.0403346836395997</v>
      </c>
      <c r="J32" s="909">
        <v>2.9387803553318861</v>
      </c>
      <c r="K32" s="410"/>
      <c r="L32" s="410"/>
      <c r="M32" s="410"/>
      <c r="N32" s="410"/>
    </row>
    <row r="33" spans="1:14">
      <c r="A33" s="410"/>
      <c r="B33" s="161" t="s">
        <v>10</v>
      </c>
      <c r="C33" s="162">
        <v>10138164.824999999</v>
      </c>
      <c r="D33" s="907">
        <v>0.53673822205807975</v>
      </c>
      <c r="E33" s="162">
        <v>8750307.0749999993</v>
      </c>
      <c r="F33" s="907">
        <v>0.46326177794192025</v>
      </c>
      <c r="G33" s="163">
        <v>18888471.899999999</v>
      </c>
      <c r="H33" s="908">
        <v>2.7796425589367004</v>
      </c>
      <c r="I33" s="908">
        <v>2.9504477587285436</v>
      </c>
      <c r="J33" s="909">
        <v>2.8586995619825188</v>
      </c>
      <c r="K33" s="410"/>
      <c r="L33" s="410"/>
      <c r="M33" s="410"/>
      <c r="N33" s="410"/>
    </row>
    <row r="34" spans="1:14">
      <c r="A34" s="410"/>
      <c r="B34" s="161" t="s">
        <v>65</v>
      </c>
      <c r="C34" s="162">
        <v>10208558</v>
      </c>
      <c r="D34" s="907">
        <v>0.53606309143126174</v>
      </c>
      <c r="E34" s="162">
        <v>8835017.5850000009</v>
      </c>
      <c r="F34" s="907">
        <v>0.4639369085687382</v>
      </c>
      <c r="G34" s="163">
        <v>19043575.585000001</v>
      </c>
      <c r="H34" s="908">
        <v>2.9098417805076764</v>
      </c>
      <c r="I34" s="908">
        <v>2.9460389776989331</v>
      </c>
      <c r="J34" s="909">
        <v>2.9266318304535446</v>
      </c>
      <c r="K34" s="410"/>
      <c r="L34" s="410"/>
      <c r="M34" s="410"/>
      <c r="N34" s="410"/>
    </row>
    <row r="35" spans="1:14">
      <c r="A35" s="410"/>
      <c r="B35" s="161" t="s">
        <v>66</v>
      </c>
      <c r="C35" s="162">
        <v>10291029</v>
      </c>
      <c r="D35" s="907">
        <v>0.53514483118299738</v>
      </c>
      <c r="E35" s="162">
        <v>8939333.3250000011</v>
      </c>
      <c r="F35" s="907">
        <v>0.46485516881700251</v>
      </c>
      <c r="G35" s="163">
        <v>19230362.325000003</v>
      </c>
      <c r="H35" s="908">
        <v>2.771354474707735</v>
      </c>
      <c r="I35" s="908">
        <v>3.1666844677861121</v>
      </c>
      <c r="J35" s="909">
        <v>2.9547481424306028</v>
      </c>
      <c r="K35" s="410"/>
      <c r="L35" s="410"/>
      <c r="M35" s="410"/>
      <c r="N35" s="410"/>
    </row>
    <row r="36" spans="1:14">
      <c r="B36" s="169" t="s">
        <v>67</v>
      </c>
      <c r="C36" s="170">
        <v>10398364</v>
      </c>
      <c r="D36" s="171">
        <v>0.53483714109208635</v>
      </c>
      <c r="E36" s="170">
        <v>9043748.75</v>
      </c>
      <c r="F36" s="171">
        <v>0.4651628589079137</v>
      </c>
      <c r="G36" s="172">
        <v>19442112.75</v>
      </c>
      <c r="H36" s="910">
        <v>2.5215342550462196</v>
      </c>
      <c r="I36" s="910">
        <v>3.0855329584154561</v>
      </c>
      <c r="J36" s="173">
        <v>2.7831158570039918</v>
      </c>
    </row>
    <row r="37" spans="1:14">
      <c r="B37" s="169" t="s">
        <v>68</v>
      </c>
      <c r="C37" s="170">
        <v>10466860.875</v>
      </c>
      <c r="D37" s="171">
        <v>0.53627540010201613</v>
      </c>
      <c r="E37" s="170">
        <v>9050836.3249999993</v>
      </c>
      <c r="F37" s="171">
        <v>0.46372459989798387</v>
      </c>
      <c r="G37" s="172">
        <v>19517697.199999999</v>
      </c>
      <c r="H37" s="910">
        <v>2.3367539270002311</v>
      </c>
      <c r="I37" s="910">
        <v>3.0949206995937431</v>
      </c>
      <c r="J37" s="173">
        <v>2.6869432005393463</v>
      </c>
    </row>
    <row r="38" spans="1:14">
      <c r="B38" s="169" t="s">
        <v>69</v>
      </c>
      <c r="C38" s="170">
        <v>10526287.074999999</v>
      </c>
      <c r="D38" s="171">
        <v>0.53889179950442878</v>
      </c>
      <c r="E38" s="170">
        <v>9006923.6449999996</v>
      </c>
      <c r="F38" s="171">
        <v>0.46110820049557116</v>
      </c>
      <c r="G38" s="172">
        <v>19533210.719999999</v>
      </c>
      <c r="H38" s="910">
        <v>2.16925021996704</v>
      </c>
      <c r="I38" s="910">
        <v>3.053857978248061</v>
      </c>
      <c r="J38" s="173">
        <v>2.5752557448104767</v>
      </c>
    </row>
    <row r="39" spans="1:14">
      <c r="B39" s="169" t="s">
        <v>70</v>
      </c>
      <c r="C39" s="170">
        <v>10406494.465</v>
      </c>
      <c r="D39" s="171">
        <v>0.53863209898669584</v>
      </c>
      <c r="E39" s="170">
        <v>8913732.6150000002</v>
      </c>
      <c r="F39" s="171">
        <v>0.46136790101330427</v>
      </c>
      <c r="G39" s="172">
        <v>19320227.079999998</v>
      </c>
      <c r="H39" s="910">
        <v>2.0976084756885172</v>
      </c>
      <c r="I39" s="910">
        <v>3.0832281724306796</v>
      </c>
      <c r="J39" s="173">
        <v>2.5499894789034556</v>
      </c>
    </row>
    <row r="40" spans="1:14">
      <c r="B40" s="164" t="s">
        <v>77</v>
      </c>
      <c r="C40" s="165">
        <v>10371416.33</v>
      </c>
      <c r="D40" s="166">
        <v>0.53672690647950794</v>
      </c>
      <c r="E40" s="165">
        <v>8952035.1400000006</v>
      </c>
      <c r="F40" s="166">
        <v>0.46327309352049212</v>
      </c>
      <c r="G40" s="167">
        <v>19323451.469999999</v>
      </c>
      <c r="H40" s="911">
        <v>2.0368436552704168</v>
      </c>
      <c r="I40" s="911">
        <v>2.9167218532715822</v>
      </c>
      <c r="J40" s="168">
        <v>2.4425896470204407</v>
      </c>
    </row>
    <row r="41" spans="1:14">
      <c r="B41" s="169" t="s">
        <v>78</v>
      </c>
      <c r="C41" s="170">
        <v>10380008.66</v>
      </c>
      <c r="D41" s="171">
        <v>0.53422607294113</v>
      </c>
      <c r="E41" s="170">
        <v>9049983.9700000007</v>
      </c>
      <c r="F41" s="171">
        <v>0.46577392705886989</v>
      </c>
      <c r="G41" s="172">
        <v>19429992.630000003</v>
      </c>
      <c r="H41" s="910">
        <v>1.8281362709207514</v>
      </c>
      <c r="I41" s="910">
        <v>2.8475284258685036</v>
      </c>
      <c r="J41" s="173">
        <v>2.3004167603675114</v>
      </c>
    </row>
    <row r="42" spans="1:14">
      <c r="B42" s="169" t="s">
        <v>79</v>
      </c>
      <c r="C42" s="170">
        <v>10347567.475</v>
      </c>
      <c r="D42" s="171">
        <v>0.53401622463085641</v>
      </c>
      <c r="E42" s="170">
        <v>9029310.9749999996</v>
      </c>
      <c r="F42" s="171">
        <v>0.46598377536914365</v>
      </c>
      <c r="G42" s="172">
        <v>19376878.449999999</v>
      </c>
      <c r="H42" s="910">
        <v>1.8223661536258362</v>
      </c>
      <c r="I42" s="910">
        <v>2.8014525343825483</v>
      </c>
      <c r="J42" s="173">
        <v>2.2762737500897572</v>
      </c>
    </row>
    <row r="43" spans="1:14">
      <c r="B43" s="13" t="s">
        <v>80</v>
      </c>
      <c r="C43" s="170">
        <v>10348493.08</v>
      </c>
      <c r="D43" s="171">
        <v>0.53319282348699881</v>
      </c>
      <c r="E43" s="170">
        <v>9060044.7400000002</v>
      </c>
      <c r="F43" s="171">
        <v>0.46680717651300124</v>
      </c>
      <c r="G43" s="172">
        <v>19408537.82</v>
      </c>
      <c r="H43" s="910">
        <v>1.4787423880344477</v>
      </c>
      <c r="I43" s="910">
        <v>2.6463016616759489</v>
      </c>
      <c r="J43" s="173">
        <v>2.020444296857633</v>
      </c>
    </row>
    <row r="44" spans="1:14">
      <c r="B44" s="912">
        <v>2020</v>
      </c>
      <c r="C44" s="913"/>
      <c r="D44" s="914"/>
      <c r="E44" s="913"/>
      <c r="F44" s="914"/>
      <c r="G44" s="915"/>
      <c r="H44" s="615"/>
      <c r="I44" s="615"/>
      <c r="J44" s="916"/>
    </row>
    <row r="45" spans="1:14">
      <c r="B45" s="13" t="s">
        <v>9</v>
      </c>
      <c r="C45" s="162">
        <v>10226275.16</v>
      </c>
      <c r="D45" s="907">
        <v>0.53360528806165186</v>
      </c>
      <c r="E45" s="162">
        <v>8938218.5</v>
      </c>
      <c r="F45" s="907">
        <v>0.46639471193834819</v>
      </c>
      <c r="G45" s="163">
        <v>19164493.66</v>
      </c>
      <c r="H45" s="908">
        <v>1.2326987667781566</v>
      </c>
      <c r="I45" s="908">
        <v>2.5313304421244993</v>
      </c>
      <c r="J45" s="909">
        <v>1.8342559417065445</v>
      </c>
    </row>
    <row r="46" spans="1:14">
      <c r="B46" s="161" t="s">
        <v>10</v>
      </c>
      <c r="C46" s="162">
        <v>10271464.699999999</v>
      </c>
      <c r="D46" s="907">
        <v>0.53357623572575741</v>
      </c>
      <c r="E46" s="162">
        <v>8978764.25</v>
      </c>
      <c r="F46" s="907">
        <v>0.46642376427424259</v>
      </c>
      <c r="G46" s="163">
        <v>19250228.949999999</v>
      </c>
      <c r="H46" s="908">
        <v>1.3148323912755018</v>
      </c>
      <c r="I46" s="908">
        <v>2.610847517028418</v>
      </c>
      <c r="J46" s="909">
        <v>1.9152266626714294</v>
      </c>
    </row>
    <row r="47" spans="1:14">
      <c r="B47" s="161" t="s">
        <v>65</v>
      </c>
      <c r="C47" s="162">
        <v>10122615.909090912</v>
      </c>
      <c r="D47" s="907">
        <v>0.53257978355934743</v>
      </c>
      <c r="E47" s="162">
        <v>8884143.6818181742</v>
      </c>
      <c r="F47" s="907">
        <v>0.46742021644065257</v>
      </c>
      <c r="G47" s="163">
        <v>19006759.590909086</v>
      </c>
      <c r="H47" s="908">
        <v>-0.84186317900224594</v>
      </c>
      <c r="I47" s="908">
        <v>0.55603847242566928</v>
      </c>
      <c r="J47" s="909">
        <v>-0.19332500835564304</v>
      </c>
    </row>
    <row r="48" spans="1:14">
      <c r="B48" s="161" t="s">
        <v>66</v>
      </c>
      <c r="C48" s="162">
        <v>9800877.2500000093</v>
      </c>
      <c r="D48" s="907">
        <v>0.53096344152005626</v>
      </c>
      <c r="E48" s="162">
        <v>8657789.5499999989</v>
      </c>
      <c r="F48" s="907">
        <v>0.46903655847994369</v>
      </c>
      <c r="G48" s="163">
        <v>18458666.800000008</v>
      </c>
      <c r="H48" s="908">
        <v>-4.7629032043344779</v>
      </c>
      <c r="I48" s="908">
        <v>-3.1494940927264565</v>
      </c>
      <c r="J48" s="909">
        <v>-4.0129016393870387</v>
      </c>
    </row>
    <row r="49" spans="2:10">
      <c r="B49" s="239" t="s">
        <v>67</v>
      </c>
      <c r="C49" s="162">
        <v>9901987.2000000086</v>
      </c>
      <c r="D49" s="907">
        <v>0.53362354185205008</v>
      </c>
      <c r="E49" s="162">
        <v>8654141.6499999892</v>
      </c>
      <c r="F49" s="907">
        <v>0.46637645814794987</v>
      </c>
      <c r="G49" s="163">
        <v>18556128.849999998</v>
      </c>
      <c r="H49" s="908">
        <v>-4.7736047709042566</v>
      </c>
      <c r="I49" s="908">
        <v>-4.3080265802387601</v>
      </c>
      <c r="J49" s="909">
        <v>-4.5570350886891191</v>
      </c>
    </row>
    <row r="50" spans="2:10">
      <c r="B50" s="13" t="s">
        <v>68</v>
      </c>
      <c r="C50" s="162">
        <v>9995414.8650000002</v>
      </c>
      <c r="D50" s="907">
        <v>0.53668568372336789</v>
      </c>
      <c r="E50" s="162">
        <v>8628921.8149999995</v>
      </c>
      <c r="F50" s="907">
        <v>0.46331431627663205</v>
      </c>
      <c r="G50" s="163">
        <v>18624336.68</v>
      </c>
      <c r="H50" s="908">
        <v>-4.5041776673084826</v>
      </c>
      <c r="I50" s="908">
        <v>-4.661607997866426</v>
      </c>
      <c r="J50" s="909">
        <v>-4.5771819843582762</v>
      </c>
    </row>
    <row r="51" spans="2:10">
      <c r="B51" s="13" t="s">
        <v>69</v>
      </c>
      <c r="C51" s="162">
        <v>10126212</v>
      </c>
      <c r="D51" s="907">
        <v>0.53904250042346369</v>
      </c>
      <c r="E51" s="162">
        <v>8659342</v>
      </c>
      <c r="F51" s="907">
        <v>0.46095749957653631</v>
      </c>
      <c r="G51" s="163">
        <v>18785554</v>
      </c>
      <c r="H51" s="908">
        <v>-3.800723580398838</v>
      </c>
      <c r="I51" s="908">
        <v>-3.8590495345539324</v>
      </c>
      <c r="J51" s="909">
        <v>-3.8276181561614777</v>
      </c>
    </row>
    <row r="52" spans="2:10">
      <c r="B52" s="169" t="s">
        <v>70</v>
      </c>
      <c r="C52" s="170">
        <v>10122232</v>
      </c>
      <c r="D52" s="171">
        <v>0.53863502943959829</v>
      </c>
      <c r="E52" s="170">
        <v>8670144</v>
      </c>
      <c r="F52" s="171">
        <v>0.46136497056040171</v>
      </c>
      <c r="G52" s="172">
        <v>18792376</v>
      </c>
      <c r="H52" s="910">
        <v>-2.7315871445091773</v>
      </c>
      <c r="I52" s="910">
        <v>-2.7327341476464113</v>
      </c>
      <c r="J52" s="173">
        <v>-2.7321163349390503</v>
      </c>
    </row>
    <row r="53" spans="2:10">
      <c r="B53" s="164" t="s">
        <v>77</v>
      </c>
      <c r="C53" s="165">
        <v>10123717.205</v>
      </c>
      <c r="D53" s="166">
        <v>0.53631640467078878</v>
      </c>
      <c r="E53" s="165">
        <v>8752672.0250000004</v>
      </c>
      <c r="F53" s="166">
        <v>0.46368359532921116</v>
      </c>
      <c r="G53" s="167">
        <v>18876389.23</v>
      </c>
      <c r="H53" s="911">
        <v>-2.388286393281831</v>
      </c>
      <c r="I53" s="911">
        <v>-2.2270144373003404</v>
      </c>
      <c r="J53" s="168">
        <v>-2.3135734353361812</v>
      </c>
    </row>
    <row r="54" spans="2:10">
      <c r="B54" s="13" t="s">
        <v>78</v>
      </c>
      <c r="C54" s="170"/>
      <c r="D54" s="171"/>
      <c r="E54" s="170"/>
      <c r="F54" s="171"/>
      <c r="G54" s="172"/>
      <c r="H54" s="910"/>
      <c r="I54" s="910"/>
      <c r="J54" s="173"/>
    </row>
    <row r="55" spans="2:10">
      <c r="B55" s="13" t="s">
        <v>79</v>
      </c>
      <c r="C55" s="170"/>
      <c r="D55" s="171"/>
      <c r="E55" s="170"/>
      <c r="F55" s="171"/>
      <c r="G55" s="172"/>
      <c r="H55" s="910"/>
      <c r="I55" s="910"/>
      <c r="J55" s="173"/>
    </row>
    <row r="56" spans="2:10">
      <c r="B56" s="13" t="s">
        <v>80</v>
      </c>
      <c r="C56" s="170"/>
      <c r="D56" s="171"/>
      <c r="E56" s="170"/>
      <c r="F56" s="171"/>
      <c r="G56" s="172"/>
      <c r="H56" s="910"/>
      <c r="I56" s="910"/>
      <c r="J56" s="17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2"/>
  <sheetViews>
    <sheetView showGridLines="0" showRowColHeaders="0" topLeftCell="A3" zoomScaleNormal="100" zoomScaleSheetLayoutView="74" workbookViewId="0">
      <pane ySplit="4" topLeftCell="A25" activePane="bottomLeft" state="frozen"/>
      <selection activeCell="L32" sqref="L32"/>
      <selection pane="bottomLeft" activeCell="E50" sqref="E50"/>
    </sheetView>
  </sheetViews>
  <sheetFormatPr baseColWidth="10" defaultColWidth="11.5703125" defaultRowHeight="12.75"/>
  <cols>
    <col min="1" max="1" width="2.7109375" style="2" customWidth="1"/>
    <col min="2" max="2" width="12.42578125" style="34" customWidth="1"/>
    <col min="3" max="3" width="12.85546875" style="114" customWidth="1"/>
    <col min="4" max="8" width="11.85546875" style="114" customWidth="1"/>
    <col min="9" max="9" width="12.42578125" style="114" customWidth="1"/>
    <col min="10" max="16384" width="11.5703125" style="34"/>
  </cols>
  <sheetData>
    <row r="1" spans="1:9" hidden="1"/>
    <row r="2" spans="1:9" ht="21.2" hidden="1" customHeight="1"/>
    <row r="3" spans="1:9" s="189" customFormat="1" ht="21" customHeight="1">
      <c r="A3" s="2"/>
      <c r="B3" s="1039" t="s">
        <v>226</v>
      </c>
      <c r="C3" s="1039"/>
      <c r="D3" s="1039"/>
      <c r="E3" s="1039"/>
      <c r="F3" s="1039"/>
      <c r="G3" s="1039"/>
      <c r="H3" s="1039"/>
      <c r="I3" s="1039"/>
    </row>
    <row r="4" spans="1:9" ht="1.5" customHeight="1"/>
    <row r="5" spans="1:9" s="190" customFormat="1" ht="6.95" customHeight="1">
      <c r="A5" s="2"/>
      <c r="B5" s="34"/>
      <c r="C5" s="114"/>
      <c r="D5" s="114"/>
      <c r="E5" s="114"/>
      <c r="F5" s="114"/>
      <c r="G5" s="114"/>
      <c r="H5" s="114"/>
      <c r="I5" s="114"/>
    </row>
    <row r="6" spans="1:9" s="122" customFormat="1" ht="26.25" customHeight="1">
      <c r="A6" s="2"/>
      <c r="B6" s="191"/>
      <c r="C6" s="192" t="s">
        <v>0</v>
      </c>
      <c r="D6" s="192" t="s">
        <v>1</v>
      </c>
      <c r="E6" s="192" t="s">
        <v>2</v>
      </c>
      <c r="F6" s="192" t="s">
        <v>3</v>
      </c>
      <c r="G6" s="192" t="s">
        <v>4</v>
      </c>
      <c r="H6" s="192" t="s">
        <v>5</v>
      </c>
      <c r="I6" s="192" t="s">
        <v>6</v>
      </c>
    </row>
    <row r="7" spans="1:9" s="194" customFormat="1" ht="40.700000000000003" customHeight="1">
      <c r="A7" s="151"/>
      <c r="B7" s="496" t="s">
        <v>85</v>
      </c>
      <c r="C7" s="193"/>
      <c r="D7" s="193"/>
      <c r="E7" s="193"/>
      <c r="F7" s="193"/>
      <c r="G7" s="193"/>
      <c r="H7" s="193"/>
      <c r="I7" s="193"/>
    </row>
    <row r="8" spans="1:9" s="197" customFormat="1" ht="20.100000000000001" customHeight="1">
      <c r="A8" s="2"/>
      <c r="B8" s="414">
        <v>2001</v>
      </c>
      <c r="C8" s="415">
        <v>11700935.1</v>
      </c>
      <c r="D8" s="415">
        <v>2606309.14</v>
      </c>
      <c r="E8" s="415">
        <v>1126020.68</v>
      </c>
      <c r="F8" s="415">
        <v>78427.69</v>
      </c>
      <c r="G8" s="415">
        <v>16620.63</v>
      </c>
      <c r="H8" s="415">
        <v>155970.95000000001</v>
      </c>
      <c r="I8" s="416">
        <v>15684284.189999999</v>
      </c>
    </row>
    <row r="9" spans="1:9" s="197" customFormat="1" ht="20.100000000000001" customHeight="1">
      <c r="A9" s="2"/>
      <c r="B9" s="414">
        <v>2002</v>
      </c>
      <c r="C9" s="415">
        <v>11610265.789999999</v>
      </c>
      <c r="D9" s="415">
        <v>2540105.2000000002</v>
      </c>
      <c r="E9" s="415">
        <v>1073062.33</v>
      </c>
      <c r="F9" s="415">
        <v>73316.09</v>
      </c>
      <c r="G9" s="415">
        <v>14263.32</v>
      </c>
      <c r="H9" s="415">
        <v>168015.35999999999</v>
      </c>
      <c r="I9" s="416">
        <v>15479028.1</v>
      </c>
    </row>
    <row r="10" spans="1:9" s="197" customFormat="1" ht="20.100000000000001" customHeight="1">
      <c r="A10" s="2"/>
      <c r="B10" s="414">
        <v>2003</v>
      </c>
      <c r="C10" s="415">
        <v>12551211.73</v>
      </c>
      <c r="D10" s="415">
        <v>2730963.96</v>
      </c>
      <c r="E10" s="415">
        <v>1134980.3500000001</v>
      </c>
      <c r="F10" s="415">
        <v>76239.16</v>
      </c>
      <c r="G10" s="415">
        <v>13496.3</v>
      </c>
      <c r="H10" s="415">
        <v>185258.39</v>
      </c>
      <c r="I10" s="416">
        <v>16692149.880000001</v>
      </c>
    </row>
    <row r="11" spans="1:9" s="197" customFormat="1" ht="20.100000000000001" customHeight="1">
      <c r="A11" s="2"/>
      <c r="B11" s="414">
        <v>2004</v>
      </c>
      <c r="C11" s="415">
        <v>12958483.92</v>
      </c>
      <c r="D11" s="415">
        <v>2837998.1</v>
      </c>
      <c r="E11" s="415">
        <v>1088275.83</v>
      </c>
      <c r="F11" s="415">
        <v>75053.84</v>
      </c>
      <c r="G11" s="415">
        <v>12030.77</v>
      </c>
      <c r="H11" s="415">
        <v>181208.4</v>
      </c>
      <c r="I11" s="416">
        <v>17153050.859999999</v>
      </c>
    </row>
    <row r="12" spans="1:9" s="197" customFormat="1" ht="20.100000000000001" customHeight="1">
      <c r="A12" s="2"/>
      <c r="B12" s="414">
        <v>2005</v>
      </c>
      <c r="C12" s="415">
        <v>13570179.17</v>
      </c>
      <c r="D12" s="415">
        <v>2933843.7</v>
      </c>
      <c r="E12" s="417">
        <v>1045732</v>
      </c>
      <c r="F12" s="415">
        <v>73357.33</v>
      </c>
      <c r="G12" s="415">
        <v>10518</v>
      </c>
      <c r="H12" s="415">
        <v>279003.40000000002</v>
      </c>
      <c r="I12" s="416">
        <v>17912633.600000001</v>
      </c>
    </row>
    <row r="13" spans="1:9" s="197" customFormat="1" ht="20.100000000000001" customHeight="1">
      <c r="A13" s="2"/>
      <c r="B13" s="414">
        <v>2006</v>
      </c>
      <c r="C13" s="415">
        <v>14232610.32</v>
      </c>
      <c r="D13" s="415">
        <v>3017462.34</v>
      </c>
      <c r="E13" s="417">
        <v>1003299.5499999999</v>
      </c>
      <c r="F13" s="415">
        <v>72146.98</v>
      </c>
      <c r="G13" s="415">
        <v>9410.82</v>
      </c>
      <c r="H13" s="415">
        <v>339072.75</v>
      </c>
      <c r="I13" s="416">
        <v>18674002.760000002</v>
      </c>
    </row>
    <row r="14" spans="1:9" s="197" customFormat="1" ht="20.100000000000001" customHeight="1">
      <c r="A14" s="2"/>
      <c r="B14" s="414">
        <v>2007</v>
      </c>
      <c r="C14" s="415">
        <v>14783144.359999999</v>
      </c>
      <c r="D14" s="415">
        <v>3119916.25</v>
      </c>
      <c r="E14" s="417">
        <v>971528.76</v>
      </c>
      <c r="F14" s="415">
        <v>71182.58</v>
      </c>
      <c r="G14" s="415">
        <v>8683.35</v>
      </c>
      <c r="H14" s="415">
        <v>277368.83</v>
      </c>
      <c r="I14" s="416">
        <v>19231824.129999999</v>
      </c>
    </row>
    <row r="15" spans="1:9" s="197" customFormat="1" ht="20.100000000000001" customHeight="1">
      <c r="A15" s="2"/>
      <c r="B15" s="414">
        <v>2008</v>
      </c>
      <c r="C15" s="415">
        <v>14654539.130000001</v>
      </c>
      <c r="D15" s="415">
        <v>3384155.55</v>
      </c>
      <c r="E15" s="417">
        <v>743300.98</v>
      </c>
      <c r="F15" s="415">
        <v>69771.510000000009</v>
      </c>
      <c r="G15" s="415">
        <v>7989.74</v>
      </c>
      <c r="H15" s="415">
        <v>279969.78999999998</v>
      </c>
      <c r="I15" s="416">
        <v>19139726.739999998</v>
      </c>
    </row>
    <row r="16" spans="1:9" s="197" customFormat="1" ht="20.100000000000001" customHeight="1">
      <c r="A16" s="2"/>
      <c r="B16" s="414">
        <v>2009</v>
      </c>
      <c r="C16" s="415">
        <v>13634776</v>
      </c>
      <c r="D16" s="415">
        <v>3220769.4299999997</v>
      </c>
      <c r="E16" s="417">
        <v>801725.34</v>
      </c>
      <c r="F16" s="415">
        <v>67088.66</v>
      </c>
      <c r="G16" s="415">
        <v>7433.81</v>
      </c>
      <c r="H16" s="415">
        <v>288677.13</v>
      </c>
      <c r="I16" s="416">
        <v>18020470.210000001</v>
      </c>
    </row>
    <row r="17" spans="1:19" s="197" customFormat="1" ht="20.100000000000001" customHeight="1">
      <c r="A17" s="2"/>
      <c r="B17" s="414">
        <v>2010</v>
      </c>
      <c r="C17" s="415">
        <v>13354277</v>
      </c>
      <c r="D17" s="415">
        <v>3130330.45</v>
      </c>
      <c r="E17" s="417">
        <v>819981</v>
      </c>
      <c r="F17" s="415">
        <v>65217</v>
      </c>
      <c r="G17" s="415">
        <v>6778</v>
      </c>
      <c r="H17" s="415">
        <v>293793</v>
      </c>
      <c r="I17" s="416">
        <v>17670376</v>
      </c>
    </row>
    <row r="18" spans="1:19" s="197" customFormat="1" ht="20.100000000000001" customHeight="1">
      <c r="A18" s="2"/>
      <c r="B18" s="414">
        <v>2011</v>
      </c>
      <c r="C18" s="415">
        <v>13152496</v>
      </c>
      <c r="D18" s="415">
        <v>3092617</v>
      </c>
      <c r="E18" s="417">
        <v>822266</v>
      </c>
      <c r="F18" s="415">
        <v>63493</v>
      </c>
      <c r="G18" s="415">
        <v>5997</v>
      </c>
      <c r="H18" s="415">
        <v>296293</v>
      </c>
      <c r="I18" s="416">
        <v>17433161</v>
      </c>
    </row>
    <row r="19" spans="1:19" s="197" customFormat="1" ht="20.100000000000001" customHeight="1">
      <c r="A19" s="157"/>
      <c r="B19" s="414">
        <v>2012</v>
      </c>
      <c r="C19" s="415">
        <v>13629669</v>
      </c>
      <c r="D19" s="415">
        <v>3049049</v>
      </c>
      <c r="E19" s="418" t="s">
        <v>178</v>
      </c>
      <c r="F19" s="415">
        <v>62421</v>
      </c>
      <c r="G19" s="415">
        <v>5159</v>
      </c>
      <c r="H19" s="415">
        <v>106912</v>
      </c>
      <c r="I19" s="416">
        <v>16853210</v>
      </c>
    </row>
    <row r="20" spans="1:19" s="197" customFormat="1" ht="20.100000000000001" customHeight="1">
      <c r="A20" s="157"/>
      <c r="B20" s="414">
        <v>2013</v>
      </c>
      <c r="C20" s="415">
        <v>13204321</v>
      </c>
      <c r="D20" s="415">
        <v>3029164</v>
      </c>
      <c r="E20" s="418" t="s">
        <v>178</v>
      </c>
      <c r="F20" s="415">
        <v>61757</v>
      </c>
      <c r="G20" s="415">
        <v>4273</v>
      </c>
      <c r="H20" s="419" t="s">
        <v>178</v>
      </c>
      <c r="I20" s="416">
        <v>16299515</v>
      </c>
    </row>
    <row r="21" spans="1:19" s="197" customFormat="1" ht="20.100000000000001" customHeight="1">
      <c r="A21" s="158"/>
      <c r="B21" s="414">
        <v>2014</v>
      </c>
      <c r="C21" s="415">
        <v>13394283</v>
      </c>
      <c r="D21" s="415">
        <v>3095813</v>
      </c>
      <c r="E21" s="418" t="s">
        <v>178</v>
      </c>
      <c r="F21" s="415">
        <v>61680</v>
      </c>
      <c r="G21" s="415">
        <v>4212</v>
      </c>
      <c r="H21" s="419" t="s">
        <v>178</v>
      </c>
      <c r="I21" s="416">
        <v>16555988</v>
      </c>
    </row>
    <row r="22" spans="1:19" s="197" customFormat="1" ht="20.100000000000001" customHeight="1">
      <c r="A22" s="157"/>
      <c r="B22" s="414">
        <v>2015</v>
      </c>
      <c r="C22" s="415">
        <v>13865989</v>
      </c>
      <c r="D22" s="415">
        <v>3156261</v>
      </c>
      <c r="E22" s="418" t="s">
        <v>178</v>
      </c>
      <c r="F22" s="415">
        <v>61301</v>
      </c>
      <c r="G22" s="415">
        <v>3797</v>
      </c>
      <c r="H22" s="419" t="s">
        <v>178</v>
      </c>
      <c r="I22" s="416">
        <v>17087348</v>
      </c>
    </row>
    <row r="23" spans="1:19" s="197" customFormat="1" ht="20.100000000000001" customHeight="1">
      <c r="A23" s="157"/>
      <c r="B23" s="414">
        <v>2016</v>
      </c>
      <c r="C23" s="415">
        <v>14347031</v>
      </c>
      <c r="D23" s="415">
        <v>3186613</v>
      </c>
      <c r="E23" s="418" t="s">
        <v>178</v>
      </c>
      <c r="F23" s="415">
        <v>64033</v>
      </c>
      <c r="G23" s="415">
        <v>3124</v>
      </c>
      <c r="H23" s="419" t="s">
        <v>178</v>
      </c>
      <c r="I23" s="416">
        <v>17600801</v>
      </c>
    </row>
    <row r="24" spans="1:19" s="197" customFormat="1" ht="20.100000000000001" customHeight="1">
      <c r="A24" s="157"/>
      <c r="B24" s="414">
        <v>2017</v>
      </c>
      <c r="C24" s="415">
        <v>14944065</v>
      </c>
      <c r="D24" s="415">
        <v>3211061</v>
      </c>
      <c r="E24" s="418" t="s">
        <v>178</v>
      </c>
      <c r="F24" s="415">
        <v>64812</v>
      </c>
      <c r="G24" s="415">
        <v>2582</v>
      </c>
      <c r="H24" s="419" t="s">
        <v>178</v>
      </c>
      <c r="I24" s="416">
        <v>18222519</v>
      </c>
    </row>
    <row r="25" spans="1:19" s="197" customFormat="1" ht="20.100000000000001" customHeight="1">
      <c r="A25" s="157"/>
      <c r="B25" s="414">
        <v>2018</v>
      </c>
      <c r="C25" s="415">
        <v>15473878</v>
      </c>
      <c r="D25" s="415">
        <v>3246169</v>
      </c>
      <c r="E25" s="418" t="s">
        <v>178</v>
      </c>
      <c r="F25" s="415">
        <v>65117</v>
      </c>
      <c r="G25" s="415">
        <v>2214</v>
      </c>
      <c r="H25" s="419" t="s">
        <v>178</v>
      </c>
      <c r="I25" s="416">
        <v>18787377</v>
      </c>
    </row>
    <row r="26" spans="1:19" s="197" customFormat="1" ht="20.100000000000001" customHeight="1">
      <c r="A26" s="157"/>
      <c r="B26" s="414">
        <v>2019</v>
      </c>
      <c r="C26" s="415">
        <v>15947008</v>
      </c>
      <c r="D26" s="415">
        <v>3264711</v>
      </c>
      <c r="E26" s="418" t="s">
        <v>178</v>
      </c>
      <c r="F26" s="415">
        <v>65562</v>
      </c>
      <c r="G26" s="415">
        <v>1439</v>
      </c>
      <c r="H26" s="419" t="s">
        <v>178</v>
      </c>
      <c r="I26" s="416">
        <v>19278721</v>
      </c>
    </row>
    <row r="27" spans="1:19" s="197" customFormat="1" ht="45.95" customHeight="1">
      <c r="A27" s="157"/>
      <c r="B27" s="497" t="s">
        <v>288</v>
      </c>
      <c r="C27" s="195"/>
      <c r="D27" s="195"/>
      <c r="E27" s="195"/>
      <c r="F27" s="195"/>
      <c r="G27" s="195"/>
      <c r="H27" s="195"/>
      <c r="I27" s="420"/>
    </row>
    <row r="28" spans="1:19" s="197" customFormat="1" ht="19.149999999999999" customHeight="1">
      <c r="A28" s="157"/>
      <c r="B28" s="196" t="s">
        <v>81</v>
      </c>
      <c r="C28" s="415">
        <v>15851141.18</v>
      </c>
      <c r="D28" s="415">
        <v>3251119.4699999997</v>
      </c>
      <c r="E28" s="418" t="s">
        <v>178</v>
      </c>
      <c r="F28" s="415">
        <v>60975.95</v>
      </c>
      <c r="G28" s="415">
        <v>1257.04</v>
      </c>
      <c r="H28" s="418" t="s">
        <v>178</v>
      </c>
      <c r="I28" s="416">
        <v>19164493.639999997</v>
      </c>
    </row>
    <row r="29" spans="1:19" s="197" customFormat="1" ht="19.149999999999999" customHeight="1">
      <c r="A29" s="159"/>
      <c r="B29" s="196" t="s">
        <v>82</v>
      </c>
      <c r="C29" s="415">
        <v>15929150.699999999</v>
      </c>
      <c r="D29" s="415">
        <v>3257896.4</v>
      </c>
      <c r="E29" s="418" t="s">
        <v>178</v>
      </c>
      <c r="F29" s="415">
        <v>61932.25</v>
      </c>
      <c r="G29" s="415">
        <v>1249.5999999999999</v>
      </c>
      <c r="H29" s="418" t="s">
        <v>178</v>
      </c>
      <c r="I29" s="416">
        <v>19250228.949999999</v>
      </c>
    </row>
    <row r="30" spans="1:19" s="197" customFormat="1" ht="19.149999999999999" customHeight="1">
      <c r="A30" s="157"/>
      <c r="B30" s="196" t="s">
        <v>83</v>
      </c>
      <c r="C30" s="415">
        <v>15690349.545454582</v>
      </c>
      <c r="D30" s="415">
        <v>3252516.5454545422</v>
      </c>
      <c r="E30" s="418" t="s">
        <v>178</v>
      </c>
      <c r="F30" s="415">
        <v>62654.0454545455</v>
      </c>
      <c r="G30" s="415">
        <v>1239.45454545455</v>
      </c>
      <c r="H30" s="418" t="s">
        <v>178</v>
      </c>
      <c r="I30" s="416">
        <v>19006759.590909131</v>
      </c>
    </row>
    <row r="31" spans="1:19" s="197" customFormat="1" ht="19.149999999999999" customHeight="1">
      <c r="A31" s="157"/>
      <c r="B31" s="196" t="s">
        <v>84</v>
      </c>
      <c r="C31" s="415">
        <v>15184891.85</v>
      </c>
      <c r="D31" s="415">
        <v>3211266.65</v>
      </c>
      <c r="E31" s="418" t="s">
        <v>178</v>
      </c>
      <c r="F31" s="415">
        <v>61282.8</v>
      </c>
      <c r="G31" s="415">
        <v>1225.5</v>
      </c>
      <c r="H31" s="418" t="s">
        <v>178</v>
      </c>
      <c r="I31" s="416">
        <v>18458666.800000001</v>
      </c>
    </row>
    <row r="32" spans="1:19" s="203" customFormat="1" ht="19.149999999999999" customHeight="1">
      <c r="A32" s="157"/>
      <c r="B32" s="196" t="s">
        <v>57</v>
      </c>
      <c r="C32" s="415">
        <v>15272073</v>
      </c>
      <c r="D32" s="415">
        <v>3220907</v>
      </c>
      <c r="E32" s="418" t="s">
        <v>178</v>
      </c>
      <c r="F32" s="415">
        <v>61944</v>
      </c>
      <c r="G32" s="415">
        <v>1205</v>
      </c>
      <c r="H32" s="418" t="s">
        <v>178</v>
      </c>
      <c r="I32" s="416">
        <v>18556129</v>
      </c>
      <c r="J32" s="197"/>
      <c r="K32" s="197"/>
      <c r="L32" s="197"/>
      <c r="M32" s="197"/>
      <c r="N32" s="197"/>
      <c r="O32" s="197"/>
      <c r="P32" s="197"/>
      <c r="Q32" s="197"/>
      <c r="R32" s="197"/>
      <c r="S32" s="197"/>
    </row>
    <row r="33" spans="1:19" s="203" customFormat="1" ht="19.149999999999999" customHeight="1">
      <c r="A33" s="157"/>
      <c r="B33" s="196" t="s">
        <v>58</v>
      </c>
      <c r="C33" s="415">
        <v>15314801.363636356</v>
      </c>
      <c r="D33" s="415">
        <v>3245252.4545454551</v>
      </c>
      <c r="E33" s="418" t="s">
        <v>178</v>
      </c>
      <c r="F33" s="415">
        <v>63081.5</v>
      </c>
      <c r="G33" s="415">
        <v>1201.3636363636399</v>
      </c>
      <c r="H33" s="418" t="s">
        <v>178</v>
      </c>
      <c r="I33" s="416">
        <v>18624336.681818176</v>
      </c>
      <c r="J33" s="197"/>
      <c r="K33" s="197"/>
      <c r="L33" s="197"/>
      <c r="M33" s="197"/>
      <c r="N33" s="197"/>
      <c r="O33" s="197"/>
      <c r="P33" s="197"/>
      <c r="Q33" s="197"/>
      <c r="R33" s="197"/>
      <c r="S33" s="197"/>
    </row>
    <row r="34" spans="1:19" s="203" customFormat="1" ht="19.149999999999999" customHeight="1">
      <c r="A34" s="158"/>
      <c r="B34" s="196" t="s">
        <v>59</v>
      </c>
      <c r="C34" s="415">
        <v>15455918</v>
      </c>
      <c r="D34" s="415">
        <v>3262758</v>
      </c>
      <c r="E34" s="418" t="s">
        <v>178</v>
      </c>
      <c r="F34" s="415">
        <v>65676</v>
      </c>
      <c r="G34" s="415">
        <v>1202</v>
      </c>
      <c r="H34" s="418" t="s">
        <v>178</v>
      </c>
      <c r="I34" s="416">
        <v>18785554</v>
      </c>
      <c r="J34" s="197"/>
      <c r="K34" s="197"/>
      <c r="L34" s="197"/>
      <c r="M34" s="197"/>
      <c r="N34" s="197"/>
      <c r="O34" s="197"/>
      <c r="P34" s="197"/>
      <c r="Q34" s="197"/>
      <c r="R34" s="197"/>
      <c r="S34" s="197"/>
    </row>
    <row r="35" spans="1:19" s="203" customFormat="1" ht="19.149999999999999" customHeight="1">
      <c r="A35" s="157"/>
      <c r="B35" s="196" t="s">
        <v>60</v>
      </c>
      <c r="C35" s="415">
        <v>15462464</v>
      </c>
      <c r="D35" s="415">
        <v>3263160</v>
      </c>
      <c r="E35" s="418" t="s">
        <v>178</v>
      </c>
      <c r="F35" s="415">
        <v>65561</v>
      </c>
      <c r="G35" s="415">
        <v>1191</v>
      </c>
      <c r="H35" s="418" t="s">
        <v>178</v>
      </c>
      <c r="I35" s="416">
        <v>18792376</v>
      </c>
      <c r="J35" s="197"/>
      <c r="K35" s="197"/>
      <c r="L35" s="197"/>
      <c r="M35" s="197"/>
      <c r="N35" s="197"/>
      <c r="O35" s="197"/>
      <c r="P35" s="197"/>
      <c r="Q35" s="197"/>
      <c r="R35" s="197"/>
      <c r="S35" s="197"/>
    </row>
    <row r="36" spans="1:19" s="197" customFormat="1" ht="19.149999999999999" customHeight="1">
      <c r="A36" s="157"/>
      <c r="B36" s="421" t="s">
        <v>61</v>
      </c>
      <c r="C36" s="917">
        <v>15547532.227272708</v>
      </c>
      <c r="D36" s="917">
        <v>3263552.590909095</v>
      </c>
      <c r="E36" s="918" t="s">
        <v>178</v>
      </c>
      <c r="F36" s="917">
        <v>64126.4545454545</v>
      </c>
      <c r="G36" s="917">
        <v>1178</v>
      </c>
      <c r="H36" s="918" t="s">
        <v>178</v>
      </c>
      <c r="I36" s="918">
        <v>18876389.272727255</v>
      </c>
    </row>
    <row r="37" spans="1:19" s="197" customFormat="1" ht="19.149999999999999" customHeight="1">
      <c r="A37" s="159"/>
      <c r="B37" s="196" t="s">
        <v>62</v>
      </c>
      <c r="C37" s="415"/>
      <c r="D37" s="415"/>
      <c r="E37" s="418"/>
      <c r="F37" s="415"/>
      <c r="G37" s="415"/>
      <c r="H37" s="418"/>
      <c r="I37" s="416"/>
    </row>
    <row r="38" spans="1:19" s="197" customFormat="1" ht="19.149999999999999" customHeight="1">
      <c r="A38" s="157"/>
      <c r="B38" s="196" t="s">
        <v>63</v>
      </c>
      <c r="C38" s="415"/>
      <c r="D38" s="415"/>
      <c r="E38" s="418"/>
      <c r="F38" s="415"/>
      <c r="G38" s="415"/>
      <c r="H38" s="418"/>
      <c r="I38" s="416"/>
      <c r="J38" s="837"/>
    </row>
    <row r="39" spans="1:19" s="124" customFormat="1" ht="19.149999999999999" customHeight="1">
      <c r="A39" s="157"/>
      <c r="B39" s="196" t="s">
        <v>64</v>
      </c>
      <c r="C39" s="422"/>
      <c r="D39" s="422"/>
      <c r="E39" s="423"/>
      <c r="F39" s="422"/>
      <c r="G39" s="422"/>
      <c r="H39" s="423"/>
      <c r="I39" s="416"/>
      <c r="J39" s="837"/>
      <c r="K39" s="197"/>
      <c r="L39" s="197"/>
      <c r="M39" s="197"/>
      <c r="N39" s="197"/>
      <c r="O39" s="197"/>
      <c r="P39" s="197"/>
      <c r="Q39" s="197"/>
      <c r="R39" s="197"/>
      <c r="S39" s="197"/>
    </row>
    <row r="40" spans="1:19" s="124" customFormat="1" ht="3.2" customHeight="1">
      <c r="A40" s="157"/>
      <c r="B40" s="196"/>
      <c r="C40" s="424"/>
      <c r="D40" s="424"/>
      <c r="E40" s="424"/>
      <c r="F40" s="424"/>
      <c r="G40" s="424"/>
      <c r="H40" s="424"/>
      <c r="I40" s="416"/>
      <c r="J40" s="837"/>
      <c r="K40" s="197"/>
      <c r="L40" s="197"/>
      <c r="M40" s="197"/>
      <c r="N40" s="197"/>
      <c r="O40" s="197"/>
      <c r="P40" s="197"/>
      <c r="Q40" s="197"/>
      <c r="R40" s="197"/>
      <c r="S40" s="197"/>
    </row>
    <row r="41" spans="1:19" s="197" customFormat="1" ht="3.2" customHeight="1">
      <c r="A41" s="157"/>
      <c r="B41" s="196"/>
      <c r="C41" s="422"/>
      <c r="D41" s="422"/>
      <c r="E41" s="424"/>
      <c r="F41" s="422"/>
      <c r="G41" s="422"/>
      <c r="H41" s="422"/>
      <c r="I41" s="416"/>
      <c r="J41" s="837"/>
    </row>
    <row r="42" spans="1:19" s="425" customFormat="1" ht="25.5" customHeight="1">
      <c r="A42" s="157"/>
      <c r="B42" s="919" t="s">
        <v>289</v>
      </c>
      <c r="C42" s="920">
        <v>15523315</v>
      </c>
      <c r="D42" s="920">
        <v>3248135</v>
      </c>
      <c r="E42" s="921" t="s">
        <v>178</v>
      </c>
      <c r="F42" s="920">
        <v>63078</v>
      </c>
      <c r="G42" s="920">
        <v>1216</v>
      </c>
      <c r="H42" s="921" t="s">
        <v>178</v>
      </c>
      <c r="I42" s="920">
        <v>18835744</v>
      </c>
      <c r="J42" s="838"/>
      <c r="K42" s="197"/>
      <c r="L42" s="197"/>
      <c r="M42" s="197"/>
      <c r="N42" s="197"/>
      <c r="O42" s="197"/>
      <c r="P42" s="197"/>
      <c r="Q42" s="197"/>
      <c r="R42" s="197"/>
      <c r="S42" s="197"/>
    </row>
    <row r="43" spans="1:19" s="198" customFormat="1" ht="15" customHeight="1">
      <c r="A43" s="157"/>
      <c r="B43" s="124"/>
      <c r="C43" s="125"/>
      <c r="D43" s="125"/>
      <c r="E43" s="125"/>
      <c r="F43" s="125"/>
      <c r="G43" s="125"/>
      <c r="H43" s="125"/>
      <c r="I43" s="125"/>
      <c r="J43" s="839"/>
    </row>
    <row r="44" spans="1:19" s="199" customFormat="1" ht="18" customHeight="1">
      <c r="A44" s="157"/>
      <c r="B44" s="124"/>
      <c r="C44" s="125"/>
      <c r="D44" s="125"/>
      <c r="E44" s="125"/>
      <c r="F44" s="125"/>
      <c r="G44" s="125"/>
      <c r="H44" s="125"/>
      <c r="I44" s="202"/>
      <c r="J44" s="840"/>
    </row>
    <row r="45" spans="1:19" s="397" customFormat="1" ht="16.5" customHeight="1">
      <c r="A45" s="157"/>
      <c r="B45" s="124"/>
      <c r="C45" s="200"/>
      <c r="D45" s="201"/>
      <c r="E45" s="202"/>
      <c r="F45" s="426"/>
      <c r="G45" s="125"/>
      <c r="H45" s="125"/>
      <c r="I45" s="125"/>
    </row>
    <row r="46" spans="1:19" s="197" customFormat="1" ht="16.5" customHeight="1">
      <c r="A46" s="157"/>
      <c r="B46" s="124"/>
      <c r="D46" s="201"/>
      <c r="E46" s="125"/>
      <c r="F46" s="125"/>
      <c r="G46" s="125"/>
      <c r="H46" s="125"/>
      <c r="I46" s="125"/>
    </row>
    <row r="47" spans="1:19" s="203" customFormat="1" ht="16.5" customHeight="1">
      <c r="A47" s="158"/>
      <c r="B47" s="124"/>
      <c r="D47" s="201"/>
      <c r="E47" s="202"/>
      <c r="F47" s="125"/>
      <c r="G47" s="125"/>
      <c r="H47" s="125"/>
      <c r="I47" s="125"/>
    </row>
    <row r="48" spans="1:19" s="197" customFormat="1" ht="16.5" customHeight="1">
      <c r="A48" s="158"/>
      <c r="B48" s="124"/>
      <c r="D48" s="201"/>
      <c r="E48" s="202"/>
      <c r="G48" s="125"/>
      <c r="H48" s="125"/>
      <c r="I48" s="125"/>
    </row>
    <row r="49" spans="1:9" s="203" customFormat="1" ht="16.5" customHeight="1">
      <c r="A49" s="158"/>
      <c r="B49" s="124"/>
      <c r="D49" s="201"/>
      <c r="E49" s="125"/>
      <c r="G49" s="125"/>
      <c r="H49" s="125"/>
      <c r="I49" s="125"/>
    </row>
    <row r="50" spans="1:9" s="197" customFormat="1" ht="16.5" customHeight="1">
      <c r="A50" s="160"/>
      <c r="B50" s="124"/>
      <c r="D50" s="201"/>
      <c r="E50" s="125"/>
      <c r="F50" s="125"/>
      <c r="G50" s="125"/>
      <c r="H50" s="125"/>
      <c r="I50" s="125"/>
    </row>
    <row r="51" spans="1:9" s="197" customFormat="1" ht="16.5" customHeight="1">
      <c r="A51" s="160"/>
      <c r="B51" s="124"/>
      <c r="D51" s="201"/>
      <c r="E51" s="125"/>
      <c r="F51" s="125"/>
      <c r="G51" s="125"/>
      <c r="H51" s="125"/>
      <c r="I51" s="125"/>
    </row>
    <row r="52" spans="1:9" s="197" customFormat="1" ht="15" customHeight="1">
      <c r="A52" s="160"/>
      <c r="B52" s="124"/>
      <c r="C52" s="204"/>
      <c r="D52" s="205"/>
      <c r="E52" s="202"/>
      <c r="F52" s="125"/>
      <c r="G52" s="125"/>
      <c r="H52" s="125"/>
      <c r="I52" s="125"/>
    </row>
    <row r="53" spans="1:9" s="203" customFormat="1" ht="15" customHeight="1">
      <c r="A53" s="160"/>
      <c r="B53" s="124"/>
      <c r="C53" s="204"/>
      <c r="D53" s="206"/>
      <c r="E53" s="202"/>
      <c r="F53" s="125"/>
      <c r="G53" s="125"/>
      <c r="H53" s="125"/>
      <c r="I53" s="125"/>
    </row>
    <row r="54" spans="1:9" s="124" customFormat="1">
      <c r="A54" s="160"/>
      <c r="C54" s="125"/>
      <c r="D54" s="125"/>
      <c r="E54" s="202"/>
      <c r="F54" s="125"/>
      <c r="G54" s="125"/>
      <c r="H54" s="125"/>
      <c r="I54" s="125"/>
    </row>
    <row r="55" spans="1:9" s="124" customFormat="1">
      <c r="A55" s="160"/>
      <c r="C55" s="125"/>
      <c r="D55" s="125"/>
      <c r="E55" s="202"/>
      <c r="F55" s="125"/>
      <c r="G55" s="125"/>
      <c r="H55" s="125"/>
      <c r="I55" s="125"/>
    </row>
    <row r="56" spans="1:9" s="124" customFormat="1">
      <c r="A56" s="160"/>
      <c r="C56" s="125"/>
      <c r="D56" s="125"/>
      <c r="E56" s="202"/>
      <c r="F56" s="125"/>
      <c r="G56" s="125"/>
      <c r="H56" s="125"/>
      <c r="I56" s="125"/>
    </row>
    <row r="57" spans="1:9" s="124" customFormat="1">
      <c r="A57" s="160"/>
      <c r="C57" s="125"/>
      <c r="D57" s="125"/>
      <c r="E57" s="202"/>
      <c r="F57" s="125"/>
      <c r="G57" s="125"/>
      <c r="H57" s="125"/>
      <c r="I57" s="125"/>
    </row>
    <row r="58" spans="1:9" s="124" customFormat="1">
      <c r="A58" s="160"/>
      <c r="C58" s="125"/>
      <c r="D58" s="125"/>
      <c r="E58" s="202"/>
      <c r="F58" s="125"/>
      <c r="G58" s="125"/>
      <c r="H58" s="125"/>
      <c r="I58" s="125"/>
    </row>
    <row r="59" spans="1:9" s="124" customFormat="1">
      <c r="A59" s="159"/>
      <c r="C59" s="125"/>
      <c r="D59" s="125"/>
      <c r="E59" s="202"/>
      <c r="F59" s="125"/>
      <c r="G59" s="125"/>
      <c r="H59" s="125"/>
      <c r="I59" s="125"/>
    </row>
    <row r="60" spans="1:9" s="124" customFormat="1">
      <c r="A60" s="158"/>
      <c r="C60" s="125"/>
      <c r="D60" s="125"/>
      <c r="E60" s="202"/>
      <c r="F60" s="125"/>
      <c r="G60" s="125"/>
      <c r="H60" s="125"/>
      <c r="I60" s="125"/>
    </row>
    <row r="61" spans="1:9" s="124" customFormat="1">
      <c r="A61" s="160"/>
      <c r="C61" s="125"/>
      <c r="D61" s="125"/>
      <c r="E61" s="202"/>
      <c r="F61" s="125"/>
      <c r="G61" s="125"/>
      <c r="H61" s="125"/>
      <c r="I61" s="125"/>
    </row>
    <row r="62" spans="1:9" s="124" customFormat="1">
      <c r="A62" s="160"/>
      <c r="C62" s="125"/>
      <c r="D62" s="125"/>
      <c r="E62" s="202"/>
      <c r="F62" s="125"/>
      <c r="G62" s="125"/>
      <c r="H62" s="125"/>
      <c r="I62" s="125"/>
    </row>
    <row r="63" spans="1:9" s="124" customFormat="1">
      <c r="A63" s="160"/>
      <c r="C63" s="125"/>
      <c r="D63" s="125"/>
      <c r="E63" s="202"/>
      <c r="F63" s="125"/>
      <c r="G63" s="125"/>
      <c r="H63" s="125"/>
      <c r="I63" s="125"/>
    </row>
    <row r="64" spans="1:9" s="124" customFormat="1">
      <c r="A64" s="158"/>
      <c r="C64" s="125"/>
      <c r="D64" s="125"/>
      <c r="E64" s="202"/>
      <c r="F64" s="125"/>
      <c r="G64" s="125"/>
      <c r="H64" s="125"/>
      <c r="I64" s="125"/>
    </row>
    <row r="65" spans="1:9" s="124" customFormat="1">
      <c r="A65" s="158"/>
      <c r="C65" s="125"/>
      <c r="D65" s="125"/>
      <c r="E65" s="202"/>
      <c r="F65" s="125"/>
      <c r="G65" s="125"/>
      <c r="H65" s="125"/>
      <c r="I65" s="125"/>
    </row>
    <row r="66" spans="1:9" s="124" customFormat="1">
      <c r="A66" s="158"/>
      <c r="C66" s="125"/>
      <c r="D66" s="125"/>
      <c r="E66" s="202"/>
      <c r="F66" s="125"/>
      <c r="G66" s="125"/>
      <c r="H66" s="125"/>
      <c r="I66" s="125"/>
    </row>
    <row r="67" spans="1:9" s="124" customFormat="1">
      <c r="A67" s="158"/>
      <c r="C67" s="125"/>
      <c r="D67" s="125"/>
      <c r="E67" s="202"/>
      <c r="F67" s="125"/>
      <c r="G67" s="125"/>
      <c r="H67" s="125"/>
      <c r="I67" s="125"/>
    </row>
    <row r="68" spans="1:9" s="124" customFormat="1">
      <c r="A68" s="158"/>
      <c r="C68" s="125"/>
      <c r="D68" s="125"/>
      <c r="E68" s="125"/>
      <c r="F68" s="125"/>
      <c r="G68" s="125"/>
      <c r="H68" s="125"/>
      <c r="I68" s="125"/>
    </row>
    <row r="69" spans="1:9" s="124" customFormat="1">
      <c r="A69" s="158"/>
      <c r="C69" s="125"/>
      <c r="D69" s="125"/>
      <c r="E69" s="125"/>
      <c r="F69" s="125"/>
      <c r="G69" s="125"/>
      <c r="H69" s="125"/>
      <c r="I69" s="125"/>
    </row>
    <row r="70" spans="1:9" s="124" customFormat="1">
      <c r="A70" s="158"/>
      <c r="C70" s="125"/>
      <c r="D70" s="125"/>
      <c r="E70" s="125"/>
      <c r="F70" s="125"/>
      <c r="G70" s="125"/>
      <c r="H70" s="125"/>
      <c r="I70" s="125"/>
    </row>
    <row r="71" spans="1:9" s="124" customFormat="1">
      <c r="A71" s="160"/>
      <c r="C71" s="125"/>
      <c r="D71" s="125"/>
      <c r="E71" s="125"/>
      <c r="F71" s="125"/>
      <c r="G71" s="125"/>
      <c r="H71" s="125"/>
      <c r="I71" s="125"/>
    </row>
    <row r="72" spans="1:9" s="124" customFormat="1">
      <c r="A72" s="157"/>
      <c r="C72" s="125"/>
      <c r="D72" s="125"/>
      <c r="E72" s="125"/>
      <c r="F72" s="125"/>
      <c r="G72" s="125"/>
      <c r="H72" s="125"/>
      <c r="I72" s="125"/>
    </row>
    <row r="73" spans="1:9" s="124" customFormat="1">
      <c r="A73" s="158"/>
      <c r="C73" s="125"/>
      <c r="D73" s="125"/>
      <c r="E73" s="125"/>
      <c r="F73" s="125"/>
      <c r="G73" s="125"/>
      <c r="H73" s="125"/>
      <c r="I73" s="125"/>
    </row>
    <row r="74" spans="1:9" s="124" customFormat="1">
      <c r="A74" s="159"/>
      <c r="C74" s="125"/>
      <c r="D74" s="125"/>
      <c r="E74" s="125"/>
      <c r="F74" s="125"/>
      <c r="G74" s="125"/>
      <c r="H74" s="125"/>
      <c r="I74" s="125"/>
    </row>
    <row r="75" spans="1:9" s="124" customFormat="1">
      <c r="A75" s="159"/>
      <c r="C75" s="125"/>
      <c r="D75" s="125"/>
      <c r="E75" s="125"/>
      <c r="F75" s="125"/>
      <c r="G75" s="125"/>
      <c r="H75" s="125"/>
      <c r="I75" s="125"/>
    </row>
    <row r="76" spans="1:9" s="124" customFormat="1">
      <c r="A76" s="159"/>
      <c r="C76" s="125"/>
      <c r="D76" s="125"/>
      <c r="E76" s="125"/>
      <c r="F76" s="125"/>
      <c r="G76" s="125"/>
      <c r="H76" s="125"/>
      <c r="I76" s="125"/>
    </row>
    <row r="77" spans="1:9" s="124" customFormat="1">
      <c r="A77" s="157"/>
      <c r="C77" s="125"/>
      <c r="D77" s="125"/>
      <c r="E77" s="125"/>
      <c r="F77" s="125"/>
      <c r="G77" s="125"/>
      <c r="H77" s="125"/>
      <c r="I77" s="125"/>
    </row>
    <row r="78" spans="1:9" s="124" customFormat="1">
      <c r="A78" s="157"/>
      <c r="C78" s="125"/>
      <c r="D78" s="125"/>
      <c r="E78" s="125"/>
      <c r="F78" s="125"/>
      <c r="G78" s="125"/>
      <c r="H78" s="125"/>
      <c r="I78" s="125"/>
    </row>
    <row r="79" spans="1:9" s="124" customFormat="1">
      <c r="A79" s="157"/>
      <c r="C79" s="125"/>
      <c r="D79" s="125"/>
      <c r="E79" s="125"/>
      <c r="F79" s="125"/>
      <c r="G79" s="125"/>
      <c r="H79" s="125"/>
      <c r="I79" s="125"/>
    </row>
    <row r="80" spans="1:9" s="124" customFormat="1">
      <c r="A80" s="157"/>
      <c r="C80" s="125"/>
      <c r="D80" s="125"/>
      <c r="E80" s="125"/>
      <c r="F80" s="125"/>
      <c r="G80" s="125"/>
      <c r="H80" s="125"/>
      <c r="I80" s="125"/>
    </row>
    <row r="81" spans="1:9" s="124" customFormat="1">
      <c r="A81" s="157"/>
      <c r="C81" s="125"/>
      <c r="D81" s="125"/>
      <c r="E81" s="125"/>
      <c r="F81" s="125"/>
      <c r="G81" s="125"/>
      <c r="H81" s="125"/>
      <c r="I81" s="125"/>
    </row>
    <row r="82" spans="1:9" s="124" customFormat="1">
      <c r="A82" s="157"/>
      <c r="C82" s="125"/>
      <c r="D82" s="125"/>
      <c r="E82" s="125"/>
      <c r="F82" s="125"/>
      <c r="G82" s="125"/>
      <c r="H82" s="125"/>
      <c r="I82" s="125"/>
    </row>
    <row r="83" spans="1:9" s="124" customFormat="1">
      <c r="A83" s="159"/>
      <c r="C83" s="125"/>
      <c r="D83" s="125"/>
      <c r="E83" s="125"/>
      <c r="F83" s="125"/>
      <c r="G83" s="125"/>
      <c r="H83" s="125"/>
      <c r="I83" s="125"/>
    </row>
    <row r="84" spans="1:9" s="124" customFormat="1">
      <c r="A84" s="159"/>
      <c r="C84" s="125"/>
      <c r="D84" s="125"/>
      <c r="E84" s="125"/>
      <c r="F84" s="125"/>
      <c r="G84" s="125"/>
      <c r="H84" s="125"/>
      <c r="I84" s="125"/>
    </row>
    <row r="85" spans="1:9" s="124" customFormat="1">
      <c r="A85" s="157"/>
      <c r="C85" s="125"/>
      <c r="D85" s="125"/>
      <c r="E85" s="125"/>
      <c r="F85" s="125"/>
      <c r="G85" s="125"/>
      <c r="H85" s="125"/>
      <c r="I85" s="125"/>
    </row>
    <row r="86" spans="1:9" s="124" customFormat="1">
      <c r="A86" s="158"/>
      <c r="C86" s="125"/>
      <c r="D86" s="125"/>
      <c r="E86" s="125"/>
      <c r="F86" s="125"/>
      <c r="G86" s="125"/>
      <c r="H86" s="125"/>
      <c r="I86" s="125"/>
    </row>
    <row r="87" spans="1:9" s="124" customFormat="1">
      <c r="A87" s="159"/>
      <c r="C87" s="125"/>
      <c r="D87" s="125"/>
      <c r="E87" s="125"/>
      <c r="F87" s="125"/>
      <c r="G87" s="125"/>
      <c r="H87" s="125"/>
      <c r="I87" s="125"/>
    </row>
    <row r="88" spans="1:9" s="124" customFormat="1">
      <c r="A88" s="159"/>
      <c r="C88" s="125"/>
      <c r="D88" s="125"/>
      <c r="E88" s="125"/>
      <c r="F88" s="125"/>
      <c r="G88" s="125"/>
      <c r="H88" s="125"/>
      <c r="I88" s="125"/>
    </row>
    <row r="89" spans="1:9" s="124" customFormat="1">
      <c r="A89" s="159"/>
      <c r="C89" s="125"/>
      <c r="D89" s="125"/>
      <c r="E89" s="125"/>
      <c r="F89" s="125"/>
      <c r="G89" s="125"/>
      <c r="H89" s="125"/>
      <c r="I89" s="125"/>
    </row>
    <row r="90" spans="1:9" s="124" customFormat="1">
      <c r="A90" s="159"/>
      <c r="C90" s="125"/>
      <c r="D90" s="125"/>
      <c r="E90" s="125"/>
      <c r="F90" s="125"/>
      <c r="G90" s="125"/>
      <c r="H90" s="125"/>
      <c r="I90" s="125"/>
    </row>
    <row r="91" spans="1:9" s="124" customFormat="1">
      <c r="A91" s="159"/>
      <c r="C91" s="125"/>
      <c r="D91" s="125"/>
      <c r="E91" s="125"/>
      <c r="F91" s="125"/>
      <c r="G91" s="125"/>
      <c r="H91" s="125"/>
      <c r="I91" s="125"/>
    </row>
    <row r="92" spans="1:9" s="124" customFormat="1">
      <c r="A92" s="159"/>
      <c r="C92" s="125"/>
      <c r="D92" s="125"/>
      <c r="E92" s="125"/>
      <c r="F92" s="125"/>
      <c r="G92" s="125"/>
      <c r="H92" s="125"/>
      <c r="I92" s="125"/>
    </row>
    <row r="93" spans="1:9" s="124" customFormat="1">
      <c r="A93" s="157"/>
      <c r="C93" s="125"/>
      <c r="D93" s="125"/>
      <c r="E93" s="125"/>
      <c r="F93" s="125"/>
      <c r="G93" s="125"/>
      <c r="H93" s="125"/>
      <c r="I93" s="125"/>
    </row>
    <row r="94" spans="1:9" s="124" customFormat="1">
      <c r="A94" s="157"/>
      <c r="C94" s="125"/>
      <c r="D94" s="125"/>
      <c r="E94" s="125"/>
      <c r="F94" s="125"/>
      <c r="G94" s="125"/>
      <c r="H94" s="125"/>
      <c r="I94" s="125"/>
    </row>
    <row r="95" spans="1:9" s="124" customFormat="1">
      <c r="A95" s="157"/>
      <c r="C95" s="125"/>
      <c r="D95" s="125"/>
      <c r="E95" s="125"/>
      <c r="F95" s="125"/>
      <c r="G95" s="125"/>
      <c r="H95" s="125"/>
      <c r="I95" s="125"/>
    </row>
    <row r="96" spans="1:9" s="124" customFormat="1">
      <c r="A96" s="157"/>
      <c r="C96" s="125"/>
      <c r="D96" s="125"/>
      <c r="E96" s="125"/>
      <c r="F96" s="125"/>
      <c r="G96" s="125"/>
      <c r="H96" s="125"/>
      <c r="I96" s="125"/>
    </row>
    <row r="97" spans="1:9" s="124" customFormat="1">
      <c r="A97" s="157"/>
      <c r="C97" s="125"/>
      <c r="D97" s="125"/>
      <c r="E97" s="125"/>
      <c r="F97" s="125"/>
      <c r="G97" s="125"/>
      <c r="H97" s="125"/>
      <c r="I97" s="125"/>
    </row>
    <row r="98" spans="1:9" s="124" customFormat="1">
      <c r="A98" s="157"/>
      <c r="C98" s="125"/>
      <c r="D98" s="125"/>
      <c r="E98" s="125"/>
      <c r="F98" s="125"/>
      <c r="G98" s="125"/>
      <c r="H98" s="125"/>
      <c r="I98" s="125"/>
    </row>
    <row r="99" spans="1:9" s="124" customFormat="1">
      <c r="A99" s="158"/>
      <c r="C99" s="125"/>
      <c r="D99" s="125"/>
      <c r="E99" s="125"/>
      <c r="F99" s="125"/>
      <c r="G99" s="125"/>
      <c r="H99" s="125"/>
      <c r="I99" s="125"/>
    </row>
    <row r="100" spans="1:9" s="124" customFormat="1">
      <c r="A100" s="159"/>
      <c r="C100" s="125"/>
      <c r="D100" s="125"/>
      <c r="E100" s="125"/>
      <c r="F100" s="125"/>
      <c r="G100" s="125"/>
      <c r="H100" s="125"/>
      <c r="I100" s="125"/>
    </row>
    <row r="101" spans="1:9" s="124" customFormat="1">
      <c r="A101" s="159"/>
      <c r="C101" s="125"/>
      <c r="D101" s="125"/>
      <c r="E101" s="125"/>
      <c r="F101" s="125"/>
      <c r="G101" s="125"/>
      <c r="H101" s="125"/>
      <c r="I101" s="125"/>
    </row>
    <row r="102" spans="1:9" s="124" customFormat="1">
      <c r="A102" s="159"/>
      <c r="C102" s="125"/>
      <c r="D102" s="125"/>
      <c r="E102" s="125"/>
      <c r="F102" s="125"/>
      <c r="G102" s="125"/>
      <c r="H102" s="125"/>
      <c r="I102" s="125"/>
    </row>
    <row r="103" spans="1:9" s="124" customFormat="1">
      <c r="A103" s="159"/>
      <c r="C103" s="125"/>
      <c r="D103" s="125"/>
      <c r="E103" s="125"/>
      <c r="F103" s="125"/>
      <c r="G103" s="125"/>
      <c r="H103" s="125"/>
      <c r="I103" s="125"/>
    </row>
    <row r="104" spans="1:9" s="124" customFormat="1">
      <c r="A104" s="159"/>
      <c r="C104" s="125"/>
      <c r="D104" s="125"/>
      <c r="E104" s="125"/>
      <c r="F104" s="125"/>
      <c r="G104" s="125"/>
      <c r="H104" s="125"/>
      <c r="I104" s="125"/>
    </row>
    <row r="105" spans="1:9" s="124" customFormat="1">
      <c r="A105" s="159"/>
      <c r="C105" s="125"/>
      <c r="D105" s="125"/>
      <c r="E105" s="125"/>
      <c r="F105" s="125"/>
      <c r="G105" s="125"/>
      <c r="H105" s="125"/>
      <c r="I105" s="125"/>
    </row>
    <row r="106" spans="1:9" s="124" customFormat="1">
      <c r="A106" s="157"/>
      <c r="C106" s="125"/>
      <c r="D106" s="125"/>
      <c r="E106" s="125"/>
      <c r="F106" s="125"/>
      <c r="G106" s="125"/>
      <c r="H106" s="125"/>
      <c r="I106" s="125"/>
    </row>
    <row r="107" spans="1:9" s="124" customFormat="1">
      <c r="A107" s="157"/>
      <c r="C107" s="125"/>
      <c r="D107" s="125"/>
      <c r="E107" s="125"/>
      <c r="F107" s="125"/>
      <c r="G107" s="125"/>
      <c r="H107" s="125"/>
      <c r="I107" s="125"/>
    </row>
    <row r="108" spans="1:9" s="124" customFormat="1">
      <c r="A108" s="157"/>
      <c r="C108" s="125"/>
      <c r="D108" s="125"/>
      <c r="E108" s="125"/>
      <c r="F108" s="125"/>
      <c r="G108" s="125"/>
      <c r="H108" s="125"/>
      <c r="I108" s="125"/>
    </row>
    <row r="109" spans="1:9" s="124" customFormat="1">
      <c r="A109" s="157"/>
      <c r="C109" s="125"/>
      <c r="D109" s="125"/>
      <c r="E109" s="125"/>
      <c r="F109" s="125"/>
      <c r="G109" s="125"/>
      <c r="H109" s="125"/>
      <c r="I109" s="125"/>
    </row>
    <row r="110" spans="1:9" s="124" customFormat="1">
      <c r="A110" s="157"/>
      <c r="C110" s="125"/>
      <c r="D110" s="125"/>
      <c r="E110" s="125"/>
      <c r="F110" s="125"/>
      <c r="G110" s="125"/>
      <c r="H110" s="125"/>
      <c r="I110" s="125"/>
    </row>
    <row r="111" spans="1:9" s="124" customFormat="1">
      <c r="A111" s="157"/>
      <c r="C111" s="125"/>
      <c r="D111" s="125"/>
      <c r="E111" s="125"/>
      <c r="F111" s="125"/>
      <c r="G111" s="125"/>
      <c r="H111" s="125"/>
      <c r="I111" s="125"/>
    </row>
    <row r="112" spans="1:9" s="124" customFormat="1">
      <c r="A112" s="158"/>
      <c r="C112" s="125"/>
      <c r="D112" s="125"/>
      <c r="E112" s="125"/>
      <c r="F112" s="125"/>
      <c r="G112" s="125"/>
      <c r="H112" s="125"/>
      <c r="I112" s="125"/>
    </row>
    <row r="113" spans="1:9" s="124" customFormat="1">
      <c r="A113" s="159"/>
      <c r="C113" s="125"/>
      <c r="D113" s="125"/>
      <c r="E113" s="125"/>
      <c r="F113" s="125"/>
      <c r="G113" s="125"/>
      <c r="H113" s="125"/>
      <c r="I113" s="125"/>
    </row>
    <row r="114" spans="1:9" s="124" customFormat="1">
      <c r="A114" s="159"/>
      <c r="C114" s="125"/>
      <c r="D114" s="125"/>
      <c r="E114" s="125"/>
      <c r="F114" s="125"/>
      <c r="G114" s="125"/>
      <c r="H114" s="125"/>
      <c r="I114" s="125"/>
    </row>
    <row r="115" spans="1:9" s="124" customFormat="1">
      <c r="A115" s="159"/>
      <c r="C115" s="125"/>
      <c r="D115" s="125"/>
      <c r="E115" s="125"/>
      <c r="F115" s="125"/>
      <c r="G115" s="125"/>
      <c r="H115" s="125"/>
      <c r="I115" s="125"/>
    </row>
    <row r="116" spans="1:9" s="124" customFormat="1">
      <c r="A116" s="159"/>
      <c r="C116" s="125"/>
      <c r="D116" s="125"/>
      <c r="E116" s="125"/>
      <c r="F116" s="125"/>
      <c r="G116" s="125"/>
      <c r="H116" s="125"/>
      <c r="I116" s="125"/>
    </row>
    <row r="117" spans="1:9" s="124" customFormat="1">
      <c r="A117" s="159"/>
      <c r="C117" s="125"/>
      <c r="D117" s="125"/>
      <c r="E117" s="125"/>
      <c r="F117" s="125"/>
      <c r="G117" s="125"/>
      <c r="H117" s="125"/>
      <c r="I117" s="125"/>
    </row>
    <row r="118" spans="1:9" s="124" customFormat="1">
      <c r="A118" s="159"/>
      <c r="C118" s="125"/>
      <c r="D118" s="125"/>
      <c r="E118" s="125"/>
      <c r="F118" s="125"/>
      <c r="G118" s="125"/>
      <c r="H118" s="125"/>
      <c r="I118" s="125"/>
    </row>
    <row r="119" spans="1:9" s="124" customFormat="1">
      <c r="A119" s="159"/>
      <c r="C119" s="125"/>
      <c r="D119" s="125"/>
      <c r="E119" s="125"/>
      <c r="F119" s="125"/>
      <c r="G119" s="125"/>
      <c r="H119" s="125"/>
      <c r="I119" s="125"/>
    </row>
    <row r="120" spans="1:9" s="124" customFormat="1">
      <c r="A120" s="157"/>
      <c r="C120" s="125"/>
      <c r="D120" s="125"/>
      <c r="E120" s="125"/>
      <c r="F120" s="125"/>
      <c r="G120" s="125"/>
      <c r="H120" s="125"/>
      <c r="I120" s="125"/>
    </row>
    <row r="121" spans="1:9" s="124" customFormat="1">
      <c r="A121" s="157"/>
      <c r="C121" s="125"/>
      <c r="D121" s="125"/>
      <c r="E121" s="125"/>
      <c r="F121" s="125"/>
      <c r="G121" s="125"/>
      <c r="H121" s="125"/>
      <c r="I121" s="125"/>
    </row>
    <row r="122" spans="1:9" s="124" customFormat="1">
      <c r="A122" s="157"/>
      <c r="C122" s="125"/>
      <c r="D122" s="125"/>
      <c r="E122" s="125"/>
      <c r="F122" s="125"/>
      <c r="G122" s="125"/>
      <c r="H122" s="125"/>
      <c r="I122" s="125"/>
    </row>
    <row r="123" spans="1:9" s="124" customFormat="1">
      <c r="A123" s="157"/>
      <c r="C123" s="125"/>
      <c r="D123" s="125"/>
      <c r="E123" s="125"/>
      <c r="F123" s="125"/>
      <c r="G123" s="125"/>
      <c r="H123" s="125"/>
      <c r="I123" s="125"/>
    </row>
    <row r="124" spans="1:9" s="124" customFormat="1">
      <c r="A124" s="157"/>
      <c r="C124" s="125"/>
      <c r="D124" s="125"/>
      <c r="E124" s="125"/>
      <c r="F124" s="125"/>
      <c r="G124" s="125"/>
      <c r="H124" s="125"/>
      <c r="I124" s="125"/>
    </row>
    <row r="125" spans="1:9" s="124" customFormat="1">
      <c r="A125" s="158"/>
      <c r="C125" s="125"/>
      <c r="D125" s="125"/>
      <c r="E125" s="125"/>
      <c r="F125" s="125"/>
      <c r="G125" s="125"/>
      <c r="H125" s="125"/>
      <c r="I125" s="125"/>
    </row>
    <row r="126" spans="1:9" s="124" customFormat="1">
      <c r="A126" s="159"/>
      <c r="C126" s="125"/>
      <c r="D126" s="125"/>
      <c r="E126" s="125"/>
      <c r="F126" s="125"/>
      <c r="G126" s="125"/>
      <c r="H126" s="125"/>
      <c r="I126" s="125"/>
    </row>
    <row r="127" spans="1:9" s="124" customFormat="1">
      <c r="A127" s="159"/>
      <c r="C127" s="125"/>
      <c r="D127" s="125"/>
      <c r="E127" s="125"/>
      <c r="F127" s="125"/>
      <c r="G127" s="125"/>
      <c r="H127" s="125"/>
      <c r="I127" s="125"/>
    </row>
    <row r="128" spans="1:9" s="124" customFormat="1">
      <c r="A128" s="159"/>
      <c r="C128" s="125"/>
      <c r="D128" s="125"/>
      <c r="E128" s="125"/>
      <c r="F128" s="125"/>
      <c r="G128" s="125"/>
      <c r="H128" s="125"/>
      <c r="I128" s="125"/>
    </row>
    <row r="129" spans="1:9" s="124" customFormat="1">
      <c r="A129" s="159"/>
      <c r="C129" s="125"/>
      <c r="D129" s="125"/>
      <c r="E129" s="125"/>
      <c r="F129" s="125"/>
      <c r="G129" s="125"/>
      <c r="H129" s="125"/>
      <c r="I129" s="125"/>
    </row>
    <row r="130" spans="1:9" s="124" customFormat="1">
      <c r="A130" s="159"/>
      <c r="C130" s="125"/>
      <c r="D130" s="125"/>
      <c r="E130" s="125"/>
      <c r="F130" s="125"/>
      <c r="G130" s="125"/>
      <c r="H130" s="125"/>
      <c r="I130" s="125"/>
    </row>
    <row r="131" spans="1:9" s="124" customFormat="1">
      <c r="A131" s="159"/>
      <c r="C131" s="125"/>
      <c r="D131" s="125"/>
      <c r="E131" s="125"/>
      <c r="F131" s="125"/>
      <c r="G131" s="125"/>
      <c r="H131" s="125"/>
      <c r="I131" s="125"/>
    </row>
    <row r="132" spans="1:9" s="124" customFormat="1">
      <c r="A132" s="159"/>
      <c r="C132" s="125"/>
      <c r="D132" s="125"/>
      <c r="E132" s="125"/>
      <c r="F132" s="125"/>
      <c r="G132" s="125"/>
      <c r="H132" s="125"/>
      <c r="I132" s="125"/>
    </row>
    <row r="133" spans="1:9" s="124" customFormat="1">
      <c r="A133" s="157"/>
      <c r="C133" s="125"/>
      <c r="D133" s="125"/>
      <c r="E133" s="125"/>
      <c r="F133" s="125"/>
      <c r="G133" s="125"/>
      <c r="H133" s="125"/>
      <c r="I133" s="125"/>
    </row>
    <row r="134" spans="1:9" s="124" customFormat="1">
      <c r="A134" s="157"/>
      <c r="C134" s="125"/>
      <c r="D134" s="125"/>
      <c r="E134" s="125"/>
      <c r="F134" s="125"/>
      <c r="G134" s="125"/>
      <c r="H134" s="125"/>
      <c r="I134" s="125"/>
    </row>
    <row r="135" spans="1:9" s="124" customFormat="1">
      <c r="A135" s="157"/>
      <c r="C135" s="125"/>
      <c r="D135" s="125"/>
      <c r="E135" s="125"/>
      <c r="F135" s="125"/>
      <c r="G135" s="125"/>
      <c r="H135" s="125"/>
      <c r="I135" s="125"/>
    </row>
    <row r="136" spans="1:9" s="124" customFormat="1">
      <c r="A136" s="157"/>
      <c r="C136" s="125"/>
      <c r="D136" s="125"/>
      <c r="E136" s="125"/>
      <c r="F136" s="125"/>
      <c r="G136" s="125"/>
      <c r="H136" s="125"/>
      <c r="I136" s="125"/>
    </row>
    <row r="137" spans="1:9" s="124" customFormat="1">
      <c r="A137" s="157"/>
      <c r="C137" s="125"/>
      <c r="D137" s="125"/>
      <c r="E137" s="125"/>
      <c r="F137" s="125"/>
      <c r="G137" s="125"/>
      <c r="H137" s="125"/>
      <c r="I137" s="125"/>
    </row>
    <row r="138" spans="1:9" s="124" customFormat="1">
      <c r="A138" s="158"/>
      <c r="C138" s="125"/>
      <c r="D138" s="125"/>
      <c r="E138" s="125"/>
      <c r="F138" s="125"/>
      <c r="G138" s="125"/>
      <c r="H138" s="125"/>
      <c r="I138" s="125"/>
    </row>
    <row r="139" spans="1:9" s="124" customFormat="1">
      <c r="A139" s="159"/>
      <c r="C139" s="125"/>
      <c r="D139" s="125"/>
      <c r="E139" s="125"/>
      <c r="F139" s="125"/>
      <c r="G139" s="125"/>
      <c r="H139" s="125"/>
      <c r="I139" s="125"/>
    </row>
    <row r="140" spans="1:9" s="124" customFormat="1">
      <c r="A140" s="159"/>
      <c r="C140" s="125"/>
      <c r="D140" s="125"/>
      <c r="E140" s="125"/>
      <c r="F140" s="125"/>
      <c r="G140" s="125"/>
      <c r="H140" s="125"/>
      <c r="I140" s="125"/>
    </row>
    <row r="141" spans="1:9" s="124" customFormat="1">
      <c r="A141" s="159"/>
      <c r="C141" s="125"/>
      <c r="D141" s="125"/>
      <c r="E141" s="125"/>
      <c r="F141" s="125"/>
      <c r="G141" s="125"/>
      <c r="H141" s="125"/>
      <c r="I141" s="125"/>
    </row>
    <row r="142" spans="1:9" s="124" customFormat="1">
      <c r="A142" s="159"/>
      <c r="C142" s="125"/>
      <c r="D142" s="125"/>
      <c r="E142" s="125"/>
      <c r="F142" s="125"/>
      <c r="G142" s="125"/>
      <c r="H142" s="125"/>
      <c r="I142" s="125"/>
    </row>
    <row r="143" spans="1:9" s="124" customFormat="1">
      <c r="A143" s="159"/>
      <c r="C143" s="125"/>
      <c r="D143" s="125"/>
      <c r="E143" s="125"/>
      <c r="F143" s="125"/>
      <c r="G143" s="125"/>
      <c r="H143" s="125"/>
      <c r="I143" s="125"/>
    </row>
    <row r="144" spans="1:9" s="124" customFormat="1">
      <c r="A144" s="159"/>
      <c r="C144" s="125"/>
      <c r="D144" s="125"/>
      <c r="E144" s="125"/>
      <c r="F144" s="125"/>
      <c r="G144" s="125"/>
      <c r="H144" s="125"/>
      <c r="I144" s="125"/>
    </row>
    <row r="145" spans="1:9" s="124" customFormat="1">
      <c r="A145" s="159"/>
      <c r="C145" s="125"/>
      <c r="D145" s="125"/>
      <c r="E145" s="125"/>
      <c r="F145" s="125"/>
      <c r="G145" s="125"/>
      <c r="H145" s="125"/>
      <c r="I145" s="125"/>
    </row>
    <row r="146" spans="1:9" s="124" customFormat="1">
      <c r="A146" s="157"/>
      <c r="C146" s="125"/>
      <c r="D146" s="125"/>
      <c r="E146" s="125"/>
      <c r="F146" s="125"/>
      <c r="G146" s="125"/>
      <c r="H146" s="125"/>
      <c r="I146" s="125"/>
    </row>
    <row r="147" spans="1:9" s="124" customFormat="1">
      <c r="A147" s="157"/>
      <c r="C147" s="125"/>
      <c r="D147" s="125"/>
      <c r="E147" s="125"/>
      <c r="F147" s="125"/>
      <c r="G147" s="125"/>
      <c r="H147" s="125"/>
      <c r="I147" s="125"/>
    </row>
    <row r="148" spans="1:9" s="124" customFormat="1">
      <c r="A148" s="157"/>
      <c r="C148" s="125"/>
      <c r="D148" s="125"/>
      <c r="E148" s="125"/>
      <c r="F148" s="125"/>
      <c r="G148" s="125"/>
      <c r="H148" s="125"/>
      <c r="I148" s="125"/>
    </row>
    <row r="149" spans="1:9" s="124" customFormat="1">
      <c r="A149" s="157"/>
      <c r="C149" s="125"/>
      <c r="D149" s="125"/>
      <c r="E149" s="125"/>
      <c r="F149" s="125"/>
      <c r="G149" s="125"/>
      <c r="H149" s="125"/>
      <c r="I149" s="125"/>
    </row>
    <row r="150" spans="1:9" s="124" customFormat="1">
      <c r="A150" s="157"/>
      <c r="C150" s="125"/>
      <c r="D150" s="125"/>
      <c r="E150" s="125"/>
      <c r="F150" s="125"/>
      <c r="G150" s="125"/>
      <c r="H150" s="125"/>
      <c r="I150" s="125"/>
    </row>
    <row r="151" spans="1:9" s="124" customFormat="1">
      <c r="A151" s="158"/>
      <c r="C151" s="125"/>
      <c r="D151" s="125"/>
      <c r="E151" s="125"/>
      <c r="F151" s="125"/>
      <c r="G151" s="125"/>
      <c r="H151" s="125"/>
      <c r="I151" s="125"/>
    </row>
    <row r="152" spans="1:9" s="124" customFormat="1">
      <c r="A152" s="159"/>
      <c r="C152" s="125"/>
      <c r="D152" s="125"/>
      <c r="E152" s="125"/>
      <c r="F152" s="125"/>
      <c r="G152" s="125"/>
      <c r="H152" s="125"/>
      <c r="I152" s="125"/>
    </row>
    <row r="153" spans="1:9" s="124" customFormat="1">
      <c r="A153" s="159"/>
      <c r="C153" s="125"/>
      <c r="D153" s="125"/>
      <c r="E153" s="125"/>
      <c r="F153" s="125"/>
      <c r="G153" s="125"/>
      <c r="H153" s="125"/>
      <c r="I153" s="125"/>
    </row>
    <row r="154" spans="1:9" s="124" customFormat="1">
      <c r="A154" s="159"/>
      <c r="C154" s="125"/>
      <c r="D154" s="125"/>
      <c r="E154" s="125"/>
      <c r="F154" s="125"/>
      <c r="G154" s="125"/>
      <c r="H154" s="125"/>
      <c r="I154" s="125"/>
    </row>
    <row r="155" spans="1:9" s="124" customFormat="1">
      <c r="A155" s="159"/>
      <c r="C155" s="125"/>
      <c r="D155" s="125"/>
      <c r="E155" s="125"/>
      <c r="F155" s="125"/>
      <c r="G155" s="125"/>
      <c r="H155" s="125"/>
      <c r="I155" s="125"/>
    </row>
    <row r="156" spans="1:9" s="124" customFormat="1">
      <c r="A156" s="159"/>
      <c r="C156" s="125"/>
      <c r="D156" s="125"/>
      <c r="E156" s="125"/>
      <c r="F156" s="125"/>
      <c r="G156" s="125"/>
      <c r="H156" s="125"/>
      <c r="I156" s="125"/>
    </row>
    <row r="157" spans="1:9" s="124" customFormat="1">
      <c r="A157" s="159"/>
      <c r="C157" s="125"/>
      <c r="D157" s="125"/>
      <c r="E157" s="125"/>
      <c r="F157" s="125"/>
      <c r="G157" s="125"/>
      <c r="H157" s="125"/>
      <c r="I157" s="125"/>
    </row>
    <row r="158" spans="1:9" s="124" customFormat="1">
      <c r="A158" s="159"/>
      <c r="C158" s="125"/>
      <c r="D158" s="125"/>
      <c r="E158" s="125"/>
      <c r="F158" s="125"/>
      <c r="G158" s="125"/>
      <c r="H158" s="125"/>
      <c r="I158" s="125"/>
    </row>
    <row r="159" spans="1:9" s="124" customFormat="1">
      <c r="A159" s="157"/>
      <c r="C159" s="125"/>
      <c r="D159" s="125"/>
      <c r="E159" s="125"/>
      <c r="F159" s="125"/>
      <c r="G159" s="125"/>
      <c r="H159" s="125"/>
      <c r="I159" s="125"/>
    </row>
    <row r="160" spans="1:9" s="124" customFormat="1">
      <c r="A160" s="157"/>
      <c r="C160" s="125"/>
      <c r="D160" s="125"/>
      <c r="E160" s="125"/>
      <c r="F160" s="125"/>
      <c r="G160" s="125"/>
      <c r="H160" s="125"/>
      <c r="I160" s="125"/>
    </row>
    <row r="161" spans="1:9" s="124" customFormat="1">
      <c r="A161" s="157"/>
      <c r="C161" s="125"/>
      <c r="D161" s="125"/>
      <c r="E161" s="125"/>
      <c r="F161" s="125"/>
      <c r="G161" s="125"/>
      <c r="H161" s="125"/>
      <c r="I161" s="125"/>
    </row>
    <row r="162" spans="1:9" s="124" customFormat="1">
      <c r="A162" s="157"/>
      <c r="C162" s="125"/>
      <c r="D162" s="125"/>
      <c r="E162" s="125"/>
      <c r="F162" s="125"/>
      <c r="G162" s="125"/>
      <c r="H162" s="125"/>
      <c r="I162" s="125"/>
    </row>
    <row r="163" spans="1:9" s="124" customFormat="1">
      <c r="A163" s="157"/>
      <c r="C163" s="125"/>
      <c r="D163" s="125"/>
      <c r="E163" s="125"/>
      <c r="F163" s="125"/>
      <c r="G163" s="125"/>
      <c r="H163" s="125"/>
      <c r="I163" s="125"/>
    </row>
    <row r="164" spans="1:9" s="124" customFormat="1">
      <c r="A164" s="158"/>
      <c r="C164" s="125"/>
      <c r="D164" s="125"/>
      <c r="E164" s="125"/>
      <c r="F164" s="125"/>
      <c r="G164" s="125"/>
      <c r="H164" s="125"/>
      <c r="I164" s="125"/>
    </row>
    <row r="165" spans="1:9" s="124" customFormat="1">
      <c r="A165" s="159"/>
      <c r="C165" s="125"/>
      <c r="D165" s="125"/>
      <c r="E165" s="125"/>
      <c r="F165" s="125"/>
      <c r="G165" s="125"/>
      <c r="H165" s="125"/>
      <c r="I165" s="125"/>
    </row>
    <row r="166" spans="1:9" s="124" customFormat="1">
      <c r="A166" s="159"/>
      <c r="C166" s="125"/>
      <c r="D166" s="125"/>
      <c r="E166" s="125"/>
      <c r="F166" s="125"/>
      <c r="G166" s="125"/>
      <c r="H166" s="125"/>
      <c r="I166" s="125"/>
    </row>
    <row r="167" spans="1:9" s="124" customFormat="1">
      <c r="A167" s="159"/>
      <c r="C167" s="125"/>
      <c r="D167" s="125"/>
      <c r="E167" s="125"/>
      <c r="F167" s="125"/>
      <c r="G167" s="125"/>
      <c r="H167" s="125"/>
      <c r="I167" s="125"/>
    </row>
    <row r="168" spans="1:9" s="124" customFormat="1">
      <c r="A168" s="159"/>
      <c r="C168" s="125"/>
      <c r="D168" s="125"/>
      <c r="E168" s="125"/>
      <c r="F168" s="125"/>
      <c r="G168" s="125"/>
      <c r="H168" s="125"/>
      <c r="I168" s="125"/>
    </row>
    <row r="169" spans="1:9" s="124" customFormat="1">
      <c r="A169" s="159"/>
      <c r="C169" s="125"/>
      <c r="D169" s="125"/>
      <c r="E169" s="125"/>
      <c r="F169" s="125"/>
      <c r="G169" s="125"/>
      <c r="H169" s="125"/>
      <c r="I169" s="125"/>
    </row>
    <row r="170" spans="1:9" s="124" customFormat="1">
      <c r="A170" s="159"/>
      <c r="C170" s="125"/>
      <c r="D170" s="125"/>
      <c r="E170" s="125"/>
      <c r="F170" s="125"/>
      <c r="G170" s="125"/>
      <c r="H170" s="125"/>
      <c r="I170" s="125"/>
    </row>
    <row r="171" spans="1:9" s="124" customFormat="1">
      <c r="A171" s="159"/>
      <c r="C171" s="125"/>
      <c r="D171" s="125"/>
      <c r="E171" s="125"/>
      <c r="F171" s="125"/>
      <c r="G171" s="125"/>
      <c r="H171" s="125"/>
      <c r="I171" s="125"/>
    </row>
    <row r="172" spans="1:9" s="124" customFormat="1">
      <c r="A172" s="157"/>
      <c r="C172" s="125"/>
      <c r="D172" s="125"/>
      <c r="E172" s="125"/>
      <c r="F172" s="125"/>
      <c r="G172" s="125"/>
      <c r="H172" s="125"/>
      <c r="I172" s="125"/>
    </row>
    <row r="173" spans="1:9" s="124" customFormat="1">
      <c r="A173" s="157"/>
      <c r="C173" s="125"/>
      <c r="D173" s="125"/>
      <c r="E173" s="125"/>
      <c r="F173" s="125"/>
      <c r="G173" s="125"/>
      <c r="H173" s="125"/>
      <c r="I173" s="125"/>
    </row>
    <row r="174" spans="1:9" s="124" customFormat="1">
      <c r="A174" s="157"/>
      <c r="C174" s="125"/>
      <c r="D174" s="125"/>
      <c r="E174" s="125"/>
      <c r="F174" s="125"/>
      <c r="G174" s="125"/>
      <c r="H174" s="125"/>
      <c r="I174" s="125"/>
    </row>
    <row r="175" spans="1:9" s="124" customFormat="1">
      <c r="A175" s="157"/>
      <c r="C175" s="125"/>
      <c r="D175" s="125"/>
      <c r="E175" s="125"/>
      <c r="F175" s="125"/>
      <c r="G175" s="125"/>
      <c r="H175" s="125"/>
      <c r="I175" s="125"/>
    </row>
    <row r="176" spans="1:9" s="124" customFormat="1">
      <c r="A176" s="157"/>
      <c r="C176" s="125"/>
      <c r="D176" s="125"/>
      <c r="E176" s="125"/>
      <c r="F176" s="125"/>
      <c r="G176" s="125"/>
      <c r="H176" s="125"/>
      <c r="I176" s="125"/>
    </row>
    <row r="177" spans="1:9" s="124" customFormat="1">
      <c r="A177" s="158"/>
      <c r="C177" s="125"/>
      <c r="D177" s="125"/>
      <c r="E177" s="125"/>
      <c r="F177" s="125"/>
      <c r="G177" s="125"/>
      <c r="H177" s="125"/>
      <c r="I177" s="125"/>
    </row>
    <row r="178" spans="1:9" s="124" customFormat="1">
      <c r="A178" s="159"/>
      <c r="C178" s="125"/>
      <c r="D178" s="125"/>
      <c r="E178" s="125"/>
      <c r="F178" s="125"/>
      <c r="G178" s="125"/>
      <c r="H178" s="125"/>
      <c r="I178" s="125"/>
    </row>
    <row r="179" spans="1:9" s="124" customFormat="1">
      <c r="A179" s="159"/>
      <c r="C179" s="125"/>
      <c r="D179" s="125"/>
      <c r="E179" s="125"/>
      <c r="F179" s="125"/>
      <c r="G179" s="125"/>
      <c r="H179" s="125"/>
      <c r="I179" s="125"/>
    </row>
    <row r="180" spans="1:9" s="124" customFormat="1">
      <c r="A180" s="159"/>
      <c r="C180" s="125"/>
      <c r="D180" s="125"/>
      <c r="E180" s="125"/>
      <c r="F180" s="125"/>
      <c r="G180" s="125"/>
      <c r="H180" s="125"/>
      <c r="I180" s="125"/>
    </row>
    <row r="181" spans="1:9" s="124" customFormat="1">
      <c r="A181" s="159"/>
      <c r="C181" s="125"/>
      <c r="D181" s="125"/>
      <c r="E181" s="125"/>
      <c r="F181" s="125"/>
      <c r="G181" s="125"/>
      <c r="H181" s="125"/>
      <c r="I181" s="125"/>
    </row>
    <row r="182" spans="1:9" s="124" customFormat="1">
      <c r="A182" s="159"/>
      <c r="C182" s="125"/>
      <c r="D182" s="125"/>
      <c r="E182" s="125"/>
      <c r="F182" s="125"/>
      <c r="G182" s="125"/>
      <c r="H182" s="125"/>
      <c r="I182" s="125"/>
    </row>
    <row r="183" spans="1:9" s="124" customFormat="1">
      <c r="A183" s="159"/>
      <c r="C183" s="125"/>
      <c r="D183" s="125"/>
      <c r="E183" s="125"/>
      <c r="F183" s="125"/>
      <c r="G183" s="125"/>
      <c r="H183" s="125"/>
      <c r="I183" s="125"/>
    </row>
    <row r="184" spans="1:9" s="124" customFormat="1">
      <c r="A184" s="159"/>
      <c r="C184" s="125"/>
      <c r="D184" s="125"/>
      <c r="E184" s="125"/>
      <c r="F184" s="125"/>
      <c r="G184" s="125"/>
      <c r="H184" s="125"/>
      <c r="I184" s="125"/>
    </row>
    <row r="185" spans="1:9" s="124" customFormat="1">
      <c r="A185" s="157"/>
      <c r="C185" s="125"/>
      <c r="D185" s="125"/>
      <c r="E185" s="125"/>
      <c r="F185" s="125"/>
      <c r="G185" s="125"/>
      <c r="H185" s="125"/>
      <c r="I185" s="125"/>
    </row>
    <row r="186" spans="1:9" s="124" customFormat="1">
      <c r="A186" s="157"/>
      <c r="C186" s="125"/>
      <c r="D186" s="125"/>
      <c r="E186" s="125"/>
      <c r="F186" s="125"/>
      <c r="G186" s="125"/>
      <c r="H186" s="125"/>
      <c r="I186" s="125"/>
    </row>
    <row r="187" spans="1:9" s="124" customFormat="1">
      <c r="A187" s="157"/>
      <c r="C187" s="125"/>
      <c r="D187" s="125"/>
      <c r="E187" s="125"/>
      <c r="F187" s="125">
        <v>0</v>
      </c>
      <c r="G187" s="125"/>
      <c r="H187" s="125"/>
      <c r="I187" s="125"/>
    </row>
    <row r="188" spans="1:9" s="124" customFormat="1">
      <c r="A188" s="157"/>
      <c r="C188" s="125"/>
      <c r="D188" s="125"/>
      <c r="E188" s="125"/>
      <c r="F188" s="125">
        <v>2086399.8</v>
      </c>
      <c r="G188" s="125"/>
      <c r="H188" s="125"/>
      <c r="I188" s="125"/>
    </row>
    <row r="189" spans="1:9">
      <c r="A189" s="157"/>
    </row>
    <row r="190" spans="1:9">
      <c r="A190" s="262"/>
    </row>
    <row r="191" spans="1:9">
      <c r="A191" s="262"/>
      <c r="D191" s="114">
        <v>0</v>
      </c>
    </row>
    <row r="192" spans="1:9">
      <c r="A192" s="262"/>
      <c r="D192" s="114">
        <v>0</v>
      </c>
    </row>
    <row r="193" spans="1:1">
      <c r="A193" s="262"/>
    </row>
    <row r="194" spans="1:1">
      <c r="A194" s="262"/>
    </row>
    <row r="195" spans="1:1">
      <c r="A195" s="262"/>
    </row>
    <row r="196" spans="1:1">
      <c r="A196" s="262"/>
    </row>
    <row r="197" spans="1:1">
      <c r="A197" s="262"/>
    </row>
    <row r="198" spans="1:1">
      <c r="A198" s="262"/>
    </row>
    <row r="199" spans="1:1">
      <c r="A199" s="262"/>
    </row>
    <row r="200" spans="1:1">
      <c r="A200" s="262"/>
    </row>
    <row r="201" spans="1:1">
      <c r="A201" s="262"/>
    </row>
    <row r="202" spans="1:1">
      <c r="A202" s="262"/>
    </row>
    <row r="203" spans="1:1">
      <c r="A203" s="262"/>
    </row>
    <row r="204" spans="1:1">
      <c r="A204" s="262"/>
    </row>
    <row r="326" spans="1:1">
      <c r="A326" s="410"/>
    </row>
    <row r="327" spans="1:1">
      <c r="A327" s="410"/>
    </row>
    <row r="328" spans="1:1">
      <c r="A328" s="410"/>
    </row>
    <row r="329" spans="1:1">
      <c r="A329" s="410"/>
    </row>
    <row r="330" spans="1:1">
      <c r="A330" s="410"/>
    </row>
    <row r="331" spans="1:1">
      <c r="A331" s="410"/>
    </row>
    <row r="332" spans="1:1">
      <c r="A332" s="410"/>
    </row>
    <row r="333" spans="1:1">
      <c r="A333" s="410"/>
    </row>
    <row r="334" spans="1:1">
      <c r="A334" s="410"/>
    </row>
    <row r="335" spans="1:1">
      <c r="A335" s="410"/>
    </row>
    <row r="336" spans="1:1">
      <c r="A336" s="410"/>
    </row>
    <row r="337" spans="1:1">
      <c r="A337" s="410"/>
    </row>
    <row r="338" spans="1:1">
      <c r="A338" s="410"/>
    </row>
    <row r="339" spans="1:1">
      <c r="A339" s="410"/>
    </row>
    <row r="340" spans="1:1">
      <c r="A340" s="410"/>
    </row>
    <row r="341" spans="1:1">
      <c r="A341" s="410"/>
    </row>
    <row r="342" spans="1:1">
      <c r="A342" s="410"/>
    </row>
    <row r="343" spans="1:1">
      <c r="A343" s="410"/>
    </row>
    <row r="344" spans="1:1">
      <c r="A344" s="410"/>
    </row>
    <row r="345" spans="1:1">
      <c r="A345" s="410"/>
    </row>
    <row r="346" spans="1:1">
      <c r="A346" s="410"/>
    </row>
    <row r="347" spans="1:1">
      <c r="A347" s="410"/>
    </row>
    <row r="348" spans="1:1">
      <c r="A348" s="410"/>
    </row>
    <row r="349" spans="1:1">
      <c r="A349" s="410"/>
    </row>
    <row r="350" spans="1:1">
      <c r="A350" s="410"/>
    </row>
    <row r="351" spans="1:1">
      <c r="A351" s="410"/>
    </row>
    <row r="352" spans="1:1">
      <c r="A352" s="410"/>
    </row>
    <row r="353" spans="1:1">
      <c r="A353" s="410"/>
    </row>
    <row r="354" spans="1:1">
      <c r="A354" s="410"/>
    </row>
    <row r="355" spans="1:1">
      <c r="A355" s="410"/>
    </row>
    <row r="356" spans="1:1">
      <c r="A356" s="410"/>
    </row>
    <row r="357" spans="1:1">
      <c r="A357" s="410"/>
    </row>
    <row r="358" spans="1:1">
      <c r="A358" s="410"/>
    </row>
    <row r="359" spans="1:1">
      <c r="A359" s="410"/>
    </row>
    <row r="360" spans="1:1">
      <c r="A360" s="410"/>
    </row>
    <row r="361" spans="1:1">
      <c r="A361" s="410"/>
    </row>
    <row r="362" spans="1:1">
      <c r="A362" s="410"/>
    </row>
    <row r="363" spans="1:1">
      <c r="A363" s="410"/>
    </row>
    <row r="364" spans="1:1">
      <c r="A364" s="410"/>
    </row>
    <row r="365" spans="1:1">
      <c r="A365" s="410"/>
    </row>
    <row r="366" spans="1:1">
      <c r="A366" s="410"/>
    </row>
    <row r="367" spans="1:1">
      <c r="A367" s="410"/>
    </row>
    <row r="368" spans="1:1">
      <c r="A368" s="410"/>
    </row>
    <row r="369" spans="1:1">
      <c r="A369" s="410"/>
    </row>
    <row r="370" spans="1:1">
      <c r="A370" s="410"/>
    </row>
    <row r="371" spans="1:1">
      <c r="A371" s="410"/>
    </row>
    <row r="372" spans="1:1">
      <c r="A372" s="410"/>
    </row>
    <row r="373" spans="1:1">
      <c r="A373" s="410"/>
    </row>
    <row r="374" spans="1:1">
      <c r="A374" s="410"/>
    </row>
    <row r="375" spans="1:1">
      <c r="A375" s="410"/>
    </row>
    <row r="376" spans="1:1">
      <c r="A376" s="410"/>
    </row>
    <row r="377" spans="1:1">
      <c r="A377" s="410"/>
    </row>
    <row r="378" spans="1:1">
      <c r="A378" s="410"/>
    </row>
    <row r="379" spans="1:1">
      <c r="A379" s="410"/>
    </row>
    <row r="380" spans="1:1">
      <c r="A380" s="410"/>
    </row>
    <row r="381" spans="1:1">
      <c r="A381" s="410"/>
    </row>
    <row r="382" spans="1:1">
      <c r="A382" s="410"/>
    </row>
    <row r="383" spans="1:1">
      <c r="A383" s="410"/>
    </row>
    <row r="384" spans="1:1">
      <c r="A384" s="410"/>
    </row>
    <row r="385" spans="1:1">
      <c r="A385" s="410"/>
    </row>
    <row r="386" spans="1:1">
      <c r="A386" s="410"/>
    </row>
    <row r="387" spans="1:1">
      <c r="A387" s="410"/>
    </row>
    <row r="388" spans="1:1">
      <c r="A388" s="410"/>
    </row>
    <row r="389" spans="1:1">
      <c r="A389" s="410"/>
    </row>
    <row r="390" spans="1:1">
      <c r="A390" s="410"/>
    </row>
    <row r="391" spans="1:1">
      <c r="A391" s="410"/>
    </row>
    <row r="392" spans="1:1">
      <c r="A392" s="410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L100"/>
  <sheetViews>
    <sheetView showGridLines="0" showRowColHeaders="0" zoomScaleNormal="100" workbookViewId="0">
      <pane ySplit="5" topLeftCell="A30" activePane="bottomLeft" state="frozen"/>
      <selection activeCell="L32" sqref="L32"/>
      <selection pane="bottomLeft" activeCell="I61" sqref="I61:I62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207" customWidth="1"/>
    <col min="4" max="5" width="12.85546875" style="207" customWidth="1"/>
    <col min="6" max="6" width="10.85546875" style="207" customWidth="1"/>
    <col min="7" max="8" width="11" style="207" customWidth="1"/>
    <col min="9" max="9" width="13.42578125" style="208" customWidth="1"/>
    <col min="10" max="10" width="11.5703125" style="2" customWidth="1"/>
    <col min="11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218"/>
    <col min="403" max="16384" width="11.5703125" style="2"/>
  </cols>
  <sheetData>
    <row r="1" spans="1:402" s="209" customFormat="1" ht="18.95" customHeight="1">
      <c r="A1" s="2"/>
      <c r="B1" s="1040" t="s">
        <v>228</v>
      </c>
      <c r="C1" s="1040"/>
      <c r="D1" s="1040"/>
      <c r="E1" s="1040"/>
      <c r="F1" s="1040"/>
      <c r="G1" s="1040"/>
      <c r="H1" s="1040"/>
      <c r="I1" s="1040"/>
    </row>
    <row r="2" spans="1:402" ht="0.6" customHeight="1"/>
    <row r="3" spans="1:402" s="210" customFormat="1" ht="8.25" customHeight="1">
      <c r="A3" s="2"/>
      <c r="B3" s="211"/>
      <c r="C3" s="207"/>
      <c r="D3" s="207"/>
      <c r="E3" s="207"/>
      <c r="F3" s="207"/>
      <c r="G3" s="207"/>
      <c r="H3" s="207"/>
      <c r="I3" s="208"/>
      <c r="J3" s="429"/>
      <c r="K3" s="429"/>
    </row>
    <row r="4" spans="1:402" s="212" customFormat="1" ht="20.25" customHeight="1">
      <c r="A4" s="151"/>
      <c r="B4" s="1041" t="s">
        <v>634</v>
      </c>
      <c r="C4" s="1043" t="s">
        <v>0</v>
      </c>
      <c r="D4" s="1043" t="s">
        <v>1</v>
      </c>
      <c r="E4" s="1043" t="s">
        <v>2</v>
      </c>
      <c r="F4" s="1043" t="s">
        <v>3</v>
      </c>
      <c r="G4" s="1043" t="s">
        <v>4</v>
      </c>
      <c r="H4" s="1043" t="s">
        <v>5</v>
      </c>
      <c r="I4" s="1043" t="s">
        <v>6</v>
      </c>
      <c r="J4" s="428"/>
      <c r="K4" s="428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0"/>
      <c r="FL4" s="210"/>
      <c r="FM4" s="210"/>
      <c r="FN4" s="210"/>
      <c r="FO4" s="210"/>
      <c r="FP4" s="210"/>
      <c r="FQ4" s="210"/>
      <c r="FR4" s="210"/>
      <c r="FS4" s="210"/>
      <c r="FT4" s="210"/>
      <c r="FU4" s="210"/>
      <c r="FV4" s="210"/>
      <c r="FW4" s="210"/>
      <c r="FX4" s="210"/>
      <c r="FY4" s="210"/>
      <c r="FZ4" s="210"/>
      <c r="GA4" s="210"/>
      <c r="GB4" s="210"/>
      <c r="GC4" s="210"/>
      <c r="GD4" s="210"/>
      <c r="GE4" s="210"/>
      <c r="GF4" s="210"/>
      <c r="GG4" s="210"/>
      <c r="GH4" s="210"/>
      <c r="GI4" s="210"/>
      <c r="GJ4" s="210"/>
      <c r="GK4" s="210"/>
      <c r="GL4" s="210"/>
      <c r="GM4" s="210"/>
      <c r="GN4" s="210"/>
      <c r="GO4" s="210"/>
      <c r="GP4" s="210"/>
      <c r="GQ4" s="210"/>
      <c r="GR4" s="210"/>
      <c r="GS4" s="210"/>
      <c r="GT4" s="210"/>
      <c r="GU4" s="210"/>
      <c r="GV4" s="210"/>
      <c r="GW4" s="210"/>
      <c r="GX4" s="210"/>
      <c r="GY4" s="210"/>
      <c r="GZ4" s="210"/>
      <c r="HA4" s="210"/>
      <c r="HB4" s="210"/>
      <c r="HC4" s="210"/>
      <c r="HD4" s="210"/>
      <c r="HE4" s="210"/>
      <c r="HF4" s="210"/>
      <c r="HG4" s="210"/>
      <c r="HH4" s="210"/>
      <c r="HI4" s="210"/>
      <c r="HJ4" s="210"/>
      <c r="HK4" s="210"/>
      <c r="HL4" s="210"/>
      <c r="HM4" s="210"/>
      <c r="HN4" s="210"/>
      <c r="HO4" s="210"/>
      <c r="HP4" s="210"/>
      <c r="HQ4" s="210"/>
      <c r="HR4" s="210"/>
      <c r="HS4" s="210"/>
      <c r="HT4" s="210"/>
      <c r="HU4" s="210"/>
      <c r="HV4" s="210"/>
      <c r="HW4" s="210"/>
      <c r="HX4" s="210"/>
      <c r="HY4" s="210"/>
      <c r="HZ4" s="210"/>
      <c r="IA4" s="210"/>
      <c r="IB4" s="210"/>
      <c r="IC4" s="210"/>
      <c r="ID4" s="210"/>
      <c r="IE4" s="210"/>
      <c r="IF4" s="210"/>
      <c r="IG4" s="210"/>
      <c r="IH4" s="210"/>
      <c r="II4" s="210"/>
      <c r="IJ4" s="210"/>
      <c r="IK4" s="210"/>
      <c r="IL4" s="210"/>
      <c r="IM4" s="210"/>
      <c r="IN4" s="210"/>
      <c r="IO4" s="210"/>
      <c r="IP4" s="210"/>
      <c r="IQ4" s="210"/>
      <c r="IR4" s="210"/>
      <c r="IS4" s="210"/>
      <c r="IT4" s="210"/>
      <c r="IU4" s="210"/>
      <c r="IV4" s="210"/>
      <c r="IW4" s="210"/>
      <c r="IX4" s="210"/>
      <c r="IY4" s="210"/>
      <c r="IZ4" s="210"/>
      <c r="JA4" s="210"/>
      <c r="JB4" s="210"/>
      <c r="JC4" s="210"/>
      <c r="JD4" s="210"/>
      <c r="JE4" s="210"/>
      <c r="JF4" s="210"/>
      <c r="JG4" s="210"/>
      <c r="JH4" s="210"/>
      <c r="JI4" s="210"/>
      <c r="JJ4" s="210"/>
      <c r="JK4" s="210"/>
      <c r="JL4" s="210"/>
      <c r="JM4" s="210"/>
      <c r="JN4" s="210"/>
      <c r="JO4" s="210"/>
      <c r="JP4" s="210"/>
      <c r="JQ4" s="210"/>
      <c r="JR4" s="210"/>
      <c r="JS4" s="210"/>
      <c r="JT4" s="210"/>
      <c r="JU4" s="210"/>
      <c r="JV4" s="210"/>
      <c r="JW4" s="210"/>
      <c r="JX4" s="210"/>
      <c r="JY4" s="210"/>
      <c r="JZ4" s="210"/>
      <c r="KA4" s="210"/>
      <c r="KB4" s="210"/>
      <c r="KC4" s="210"/>
      <c r="KD4" s="210"/>
      <c r="KE4" s="210"/>
      <c r="KF4" s="210"/>
      <c r="KG4" s="210"/>
      <c r="KH4" s="210"/>
      <c r="KI4" s="210"/>
      <c r="KJ4" s="210"/>
      <c r="KK4" s="210"/>
      <c r="KL4" s="210"/>
      <c r="KM4" s="210"/>
      <c r="KN4" s="210"/>
      <c r="KO4" s="210"/>
      <c r="KP4" s="210"/>
      <c r="KQ4" s="210"/>
      <c r="KR4" s="210"/>
      <c r="KS4" s="210"/>
      <c r="KT4" s="210"/>
      <c r="KU4" s="210"/>
      <c r="KV4" s="210"/>
      <c r="KW4" s="210"/>
      <c r="KX4" s="210"/>
      <c r="KY4" s="210"/>
      <c r="KZ4" s="210"/>
      <c r="LA4" s="210"/>
      <c r="LB4" s="210"/>
      <c r="LC4" s="210"/>
      <c r="LD4" s="210"/>
      <c r="LE4" s="210"/>
      <c r="LF4" s="210"/>
      <c r="LG4" s="210"/>
      <c r="LH4" s="210"/>
      <c r="LI4" s="210"/>
      <c r="LJ4" s="210"/>
      <c r="LK4" s="210"/>
      <c r="LL4" s="210"/>
      <c r="LM4" s="210"/>
      <c r="LN4" s="210"/>
      <c r="LO4" s="210"/>
      <c r="LP4" s="210"/>
      <c r="LQ4" s="210"/>
      <c r="LR4" s="210"/>
      <c r="LS4" s="210"/>
      <c r="LT4" s="210"/>
      <c r="LU4" s="210"/>
      <c r="LV4" s="210"/>
      <c r="LW4" s="210"/>
      <c r="LX4" s="210"/>
      <c r="LY4" s="210"/>
      <c r="LZ4" s="210"/>
      <c r="MA4" s="210"/>
      <c r="MB4" s="210"/>
      <c r="MC4" s="210"/>
      <c r="MD4" s="210"/>
      <c r="ME4" s="210"/>
      <c r="MF4" s="210"/>
      <c r="MG4" s="210"/>
      <c r="MH4" s="210"/>
      <c r="MI4" s="210"/>
      <c r="MJ4" s="210"/>
      <c r="MK4" s="210"/>
      <c r="ML4" s="210"/>
      <c r="MM4" s="210"/>
      <c r="MN4" s="210"/>
      <c r="MO4" s="210"/>
      <c r="MP4" s="210"/>
      <c r="MQ4" s="210"/>
      <c r="MR4" s="210"/>
      <c r="MS4" s="210"/>
      <c r="MT4" s="210"/>
      <c r="MU4" s="210"/>
      <c r="MV4" s="210"/>
      <c r="MW4" s="210"/>
      <c r="MX4" s="210"/>
      <c r="MY4" s="210"/>
      <c r="MZ4" s="210"/>
      <c r="NA4" s="210"/>
      <c r="NB4" s="210"/>
      <c r="NC4" s="210"/>
      <c r="ND4" s="210"/>
      <c r="NE4" s="210"/>
      <c r="NF4" s="210"/>
      <c r="NG4" s="210"/>
      <c r="NH4" s="210"/>
      <c r="NI4" s="210"/>
      <c r="NJ4" s="210"/>
      <c r="NK4" s="210"/>
      <c r="NL4" s="210"/>
      <c r="NM4" s="210"/>
      <c r="NN4" s="210"/>
      <c r="NO4" s="210"/>
      <c r="NP4" s="210"/>
      <c r="NQ4" s="210"/>
      <c r="NR4" s="210"/>
      <c r="NS4" s="210"/>
      <c r="NT4" s="210"/>
      <c r="NU4" s="210"/>
      <c r="NV4" s="210"/>
      <c r="NW4" s="210"/>
      <c r="NX4" s="210"/>
      <c r="NY4" s="210"/>
      <c r="NZ4" s="210"/>
      <c r="OA4" s="210"/>
      <c r="OB4" s="210"/>
      <c r="OC4" s="210"/>
      <c r="OD4" s="210"/>
      <c r="OE4" s="210"/>
      <c r="OF4" s="210"/>
      <c r="OG4" s="210"/>
      <c r="OH4" s="210"/>
      <c r="OI4" s="210"/>
      <c r="OJ4" s="210"/>
      <c r="OK4" s="210"/>
      <c r="OL4" s="210"/>
    </row>
    <row r="5" spans="1:402" s="159" customFormat="1" ht="27" customHeight="1">
      <c r="A5" s="2"/>
      <c r="B5" s="1042"/>
      <c r="C5" s="1044"/>
      <c r="D5" s="1044"/>
      <c r="E5" s="1044"/>
      <c r="F5" s="1044"/>
      <c r="G5" s="1044"/>
      <c r="H5" s="1044"/>
      <c r="I5" s="1044"/>
      <c r="J5" s="427"/>
      <c r="K5" s="427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  <c r="IW5" s="160"/>
      <c r="IX5" s="160"/>
      <c r="IY5" s="160"/>
      <c r="IZ5" s="160"/>
      <c r="JA5" s="160"/>
      <c r="JB5" s="160"/>
      <c r="JC5" s="160"/>
      <c r="JD5" s="160"/>
      <c r="JE5" s="160"/>
      <c r="JF5" s="160"/>
      <c r="JG5" s="160"/>
      <c r="JH5" s="160"/>
      <c r="JI5" s="160"/>
      <c r="JJ5" s="160"/>
      <c r="JK5" s="160"/>
      <c r="JL5" s="160"/>
      <c r="JM5" s="160"/>
      <c r="JN5" s="160"/>
      <c r="JO5" s="160"/>
      <c r="JP5" s="160"/>
      <c r="JQ5" s="160"/>
      <c r="JR5" s="160"/>
      <c r="JS5" s="160"/>
      <c r="JT5" s="160"/>
      <c r="JU5" s="160"/>
      <c r="JV5" s="160"/>
      <c r="JW5" s="160"/>
      <c r="JX5" s="160"/>
      <c r="JY5" s="160"/>
      <c r="JZ5" s="160"/>
      <c r="KA5" s="160"/>
      <c r="KB5" s="160"/>
      <c r="KC5" s="160"/>
      <c r="KD5" s="160"/>
      <c r="KE5" s="160"/>
      <c r="KF5" s="160"/>
      <c r="KG5" s="160"/>
      <c r="KH5" s="160"/>
      <c r="KI5" s="160"/>
      <c r="KJ5" s="160"/>
      <c r="KK5" s="160"/>
      <c r="KL5" s="160"/>
      <c r="KM5" s="160"/>
      <c r="KN5" s="160"/>
      <c r="KO5" s="160"/>
      <c r="KP5" s="160"/>
      <c r="KQ5" s="160"/>
      <c r="KR5" s="160"/>
      <c r="KS5" s="160"/>
      <c r="KT5" s="160"/>
      <c r="KU5" s="160"/>
      <c r="KV5" s="160"/>
      <c r="KW5" s="160"/>
      <c r="KX5" s="160"/>
      <c r="KY5" s="160"/>
      <c r="KZ5" s="160"/>
      <c r="LA5" s="160"/>
      <c r="LB5" s="160"/>
      <c r="LC5" s="160"/>
      <c r="LD5" s="160"/>
      <c r="LE5" s="160"/>
      <c r="LF5" s="160"/>
      <c r="LG5" s="160"/>
      <c r="LH5" s="160"/>
      <c r="LI5" s="160"/>
      <c r="LJ5" s="160"/>
      <c r="LK5" s="160"/>
      <c r="LL5" s="160"/>
      <c r="LM5" s="160"/>
      <c r="LN5" s="160"/>
      <c r="LO5" s="160"/>
      <c r="LP5" s="160"/>
      <c r="LQ5" s="160"/>
      <c r="LR5" s="160"/>
      <c r="LS5" s="160"/>
      <c r="LT5" s="160"/>
      <c r="LU5" s="160"/>
      <c r="LV5" s="160"/>
      <c r="LW5" s="160"/>
      <c r="LX5" s="160"/>
      <c r="LY5" s="160"/>
      <c r="LZ5" s="160"/>
      <c r="MA5" s="160"/>
      <c r="MB5" s="160"/>
      <c r="MC5" s="160"/>
      <c r="MD5" s="160"/>
      <c r="ME5" s="160"/>
      <c r="MF5" s="160"/>
      <c r="MG5" s="160"/>
      <c r="MH5" s="160"/>
      <c r="MI5" s="160"/>
      <c r="MJ5" s="160"/>
      <c r="MK5" s="160"/>
      <c r="ML5" s="160"/>
      <c r="MM5" s="160"/>
      <c r="MN5" s="160"/>
      <c r="MO5" s="160"/>
      <c r="MP5" s="160"/>
      <c r="MQ5" s="160"/>
      <c r="MR5" s="160"/>
      <c r="MS5" s="160"/>
      <c r="MT5" s="160"/>
      <c r="MU5" s="160"/>
      <c r="MV5" s="160"/>
      <c r="MW5" s="160"/>
      <c r="MX5" s="160"/>
      <c r="MY5" s="160"/>
      <c r="MZ5" s="160"/>
      <c r="NA5" s="160"/>
      <c r="NB5" s="160"/>
      <c r="NC5" s="160"/>
      <c r="ND5" s="160"/>
      <c r="NE5" s="160"/>
      <c r="NF5" s="160"/>
      <c r="NG5" s="160"/>
      <c r="NH5" s="160"/>
      <c r="NI5" s="160"/>
      <c r="NJ5" s="160"/>
      <c r="NK5" s="160"/>
      <c r="NL5" s="160"/>
      <c r="NM5" s="160"/>
      <c r="NN5" s="160"/>
      <c r="NO5" s="160"/>
      <c r="NP5" s="160"/>
      <c r="NQ5" s="160"/>
      <c r="NR5" s="160"/>
      <c r="NS5" s="160"/>
      <c r="NT5" s="160"/>
      <c r="NU5" s="160"/>
      <c r="NV5" s="160"/>
      <c r="NW5" s="160"/>
      <c r="NX5" s="160"/>
      <c r="NY5" s="160"/>
      <c r="NZ5" s="160"/>
      <c r="OA5" s="160"/>
      <c r="OB5" s="160"/>
      <c r="OC5" s="160"/>
      <c r="OD5" s="160"/>
      <c r="OE5" s="160"/>
      <c r="OF5" s="160"/>
      <c r="OG5" s="160"/>
      <c r="OH5" s="160"/>
      <c r="OI5" s="160"/>
      <c r="OJ5" s="160"/>
      <c r="OK5" s="160"/>
      <c r="OL5" s="160"/>
    </row>
    <row r="6" spans="1:402">
      <c r="B6" s="152">
        <v>2007</v>
      </c>
      <c r="C6" s="922">
        <v>1519289</v>
      </c>
      <c r="D6" s="922">
        <v>209845</v>
      </c>
      <c r="E6" s="922">
        <v>142702</v>
      </c>
      <c r="F6" s="922">
        <v>5125</v>
      </c>
      <c r="G6" s="922">
        <v>693</v>
      </c>
      <c r="H6" s="922">
        <v>152743</v>
      </c>
      <c r="I6" s="923">
        <v>2030397</v>
      </c>
      <c r="L6" s="410"/>
      <c r="M6" s="410"/>
      <c r="N6" s="410"/>
      <c r="O6" s="410"/>
      <c r="P6" s="410"/>
    </row>
    <row r="7" spans="1:402">
      <c r="B7" s="152">
        <v>2008</v>
      </c>
      <c r="C7" s="922">
        <v>1502998.18</v>
      </c>
      <c r="D7" s="922">
        <v>234108.68</v>
      </c>
      <c r="E7" s="922">
        <v>177797.9</v>
      </c>
      <c r="F7" s="922">
        <v>5692.09</v>
      </c>
      <c r="G7" s="922">
        <v>741.9</v>
      </c>
      <c r="H7" s="922">
        <v>167318.31</v>
      </c>
      <c r="I7" s="923">
        <v>2088657</v>
      </c>
      <c r="L7" s="410"/>
      <c r="M7" s="410"/>
      <c r="N7" s="410"/>
      <c r="O7" s="410"/>
      <c r="P7" s="410"/>
    </row>
    <row r="8" spans="1:402">
      <c r="B8" s="152">
        <v>2009</v>
      </c>
      <c r="C8" s="922">
        <v>1286085.8999999999</v>
      </c>
      <c r="D8" s="922">
        <v>202815.72</v>
      </c>
      <c r="E8" s="922">
        <v>240171.95</v>
      </c>
      <c r="F8" s="922">
        <v>5492.31</v>
      </c>
      <c r="G8" s="922">
        <v>707</v>
      </c>
      <c r="H8" s="922">
        <v>173321.27</v>
      </c>
      <c r="I8" s="923">
        <v>1908594.63</v>
      </c>
      <c r="L8" s="410"/>
      <c r="M8" s="410"/>
      <c r="N8" s="410"/>
      <c r="O8" s="410"/>
      <c r="P8" s="410"/>
    </row>
    <row r="9" spans="1:402">
      <c r="B9" s="152">
        <v>2010</v>
      </c>
      <c r="C9" s="922">
        <v>1244780.22</v>
      </c>
      <c r="D9" s="922">
        <v>199969.09</v>
      </c>
      <c r="E9" s="922">
        <v>238711.13</v>
      </c>
      <c r="F9" s="922">
        <v>5326.54</v>
      </c>
      <c r="G9" s="922">
        <v>651.95000000000005</v>
      </c>
      <c r="H9" s="922">
        <v>179235.77</v>
      </c>
      <c r="I9" s="923">
        <v>1868674.72</v>
      </c>
      <c r="L9" s="410"/>
      <c r="M9" s="410"/>
      <c r="N9" s="410"/>
      <c r="O9" s="410"/>
      <c r="P9" s="410"/>
    </row>
    <row r="10" spans="1:402">
      <c r="B10" s="152">
        <v>2011</v>
      </c>
      <c r="C10" s="922">
        <v>1178466.04</v>
      </c>
      <c r="D10" s="922">
        <v>209373.77</v>
      </c>
      <c r="E10" s="922">
        <v>240424.22</v>
      </c>
      <c r="F10" s="922">
        <v>5278.86</v>
      </c>
      <c r="G10" s="922">
        <v>614.04</v>
      </c>
      <c r="H10" s="922">
        <v>182504.9</v>
      </c>
      <c r="I10" s="923">
        <v>1816661.86</v>
      </c>
      <c r="L10" s="410"/>
      <c r="M10" s="410"/>
      <c r="N10" s="410"/>
      <c r="O10" s="410"/>
      <c r="P10" s="410"/>
    </row>
    <row r="11" spans="1:402">
      <c r="B11" s="152">
        <v>2011.9604395604399</v>
      </c>
      <c r="C11" s="922">
        <v>1478747.49</v>
      </c>
      <c r="D11" s="922">
        <v>217124.86</v>
      </c>
      <c r="E11" s="924" t="s">
        <v>193</v>
      </c>
      <c r="F11" s="922">
        <v>4837.17</v>
      </c>
      <c r="G11" s="922">
        <v>501.68</v>
      </c>
      <c r="H11" s="924">
        <v>663.81</v>
      </c>
      <c r="I11" s="923">
        <v>1701875.01</v>
      </c>
      <c r="L11" s="410"/>
      <c r="M11" s="410"/>
      <c r="N11" s="410"/>
      <c r="O11" s="410"/>
      <c r="P11" s="410"/>
    </row>
    <row r="12" spans="1:402">
      <c r="B12" s="152">
        <v>2013</v>
      </c>
      <c r="C12" s="922">
        <v>1367451.1600000001</v>
      </c>
      <c r="D12" s="922">
        <v>223886.61000000002</v>
      </c>
      <c r="E12" s="924" t="s">
        <v>193</v>
      </c>
      <c r="F12" s="922">
        <v>4634.47</v>
      </c>
      <c r="G12" s="922">
        <v>313.38</v>
      </c>
      <c r="H12" s="924" t="s">
        <v>193</v>
      </c>
      <c r="I12" s="923">
        <v>1596285.62</v>
      </c>
      <c r="L12" s="410"/>
      <c r="M12" s="410"/>
      <c r="N12" s="410"/>
      <c r="O12" s="410"/>
      <c r="P12" s="410"/>
    </row>
    <row r="13" spans="1:402">
      <c r="B13" s="152">
        <v>2014</v>
      </c>
      <c r="C13" s="922">
        <v>1337507.33</v>
      </c>
      <c r="D13" s="922">
        <v>240018.12999999998</v>
      </c>
      <c r="E13" s="924" t="s">
        <v>193</v>
      </c>
      <c r="F13" s="922">
        <v>4543.7700000000004</v>
      </c>
      <c r="G13" s="922">
        <v>265.86</v>
      </c>
      <c r="H13" s="924" t="s">
        <v>193</v>
      </c>
      <c r="I13" s="923">
        <v>1582335.09</v>
      </c>
      <c r="L13" s="410"/>
      <c r="M13" s="410"/>
      <c r="N13" s="410"/>
      <c r="O13" s="410"/>
      <c r="P13" s="410"/>
    </row>
    <row r="14" spans="1:402">
      <c r="B14" s="152">
        <v>2014.90769230769</v>
      </c>
      <c r="C14" s="922">
        <v>1380187.94</v>
      </c>
      <c r="D14" s="922">
        <v>260679.08</v>
      </c>
      <c r="E14" s="924" t="s">
        <v>193</v>
      </c>
      <c r="F14" s="922">
        <v>4754.04</v>
      </c>
      <c r="G14" s="922">
        <v>252.95</v>
      </c>
      <c r="H14" s="924" t="s">
        <v>193</v>
      </c>
      <c r="I14" s="923">
        <v>1645874.01</v>
      </c>
      <c r="L14" s="410"/>
      <c r="M14" s="410"/>
      <c r="N14" s="410"/>
      <c r="O14" s="410"/>
      <c r="P14" s="410"/>
    </row>
    <row r="15" spans="1:402">
      <c r="B15" s="152">
        <v>2016</v>
      </c>
      <c r="C15" s="922">
        <v>1443999.76</v>
      </c>
      <c r="D15" s="922">
        <v>278035.35000000003</v>
      </c>
      <c r="E15" s="924" t="s">
        <v>193</v>
      </c>
      <c r="F15" s="922">
        <v>4787.26</v>
      </c>
      <c r="G15" s="922">
        <v>211.68</v>
      </c>
      <c r="H15" s="924" t="s">
        <v>193</v>
      </c>
      <c r="I15" s="923">
        <v>1727034.05</v>
      </c>
      <c r="L15" s="410"/>
      <c r="M15" s="410"/>
      <c r="N15" s="410"/>
      <c r="O15" s="410"/>
      <c r="P15" s="410"/>
    </row>
    <row r="16" spans="1:402">
      <c r="B16" s="152">
        <v>2017</v>
      </c>
      <c r="C16" s="922">
        <v>1548399.7399999998</v>
      </c>
      <c r="D16" s="922">
        <v>299596.09000000003</v>
      </c>
      <c r="E16" s="924" t="s">
        <v>193</v>
      </c>
      <c r="F16" s="922">
        <v>4972</v>
      </c>
      <c r="G16" s="922">
        <v>139.85</v>
      </c>
      <c r="H16" s="924" t="s">
        <v>193</v>
      </c>
      <c r="I16" s="923">
        <v>1853107.71</v>
      </c>
      <c r="L16" s="410"/>
      <c r="M16" s="410"/>
      <c r="N16" s="410"/>
      <c r="O16" s="410"/>
      <c r="P16" s="410"/>
    </row>
    <row r="17" spans="2:16">
      <c r="B17" s="152">
        <v>2018</v>
      </c>
      <c r="C17" s="616"/>
      <c r="D17" s="616"/>
      <c r="E17" s="617"/>
      <c r="F17" s="616"/>
      <c r="G17" s="616"/>
      <c r="H17" s="617"/>
      <c r="I17" s="925"/>
      <c r="L17" s="410"/>
      <c r="M17" s="410"/>
      <c r="N17" s="410"/>
      <c r="O17" s="410"/>
      <c r="P17" s="410"/>
    </row>
    <row r="18" spans="2:16">
      <c r="B18" s="161" t="s">
        <v>9</v>
      </c>
      <c r="C18" s="926">
        <v>1511310.99</v>
      </c>
      <c r="D18" s="926">
        <v>300123.31</v>
      </c>
      <c r="E18" s="927" t="s">
        <v>193</v>
      </c>
      <c r="F18" s="926">
        <v>3523.77</v>
      </c>
      <c r="G18" s="926">
        <v>133.4</v>
      </c>
      <c r="H18" s="927" t="s">
        <v>193</v>
      </c>
      <c r="I18" s="928">
        <v>1815091.5</v>
      </c>
      <c r="L18" s="410"/>
      <c r="M18" s="410"/>
      <c r="N18" s="410"/>
      <c r="O18" s="410"/>
      <c r="P18" s="410"/>
    </row>
    <row r="19" spans="2:16">
      <c r="B19" s="161" t="s">
        <v>10</v>
      </c>
      <c r="C19" s="926">
        <v>1527931.1500000001</v>
      </c>
      <c r="D19" s="926">
        <v>304318.2</v>
      </c>
      <c r="E19" s="927" t="s">
        <v>193</v>
      </c>
      <c r="F19" s="926">
        <v>3792.75</v>
      </c>
      <c r="G19" s="926">
        <v>131.35</v>
      </c>
      <c r="H19" s="927" t="s">
        <v>193</v>
      </c>
      <c r="I19" s="928">
        <v>1836173.45</v>
      </c>
      <c r="L19" s="410"/>
      <c r="M19" s="410"/>
      <c r="N19" s="410"/>
      <c r="O19" s="410"/>
      <c r="P19" s="410"/>
    </row>
    <row r="20" spans="2:16">
      <c r="B20" s="161" t="s">
        <v>65</v>
      </c>
      <c r="C20" s="926">
        <v>1559711.55</v>
      </c>
      <c r="D20" s="926">
        <v>309770.59999999998</v>
      </c>
      <c r="E20" s="927" t="s">
        <v>193</v>
      </c>
      <c r="F20" s="926">
        <v>4210.1499999999996</v>
      </c>
      <c r="G20" s="926">
        <v>120.55</v>
      </c>
      <c r="H20" s="927" t="s">
        <v>193</v>
      </c>
      <c r="I20" s="928">
        <v>1873812.85</v>
      </c>
      <c r="L20" s="410"/>
      <c r="M20" s="410"/>
      <c r="N20" s="410"/>
      <c r="O20" s="410"/>
      <c r="P20" s="410"/>
    </row>
    <row r="21" spans="2:16">
      <c r="B21" s="161" t="s">
        <v>66</v>
      </c>
      <c r="C21" s="926">
        <v>1610493.6600000001</v>
      </c>
      <c r="D21" s="926">
        <v>315446.52</v>
      </c>
      <c r="E21" s="929" t="s">
        <v>193</v>
      </c>
      <c r="F21" s="926">
        <v>4565.66</v>
      </c>
      <c r="G21" s="926">
        <v>115.9</v>
      </c>
      <c r="H21" s="929" t="s">
        <v>193</v>
      </c>
      <c r="I21" s="928">
        <v>1930621.76</v>
      </c>
      <c r="L21" s="410"/>
      <c r="M21" s="410"/>
      <c r="N21" s="410"/>
      <c r="O21" s="410"/>
      <c r="P21" s="410"/>
    </row>
    <row r="22" spans="2:16">
      <c r="B22" s="169" t="s">
        <v>67</v>
      </c>
      <c r="C22" s="930">
        <v>1679106.17</v>
      </c>
      <c r="D22" s="930">
        <v>320166.95</v>
      </c>
      <c r="E22" s="931" t="s">
        <v>193</v>
      </c>
      <c r="F22" s="930">
        <v>4671.95</v>
      </c>
      <c r="G22" s="930">
        <v>116.45</v>
      </c>
      <c r="H22" s="931" t="s">
        <v>193</v>
      </c>
      <c r="I22" s="214">
        <v>2004061.54</v>
      </c>
      <c r="L22" s="410"/>
      <c r="M22" s="410"/>
      <c r="N22" s="410"/>
      <c r="O22" s="410"/>
      <c r="P22" s="410"/>
    </row>
    <row r="23" spans="2:16">
      <c r="B23" s="169" t="s">
        <v>68</v>
      </c>
      <c r="C23" s="930">
        <v>1697734.3699999999</v>
      </c>
      <c r="D23" s="930">
        <v>323848.19</v>
      </c>
      <c r="E23" s="931" t="s">
        <v>193</v>
      </c>
      <c r="F23" s="930">
        <v>4864.04</v>
      </c>
      <c r="G23" s="930">
        <v>112.71</v>
      </c>
      <c r="H23" s="931" t="s">
        <v>193</v>
      </c>
      <c r="I23" s="214">
        <v>2026559.33</v>
      </c>
      <c r="L23" s="410"/>
      <c r="M23" s="410"/>
      <c r="N23" s="410"/>
      <c r="O23" s="410"/>
      <c r="P23" s="410"/>
    </row>
    <row r="24" spans="2:16">
      <c r="B24" s="169" t="s">
        <v>69</v>
      </c>
      <c r="C24" s="930">
        <v>1690762.08</v>
      </c>
      <c r="D24" s="930">
        <v>324471.18</v>
      </c>
      <c r="E24" s="931" t="s">
        <v>193</v>
      </c>
      <c r="F24" s="930">
        <v>5103.8100000000004</v>
      </c>
      <c r="G24" s="930">
        <v>92.54</v>
      </c>
      <c r="H24" s="931" t="s">
        <v>193</v>
      </c>
      <c r="I24" s="214">
        <v>2020429.63</v>
      </c>
      <c r="L24" s="410"/>
      <c r="M24" s="410"/>
      <c r="N24" s="410"/>
      <c r="O24" s="410"/>
      <c r="P24" s="410"/>
    </row>
    <row r="25" spans="2:16">
      <c r="B25" s="169" t="s">
        <v>70</v>
      </c>
      <c r="C25" s="930">
        <v>1658595.76</v>
      </c>
      <c r="D25" s="930">
        <v>323507.36</v>
      </c>
      <c r="E25" s="931" t="s">
        <v>193</v>
      </c>
      <c r="F25" s="930">
        <v>5013.72</v>
      </c>
      <c r="G25" s="930">
        <v>90.54</v>
      </c>
      <c r="H25" s="931" t="s">
        <v>193</v>
      </c>
      <c r="I25" s="214">
        <v>1987207.4</v>
      </c>
      <c r="L25" s="410"/>
      <c r="M25" s="410"/>
      <c r="N25" s="410"/>
      <c r="O25" s="410"/>
      <c r="P25" s="410"/>
    </row>
    <row r="26" spans="2:16">
      <c r="B26" s="164" t="s">
        <v>77</v>
      </c>
      <c r="C26" s="932">
        <v>1663616.7999999998</v>
      </c>
      <c r="D26" s="932">
        <v>324637.05</v>
      </c>
      <c r="E26" s="933" t="s">
        <v>193</v>
      </c>
      <c r="F26" s="932">
        <v>4867.3500000000004</v>
      </c>
      <c r="G26" s="932">
        <v>88.4</v>
      </c>
      <c r="H26" s="933" t="s">
        <v>193</v>
      </c>
      <c r="I26" s="213">
        <v>1993209.6</v>
      </c>
      <c r="L26" s="410"/>
      <c r="M26" s="410"/>
      <c r="N26" s="410"/>
      <c r="O26" s="410"/>
      <c r="P26" s="410"/>
    </row>
    <row r="27" spans="2:16">
      <c r="B27" s="169" t="s">
        <v>78</v>
      </c>
      <c r="C27" s="930">
        <v>1679274.6300000001</v>
      </c>
      <c r="D27" s="930">
        <v>326529.13</v>
      </c>
      <c r="E27" s="931" t="s">
        <v>193</v>
      </c>
      <c r="F27" s="930">
        <v>4753.8999999999996</v>
      </c>
      <c r="G27" s="930">
        <v>76.36</v>
      </c>
      <c r="H27" s="931" t="s">
        <v>193</v>
      </c>
      <c r="I27" s="214">
        <v>2010634.04</v>
      </c>
      <c r="L27" s="410"/>
      <c r="M27" s="410"/>
      <c r="N27" s="410"/>
      <c r="O27" s="410"/>
      <c r="P27" s="410"/>
    </row>
    <row r="28" spans="2:16">
      <c r="B28" s="169" t="s">
        <v>79</v>
      </c>
      <c r="C28" s="930">
        <v>1650745.41</v>
      </c>
      <c r="D28" s="930">
        <v>325855.8</v>
      </c>
      <c r="E28" s="931" t="s">
        <v>193</v>
      </c>
      <c r="F28" s="930">
        <v>4410.1400000000003</v>
      </c>
      <c r="G28" s="930">
        <v>68.95</v>
      </c>
      <c r="H28" s="931" t="s">
        <v>193</v>
      </c>
      <c r="I28" s="214">
        <v>1981080.33</v>
      </c>
      <c r="L28" s="410"/>
      <c r="M28" s="410"/>
      <c r="N28" s="410"/>
      <c r="O28" s="410"/>
      <c r="P28" s="410"/>
    </row>
    <row r="29" spans="2:16">
      <c r="B29" s="169" t="s">
        <v>80</v>
      </c>
      <c r="C29" s="930">
        <v>1662670.6400000001</v>
      </c>
      <c r="D29" s="930">
        <v>326376.11</v>
      </c>
      <c r="E29" s="931" t="s">
        <v>193</v>
      </c>
      <c r="F29" s="930">
        <v>3734.7</v>
      </c>
      <c r="G29" s="930">
        <v>67.52</v>
      </c>
      <c r="H29" s="931" t="s">
        <v>193</v>
      </c>
      <c r="I29" s="214">
        <v>1992849</v>
      </c>
      <c r="L29" s="410"/>
      <c r="M29" s="410"/>
      <c r="N29" s="410"/>
      <c r="O29" s="410"/>
      <c r="P29" s="410"/>
    </row>
    <row r="30" spans="2:16">
      <c r="B30" s="215">
        <v>2019</v>
      </c>
      <c r="C30" s="618"/>
      <c r="D30" s="618"/>
      <c r="E30" s="619"/>
      <c r="F30" s="618"/>
      <c r="G30" s="618"/>
      <c r="H30" s="619"/>
      <c r="I30" s="934"/>
      <c r="L30" s="410"/>
      <c r="M30" s="410"/>
      <c r="N30" s="410"/>
      <c r="O30" s="410"/>
      <c r="P30" s="410"/>
    </row>
    <row r="31" spans="2:16">
      <c r="B31" s="161" t="s">
        <v>9</v>
      </c>
      <c r="C31" s="926">
        <v>1638322.7099999997</v>
      </c>
      <c r="D31" s="926">
        <v>324701.81</v>
      </c>
      <c r="E31" s="927" t="s">
        <v>193</v>
      </c>
      <c r="F31" s="926">
        <v>3609.54</v>
      </c>
      <c r="G31" s="926">
        <v>64.5</v>
      </c>
      <c r="H31" s="927" t="s">
        <v>193</v>
      </c>
      <c r="I31" s="928">
        <v>1966698.59</v>
      </c>
    </row>
    <row r="32" spans="2:16">
      <c r="B32" s="161" t="s">
        <v>10</v>
      </c>
      <c r="C32" s="926">
        <v>1654074.9</v>
      </c>
      <c r="D32" s="926">
        <v>327281.90000000002</v>
      </c>
      <c r="E32" s="927" t="s">
        <v>193</v>
      </c>
      <c r="F32" s="926">
        <v>3860.6</v>
      </c>
      <c r="G32" s="926">
        <v>62.3</v>
      </c>
      <c r="H32" s="927" t="s">
        <v>193</v>
      </c>
      <c r="I32" s="928">
        <v>1985279.7</v>
      </c>
    </row>
    <row r="33" spans="1:9">
      <c r="B33" s="161" t="s">
        <v>65</v>
      </c>
      <c r="C33" s="926">
        <v>1690469.89</v>
      </c>
      <c r="D33" s="926">
        <v>332095.65999999997</v>
      </c>
      <c r="E33" s="927" t="s">
        <v>193</v>
      </c>
      <c r="F33" s="926">
        <v>4329.33</v>
      </c>
      <c r="G33" s="926">
        <v>62.09</v>
      </c>
      <c r="H33" s="927" t="s">
        <v>193</v>
      </c>
      <c r="I33" s="928">
        <v>2026957</v>
      </c>
    </row>
    <row r="34" spans="1:9">
      <c r="A34" s="410"/>
      <c r="B34" s="161" t="s">
        <v>66</v>
      </c>
      <c r="C34" s="926">
        <v>1745321.8</v>
      </c>
      <c r="D34" s="926">
        <v>336456</v>
      </c>
      <c r="E34" s="929" t="s">
        <v>193</v>
      </c>
      <c r="F34" s="926">
        <v>4558.55</v>
      </c>
      <c r="G34" s="926">
        <v>63.45</v>
      </c>
      <c r="H34" s="929" t="s">
        <v>193</v>
      </c>
      <c r="I34" s="928">
        <v>2086399.8</v>
      </c>
    </row>
    <row r="35" spans="1:9">
      <c r="A35" s="410"/>
      <c r="B35" s="169" t="s">
        <v>67</v>
      </c>
      <c r="C35" s="930">
        <v>1811029.1199999999</v>
      </c>
      <c r="D35" s="930">
        <v>339375.72</v>
      </c>
      <c r="E35" s="931" t="s">
        <v>193</v>
      </c>
      <c r="F35" s="930">
        <v>4682.3599999999997</v>
      </c>
      <c r="G35" s="930">
        <v>61.45</v>
      </c>
      <c r="H35" s="931" t="s">
        <v>193</v>
      </c>
      <c r="I35" s="214">
        <v>2155148.6800000002</v>
      </c>
    </row>
    <row r="36" spans="1:9">
      <c r="A36" s="410"/>
      <c r="B36" s="169" t="s">
        <v>68</v>
      </c>
      <c r="C36" s="930">
        <v>1830668.0499999998</v>
      </c>
      <c r="D36" s="930">
        <v>342595.85</v>
      </c>
      <c r="E36" s="931" t="s">
        <v>193</v>
      </c>
      <c r="F36" s="930">
        <v>4947.6499999999996</v>
      </c>
      <c r="G36" s="930">
        <v>57.55</v>
      </c>
      <c r="H36" s="931" t="s">
        <v>193</v>
      </c>
      <c r="I36" s="214">
        <v>2178269.1</v>
      </c>
    </row>
    <row r="37" spans="1:9">
      <c r="A37" s="410"/>
      <c r="B37" s="169" t="s">
        <v>69</v>
      </c>
      <c r="C37" s="930">
        <v>1822125.9000000001</v>
      </c>
      <c r="D37" s="930">
        <v>343033.21</v>
      </c>
      <c r="E37" s="931" t="s">
        <v>193</v>
      </c>
      <c r="F37" s="930">
        <v>5154.95</v>
      </c>
      <c r="G37" s="930">
        <v>53.78</v>
      </c>
      <c r="H37" s="931" t="s">
        <v>193</v>
      </c>
      <c r="I37" s="214">
        <v>2170367.86</v>
      </c>
    </row>
    <row r="38" spans="1:9">
      <c r="A38" s="410"/>
      <c r="B38" s="169" t="s">
        <v>70</v>
      </c>
      <c r="C38" s="930">
        <v>1786137.56</v>
      </c>
      <c r="D38" s="930">
        <v>341541.09</v>
      </c>
      <c r="E38" s="931" t="s">
        <v>193</v>
      </c>
      <c r="F38" s="930">
        <v>5175.1400000000003</v>
      </c>
      <c r="G38" s="930">
        <v>52.66</v>
      </c>
      <c r="H38" s="931" t="s">
        <v>193</v>
      </c>
      <c r="I38" s="214">
        <v>2132906.4700000002</v>
      </c>
    </row>
    <row r="39" spans="1:9">
      <c r="A39" s="410"/>
      <c r="B39" s="164" t="s">
        <v>77</v>
      </c>
      <c r="C39" s="932">
        <v>1796488.27</v>
      </c>
      <c r="D39" s="932">
        <v>343658.14</v>
      </c>
      <c r="E39" s="933" t="s">
        <v>193</v>
      </c>
      <c r="F39" s="932">
        <v>5064.8500000000004</v>
      </c>
      <c r="G39" s="932">
        <v>51.47</v>
      </c>
      <c r="H39" s="933" t="s">
        <v>193</v>
      </c>
      <c r="I39" s="213">
        <v>2145262.7599999998</v>
      </c>
    </row>
    <row r="40" spans="1:9">
      <c r="A40" s="410"/>
      <c r="B40" s="169" t="s">
        <v>78</v>
      </c>
      <c r="C40" s="930">
        <v>1798918.42</v>
      </c>
      <c r="D40" s="930">
        <v>345943.69</v>
      </c>
      <c r="E40" s="931" t="s">
        <v>193</v>
      </c>
      <c r="F40" s="930">
        <v>4858.82</v>
      </c>
      <c r="G40" s="930">
        <v>50.39</v>
      </c>
      <c r="H40" s="931" t="s">
        <v>193</v>
      </c>
      <c r="I40" s="214">
        <v>2149771.34</v>
      </c>
    </row>
    <row r="41" spans="1:9">
      <c r="A41" s="410"/>
      <c r="B41" s="169" t="s">
        <v>79</v>
      </c>
      <c r="C41" s="930">
        <v>1773130.2</v>
      </c>
      <c r="D41" s="930">
        <v>345791.95</v>
      </c>
      <c r="E41" s="931" t="s">
        <v>193</v>
      </c>
      <c r="F41" s="930">
        <v>4490.8</v>
      </c>
      <c r="G41" s="930">
        <v>41.25</v>
      </c>
      <c r="H41" s="931" t="s">
        <v>193</v>
      </c>
      <c r="I41" s="214">
        <v>2123454.2000000002</v>
      </c>
    </row>
    <row r="42" spans="1:9">
      <c r="A42" s="410"/>
      <c r="B42" s="169" t="s">
        <v>80</v>
      </c>
      <c r="C42" s="930">
        <v>1774759.32</v>
      </c>
      <c r="D42" s="930">
        <v>346375.05</v>
      </c>
      <c r="E42" s="931" t="s">
        <v>193</v>
      </c>
      <c r="F42" s="930">
        <v>3806.38</v>
      </c>
      <c r="G42" s="930">
        <v>40.72</v>
      </c>
      <c r="H42" s="931" t="s">
        <v>193</v>
      </c>
      <c r="I42" s="214">
        <v>2124981.5</v>
      </c>
    </row>
    <row r="43" spans="1:9">
      <c r="A43" s="410"/>
      <c r="B43" s="912">
        <v>2020</v>
      </c>
      <c r="C43" s="618"/>
      <c r="D43" s="618"/>
      <c r="E43" s="619"/>
      <c r="F43" s="618"/>
      <c r="G43" s="618"/>
      <c r="H43" s="619"/>
      <c r="I43" s="934"/>
    </row>
    <row r="44" spans="1:9">
      <c r="A44" s="410"/>
      <c r="B44" s="12" t="s">
        <v>9</v>
      </c>
      <c r="C44" s="926">
        <v>1741155.42</v>
      </c>
      <c r="D44" s="926">
        <v>345535.47</v>
      </c>
      <c r="E44" s="927" t="s">
        <v>193</v>
      </c>
      <c r="F44" s="926">
        <v>3708.71</v>
      </c>
      <c r="G44" s="926">
        <v>40</v>
      </c>
      <c r="H44" s="927" t="s">
        <v>193</v>
      </c>
      <c r="I44" s="928">
        <v>2090439.61</v>
      </c>
    </row>
    <row r="45" spans="1:9">
      <c r="A45" s="410"/>
      <c r="B45" s="161" t="s">
        <v>10</v>
      </c>
      <c r="C45" s="926">
        <v>1764735.4500000002</v>
      </c>
      <c r="D45" s="926">
        <v>348917.7</v>
      </c>
      <c r="E45" s="927" t="s">
        <v>193</v>
      </c>
      <c r="F45" s="926">
        <v>3960.7</v>
      </c>
      <c r="G45" s="926">
        <v>40</v>
      </c>
      <c r="H45" s="927" t="s">
        <v>193</v>
      </c>
      <c r="I45" s="928">
        <v>2117653.85</v>
      </c>
    </row>
    <row r="46" spans="1:9">
      <c r="A46" s="410"/>
      <c r="B46" s="161" t="s">
        <v>65</v>
      </c>
      <c r="C46" s="926">
        <v>1722010.7200000002</v>
      </c>
      <c r="D46" s="926">
        <v>347583.59</v>
      </c>
      <c r="E46" s="927" t="s">
        <v>193</v>
      </c>
      <c r="F46" s="926">
        <v>4296.04</v>
      </c>
      <c r="G46" s="926">
        <v>39</v>
      </c>
      <c r="H46" s="927" t="s">
        <v>193</v>
      </c>
      <c r="I46" s="928">
        <v>2073929.36</v>
      </c>
    </row>
    <row r="47" spans="1:9">
      <c r="A47" s="410"/>
      <c r="B47" s="161" t="s">
        <v>66</v>
      </c>
      <c r="C47" s="926">
        <v>1627524.05</v>
      </c>
      <c r="D47" s="926">
        <v>340744.55000000005</v>
      </c>
      <c r="E47" s="929" t="s">
        <v>193</v>
      </c>
      <c r="F47" s="926">
        <v>4246.75</v>
      </c>
      <c r="G47" s="926">
        <v>36.450000000000003</v>
      </c>
      <c r="H47" s="935" t="s">
        <v>193</v>
      </c>
      <c r="I47" s="928">
        <v>1972551.8</v>
      </c>
    </row>
    <row r="48" spans="1:9">
      <c r="A48" s="410"/>
      <c r="B48" s="13" t="s">
        <v>67</v>
      </c>
      <c r="C48" s="930">
        <v>1661291.0999999999</v>
      </c>
      <c r="D48" s="930">
        <v>344175.39999999997</v>
      </c>
      <c r="E48" s="931" t="s">
        <v>193</v>
      </c>
      <c r="F48" s="926">
        <v>4382</v>
      </c>
      <c r="G48" s="926">
        <v>35</v>
      </c>
      <c r="H48" s="931" t="s">
        <v>193</v>
      </c>
      <c r="I48" s="928">
        <v>2009883.4999999998</v>
      </c>
    </row>
    <row r="49" spans="1:10">
      <c r="A49" s="410"/>
      <c r="B49" s="161" t="s">
        <v>68</v>
      </c>
      <c r="C49" s="926">
        <v>1674964.727272725</v>
      </c>
      <c r="D49" s="926">
        <v>350875.36363636411</v>
      </c>
      <c r="E49" s="929" t="s">
        <v>193</v>
      </c>
      <c r="F49" s="926">
        <v>4601.772727272727</v>
      </c>
      <c r="G49" s="926">
        <v>35</v>
      </c>
      <c r="H49" s="935" t="s">
        <v>193</v>
      </c>
      <c r="I49" s="928">
        <v>2030476.8636363617</v>
      </c>
    </row>
    <row r="50" spans="1:10">
      <c r="A50" s="410"/>
      <c r="B50" s="13" t="s">
        <v>69</v>
      </c>
      <c r="C50" s="930">
        <v>1688238</v>
      </c>
      <c r="D50" s="930">
        <v>356118</v>
      </c>
      <c r="E50" s="931" t="s">
        <v>541</v>
      </c>
      <c r="F50" s="930">
        <v>4869</v>
      </c>
      <c r="G50" s="930">
        <v>35</v>
      </c>
      <c r="H50" s="931"/>
      <c r="I50" s="928">
        <v>2049260</v>
      </c>
    </row>
    <row r="51" spans="1:10">
      <c r="A51" s="410"/>
      <c r="B51" s="13" t="s">
        <v>70</v>
      </c>
      <c r="C51" s="930">
        <v>1699160</v>
      </c>
      <c r="D51" s="930">
        <v>358792</v>
      </c>
      <c r="E51" s="931"/>
      <c r="F51" s="930">
        <v>4884</v>
      </c>
      <c r="G51" s="930">
        <v>35</v>
      </c>
      <c r="H51" s="931"/>
      <c r="I51" s="214">
        <v>2062871</v>
      </c>
    </row>
    <row r="52" spans="1:10">
      <c r="A52" s="410"/>
      <c r="B52" s="531" t="s">
        <v>77</v>
      </c>
      <c r="C52" s="932">
        <v>1712918</v>
      </c>
      <c r="D52" s="932">
        <v>360497</v>
      </c>
      <c r="E52" s="933"/>
      <c r="F52" s="932">
        <v>4751</v>
      </c>
      <c r="G52" s="932">
        <v>35</v>
      </c>
      <c r="H52" s="933"/>
      <c r="I52" s="213">
        <v>2078201</v>
      </c>
      <c r="J52" s="986"/>
    </row>
    <row r="53" spans="1:10">
      <c r="A53" s="410"/>
      <c r="B53" s="13" t="s">
        <v>78</v>
      </c>
      <c r="C53" s="930"/>
      <c r="D53" s="930"/>
      <c r="E53" s="931"/>
      <c r="F53" s="930"/>
      <c r="G53" s="930"/>
      <c r="H53" s="931"/>
      <c r="I53" s="214"/>
    </row>
    <row r="54" spans="1:10">
      <c r="A54" s="410"/>
      <c r="B54" s="13" t="s">
        <v>79</v>
      </c>
      <c r="C54" s="930"/>
      <c r="D54" s="930"/>
      <c r="E54" s="931"/>
      <c r="F54" s="930"/>
      <c r="G54" s="930"/>
      <c r="H54" s="931"/>
      <c r="I54" s="214"/>
    </row>
    <row r="55" spans="1:10">
      <c r="A55" s="410"/>
      <c r="B55" s="13" t="s">
        <v>80</v>
      </c>
      <c r="C55" s="930"/>
      <c r="D55" s="930"/>
      <c r="E55" s="931"/>
      <c r="F55" s="930"/>
      <c r="G55" s="930"/>
      <c r="H55" s="931"/>
      <c r="I55" s="214"/>
    </row>
    <row r="56" spans="1:10">
      <c r="A56" s="410"/>
    </row>
    <row r="57" spans="1:10">
      <c r="A57" s="410"/>
    </row>
    <row r="58" spans="1:10">
      <c r="A58" s="410"/>
    </row>
    <row r="59" spans="1:10">
      <c r="A59" s="410"/>
    </row>
    <row r="60" spans="1:10">
      <c r="A60" s="410"/>
    </row>
    <row r="61" spans="1:10">
      <c r="A61" s="410"/>
    </row>
    <row r="62" spans="1:10">
      <c r="A62" s="410"/>
    </row>
    <row r="63" spans="1:10">
      <c r="A63" s="410"/>
    </row>
    <row r="64" spans="1:10">
      <c r="A64" s="410"/>
    </row>
    <row r="65" spans="1:1">
      <c r="A65" s="410"/>
    </row>
    <row r="66" spans="1:1">
      <c r="A66" s="410"/>
    </row>
    <row r="67" spans="1:1">
      <c r="A67" s="410"/>
    </row>
    <row r="68" spans="1:1">
      <c r="A68" s="410"/>
    </row>
    <row r="69" spans="1:1">
      <c r="A69" s="410"/>
    </row>
    <row r="70" spans="1:1">
      <c r="A70" s="410"/>
    </row>
    <row r="71" spans="1:1">
      <c r="A71" s="410"/>
    </row>
    <row r="72" spans="1:1">
      <c r="A72" s="410"/>
    </row>
    <row r="73" spans="1:1">
      <c r="A73" s="410"/>
    </row>
    <row r="74" spans="1:1">
      <c r="A74" s="410"/>
    </row>
    <row r="75" spans="1:1">
      <c r="A75" s="410"/>
    </row>
    <row r="76" spans="1:1">
      <c r="A76" s="410"/>
    </row>
    <row r="77" spans="1:1">
      <c r="A77" s="410"/>
    </row>
    <row r="78" spans="1:1">
      <c r="A78" s="410"/>
    </row>
    <row r="79" spans="1:1">
      <c r="A79" s="410"/>
    </row>
    <row r="80" spans="1:1">
      <c r="A80" s="410"/>
    </row>
    <row r="81" spans="1:1">
      <c r="A81" s="410"/>
    </row>
    <row r="82" spans="1:1">
      <c r="A82" s="410"/>
    </row>
    <row r="83" spans="1:1">
      <c r="A83" s="410"/>
    </row>
    <row r="84" spans="1:1">
      <c r="A84" s="410"/>
    </row>
    <row r="85" spans="1:1">
      <c r="A85" s="410"/>
    </row>
    <row r="86" spans="1:1">
      <c r="A86" s="410"/>
    </row>
    <row r="87" spans="1:1">
      <c r="A87" s="410"/>
    </row>
    <row r="88" spans="1:1">
      <c r="A88" s="410"/>
    </row>
    <row r="89" spans="1:1">
      <c r="A89" s="410"/>
    </row>
    <row r="90" spans="1:1">
      <c r="A90" s="410"/>
    </row>
    <row r="91" spans="1:1">
      <c r="A91" s="410"/>
    </row>
    <row r="92" spans="1:1">
      <c r="A92" s="410"/>
    </row>
    <row r="93" spans="1:1">
      <c r="A93" s="410"/>
    </row>
    <row r="94" spans="1:1">
      <c r="A94" s="410"/>
    </row>
    <row r="95" spans="1:1">
      <c r="A95" s="410"/>
    </row>
    <row r="96" spans="1:1">
      <c r="A96" s="410"/>
    </row>
    <row r="97" spans="1:1">
      <c r="A97" s="410"/>
    </row>
    <row r="98" spans="1:1">
      <c r="A98" s="410"/>
    </row>
    <row r="99" spans="1:1">
      <c r="A99" s="410"/>
    </row>
    <row r="100" spans="1:1">
      <c r="A100" s="410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H60"/>
  <sheetViews>
    <sheetView showGridLines="0" showRowColHeaders="0" topLeftCell="A3" zoomScaleNormal="100" workbookViewId="0">
      <pane ySplit="5" topLeftCell="A35" activePane="bottomLeft" state="frozen"/>
      <selection activeCell="L32" sqref="L32"/>
      <selection pane="bottomLeft" activeCell="L72" sqref="L72"/>
    </sheetView>
  </sheetViews>
  <sheetFormatPr baseColWidth="10" defaultColWidth="11.5703125" defaultRowHeight="12.75"/>
  <cols>
    <col min="1" max="1" width="2.7109375" style="2" customWidth="1"/>
    <col min="2" max="2" width="17" style="144" customWidth="1"/>
    <col min="3" max="3" width="20.42578125" style="216" customWidth="1"/>
    <col min="4" max="4" width="17.85546875" style="143" customWidth="1"/>
    <col min="5" max="5" width="16.140625" style="143" customWidth="1"/>
    <col min="6" max="6" width="17.140625" style="143" customWidth="1"/>
    <col min="7" max="7" width="12.85546875" style="143" customWidth="1"/>
    <col min="8" max="8" width="0.140625" style="143" customWidth="1"/>
    <col min="9" max="16384" width="11.5703125" style="2"/>
  </cols>
  <sheetData>
    <row r="1" spans="1:8" hidden="1"/>
    <row r="2" spans="1:8" hidden="1"/>
    <row r="3" spans="1:8" ht="18" customHeight="1">
      <c r="B3" s="1045" t="s">
        <v>217</v>
      </c>
      <c r="C3" s="1046"/>
      <c r="D3" s="1046"/>
      <c r="E3" s="1046"/>
      <c r="F3" s="1046"/>
      <c r="G3" s="1046"/>
    </row>
    <row r="4" spans="1:8" s="218" customFormat="1" ht="15.75">
      <c r="A4" s="151"/>
      <c r="B4" s="1045" t="s">
        <v>76</v>
      </c>
      <c r="C4" s="1046"/>
      <c r="D4" s="1046"/>
      <c r="E4" s="1046"/>
      <c r="F4" s="1046"/>
      <c r="G4" s="1046"/>
      <c r="H4" s="143"/>
    </row>
    <row r="5" spans="1:8" s="218" customFormat="1" ht="6.95" customHeight="1">
      <c r="A5" s="2"/>
      <c r="B5" s="219"/>
      <c r="C5" s="220"/>
      <c r="D5" s="221"/>
      <c r="E5" s="221"/>
      <c r="F5" s="221"/>
      <c r="G5" s="221"/>
      <c r="H5" s="221"/>
    </row>
    <row r="6" spans="1:8" ht="27.6" customHeight="1">
      <c r="B6" s="1049" t="s">
        <v>634</v>
      </c>
      <c r="C6" s="1047" t="s">
        <v>86</v>
      </c>
      <c r="D6" s="222" t="s">
        <v>235</v>
      </c>
      <c r="E6" s="223"/>
      <c r="F6" s="222" t="s">
        <v>236</v>
      </c>
      <c r="G6" s="223"/>
    </row>
    <row r="7" spans="1:8" ht="18" customHeight="1">
      <c r="B7" s="1049"/>
      <c r="C7" s="1048"/>
      <c r="D7" s="224" t="s">
        <v>7</v>
      </c>
      <c r="E7" s="225" t="s">
        <v>239</v>
      </c>
      <c r="F7" s="226" t="s">
        <v>7</v>
      </c>
      <c r="G7" s="227" t="s">
        <v>239</v>
      </c>
    </row>
    <row r="8" spans="1:8">
      <c r="B8" s="232">
        <v>2002</v>
      </c>
      <c r="C8" s="231">
        <v>16293662.039999999</v>
      </c>
      <c r="D8" s="230">
        <v>-28142.780000001192</v>
      </c>
      <c r="E8" s="229">
        <v>-0.17242443657650597</v>
      </c>
      <c r="F8" s="230">
        <v>486089.40000000224</v>
      </c>
      <c r="G8" s="229">
        <v>3.0750413809264217</v>
      </c>
    </row>
    <row r="9" spans="1:8">
      <c r="B9" s="232">
        <v>2005</v>
      </c>
      <c r="C9" s="231">
        <v>18196939.539999995</v>
      </c>
      <c r="D9" s="230">
        <v>28626.949999999255</v>
      </c>
      <c r="E9" s="229">
        <v>0.15756526566894991</v>
      </c>
      <c r="F9" s="230">
        <v>949820.8200000003</v>
      </c>
      <c r="G9" s="229">
        <v>5.5071275116728629</v>
      </c>
    </row>
    <row r="10" spans="1:8">
      <c r="B10" s="232">
        <v>2006</v>
      </c>
      <c r="C10" s="231">
        <v>18777097.109999996</v>
      </c>
      <c r="D10" s="230">
        <v>16550.510000001639</v>
      </c>
      <c r="E10" s="229">
        <v>8.821976434312262E-2</v>
      </c>
      <c r="F10" s="230">
        <v>580157.5700000003</v>
      </c>
      <c r="G10" s="229">
        <v>3.18821507718215</v>
      </c>
    </row>
    <row r="11" spans="1:8">
      <c r="B11" s="232">
        <v>2007</v>
      </c>
      <c r="C11" s="231">
        <v>19290985.350000001</v>
      </c>
      <c r="D11" s="230">
        <v>4800.1600000075996</v>
      </c>
      <c r="E11" s="229">
        <v>2.4889110794674707E-2</v>
      </c>
      <c r="F11" s="230">
        <v>513888.24000000581</v>
      </c>
      <c r="G11" s="229">
        <v>2.7367821393772687</v>
      </c>
    </row>
    <row r="12" spans="1:8">
      <c r="B12" s="232">
        <v>2008</v>
      </c>
      <c r="C12" s="228">
        <v>19020359.469999995</v>
      </c>
      <c r="D12" s="230">
        <v>-117196.68000000343</v>
      </c>
      <c r="E12" s="229">
        <v>-0.61239104450649506</v>
      </c>
      <c r="F12" s="230">
        <v>-270625.88000000641</v>
      </c>
      <c r="G12" s="229">
        <v>-1.4028618812880183</v>
      </c>
    </row>
    <row r="13" spans="1:8">
      <c r="B13" s="232">
        <v>2009</v>
      </c>
      <c r="C13" s="228">
        <v>17935094.549999997</v>
      </c>
      <c r="D13" s="230">
        <v>-66215.490000005811</v>
      </c>
      <c r="E13" s="229">
        <v>-0.36783706215197753</v>
      </c>
      <c r="F13" s="230">
        <v>-1085264.9199999981</v>
      </c>
      <c r="G13" s="229">
        <v>-5.705806568544304</v>
      </c>
    </row>
    <row r="14" spans="1:8">
      <c r="B14" s="232">
        <v>2010</v>
      </c>
      <c r="C14" s="228">
        <v>17671479.629999999</v>
      </c>
      <c r="D14" s="230">
        <v>-44984.640000000596</v>
      </c>
      <c r="E14" s="229">
        <v>-0.25391432124622781</v>
      </c>
      <c r="F14" s="230">
        <v>-263614.91999999806</v>
      </c>
      <c r="G14" s="229">
        <v>-1.4698273224324794</v>
      </c>
    </row>
    <row r="15" spans="1:8">
      <c r="B15" s="232">
        <v>2011</v>
      </c>
      <c r="C15" s="228">
        <v>17435561.629999995</v>
      </c>
      <c r="D15" s="230">
        <v>-64955.740000005811</v>
      </c>
      <c r="E15" s="229">
        <v>-0.37116468403016256</v>
      </c>
      <c r="F15" s="230">
        <v>-235918.00000000373</v>
      </c>
      <c r="G15" s="229">
        <v>-1.3350212033150655</v>
      </c>
    </row>
    <row r="16" spans="1:8">
      <c r="B16" s="232">
        <v>2012</v>
      </c>
      <c r="C16" s="228">
        <v>16736726.630000001</v>
      </c>
      <c r="D16" s="230">
        <v>-73076.51999999769</v>
      </c>
      <c r="E16" s="229">
        <v>-0.43472561426156631</v>
      </c>
      <c r="F16" s="230">
        <v>-623585.91999999993</v>
      </c>
      <c r="G16" s="229">
        <v>-3.5920201217805783</v>
      </c>
    </row>
    <row r="17" spans="2:7">
      <c r="B17" s="232">
        <v>2013</v>
      </c>
      <c r="C17" s="228">
        <v>16305445.380000001</v>
      </c>
      <c r="D17" s="230">
        <v>-22241.799999998882</v>
      </c>
      <c r="E17" s="229">
        <v>-0.13622137510841981</v>
      </c>
      <c r="F17" s="230">
        <v>-504357.76999999769</v>
      </c>
      <c r="G17" s="229">
        <v>-3.0003787997957403</v>
      </c>
    </row>
    <row r="18" spans="2:7">
      <c r="B18" s="232">
        <v>2014</v>
      </c>
      <c r="C18" s="228">
        <v>16661702.949999999</v>
      </c>
      <c r="D18" s="230">
        <v>12182.449999999255</v>
      </c>
      <c r="E18" s="229">
        <v>7.3169975075245475E-2</v>
      </c>
      <c r="F18" s="230">
        <v>356257.56999999844</v>
      </c>
      <c r="G18" s="229">
        <v>2.1848993492503865</v>
      </c>
    </row>
    <row r="19" spans="2:7">
      <c r="B19" s="232">
        <v>2015</v>
      </c>
      <c r="C19" s="228">
        <v>17189815</v>
      </c>
      <c r="D19" s="230">
        <v>8916.1000000014901</v>
      </c>
      <c r="E19" s="229">
        <v>5.189542207249076E-2</v>
      </c>
      <c r="F19" s="230">
        <v>528112.05000000075</v>
      </c>
      <c r="G19" s="229">
        <v>3.1696162846307487</v>
      </c>
    </row>
    <row r="20" spans="2:7">
      <c r="B20" s="237">
        <v>2016</v>
      </c>
      <c r="C20" s="228">
        <v>17712020.689999998</v>
      </c>
      <c r="D20" s="230">
        <v>12025.39999999851</v>
      </c>
      <c r="E20" s="229">
        <v>6.7940131073314092E-2</v>
      </c>
      <c r="F20" s="230">
        <v>522205.68999999762</v>
      </c>
      <c r="G20" s="229">
        <v>3.0378784762953899</v>
      </c>
    </row>
    <row r="21" spans="2:7">
      <c r="B21" s="237">
        <v>2017</v>
      </c>
      <c r="C21" s="228">
        <v>18336161.449999999</v>
      </c>
      <c r="D21" s="230">
        <v>26317.560000002384</v>
      </c>
      <c r="E21" s="229">
        <v>0.14373448598530558</v>
      </c>
      <c r="F21" s="230">
        <v>624140.76000000164</v>
      </c>
      <c r="G21" s="229">
        <v>3.5238258294966016</v>
      </c>
    </row>
    <row r="22" spans="2:7">
      <c r="B22" s="237">
        <v>2018</v>
      </c>
      <c r="C22" s="234"/>
      <c r="D22" s="235"/>
      <c r="E22" s="236"/>
      <c r="F22" s="235"/>
      <c r="G22" s="236"/>
    </row>
    <row r="23" spans="2:7">
      <c r="B23" s="239" t="s">
        <v>9</v>
      </c>
      <c r="C23" s="240">
        <v>18282030.809999999</v>
      </c>
      <c r="D23" s="241">
        <v>-178169.70999999717</v>
      </c>
      <c r="E23" s="936">
        <v>-0.9651558757824148</v>
      </c>
      <c r="F23" s="241">
        <v>607856.30999999866</v>
      </c>
      <c r="G23" s="936">
        <v>3.4392345170067244</v>
      </c>
    </row>
    <row r="24" spans="2:7">
      <c r="B24" s="239" t="s">
        <v>10</v>
      </c>
      <c r="C24" s="240">
        <v>18363514.199999999</v>
      </c>
      <c r="D24" s="241">
        <v>81483.390000000596</v>
      </c>
      <c r="E24" s="936">
        <v>0.44570207132257167</v>
      </c>
      <c r="F24" s="241">
        <v>615259.34999999776</v>
      </c>
      <c r="G24" s="936">
        <v>3.4665906884923743</v>
      </c>
    </row>
    <row r="25" spans="2:7">
      <c r="B25" s="239" t="s">
        <v>65</v>
      </c>
      <c r="C25" s="240">
        <v>18502087.599999998</v>
      </c>
      <c r="D25" s="241">
        <v>138573.39999999851</v>
      </c>
      <c r="E25" s="936">
        <v>0.75461264380429327</v>
      </c>
      <c r="F25" s="241">
        <v>592080.96999999881</v>
      </c>
      <c r="G25" s="936">
        <v>3.3058668387550512</v>
      </c>
    </row>
    <row r="26" spans="2:7">
      <c r="B26" s="239" t="s">
        <v>66</v>
      </c>
      <c r="C26" s="243">
        <v>18678460.850000001</v>
      </c>
      <c r="D26" s="244">
        <v>176373.25000000373</v>
      </c>
      <c r="E26" s="245">
        <v>0.95326134981657162</v>
      </c>
      <c r="F26" s="244">
        <v>556238.55000000447</v>
      </c>
      <c r="G26" s="245">
        <v>3.069372733607878</v>
      </c>
    </row>
    <row r="27" spans="2:7">
      <c r="B27" s="239" t="s">
        <v>67</v>
      </c>
      <c r="C27" s="243">
        <v>18915667.809999999</v>
      </c>
      <c r="D27" s="244">
        <v>237206.95999999717</v>
      </c>
      <c r="E27" s="245">
        <v>1.2699491778520837</v>
      </c>
      <c r="F27" s="244">
        <v>570253.61999999732</v>
      </c>
      <c r="G27" s="245">
        <v>3.108425975527112</v>
      </c>
    </row>
    <row r="28" spans="2:7">
      <c r="B28" s="239" t="s">
        <v>68</v>
      </c>
      <c r="C28" s="243">
        <v>19006990.190000001</v>
      </c>
      <c r="D28" s="244">
        <v>91322.380000002682</v>
      </c>
      <c r="E28" s="245">
        <v>0.48278697277461902</v>
      </c>
      <c r="F28" s="244">
        <v>573883.68000000343</v>
      </c>
      <c r="G28" s="245">
        <v>3.1133313296305829</v>
      </c>
    </row>
    <row r="29" spans="2:7">
      <c r="B29" s="239" t="s">
        <v>69</v>
      </c>
      <c r="C29" s="243">
        <v>19042809.68</v>
      </c>
      <c r="D29" s="244">
        <v>35819.489999998361</v>
      </c>
      <c r="E29" s="245">
        <v>0.18845429834991023</v>
      </c>
      <c r="F29" s="244">
        <v>553480.73000000045</v>
      </c>
      <c r="G29" s="245">
        <v>2.9935144293054492</v>
      </c>
    </row>
    <row r="30" spans="2:7">
      <c r="B30" s="239" t="s">
        <v>70</v>
      </c>
      <c r="C30" s="243">
        <v>18839813.769999996</v>
      </c>
      <c r="D30" s="244">
        <v>-202995.91000000387</v>
      </c>
      <c r="E30" s="245">
        <v>-1.0659976831738334</v>
      </c>
      <c r="F30" s="244">
        <v>529969.87999999896</v>
      </c>
      <c r="G30" s="245">
        <v>2.8944532961826326</v>
      </c>
    </row>
    <row r="31" spans="2:7">
      <c r="B31" s="174" t="s">
        <v>77</v>
      </c>
      <c r="C31" s="246">
        <v>18862712.800000004</v>
      </c>
      <c r="D31" s="247">
        <v>22899.030000008643</v>
      </c>
      <c r="E31" s="248">
        <v>0.12154594668271557</v>
      </c>
      <c r="F31" s="247">
        <v>526551.35000000522</v>
      </c>
      <c r="G31" s="248">
        <v>2.8716552885719011</v>
      </c>
    </row>
    <row r="32" spans="2:7">
      <c r="B32" s="239" t="s">
        <v>78</v>
      </c>
      <c r="C32" s="243">
        <v>18993072.809999999</v>
      </c>
      <c r="D32" s="244">
        <v>130360.00999999419</v>
      </c>
      <c r="E32" s="245">
        <v>0.69109894945754036</v>
      </c>
      <c r="F32" s="244">
        <v>562543.77999999747</v>
      </c>
      <c r="G32" s="245">
        <v>3.052238918830426</v>
      </c>
    </row>
    <row r="33" spans="2:7">
      <c r="B33" s="239" t="s">
        <v>79</v>
      </c>
      <c r="C33" s="243">
        <v>18945624.190000001</v>
      </c>
      <c r="D33" s="244">
        <v>-47448.619999997318</v>
      </c>
      <c r="E33" s="245">
        <v>-0.24982066079910226</v>
      </c>
      <c r="F33" s="244">
        <v>527867.98999999836</v>
      </c>
      <c r="G33" s="245">
        <v>2.8660819714835668</v>
      </c>
    </row>
    <row r="34" spans="2:7">
      <c r="B34" s="239" t="s">
        <v>80</v>
      </c>
      <c r="C34" s="243">
        <v>19024165.170000002</v>
      </c>
      <c r="D34" s="244">
        <v>78540.980000000447</v>
      </c>
      <c r="E34" s="245">
        <v>0.41456000188928499</v>
      </c>
      <c r="F34" s="244">
        <v>563964.65000000596</v>
      </c>
      <c r="G34" s="245">
        <v>3.0550299244528816</v>
      </c>
    </row>
    <row r="35" spans="2:7">
      <c r="B35" s="249">
        <v>2019</v>
      </c>
      <c r="C35" s="250"/>
      <c r="D35" s="251"/>
      <c r="E35" s="252"/>
      <c r="F35" s="251"/>
      <c r="G35" s="252"/>
    </row>
    <row r="36" spans="2:7">
      <c r="B36" s="239" t="s">
        <v>9</v>
      </c>
      <c r="C36" s="240">
        <v>18819300.09</v>
      </c>
      <c r="D36" s="241">
        <v>-204865.08000000194</v>
      </c>
      <c r="E36" s="936">
        <v>-1.0768676479063686</v>
      </c>
      <c r="F36" s="241">
        <v>537269.28000000119</v>
      </c>
      <c r="G36" s="936">
        <v>2.9387833637504031</v>
      </c>
    </row>
    <row r="37" spans="2:7">
      <c r="B37" s="239" t="s">
        <v>10</v>
      </c>
      <c r="C37" s="240">
        <v>18888471.899999999</v>
      </c>
      <c r="D37" s="241">
        <v>69171.809999998659</v>
      </c>
      <c r="E37" s="936">
        <v>0.36755782451629671</v>
      </c>
      <c r="F37" s="241">
        <v>524957.69999999925</v>
      </c>
      <c r="G37" s="936">
        <v>2.8586995619825188</v>
      </c>
    </row>
    <row r="38" spans="2:7">
      <c r="B38" s="239" t="s">
        <v>65</v>
      </c>
      <c r="C38" s="240">
        <v>19043576.329999998</v>
      </c>
      <c r="D38" s="241">
        <v>155104.4299999997</v>
      </c>
      <c r="E38" s="936">
        <v>0.82115922781449058</v>
      </c>
      <c r="F38" s="241">
        <v>541488.73000000045</v>
      </c>
      <c r="G38" s="936">
        <v>2.9266358570262128</v>
      </c>
    </row>
    <row r="39" spans="2:7">
      <c r="B39" s="239" t="s">
        <v>66</v>
      </c>
      <c r="C39" s="243">
        <v>19230361.750000004</v>
      </c>
      <c r="D39" s="244">
        <v>186785.42000000551</v>
      </c>
      <c r="E39" s="245">
        <v>0.98083162932876178</v>
      </c>
      <c r="F39" s="244">
        <v>551900.90000000224</v>
      </c>
      <c r="G39" s="245">
        <v>2.9547450640184962</v>
      </c>
    </row>
    <row r="40" spans="2:7">
      <c r="B40" s="239" t="s">
        <v>67</v>
      </c>
      <c r="C40" s="243">
        <v>19442113.454545431</v>
      </c>
      <c r="D40" s="244">
        <v>211751.70454542711</v>
      </c>
      <c r="E40" s="245">
        <v>1.1011321955263185</v>
      </c>
      <c r="F40" s="244">
        <v>526445.64454543218</v>
      </c>
      <c r="G40" s="245">
        <v>2.7831195273323601</v>
      </c>
    </row>
    <row r="41" spans="2:7">
      <c r="B41" s="239" t="s">
        <v>68</v>
      </c>
      <c r="C41" s="243">
        <v>19517697.200000003</v>
      </c>
      <c r="D41" s="244">
        <v>75583.745454572141</v>
      </c>
      <c r="E41" s="245">
        <v>0.38876300990263246</v>
      </c>
      <c r="F41" s="244">
        <v>510707.01000000164</v>
      </c>
      <c r="G41" s="245">
        <v>2.6869430924876099</v>
      </c>
    </row>
    <row r="42" spans="2:7">
      <c r="B42" s="239" t="s">
        <v>69</v>
      </c>
      <c r="C42" s="243">
        <v>19533210.73</v>
      </c>
      <c r="D42" s="244">
        <v>15513.529999997467</v>
      </c>
      <c r="E42" s="245">
        <v>7.9484428111726402E-2</v>
      </c>
      <c r="F42" s="244">
        <v>490401.05000000075</v>
      </c>
      <c r="G42" s="245">
        <v>2.5752557434581433</v>
      </c>
    </row>
    <row r="43" spans="2:7">
      <c r="B43" s="239" t="s">
        <v>70</v>
      </c>
      <c r="C43" s="243">
        <v>19320227.088095266</v>
      </c>
      <c r="D43" s="244">
        <v>-212983.64190473408</v>
      </c>
      <c r="E43" s="245">
        <v>-1.0903667853110477</v>
      </c>
      <c r="F43" s="244">
        <v>480413.31809527054</v>
      </c>
      <c r="G43" s="245">
        <v>2.5499897396027649</v>
      </c>
    </row>
    <row r="44" spans="2:7">
      <c r="B44" s="174" t="s">
        <v>77</v>
      </c>
      <c r="C44" s="246">
        <v>19323451.469999999</v>
      </c>
      <c r="D44" s="247">
        <v>3224.3819047324359</v>
      </c>
      <c r="E44" s="248">
        <v>1.6689151167994964E-2</v>
      </c>
      <c r="F44" s="247">
        <v>460738.66999999434</v>
      </c>
      <c r="G44" s="248">
        <v>2.4425896470204265</v>
      </c>
    </row>
    <row r="45" spans="2:7">
      <c r="B45" s="239" t="s">
        <v>78</v>
      </c>
      <c r="C45" s="243">
        <v>19429992.649999999</v>
      </c>
      <c r="D45" s="244">
        <v>106541.1799999997</v>
      </c>
      <c r="E45" s="245">
        <v>0.5513568844852017</v>
      </c>
      <c r="F45" s="244">
        <v>436919.83999999985</v>
      </c>
      <c r="G45" s="245">
        <v>2.3004168118070822</v>
      </c>
    </row>
    <row r="46" spans="2:7">
      <c r="B46" s="239" t="s">
        <v>79</v>
      </c>
      <c r="C46" s="243">
        <v>19376878.449999999</v>
      </c>
      <c r="D46" s="244">
        <v>-53114.199999999255</v>
      </c>
      <c r="E46" s="245">
        <v>-0.27336191503911778</v>
      </c>
      <c r="F46" s="244">
        <v>431254.25999999791</v>
      </c>
      <c r="G46" s="245">
        <v>2.2762736961056333</v>
      </c>
    </row>
    <row r="47" spans="2:7">
      <c r="B47" s="239" t="s">
        <v>80</v>
      </c>
      <c r="C47" s="243">
        <v>19408537.829999998</v>
      </c>
      <c r="D47" s="244">
        <v>31659.379999998957</v>
      </c>
      <c r="E47" s="245">
        <v>0.16338741083447417</v>
      </c>
      <c r="F47" s="244">
        <v>384372.65999999642</v>
      </c>
      <c r="G47" s="245">
        <v>2.020444295795599</v>
      </c>
    </row>
    <row r="48" spans="2:7">
      <c r="B48" s="249">
        <v>2020</v>
      </c>
      <c r="C48" s="250"/>
      <c r="D48" s="251"/>
      <c r="E48" s="252"/>
      <c r="F48" s="251"/>
      <c r="G48" s="252"/>
    </row>
    <row r="49" spans="2:7">
      <c r="B49" s="239" t="s">
        <v>9</v>
      </c>
      <c r="C49" s="240">
        <v>19164493.639999997</v>
      </c>
      <c r="D49" s="241">
        <v>-244044.19000000134</v>
      </c>
      <c r="E49" s="936">
        <v>-1.257406364856493</v>
      </c>
      <c r="F49" s="241">
        <v>345193.54999999702</v>
      </c>
      <c r="G49" s="936">
        <v>1.8342528592942813</v>
      </c>
    </row>
    <row r="50" spans="2:7">
      <c r="B50" s="239" t="s">
        <v>10</v>
      </c>
      <c r="C50" s="240">
        <v>19250228.949999999</v>
      </c>
      <c r="D50" s="241">
        <v>85735.310000002384</v>
      </c>
      <c r="E50" s="936">
        <v>0.44736538105580337</v>
      </c>
      <c r="F50" s="241">
        <v>361757.05000000075</v>
      </c>
      <c r="G50" s="936">
        <v>1.9152266626714294</v>
      </c>
    </row>
    <row r="51" spans="2:7">
      <c r="B51" s="253" t="s">
        <v>65</v>
      </c>
      <c r="C51" s="243">
        <v>19006759.590909131</v>
      </c>
      <c r="D51" s="244">
        <v>-243469.35909086838</v>
      </c>
      <c r="E51" s="245">
        <v>-1.2647608489397584</v>
      </c>
      <c r="F51" s="244">
        <v>-36816.739090867341</v>
      </c>
      <c r="G51" s="245">
        <v>-0.19332891287268694</v>
      </c>
    </row>
    <row r="52" spans="2:7">
      <c r="B52" s="254" t="s">
        <v>66</v>
      </c>
      <c r="C52" s="243">
        <v>18458666.800000001</v>
      </c>
      <c r="D52" s="244">
        <v>-548092.79090913013</v>
      </c>
      <c r="E52" s="245">
        <v>-2.8836729811181527</v>
      </c>
      <c r="F52" s="244">
        <v>-771694.95000000298</v>
      </c>
      <c r="G52" s="245">
        <v>-4.0128987693120308</v>
      </c>
    </row>
    <row r="53" spans="2:7">
      <c r="B53" s="239" t="s">
        <v>67</v>
      </c>
      <c r="C53" s="243">
        <v>18556129</v>
      </c>
      <c r="D53" s="244">
        <v>97462.199999999255</v>
      </c>
      <c r="E53" s="245">
        <v>0.52800237989019649</v>
      </c>
      <c r="F53" s="244">
        <v>-885984.45454543084</v>
      </c>
      <c r="G53" s="245">
        <v>-4.5570377758406408</v>
      </c>
    </row>
    <row r="54" spans="2:7">
      <c r="B54" s="239" t="s">
        <v>68</v>
      </c>
      <c r="C54" s="243">
        <v>18624336.681818176</v>
      </c>
      <c r="D54" s="244">
        <v>68207.681818176061</v>
      </c>
      <c r="E54" s="245">
        <v>0.36757494959307735</v>
      </c>
      <c r="F54" s="244">
        <v>-893360.51818182692</v>
      </c>
      <c r="G54" s="245">
        <v>-4.5771819750427625</v>
      </c>
    </row>
    <row r="55" spans="2:7">
      <c r="B55" s="239" t="s">
        <v>69</v>
      </c>
      <c r="C55" s="243">
        <v>18785554</v>
      </c>
      <c r="D55" s="244">
        <v>161217.31818182394</v>
      </c>
      <c r="E55" s="245">
        <v>0.86562716802262685</v>
      </c>
      <c r="F55" s="244">
        <v>-747656.73000000045</v>
      </c>
      <c r="G55" s="245">
        <v>-3.8276182053968029</v>
      </c>
    </row>
    <row r="56" spans="2:7">
      <c r="B56" s="239" t="s">
        <v>70</v>
      </c>
      <c r="C56" s="243">
        <v>18792376</v>
      </c>
      <c r="D56" s="244">
        <v>6822</v>
      </c>
      <c r="E56" s="245">
        <v>3.6315138749714038E-2</v>
      </c>
      <c r="F56" s="244">
        <v>-527851.08809526637</v>
      </c>
      <c r="G56" s="245">
        <v>-2.7321163756947584</v>
      </c>
    </row>
    <row r="57" spans="2:7">
      <c r="B57" s="174" t="s">
        <v>77</v>
      </c>
      <c r="C57" s="246">
        <v>18876389.272727255</v>
      </c>
      <c r="D57" s="247">
        <v>84013.272727254778</v>
      </c>
      <c r="E57" s="248">
        <v>0.44706040751447063</v>
      </c>
      <c r="F57" s="247">
        <v>-447062.19727274403</v>
      </c>
      <c r="G57" s="248">
        <v>-2.3135732142201277</v>
      </c>
    </row>
    <row r="58" spans="2:7">
      <c r="B58" s="239" t="s">
        <v>78</v>
      </c>
      <c r="C58" s="243"/>
      <c r="D58" s="244"/>
      <c r="E58" s="245"/>
      <c r="F58" s="244"/>
      <c r="G58" s="245"/>
    </row>
    <row r="59" spans="2:7">
      <c r="B59" s="239" t="s">
        <v>79</v>
      </c>
      <c r="C59" s="243"/>
      <c r="D59" s="244"/>
      <c r="E59" s="245"/>
      <c r="F59" s="244"/>
      <c r="G59" s="245"/>
    </row>
    <row r="60" spans="2:7">
      <c r="B60" s="239" t="s">
        <v>80</v>
      </c>
      <c r="C60" s="243"/>
      <c r="D60" s="241"/>
      <c r="E60" s="242"/>
      <c r="F60" s="241"/>
      <c r="G60" s="24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62"/>
  <sheetViews>
    <sheetView showGridLines="0" showRowColHeaders="0" topLeftCell="A3" zoomScaleNormal="100" workbookViewId="0">
      <pane ySplit="5" topLeftCell="A29" activePane="bottomLeft" state="frozen"/>
      <selection activeCell="L32" sqref="L32"/>
      <selection pane="bottomLeft" activeCell="D58" sqref="D58"/>
    </sheetView>
  </sheetViews>
  <sheetFormatPr baseColWidth="10" defaultColWidth="11.5703125" defaultRowHeight="12.75"/>
  <cols>
    <col min="1" max="1" width="2.7109375" style="2" customWidth="1"/>
    <col min="2" max="2" width="17.42578125" style="144" customWidth="1"/>
    <col min="3" max="3" width="17" style="143" customWidth="1"/>
    <col min="4" max="4" width="20.42578125" style="143" customWidth="1"/>
    <col min="5" max="5" width="17.85546875" style="143" customWidth="1"/>
    <col min="6" max="6" width="14.85546875" style="143" customWidth="1"/>
    <col min="7" max="7" width="17.140625" style="143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45" t="s">
        <v>217</v>
      </c>
      <c r="C3" s="1046"/>
      <c r="D3" s="1046"/>
      <c r="E3" s="1046"/>
      <c r="F3" s="1046"/>
      <c r="G3" s="1046"/>
      <c r="J3" s="217"/>
    </row>
    <row r="4" spans="1:11" s="218" customFormat="1" ht="16.5" customHeight="1">
      <c r="A4" s="151"/>
      <c r="B4" s="1045" t="s">
        <v>184</v>
      </c>
      <c r="C4" s="1046"/>
      <c r="D4" s="1046"/>
      <c r="E4" s="1046"/>
      <c r="F4" s="1046"/>
      <c r="G4" s="1046"/>
      <c r="I4" s="410"/>
      <c r="J4" s="430"/>
      <c r="K4" s="410"/>
    </row>
    <row r="5" spans="1:11" s="218" customFormat="1" ht="4.5" customHeight="1">
      <c r="A5" s="2"/>
      <c r="B5" s="255"/>
      <c r="C5" s="255"/>
      <c r="D5" s="255"/>
      <c r="E5" s="255"/>
      <c r="F5" s="255"/>
      <c r="G5" s="255"/>
      <c r="I5" s="410"/>
      <c r="J5" s="430"/>
      <c r="K5" s="410"/>
    </row>
    <row r="6" spans="1:11" ht="24" customHeight="1">
      <c r="B6" s="1052" t="s">
        <v>634</v>
      </c>
      <c r="C6" s="1050" t="s">
        <v>86</v>
      </c>
      <c r="D6" s="222" t="s">
        <v>235</v>
      </c>
      <c r="E6" s="223"/>
      <c r="F6" s="222" t="s">
        <v>236</v>
      </c>
      <c r="G6" s="223"/>
      <c r="I6" s="262"/>
      <c r="J6" s="262"/>
      <c r="K6" s="262"/>
    </row>
    <row r="7" spans="1:11" ht="17.25" customHeight="1">
      <c r="B7" s="1053"/>
      <c r="C7" s="1051"/>
      <c r="D7" s="224" t="s">
        <v>7</v>
      </c>
      <c r="E7" s="225" t="s">
        <v>239</v>
      </c>
      <c r="F7" s="226" t="s">
        <v>7</v>
      </c>
      <c r="G7" s="227" t="s">
        <v>239</v>
      </c>
      <c r="I7" s="262"/>
      <c r="J7" s="262"/>
      <c r="K7" s="262"/>
    </row>
    <row r="8" spans="1:11">
      <c r="A8" s="410"/>
      <c r="B8" s="232">
        <v>2002</v>
      </c>
      <c r="C8" s="231">
        <v>12243650.039999999</v>
      </c>
      <c r="D8" s="230">
        <v>-22393.810000000522</v>
      </c>
      <c r="E8" s="229">
        <v>-0.18256750321336312</v>
      </c>
      <c r="F8" s="230">
        <v>425546.58999999985</v>
      </c>
      <c r="G8" s="229">
        <v>3.6008027159383289</v>
      </c>
    </row>
    <row r="9" spans="1:11">
      <c r="A9" s="410"/>
      <c r="B9" s="232">
        <v>2003</v>
      </c>
      <c r="C9" s="231">
        <v>12643237.310000001</v>
      </c>
      <c r="D9" s="230">
        <v>-23488.779999999329</v>
      </c>
      <c r="E9" s="229">
        <v>-0.18543686689920946</v>
      </c>
      <c r="F9" s="230">
        <v>399587.27000000142</v>
      </c>
      <c r="G9" s="229">
        <v>3.2636286458249657</v>
      </c>
    </row>
    <row r="10" spans="1:11">
      <c r="A10" s="410"/>
      <c r="B10" s="232">
        <v>2004</v>
      </c>
      <c r="C10" s="231">
        <v>13064211.859999999</v>
      </c>
      <c r="D10" s="230">
        <v>-13588.410000000149</v>
      </c>
      <c r="E10" s="229">
        <v>-0.10390440073604168</v>
      </c>
      <c r="F10" s="230">
        <v>420974.54999999888</v>
      </c>
      <c r="G10" s="229">
        <v>3.3296420819930006</v>
      </c>
    </row>
    <row r="11" spans="1:11">
      <c r="A11" s="410"/>
      <c r="B11" s="232">
        <v>2005</v>
      </c>
      <c r="C11" s="231">
        <v>13772747.720000001</v>
      </c>
      <c r="D11" s="230">
        <v>19028.770000001416</v>
      </c>
      <c r="E11" s="229">
        <v>0.1383536341638063</v>
      </c>
      <c r="F11" s="230">
        <v>708535.86000000127</v>
      </c>
      <c r="G11" s="229">
        <v>5.4234872152479028</v>
      </c>
    </row>
    <row r="12" spans="1:11">
      <c r="B12" s="232">
        <v>2008</v>
      </c>
      <c r="C12" s="228">
        <v>14554821.539999999</v>
      </c>
      <c r="D12" s="230">
        <v>-115856.11000000127</v>
      </c>
      <c r="E12" s="229">
        <v>-0.78971205532555189</v>
      </c>
      <c r="F12" s="230">
        <v>-291476.71000000089</v>
      </c>
      <c r="G12" s="229">
        <v>-1.9632955305878994</v>
      </c>
    </row>
    <row r="13" spans="1:11">
      <c r="B13" s="232">
        <v>2009</v>
      </c>
      <c r="C13" s="228">
        <v>13572167</v>
      </c>
      <c r="D13" s="230">
        <v>-86293.230000000447</v>
      </c>
      <c r="E13" s="229">
        <v>-0.63179325155893196</v>
      </c>
      <c r="F13" s="230">
        <v>-982654.53999999911</v>
      </c>
      <c r="G13" s="229">
        <v>-6.7514021886110953</v>
      </c>
    </row>
    <row r="14" spans="1:11">
      <c r="B14" s="232">
        <v>2010</v>
      </c>
      <c r="C14" s="228">
        <v>13383973.630000001</v>
      </c>
      <c r="D14" s="230">
        <v>-64499.589999999851</v>
      </c>
      <c r="E14" s="229">
        <v>-0.4796052975298295</v>
      </c>
      <c r="F14" s="230">
        <v>-188193.36999999918</v>
      </c>
      <c r="G14" s="229">
        <v>-1.3866125431554082</v>
      </c>
    </row>
    <row r="15" spans="1:11">
      <c r="B15" s="232">
        <v>2011</v>
      </c>
      <c r="C15" s="228">
        <v>13162854.77</v>
      </c>
      <c r="D15" s="230">
        <v>-90506.589999999851</v>
      </c>
      <c r="E15" s="229">
        <v>-0.68289536172429166</v>
      </c>
      <c r="F15" s="230">
        <v>-221118.86000000127</v>
      </c>
      <c r="G15" s="229">
        <v>-1.6521166741121363</v>
      </c>
    </row>
    <row r="16" spans="1:11">
      <c r="B16" s="232">
        <v>2012</v>
      </c>
      <c r="C16" s="228">
        <v>13628175.930000002</v>
      </c>
      <c r="D16" s="230">
        <v>-64371.919999999925</v>
      </c>
      <c r="E16" s="229">
        <v>-0.47012375421424224</v>
      </c>
      <c r="F16" s="230">
        <v>540134.58000000194</v>
      </c>
      <c r="G16" s="229">
        <v>4.1269321020291727</v>
      </c>
    </row>
    <row r="17" spans="2:7">
      <c r="B17" s="232">
        <v>2013</v>
      </c>
      <c r="C17" s="228">
        <v>13202030.41</v>
      </c>
      <c r="D17" s="230">
        <v>-22417.48000000231</v>
      </c>
      <c r="E17" s="229">
        <v>-0.16951543222423027</v>
      </c>
      <c r="F17" s="230">
        <v>-493885.29000000097</v>
      </c>
      <c r="G17" s="229">
        <v>-3.61</v>
      </c>
    </row>
    <row r="18" spans="2:7">
      <c r="B18" s="232">
        <v>2014</v>
      </c>
      <c r="C18" s="228">
        <v>13480121.300000001</v>
      </c>
      <c r="D18" s="230">
        <v>9336.8499999996275</v>
      </c>
      <c r="E18" s="229">
        <v>6.9311850654685259E-2</v>
      </c>
      <c r="F18" s="230">
        <v>278090.8900000006</v>
      </c>
      <c r="G18" s="229">
        <v>2.1064251585828515</v>
      </c>
    </row>
    <row r="19" spans="2:7">
      <c r="B19" s="232">
        <v>2015</v>
      </c>
      <c r="C19" s="228">
        <v>13956686</v>
      </c>
      <c r="D19" s="230">
        <v>9098.1999999992549</v>
      </c>
      <c r="E19" s="229">
        <v>6.5231351330879761E-2</v>
      </c>
      <c r="F19" s="230">
        <v>476564.69999999925</v>
      </c>
      <c r="G19" s="229">
        <v>3.5353146265827604</v>
      </c>
    </row>
    <row r="20" spans="2:7">
      <c r="B20" s="233">
        <v>2016</v>
      </c>
      <c r="C20" s="228">
        <v>14450628.620000001</v>
      </c>
      <c r="D20" s="230">
        <v>13923.770000001416</v>
      </c>
      <c r="E20" s="229">
        <v>9.6447008820035762E-2</v>
      </c>
      <c r="F20" s="230">
        <v>493942.62000000104</v>
      </c>
      <c r="G20" s="229">
        <v>3.5391110755088988</v>
      </c>
    </row>
    <row r="21" spans="2:7">
      <c r="B21" s="233">
        <v>2017</v>
      </c>
      <c r="C21" s="257">
        <v>15049860.130000001</v>
      </c>
      <c r="D21" s="258">
        <v>24511.320000002161</v>
      </c>
      <c r="E21" s="259">
        <v>0.16313311797253505</v>
      </c>
      <c r="F21" s="258">
        <v>599231.50999999978</v>
      </c>
      <c r="G21" s="259">
        <v>4.1467504684927832</v>
      </c>
    </row>
    <row r="22" spans="2:7">
      <c r="B22" s="233">
        <v>2018</v>
      </c>
      <c r="C22" s="256"/>
      <c r="D22" s="235"/>
      <c r="E22" s="236"/>
      <c r="F22" s="235"/>
      <c r="G22" s="236"/>
    </row>
    <row r="23" spans="2:7">
      <c r="B23" s="260" t="s">
        <v>9</v>
      </c>
      <c r="C23" s="240">
        <v>15025513.660000002</v>
      </c>
      <c r="D23" s="241">
        <v>-165969.25999999791</v>
      </c>
      <c r="E23" s="936">
        <v>-1.0925151999578304</v>
      </c>
      <c r="F23" s="241">
        <v>591239.53000000305</v>
      </c>
      <c r="G23" s="936">
        <v>4.0960807912825885</v>
      </c>
    </row>
    <row r="24" spans="2:7">
      <c r="B24" s="260" t="s">
        <v>10</v>
      </c>
      <c r="C24" s="240">
        <v>15090156.199999999</v>
      </c>
      <c r="D24" s="241">
        <v>64642.539999997243</v>
      </c>
      <c r="E24" s="936">
        <v>0.43021850342516643</v>
      </c>
      <c r="F24" s="241">
        <v>587375.59999999963</v>
      </c>
      <c r="G24" s="936">
        <v>4.0500895393811476</v>
      </c>
    </row>
    <row r="25" spans="2:7">
      <c r="B25" s="260" t="s">
        <v>65</v>
      </c>
      <c r="C25" s="240">
        <v>15206426.949999999</v>
      </c>
      <c r="D25" s="241">
        <v>116270.75</v>
      </c>
      <c r="E25" s="936">
        <v>0.77050726618720944</v>
      </c>
      <c r="F25" s="241">
        <v>559309.61000000127</v>
      </c>
      <c r="G25" s="936">
        <v>3.8185644111184587</v>
      </c>
    </row>
    <row r="26" spans="2:7">
      <c r="B26" s="253" t="s">
        <v>66</v>
      </c>
      <c r="C26" s="243">
        <v>15364490.51</v>
      </c>
      <c r="D26" s="244">
        <v>158063.56000000052</v>
      </c>
      <c r="E26" s="245">
        <v>1.0394523349878853</v>
      </c>
      <c r="F26" s="244">
        <v>523436.47999999858</v>
      </c>
      <c r="G26" s="245">
        <v>3.5269494938965522</v>
      </c>
    </row>
    <row r="27" spans="2:7">
      <c r="B27" s="260" t="s">
        <v>67</v>
      </c>
      <c r="C27" s="243">
        <v>15586623.16</v>
      </c>
      <c r="D27" s="244">
        <v>222132.65000000037</v>
      </c>
      <c r="E27" s="245">
        <v>1.445753439435066</v>
      </c>
      <c r="F27" s="244">
        <v>537998.40999999829</v>
      </c>
      <c r="G27" s="245">
        <v>3.575066950885315</v>
      </c>
    </row>
    <row r="28" spans="2:7">
      <c r="B28" s="260" t="s">
        <v>68</v>
      </c>
      <c r="C28" s="243">
        <v>15664099.75</v>
      </c>
      <c r="D28" s="244">
        <v>77476.589999999851</v>
      </c>
      <c r="E28" s="245">
        <v>0.49707104101182153</v>
      </c>
      <c r="F28" s="244">
        <v>538380.99000000022</v>
      </c>
      <c r="G28" s="245">
        <v>3.5593745893500994</v>
      </c>
    </row>
    <row r="29" spans="2:7">
      <c r="B29" s="260" t="s">
        <v>69</v>
      </c>
      <c r="C29" s="243">
        <v>15704128.529999999</v>
      </c>
      <c r="D29" s="244">
        <v>40028.779999999329</v>
      </c>
      <c r="E29" s="245">
        <v>0.25554472097893211</v>
      </c>
      <c r="F29" s="244">
        <v>516046.02999999747</v>
      </c>
      <c r="G29" s="245">
        <v>3.3977036271695056</v>
      </c>
    </row>
    <row r="30" spans="2:7">
      <c r="B30" s="260" t="s">
        <v>70</v>
      </c>
      <c r="C30" s="243">
        <v>15519468.93</v>
      </c>
      <c r="D30" s="244">
        <v>-184659.59999999963</v>
      </c>
      <c r="E30" s="245">
        <v>-1.1758665859569248</v>
      </c>
      <c r="F30" s="244">
        <v>494120.12000000104</v>
      </c>
      <c r="G30" s="245">
        <v>3.2885766996047607</v>
      </c>
    </row>
    <row r="31" spans="2:7">
      <c r="B31" s="261" t="s">
        <v>77</v>
      </c>
      <c r="C31" s="246">
        <v>15539603.6</v>
      </c>
      <c r="D31" s="247">
        <v>20134.669999999925</v>
      </c>
      <c r="E31" s="248">
        <v>0.12973813788872235</v>
      </c>
      <c r="F31" s="247">
        <v>489743.46999999881</v>
      </c>
      <c r="G31" s="248">
        <v>3.2541396781738712</v>
      </c>
    </row>
    <row r="32" spans="2:7">
      <c r="B32" s="260" t="s">
        <v>78</v>
      </c>
      <c r="C32" s="243">
        <v>15666453.439999999</v>
      </c>
      <c r="D32" s="244">
        <v>126849.83999999985</v>
      </c>
      <c r="E32" s="245">
        <v>0.8163003591674709</v>
      </c>
      <c r="F32" s="244">
        <v>521614.40000000037</v>
      </c>
      <c r="G32" s="245">
        <v>3.444172622913527</v>
      </c>
    </row>
    <row r="33" spans="2:7">
      <c r="B33" s="260" t="s">
        <v>79</v>
      </c>
      <c r="C33" s="243">
        <v>15624488.27</v>
      </c>
      <c r="D33" s="244">
        <v>-41965.169999999925</v>
      </c>
      <c r="E33" s="245">
        <v>-0.26786643295318413</v>
      </c>
      <c r="F33" s="244">
        <v>484503.81000000052</v>
      </c>
      <c r="G33" s="245">
        <v>3.2001605502308479</v>
      </c>
    </row>
    <row r="34" spans="2:7">
      <c r="B34" s="239" t="s">
        <v>80</v>
      </c>
      <c r="C34" s="243">
        <v>15704883.34</v>
      </c>
      <c r="D34" s="244">
        <v>80395.070000000298</v>
      </c>
      <c r="E34" s="245">
        <v>0.51454529972903629</v>
      </c>
      <c r="F34" s="244">
        <v>513400.41999999993</v>
      </c>
      <c r="G34" s="245">
        <v>3.3795280072631613</v>
      </c>
    </row>
    <row r="35" spans="2:7">
      <c r="B35" s="249">
        <v>2019</v>
      </c>
      <c r="C35" s="250"/>
      <c r="D35" s="251"/>
      <c r="E35" s="252"/>
      <c r="F35" s="251"/>
      <c r="G35" s="252"/>
    </row>
    <row r="36" spans="2:7">
      <c r="B36" s="260" t="s">
        <v>9</v>
      </c>
      <c r="C36" s="240">
        <v>15522075.26</v>
      </c>
      <c r="D36" s="241">
        <v>-182808.08000000007</v>
      </c>
      <c r="E36" s="936">
        <v>-1.1640206172967282</v>
      </c>
      <c r="F36" s="241">
        <v>496561.59999999776</v>
      </c>
      <c r="G36" s="936">
        <v>3.3047895149296238</v>
      </c>
    </row>
    <row r="37" spans="2:7">
      <c r="B37" s="260" t="s">
        <v>10</v>
      </c>
      <c r="C37" s="240">
        <v>15584786.1</v>
      </c>
      <c r="D37" s="241">
        <v>62710.839999999851</v>
      </c>
      <c r="E37" s="936">
        <v>0.4040106683518303</v>
      </c>
      <c r="F37" s="241">
        <v>494629.90000000037</v>
      </c>
      <c r="G37" s="936">
        <v>3.2778315442486985</v>
      </c>
    </row>
    <row r="38" spans="2:7">
      <c r="B38" s="260" t="s">
        <v>65</v>
      </c>
      <c r="C38" s="240">
        <v>15723509.710000001</v>
      </c>
      <c r="D38" s="241">
        <v>138723.61000000127</v>
      </c>
      <c r="E38" s="936">
        <v>0.890122001738618</v>
      </c>
      <c r="F38" s="241">
        <v>517082.76000000164</v>
      </c>
      <c r="G38" s="936">
        <v>3.4004224772868241</v>
      </c>
    </row>
    <row r="39" spans="2:7">
      <c r="B39" s="253" t="s">
        <v>66</v>
      </c>
      <c r="C39" s="243">
        <v>15897051.700000001</v>
      </c>
      <c r="D39" s="244">
        <v>173541.99000000022</v>
      </c>
      <c r="E39" s="245">
        <v>1.1037102606272953</v>
      </c>
      <c r="F39" s="244">
        <v>532561.19000000134</v>
      </c>
      <c r="G39" s="245">
        <v>3.4661819059563612</v>
      </c>
    </row>
    <row r="40" spans="2:7">
      <c r="B40" s="260" t="s">
        <v>67</v>
      </c>
      <c r="C40" s="243">
        <v>16097437.545454519</v>
      </c>
      <c r="D40" s="244">
        <v>200385.84545451775</v>
      </c>
      <c r="E40" s="245">
        <v>1.2605220718664185</v>
      </c>
      <c r="F40" s="244">
        <v>510814.38545451872</v>
      </c>
      <c r="G40" s="245">
        <v>3.2772614068544499</v>
      </c>
    </row>
    <row r="41" spans="2:7">
      <c r="B41" s="260" t="s">
        <v>68</v>
      </c>
      <c r="C41" s="243">
        <v>16162451.6</v>
      </c>
      <c r="D41" s="244">
        <v>65014.054545480758</v>
      </c>
      <c r="E41" s="245">
        <v>0.40387828411758164</v>
      </c>
      <c r="F41" s="244">
        <v>498351.84999999963</v>
      </c>
      <c r="G41" s="245">
        <v>3.1814905290040656</v>
      </c>
    </row>
    <row r="42" spans="2:7">
      <c r="B42" s="260" t="s">
        <v>69</v>
      </c>
      <c r="C42" s="243">
        <v>16183391.990000002</v>
      </c>
      <c r="D42" s="244">
        <v>20940.390000002459</v>
      </c>
      <c r="E42" s="245">
        <v>0.12956196571072098</v>
      </c>
      <c r="F42" s="244">
        <v>479263.46000000276</v>
      </c>
      <c r="G42" s="245">
        <v>3.0518309824353054</v>
      </c>
    </row>
    <row r="43" spans="2:7">
      <c r="B43" s="260" t="s">
        <v>70</v>
      </c>
      <c r="C43" s="243">
        <v>15987629.333333356</v>
      </c>
      <c r="D43" s="244">
        <v>-195762.65666664578</v>
      </c>
      <c r="E43" s="245">
        <v>-1.2096515785294599</v>
      </c>
      <c r="F43" s="244">
        <v>468160.4033333566</v>
      </c>
      <c r="G43" s="245">
        <v>3.0166006674904793</v>
      </c>
    </row>
    <row r="44" spans="2:7">
      <c r="B44" s="261" t="s">
        <v>77</v>
      </c>
      <c r="C44" s="246">
        <v>15987768.42</v>
      </c>
      <c r="D44" s="247">
        <v>139.08666664361954</v>
      </c>
      <c r="E44" s="248">
        <v>8.699642939120622E-4</v>
      </c>
      <c r="F44" s="247">
        <v>448164.8200000003</v>
      </c>
      <c r="G44" s="248">
        <v>2.8840170672049794</v>
      </c>
    </row>
    <row r="45" spans="2:7">
      <c r="B45" s="260" t="s">
        <v>78</v>
      </c>
      <c r="C45" s="243">
        <v>16090646.5156522</v>
      </c>
      <c r="D45" s="244">
        <v>102878.09565220028</v>
      </c>
      <c r="E45" s="245">
        <v>0.64348002141127836</v>
      </c>
      <c r="F45" s="244">
        <v>424193.07565220073</v>
      </c>
      <c r="G45" s="245">
        <v>2.7076522282263369</v>
      </c>
    </row>
    <row r="46" spans="2:7">
      <c r="B46" s="260" t="s">
        <v>79</v>
      </c>
      <c r="C46" s="243">
        <v>16041754.35</v>
      </c>
      <c r="D46" s="244">
        <v>-48892.16565220058</v>
      </c>
      <c r="E46" s="245">
        <v>-0.30385457541834171</v>
      </c>
      <c r="F46" s="244">
        <v>417266.08000000007</v>
      </c>
      <c r="G46" s="245">
        <v>2.6705903757576266</v>
      </c>
    </row>
    <row r="47" spans="2:7">
      <c r="B47" s="260" t="s">
        <v>80</v>
      </c>
      <c r="C47" s="243">
        <v>16076050.370000001</v>
      </c>
      <c r="D47" s="244">
        <v>34296.020000001416</v>
      </c>
      <c r="E47" s="245">
        <v>0.21379220284593714</v>
      </c>
      <c r="F47" s="244">
        <v>371167.03000000119</v>
      </c>
      <c r="G47" s="245">
        <v>2.3633861007718906</v>
      </c>
    </row>
    <row r="48" spans="2:7">
      <c r="B48" s="249">
        <v>2020</v>
      </c>
      <c r="C48" s="250"/>
      <c r="D48" s="251"/>
      <c r="E48" s="252"/>
      <c r="F48" s="251"/>
      <c r="G48" s="252"/>
    </row>
    <row r="49" spans="2:7">
      <c r="B49" s="260" t="s">
        <v>9</v>
      </c>
      <c r="C49" s="240">
        <v>15851141.18</v>
      </c>
      <c r="D49" s="241">
        <v>-224909.19000000134</v>
      </c>
      <c r="E49" s="936">
        <v>-1.399032628186518</v>
      </c>
      <c r="F49" s="241">
        <v>329065.91999999993</v>
      </c>
      <c r="G49" s="936">
        <v>2.1199866286436304</v>
      </c>
    </row>
    <row r="50" spans="2:7">
      <c r="B50" s="260" t="s">
        <v>10</v>
      </c>
      <c r="C50" s="240">
        <v>15929150.699999999</v>
      </c>
      <c r="D50" s="241">
        <v>78009.519999999553</v>
      </c>
      <c r="E50" s="936">
        <v>0.49213819443123441</v>
      </c>
      <c r="F50" s="241">
        <v>344364.59999999963</v>
      </c>
      <c r="G50" s="936">
        <v>2.2096203168293584</v>
      </c>
    </row>
    <row r="51" spans="2:7">
      <c r="B51" s="253" t="s">
        <v>65</v>
      </c>
      <c r="C51" s="243">
        <v>15690349.545454582</v>
      </c>
      <c r="D51" s="244">
        <v>-238801.15454541706</v>
      </c>
      <c r="E51" s="245">
        <v>-1.4991455542285479</v>
      </c>
      <c r="F51" s="244">
        <v>-33160.164545418695</v>
      </c>
      <c r="G51" s="245">
        <v>-0.21089543719573101</v>
      </c>
    </row>
    <row r="52" spans="2:7">
      <c r="B52" s="253" t="s">
        <v>66</v>
      </c>
      <c r="C52" s="243">
        <v>15184891.85</v>
      </c>
      <c r="D52" s="244">
        <v>-505457.69545458257</v>
      </c>
      <c r="E52" s="245">
        <v>-3.2214559273538299</v>
      </c>
      <c r="F52" s="244">
        <v>-712159.85000000149</v>
      </c>
      <c r="G52" s="245">
        <v>-4.4798234505332886</v>
      </c>
    </row>
    <row r="53" spans="2:7">
      <c r="B53" s="260" t="s">
        <v>67</v>
      </c>
      <c r="C53" s="243">
        <v>15272073</v>
      </c>
      <c r="D53" s="244">
        <v>87181.150000000373</v>
      </c>
      <c r="E53" s="245">
        <v>0.57413085889051274</v>
      </c>
      <c r="F53" s="244">
        <v>-825364.54545451887</v>
      </c>
      <c r="G53" s="245">
        <v>-5.1273039148244948</v>
      </c>
    </row>
    <row r="54" spans="2:7">
      <c r="B54" s="260" t="s">
        <v>68</v>
      </c>
      <c r="C54" s="243">
        <v>15314801.363636356</v>
      </c>
      <c r="D54" s="244">
        <v>42728.363636355847</v>
      </c>
      <c r="E54" s="245">
        <v>0.27978103323862058</v>
      </c>
      <c r="F54" s="244">
        <v>-847650.23636364378</v>
      </c>
      <c r="G54" s="245">
        <v>-5.2445647315265234</v>
      </c>
    </row>
    <row r="55" spans="2:7">
      <c r="B55" s="260" t="s">
        <v>69</v>
      </c>
      <c r="C55" s="243">
        <v>15455918</v>
      </c>
      <c r="D55" s="244">
        <v>141116.63636364415</v>
      </c>
      <c r="E55" s="245">
        <v>0.92143954735655598</v>
      </c>
      <c r="F55" s="244">
        <v>-727473.99000000209</v>
      </c>
      <c r="G55" s="245">
        <v>-4.4951885887057585</v>
      </c>
    </row>
    <row r="56" spans="2:7">
      <c r="B56" s="260" t="s">
        <v>70</v>
      </c>
      <c r="C56" s="243">
        <v>15462464</v>
      </c>
      <c r="D56" s="244">
        <v>6546</v>
      </c>
      <c r="E56" s="245">
        <v>4.235270916939271E-2</v>
      </c>
      <c r="F56" s="244">
        <v>-525165.33333335631</v>
      </c>
      <c r="G56" s="245">
        <v>-3.2848230490208721</v>
      </c>
    </row>
    <row r="57" spans="2:7">
      <c r="B57" s="261" t="s">
        <v>77</v>
      </c>
      <c r="C57" s="937">
        <v>15547532.227272708</v>
      </c>
      <c r="D57" s="506">
        <v>85069</v>
      </c>
      <c r="E57" s="938">
        <v>0.55015958176333868</v>
      </c>
      <c r="F57" s="506">
        <v>-440236.19272729196</v>
      </c>
      <c r="G57" s="938">
        <v>-2.7535812451259716</v>
      </c>
    </row>
    <row r="58" spans="2:7">
      <c r="B58" s="260" t="s">
        <v>78</v>
      </c>
      <c r="C58" s="243"/>
      <c r="D58" s="244"/>
      <c r="E58" s="245"/>
      <c r="F58" s="244"/>
      <c r="G58" s="245"/>
    </row>
    <row r="59" spans="2:7">
      <c r="B59" s="260" t="s">
        <v>79</v>
      </c>
      <c r="C59" s="243"/>
      <c r="D59" s="244"/>
      <c r="E59" s="245"/>
      <c r="F59" s="244"/>
      <c r="G59" s="245"/>
    </row>
    <row r="60" spans="2:7">
      <c r="B60" s="260" t="s">
        <v>80</v>
      </c>
      <c r="C60" s="243"/>
      <c r="D60" s="244"/>
      <c r="E60" s="245"/>
      <c r="F60" s="244"/>
      <c r="G60" s="245"/>
    </row>
    <row r="61" spans="2:7">
      <c r="D61" s="620"/>
      <c r="E61" s="621"/>
      <c r="F61" s="622"/>
      <c r="G61" s="623"/>
    </row>
    <row r="62" spans="2:7">
      <c r="B62" s="143" t="s">
        <v>286</v>
      </c>
      <c r="D62" s="175"/>
      <c r="E62" s="175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26" activePane="bottomLeft" state="frozen"/>
      <selection activeCell="L32" sqref="L32"/>
      <selection pane="bottomLeft" activeCell="D34" sqref="D34"/>
    </sheetView>
  </sheetViews>
  <sheetFormatPr baseColWidth="10" defaultColWidth="11.42578125" defaultRowHeight="15"/>
  <cols>
    <col min="1" max="1" width="3" style="263" customWidth="1"/>
    <col min="2" max="2" width="41.7109375" style="264" customWidth="1"/>
    <col min="3" max="3" width="13" style="265" customWidth="1"/>
    <col min="4" max="4" width="12.85546875" style="265" customWidth="1"/>
    <col min="5" max="5" width="10" style="265" customWidth="1"/>
    <col min="6" max="6" width="12.140625" style="265" customWidth="1"/>
    <col min="7" max="7" width="9.5703125" style="266" customWidth="1"/>
    <col min="8" max="16384" width="11.42578125" style="265"/>
  </cols>
  <sheetData>
    <row r="1" spans="1:240" hidden="1">
      <c r="C1" s="264"/>
      <c r="E1" s="264"/>
    </row>
    <row r="2" spans="1:240" hidden="1">
      <c r="C2" s="264"/>
      <c r="E2" s="264"/>
    </row>
    <row r="3" spans="1:240" ht="18" customHeight="1">
      <c r="B3" s="1054" t="s">
        <v>283</v>
      </c>
      <c r="C3" s="1055"/>
      <c r="D3" s="1055"/>
      <c r="E3" s="1055"/>
      <c r="F3" s="1055"/>
      <c r="G3" s="1056"/>
    </row>
    <row r="4" spans="1:240" ht="18.95" customHeight="1">
      <c r="B4" s="1057" t="s">
        <v>222</v>
      </c>
      <c r="C4" s="1058"/>
      <c r="D4" s="1058"/>
      <c r="E4" s="1058"/>
      <c r="F4" s="1058"/>
      <c r="G4" s="1059"/>
    </row>
    <row r="5" spans="1:240" s="270" customFormat="1" ht="19.5">
      <c r="A5" s="268"/>
      <c r="B5" s="1060" t="s">
        <v>132</v>
      </c>
      <c r="C5" s="1063" t="s">
        <v>638</v>
      </c>
      <c r="D5" s="1066" t="s">
        <v>133</v>
      </c>
      <c r="E5" s="1067"/>
      <c r="F5" s="1060" t="s">
        <v>237</v>
      </c>
      <c r="G5" s="1067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69"/>
      <c r="DG5" s="269"/>
      <c r="DH5" s="269"/>
      <c r="DI5" s="269"/>
      <c r="DJ5" s="269"/>
      <c r="DK5" s="269"/>
      <c r="DL5" s="269"/>
      <c r="DM5" s="269"/>
      <c r="DN5" s="269"/>
      <c r="DO5" s="269"/>
      <c r="DP5" s="269"/>
      <c r="DQ5" s="269"/>
      <c r="DR5" s="269"/>
      <c r="DS5" s="269"/>
      <c r="DT5" s="269"/>
      <c r="DU5" s="269"/>
      <c r="DV5" s="269"/>
      <c r="DW5" s="269"/>
      <c r="DX5" s="269"/>
      <c r="DY5" s="269"/>
      <c r="DZ5" s="269"/>
      <c r="EA5" s="269"/>
      <c r="EB5" s="269"/>
      <c r="EC5" s="269"/>
      <c r="ED5" s="269"/>
      <c r="EE5" s="269"/>
      <c r="EF5" s="269"/>
      <c r="EG5" s="269"/>
      <c r="EH5" s="269"/>
      <c r="EI5" s="269"/>
      <c r="EJ5" s="269"/>
      <c r="EK5" s="269"/>
      <c r="EL5" s="269"/>
      <c r="EM5" s="269"/>
      <c r="EN5" s="269"/>
      <c r="EO5" s="269"/>
      <c r="EP5" s="269"/>
      <c r="EQ5" s="269"/>
      <c r="ER5" s="269"/>
      <c r="ES5" s="269"/>
      <c r="ET5" s="269"/>
      <c r="EU5" s="269"/>
      <c r="EV5" s="269"/>
      <c r="EW5" s="269"/>
      <c r="EX5" s="269"/>
      <c r="EY5" s="269"/>
      <c r="EZ5" s="269"/>
      <c r="FA5" s="269"/>
      <c r="FB5" s="269"/>
      <c r="FC5" s="269"/>
      <c r="FD5" s="269"/>
      <c r="FE5" s="269"/>
      <c r="FF5" s="269"/>
      <c r="FG5" s="269"/>
      <c r="FH5" s="269"/>
      <c r="FI5" s="269"/>
      <c r="FJ5" s="269"/>
      <c r="FK5" s="269"/>
      <c r="FL5" s="269"/>
      <c r="FM5" s="269"/>
      <c r="FN5" s="269"/>
      <c r="FO5" s="269"/>
      <c r="FP5" s="269"/>
      <c r="FQ5" s="269"/>
      <c r="FR5" s="269"/>
      <c r="FS5" s="269"/>
      <c r="FT5" s="269"/>
      <c r="FU5" s="269"/>
      <c r="FV5" s="269"/>
      <c r="FW5" s="269"/>
      <c r="FX5" s="269"/>
      <c r="FY5" s="269"/>
      <c r="FZ5" s="269"/>
      <c r="GA5" s="269"/>
      <c r="GB5" s="269"/>
      <c r="GC5" s="269"/>
      <c r="GD5" s="269"/>
      <c r="GE5" s="269"/>
      <c r="GF5" s="269"/>
      <c r="GG5" s="269"/>
      <c r="GH5" s="269"/>
      <c r="GI5" s="269"/>
      <c r="GJ5" s="269"/>
      <c r="GK5" s="269"/>
      <c r="GL5" s="269"/>
      <c r="GM5" s="269"/>
      <c r="GN5" s="269"/>
      <c r="GO5" s="269"/>
      <c r="GP5" s="269"/>
      <c r="GQ5" s="269"/>
      <c r="GR5" s="269"/>
      <c r="GS5" s="269"/>
      <c r="GT5" s="269"/>
      <c r="GU5" s="269"/>
      <c r="GV5" s="269"/>
      <c r="GW5" s="269"/>
      <c r="GX5" s="269"/>
      <c r="GY5" s="269"/>
      <c r="GZ5" s="269"/>
      <c r="HA5" s="269"/>
      <c r="HB5" s="269"/>
      <c r="HC5" s="269"/>
      <c r="HD5" s="269"/>
      <c r="HE5" s="269"/>
      <c r="HF5" s="269"/>
      <c r="HG5" s="269"/>
      <c r="HH5" s="269"/>
      <c r="HI5" s="269"/>
      <c r="HJ5" s="269"/>
      <c r="HK5" s="269"/>
      <c r="HL5" s="269"/>
      <c r="HM5" s="269"/>
      <c r="HN5" s="269"/>
      <c r="HO5" s="269"/>
      <c r="HP5" s="269"/>
      <c r="HQ5" s="269"/>
      <c r="HR5" s="269"/>
      <c r="HS5" s="269"/>
      <c r="HT5" s="269"/>
      <c r="HU5" s="269"/>
      <c r="HV5" s="269"/>
      <c r="HW5" s="269"/>
      <c r="HX5" s="269"/>
      <c r="HY5" s="269"/>
      <c r="HZ5" s="269"/>
      <c r="IA5" s="269"/>
      <c r="IB5" s="269"/>
      <c r="IC5" s="269"/>
      <c r="ID5" s="269"/>
      <c r="IE5" s="269"/>
      <c r="IF5" s="269"/>
    </row>
    <row r="6" spans="1:240" s="270" customFormat="1" ht="14.45" customHeight="1">
      <c r="A6" s="268"/>
      <c r="B6" s="1061"/>
      <c r="C6" s="1064"/>
      <c r="D6" s="1062"/>
      <c r="E6" s="1068"/>
      <c r="F6" s="1062"/>
      <c r="G6" s="10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69"/>
      <c r="BX6" s="269"/>
      <c r="BY6" s="269"/>
      <c r="BZ6" s="269"/>
      <c r="CA6" s="269"/>
      <c r="CB6" s="269"/>
      <c r="CC6" s="269"/>
      <c r="CD6" s="269"/>
      <c r="CE6" s="269"/>
      <c r="CF6" s="269"/>
      <c r="CG6" s="269"/>
      <c r="CH6" s="269"/>
      <c r="CI6" s="269"/>
      <c r="CJ6" s="269"/>
      <c r="CK6" s="269"/>
      <c r="CL6" s="269"/>
      <c r="CM6" s="269"/>
      <c r="CN6" s="269"/>
      <c r="CO6" s="269"/>
      <c r="CP6" s="269"/>
      <c r="CQ6" s="269"/>
      <c r="CR6" s="269"/>
      <c r="CS6" s="269"/>
      <c r="CT6" s="269"/>
      <c r="CU6" s="269"/>
      <c r="CV6" s="269"/>
      <c r="CW6" s="269"/>
      <c r="CX6" s="269"/>
      <c r="CY6" s="269"/>
      <c r="CZ6" s="269"/>
      <c r="DA6" s="269"/>
      <c r="DB6" s="269"/>
      <c r="DC6" s="269"/>
      <c r="DD6" s="269"/>
      <c r="DE6" s="269"/>
      <c r="DF6" s="269"/>
      <c r="DG6" s="269"/>
      <c r="DH6" s="269"/>
      <c r="DI6" s="269"/>
      <c r="DJ6" s="269"/>
      <c r="DK6" s="269"/>
      <c r="DL6" s="269"/>
      <c r="DM6" s="269"/>
      <c r="DN6" s="269"/>
      <c r="DO6" s="269"/>
      <c r="DP6" s="269"/>
      <c r="DQ6" s="269"/>
      <c r="DR6" s="269"/>
      <c r="DS6" s="269"/>
      <c r="DT6" s="269"/>
      <c r="DU6" s="269"/>
      <c r="DV6" s="269"/>
      <c r="DW6" s="269"/>
      <c r="DX6" s="269"/>
      <c r="DY6" s="269"/>
      <c r="DZ6" s="269"/>
      <c r="EA6" s="269"/>
      <c r="EB6" s="269"/>
      <c r="EC6" s="269"/>
      <c r="ED6" s="269"/>
      <c r="EE6" s="269"/>
      <c r="EF6" s="269"/>
      <c r="EG6" s="269"/>
      <c r="EH6" s="269"/>
      <c r="EI6" s="269"/>
      <c r="EJ6" s="269"/>
      <c r="EK6" s="269"/>
      <c r="EL6" s="269"/>
      <c r="EM6" s="269"/>
      <c r="EN6" s="269"/>
      <c r="EO6" s="269"/>
      <c r="EP6" s="269"/>
      <c r="EQ6" s="269"/>
      <c r="ER6" s="269"/>
      <c r="ES6" s="269"/>
      <c r="ET6" s="269"/>
      <c r="EU6" s="269"/>
      <c r="EV6" s="269"/>
      <c r="EW6" s="269"/>
      <c r="EX6" s="269"/>
      <c r="EY6" s="269"/>
      <c r="EZ6" s="269"/>
      <c r="FA6" s="269"/>
      <c r="FB6" s="269"/>
      <c r="FC6" s="269"/>
      <c r="FD6" s="269"/>
      <c r="FE6" s="269"/>
      <c r="FF6" s="269"/>
      <c r="FG6" s="269"/>
      <c r="FH6" s="269"/>
      <c r="FI6" s="269"/>
      <c r="FJ6" s="269"/>
      <c r="FK6" s="269"/>
      <c r="FL6" s="269"/>
      <c r="FM6" s="269"/>
      <c r="FN6" s="269"/>
      <c r="FO6" s="269"/>
      <c r="FP6" s="269"/>
      <c r="FQ6" s="269"/>
      <c r="FR6" s="269"/>
      <c r="FS6" s="269"/>
      <c r="FT6" s="269"/>
      <c r="FU6" s="269"/>
      <c r="FV6" s="269"/>
      <c r="FW6" s="269"/>
      <c r="FX6" s="269"/>
      <c r="FY6" s="269"/>
      <c r="FZ6" s="269"/>
      <c r="GA6" s="269"/>
      <c r="GB6" s="269"/>
      <c r="GC6" s="269"/>
      <c r="GD6" s="269"/>
      <c r="GE6" s="269"/>
      <c r="GF6" s="269"/>
      <c r="GG6" s="269"/>
      <c r="GH6" s="269"/>
      <c r="GI6" s="269"/>
      <c r="GJ6" s="269"/>
      <c r="GK6" s="269"/>
      <c r="GL6" s="269"/>
      <c r="GM6" s="269"/>
      <c r="GN6" s="269"/>
      <c r="GO6" s="269"/>
      <c r="GP6" s="269"/>
      <c r="GQ6" s="269"/>
      <c r="GR6" s="269"/>
      <c r="GS6" s="269"/>
      <c r="GT6" s="269"/>
      <c r="GU6" s="269"/>
      <c r="GV6" s="269"/>
      <c r="GW6" s="269"/>
      <c r="GX6" s="269"/>
      <c r="GY6" s="269"/>
      <c r="GZ6" s="269"/>
      <c r="HA6" s="269"/>
      <c r="HB6" s="269"/>
      <c r="HC6" s="269"/>
      <c r="HD6" s="269"/>
      <c r="HE6" s="269"/>
      <c r="HF6" s="269"/>
      <c r="HG6" s="269"/>
      <c r="HH6" s="269"/>
      <c r="HI6" s="269"/>
      <c r="HJ6" s="269"/>
      <c r="HK6" s="269"/>
      <c r="HL6" s="269"/>
      <c r="HM6" s="269"/>
      <c r="HN6" s="269"/>
      <c r="HO6" s="269"/>
      <c r="HP6" s="269"/>
      <c r="HQ6" s="269"/>
      <c r="HR6" s="269"/>
      <c r="HS6" s="269"/>
      <c r="HT6" s="269"/>
      <c r="HU6" s="269"/>
      <c r="HV6" s="269"/>
      <c r="HW6" s="269"/>
      <c r="HX6" s="269"/>
      <c r="HY6" s="269"/>
      <c r="HZ6" s="269"/>
      <c r="IA6" s="269"/>
      <c r="IB6" s="269"/>
      <c r="IC6" s="269"/>
      <c r="ID6" s="269"/>
      <c r="IE6" s="269"/>
      <c r="IF6" s="269"/>
    </row>
    <row r="7" spans="1:240" s="270" customFormat="1" ht="20.25" customHeight="1">
      <c r="A7" s="268"/>
      <c r="B7" s="1062"/>
      <c r="C7" s="1065"/>
      <c r="D7" s="271" t="s">
        <v>11</v>
      </c>
      <c r="E7" s="272" t="s">
        <v>8</v>
      </c>
      <c r="F7" s="271" t="s">
        <v>11</v>
      </c>
      <c r="G7" s="272" t="s">
        <v>8</v>
      </c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69"/>
      <c r="FB7" s="269"/>
      <c r="FC7" s="269"/>
      <c r="FD7" s="269"/>
      <c r="FE7" s="269"/>
      <c r="FF7" s="269"/>
      <c r="FG7" s="269"/>
      <c r="FH7" s="269"/>
      <c r="FI7" s="269"/>
      <c r="FJ7" s="269"/>
      <c r="FK7" s="269"/>
      <c r="FL7" s="269"/>
      <c r="FM7" s="269"/>
      <c r="FN7" s="269"/>
      <c r="FO7" s="269"/>
      <c r="FP7" s="269"/>
      <c r="FQ7" s="269"/>
      <c r="FR7" s="269"/>
      <c r="FS7" s="269"/>
      <c r="FT7" s="269"/>
      <c r="FU7" s="269"/>
      <c r="FV7" s="269"/>
      <c r="FW7" s="269"/>
      <c r="FX7" s="269"/>
      <c r="FY7" s="269"/>
      <c r="FZ7" s="269"/>
      <c r="GA7" s="269"/>
      <c r="GB7" s="269"/>
      <c r="GC7" s="269"/>
      <c r="GD7" s="269"/>
      <c r="GE7" s="269"/>
      <c r="GF7" s="269"/>
      <c r="GG7" s="269"/>
      <c r="GH7" s="269"/>
      <c r="GI7" s="269"/>
      <c r="GJ7" s="269"/>
      <c r="GK7" s="269"/>
      <c r="GL7" s="269"/>
      <c r="GM7" s="269"/>
      <c r="GN7" s="269"/>
      <c r="GO7" s="269"/>
      <c r="GP7" s="269"/>
      <c r="GQ7" s="269"/>
      <c r="GR7" s="269"/>
      <c r="GS7" s="269"/>
      <c r="GT7" s="269"/>
      <c r="GU7" s="269"/>
      <c r="GV7" s="269"/>
      <c r="GW7" s="269"/>
      <c r="GX7" s="269"/>
      <c r="GY7" s="269"/>
      <c r="GZ7" s="269"/>
      <c r="HA7" s="269"/>
      <c r="HB7" s="269"/>
      <c r="HC7" s="269"/>
      <c r="HD7" s="269"/>
      <c r="HE7" s="269"/>
      <c r="HF7" s="269"/>
      <c r="HG7" s="269"/>
      <c r="HH7" s="269"/>
      <c r="HI7" s="269"/>
      <c r="HJ7" s="269"/>
      <c r="HK7" s="269"/>
      <c r="HL7" s="269"/>
      <c r="HM7" s="269"/>
      <c r="HN7" s="269"/>
      <c r="HO7" s="269"/>
      <c r="HP7" s="269"/>
      <c r="HQ7" s="269"/>
      <c r="HR7" s="269"/>
      <c r="HS7" s="269"/>
      <c r="HT7" s="269"/>
      <c r="HU7" s="269"/>
      <c r="HV7" s="269"/>
      <c r="HW7" s="269"/>
      <c r="HX7" s="269"/>
      <c r="HY7" s="269"/>
      <c r="HZ7" s="269"/>
      <c r="IA7" s="269"/>
      <c r="IB7" s="269"/>
      <c r="IC7" s="269"/>
      <c r="ID7" s="269"/>
      <c r="IE7" s="269"/>
      <c r="IF7" s="269"/>
    </row>
    <row r="8" spans="1:240" s="277" customFormat="1" ht="28.5" customHeight="1">
      <c r="A8" s="273"/>
      <c r="B8" s="274" t="s">
        <v>135</v>
      </c>
      <c r="C8" s="6">
        <v>78907.727272727294</v>
      </c>
      <c r="D8" s="275">
        <v>883.96536796540022</v>
      </c>
      <c r="E8" s="276">
        <v>1.1329437935130526E-2</v>
      </c>
      <c r="F8" s="275">
        <v>2656.203463203492</v>
      </c>
      <c r="G8" s="276">
        <v>3.4834759103813839E-2</v>
      </c>
    </row>
    <row r="9" spans="1:240" s="277" customFormat="1" ht="24.95" customHeight="1">
      <c r="A9" s="273"/>
      <c r="B9" s="274" t="s">
        <v>136</v>
      </c>
      <c r="C9" s="6">
        <v>18738.409090909099</v>
      </c>
      <c r="D9" s="275">
        <v>-165.68614718610115</v>
      </c>
      <c r="E9" s="276">
        <v>-8.7645637148617839E-3</v>
      </c>
      <c r="F9" s="275">
        <v>-930.87662337660004</v>
      </c>
      <c r="G9" s="276">
        <v>-4.7326407115053981E-2</v>
      </c>
    </row>
    <row r="10" spans="1:240" s="277" customFormat="1" ht="27.2" customHeight="1">
      <c r="A10" s="273"/>
      <c r="B10" s="274" t="s">
        <v>137</v>
      </c>
      <c r="C10" s="6">
        <v>1821103.13636364</v>
      </c>
      <c r="D10" s="275">
        <v>13359.326839830028</v>
      </c>
      <c r="E10" s="276">
        <v>7.390055365947612E-3</v>
      </c>
      <c r="F10" s="275">
        <v>-47550.958874460077</v>
      </c>
      <c r="G10" s="276">
        <v>-2.5446635091874059E-2</v>
      </c>
    </row>
    <row r="11" spans="1:240" s="277" customFormat="1" ht="30.95" customHeight="1">
      <c r="A11" s="273"/>
      <c r="B11" s="274" t="s">
        <v>138</v>
      </c>
      <c r="C11" s="6">
        <v>34019.5454545455</v>
      </c>
      <c r="D11" s="275">
        <v>36.497835497902997</v>
      </c>
      <c r="E11" s="276">
        <v>1.0740012463581472E-3</v>
      </c>
      <c r="F11" s="275">
        <v>-972.97835497830238</v>
      </c>
      <c r="G11" s="276">
        <v>-2.7805320938682598E-2</v>
      </c>
    </row>
    <row r="12" spans="1:240" s="277" customFormat="1" ht="35.85" customHeight="1">
      <c r="A12" s="273"/>
      <c r="B12" s="274" t="s">
        <v>139</v>
      </c>
      <c r="C12" s="6">
        <v>150593.636363636</v>
      </c>
      <c r="D12" s="275">
        <v>-2080.2207792210102</v>
      </c>
      <c r="E12" s="276">
        <v>-1.3625258561945852E-2</v>
      </c>
      <c r="F12" s="275">
        <v>1893.8744588739937</v>
      </c>
      <c r="G12" s="276">
        <v>1.2736230607329091E-2</v>
      </c>
    </row>
    <row r="13" spans="1:240" s="277" customFormat="1" ht="26.25" customHeight="1">
      <c r="A13" s="273"/>
      <c r="B13" s="274" t="s">
        <v>96</v>
      </c>
      <c r="C13" s="6">
        <v>861646.54545454599</v>
      </c>
      <c r="D13" s="275">
        <v>4457.1168831170071</v>
      </c>
      <c r="E13" s="276">
        <v>5.1996871806330169E-3</v>
      </c>
      <c r="F13" s="275">
        <v>-8283.1212121209828</v>
      </c>
      <c r="G13" s="276">
        <v>-9.521598733216674E-3</v>
      </c>
    </row>
    <row r="14" spans="1:240" s="277" customFormat="1" ht="30.95" customHeight="1">
      <c r="A14" s="273"/>
      <c r="B14" s="274" t="s">
        <v>156</v>
      </c>
      <c r="C14" s="6">
        <v>2381789.4090909101</v>
      </c>
      <c r="D14" s="275">
        <v>-20002.067099569831</v>
      </c>
      <c r="E14" s="276">
        <v>-8.3279782186984619E-3</v>
      </c>
      <c r="F14" s="275">
        <v>-76700.495670990087</v>
      </c>
      <c r="G14" s="276">
        <v>-3.1198214612322528E-2</v>
      </c>
    </row>
    <row r="15" spans="1:240" s="277" customFormat="1" ht="26.25" customHeight="1">
      <c r="A15" s="273"/>
      <c r="B15" s="274" t="s">
        <v>140</v>
      </c>
      <c r="C15" s="6">
        <v>715407.818181818</v>
      </c>
      <c r="D15" s="275">
        <v>6600.0086580079515</v>
      </c>
      <c r="E15" s="276">
        <v>9.3114220375787315E-3</v>
      </c>
      <c r="F15" s="275">
        <v>-25806.038961039041</v>
      </c>
      <c r="G15" s="276">
        <v>-3.481591542353657E-2</v>
      </c>
    </row>
    <row r="16" spans="1:240" s="277" customFormat="1" ht="25.5" customHeight="1">
      <c r="A16" s="273"/>
      <c r="B16" s="274" t="s">
        <v>141</v>
      </c>
      <c r="C16" s="6">
        <v>1198559.0454545501</v>
      </c>
      <c r="D16" s="275">
        <v>-47353.287878779927</v>
      </c>
      <c r="E16" s="276">
        <v>-3.8006917992448375E-2</v>
      </c>
      <c r="F16" s="275">
        <v>-241293.43073592987</v>
      </c>
      <c r="G16" s="276">
        <v>-0.16758205074893306</v>
      </c>
    </row>
    <row r="17" spans="1:7" s="277" customFormat="1" ht="25.5" customHeight="1">
      <c r="A17" s="273"/>
      <c r="B17" s="274" t="s">
        <v>142</v>
      </c>
      <c r="C17" s="6">
        <v>504766.636363636</v>
      </c>
      <c r="D17" s="275">
        <v>4501.6363636360038</v>
      </c>
      <c r="E17" s="276">
        <v>8.9985035204060981E-3</v>
      </c>
      <c r="F17" s="275">
        <v>5358.6363636360038</v>
      </c>
      <c r="G17" s="276">
        <v>1.072997702006373E-2</v>
      </c>
    </row>
    <row r="18" spans="1:7" s="277" customFormat="1" ht="26.25" customHeight="1">
      <c r="A18" s="273"/>
      <c r="B18" s="274" t="s">
        <v>149</v>
      </c>
      <c r="C18" s="6">
        <v>319381.772727273</v>
      </c>
      <c r="D18" s="275">
        <v>43.62987012998201</v>
      </c>
      <c r="E18" s="276">
        <v>1.3662592805108176E-4</v>
      </c>
      <c r="F18" s="275">
        <v>-1357.370129870018</v>
      </c>
      <c r="G18" s="276">
        <v>-4.2320064765982712E-3</v>
      </c>
    </row>
    <row r="19" spans="1:7" s="277" customFormat="1" ht="28.5" customHeight="1">
      <c r="A19" s="273"/>
      <c r="B19" s="274" t="s">
        <v>143</v>
      </c>
      <c r="C19" s="6">
        <v>95233.5</v>
      </c>
      <c r="D19" s="275">
        <v>-399.30952380949748</v>
      </c>
      <c r="E19" s="276">
        <v>-4.1754448687412182E-3</v>
      </c>
      <c r="F19" s="275">
        <v>-3680.880952381005</v>
      </c>
      <c r="G19" s="276">
        <v>-3.7212798755249188E-2</v>
      </c>
    </row>
    <row r="20" spans="1:7" s="277" customFormat="1" ht="30.95" customHeight="1">
      <c r="A20" s="273"/>
      <c r="B20" s="274" t="s">
        <v>150</v>
      </c>
      <c r="C20" s="6">
        <v>748479.136363636</v>
      </c>
      <c r="D20" s="275">
        <v>6101.8030303029809</v>
      </c>
      <c r="E20" s="276">
        <v>8.2192744259923511E-3</v>
      </c>
      <c r="F20" s="275">
        <v>-10216.530303030973</v>
      </c>
      <c r="G20" s="276">
        <v>-1.3465913609230662E-2</v>
      </c>
    </row>
    <row r="21" spans="1:7" s="277" customFormat="1" ht="32.450000000000003" customHeight="1">
      <c r="A21" s="273"/>
      <c r="B21" s="274" t="s">
        <v>151</v>
      </c>
      <c r="C21" s="6">
        <v>1310946.36363636</v>
      </c>
      <c r="D21" s="275">
        <v>40005.268398259999</v>
      </c>
      <c r="E21" s="276">
        <v>3.1476886338910326E-2</v>
      </c>
      <c r="F21" s="275">
        <v>-52070.1125541199</v>
      </c>
      <c r="G21" s="276">
        <v>-3.8202115281578686E-2</v>
      </c>
    </row>
    <row r="22" spans="1:7" s="277" customFormat="1" ht="30.95" customHeight="1">
      <c r="A22" s="273"/>
      <c r="B22" s="274" t="s">
        <v>152</v>
      </c>
      <c r="C22" s="6">
        <v>1108205.18181818</v>
      </c>
      <c r="D22" s="275">
        <v>-1954.2943722999189</v>
      </c>
      <c r="E22" s="276">
        <v>-1.7603726439431311E-3</v>
      </c>
      <c r="F22" s="275">
        <v>14077.515151510015</v>
      </c>
      <c r="G22" s="276">
        <v>1.2866428279250108E-2</v>
      </c>
    </row>
    <row r="23" spans="1:7" s="277" customFormat="1" ht="25.5" customHeight="1">
      <c r="A23" s="273"/>
      <c r="B23" s="274" t="s">
        <v>144</v>
      </c>
      <c r="C23" s="6">
        <v>830171.54545454599</v>
      </c>
      <c r="D23" s="275">
        <v>55428.212121212971</v>
      </c>
      <c r="E23" s="276">
        <v>7.1543967836074307E-2</v>
      </c>
      <c r="F23" s="275">
        <v>27913.164502165047</v>
      </c>
      <c r="G23" s="276">
        <v>3.4793235153278923E-2</v>
      </c>
    </row>
    <row r="24" spans="1:7" s="277" customFormat="1" ht="30.95" customHeight="1">
      <c r="A24" s="273"/>
      <c r="B24" s="274" t="s">
        <v>153</v>
      </c>
      <c r="C24" s="6">
        <v>1692032.8181818165</v>
      </c>
      <c r="D24" s="275">
        <v>-1979.0865800916217</v>
      </c>
      <c r="E24" s="276">
        <v>-1.1682837496763687E-3</v>
      </c>
      <c r="F24" s="275">
        <v>55959.627705630846</v>
      </c>
      <c r="G24" s="276">
        <v>3.4203621226348346E-2</v>
      </c>
    </row>
    <row r="25" spans="1:7" s="277" customFormat="1" ht="30.95" customHeight="1">
      <c r="A25" s="273"/>
      <c r="B25" s="274" t="s">
        <v>154</v>
      </c>
      <c r="C25" s="6">
        <v>222512.181818182</v>
      </c>
      <c r="D25" s="275">
        <v>-6227.6277056279941</v>
      </c>
      <c r="E25" s="276">
        <v>-2.7225814861840836E-2</v>
      </c>
      <c r="F25" s="275">
        <v>-31443.961038960988</v>
      </c>
      <c r="G25" s="276">
        <v>-0.12381650109030462</v>
      </c>
    </row>
    <row r="26" spans="1:7" s="277" customFormat="1" ht="25.5" customHeight="1">
      <c r="A26" s="273"/>
      <c r="B26" s="274" t="s">
        <v>145</v>
      </c>
      <c r="C26" s="6">
        <v>307377.681818182</v>
      </c>
      <c r="D26" s="275">
        <v>862.53896103898296</v>
      </c>
      <c r="E26" s="276">
        <v>2.8140174511410709E-3</v>
      </c>
      <c r="F26" s="275">
        <v>-22567.937229436997</v>
      </c>
      <c r="G26" s="276">
        <v>-6.8398960090995775E-2</v>
      </c>
    </row>
    <row r="27" spans="1:7" s="277" customFormat="1" ht="53.45" customHeight="1">
      <c r="A27" s="273"/>
      <c r="B27" s="274" t="s">
        <v>146</v>
      </c>
      <c r="C27" s="6">
        <v>43005.5454545455</v>
      </c>
      <c r="D27" s="275">
        <v>-3013.3116883116018</v>
      </c>
      <c r="E27" s="276">
        <v>-6.5479933127355339E-2</v>
      </c>
      <c r="F27" s="275">
        <v>-892.83549783540366</v>
      </c>
      <c r="G27" s="276">
        <v>-2.0338688545345485E-2</v>
      </c>
    </row>
    <row r="28" spans="1:7" s="277" customFormat="1" ht="30.95" customHeight="1">
      <c r="A28" s="273"/>
      <c r="B28" s="274" t="s">
        <v>147</v>
      </c>
      <c r="C28" s="6">
        <v>3345.1818181818198</v>
      </c>
      <c r="D28" s="275">
        <v>-18.818181818180165</v>
      </c>
      <c r="E28" s="276">
        <v>-5.5939898389358866E-3</v>
      </c>
      <c r="F28" s="275">
        <v>1.5151515151496824</v>
      </c>
      <c r="G28" s="276">
        <v>4.5314071831814573E-4</v>
      </c>
    </row>
    <row r="29" spans="1:7" s="282" customFormat="1" ht="23.85" customHeight="1">
      <c r="A29" s="278"/>
      <c r="B29" s="279" t="s">
        <v>187</v>
      </c>
      <c r="C29" s="280">
        <v>14446222.81818182</v>
      </c>
      <c r="D29" s="7">
        <v>49086.29437228106</v>
      </c>
      <c r="E29" s="281">
        <v>3.4094484199065356E-3</v>
      </c>
      <c r="F29" s="7">
        <v>-415906.99134199694</v>
      </c>
      <c r="G29" s="281">
        <v>-2.7984346568920349E-2</v>
      </c>
    </row>
    <row r="30" spans="1:7" ht="6" customHeight="1">
      <c r="B30" s="283"/>
      <c r="C30" s="284"/>
      <c r="D30" s="284"/>
      <c r="E30" s="284"/>
      <c r="F30" s="284"/>
      <c r="G30" s="285"/>
    </row>
    <row r="31" spans="1:7" s="277" customFormat="1" ht="22.7" customHeight="1">
      <c r="A31" s="273"/>
      <c r="B31" s="286" t="s">
        <v>188</v>
      </c>
      <c r="C31" s="6">
        <v>726914.04545454599</v>
      </c>
      <c r="D31" s="275">
        <v>35525.045454545994</v>
      </c>
      <c r="E31" s="276">
        <v>5.1382138643435216E-2</v>
      </c>
      <c r="F31" s="275">
        <v>-3020.714545454015</v>
      </c>
      <c r="G31" s="276">
        <v>-4.1383349731886065E-3</v>
      </c>
    </row>
    <row r="32" spans="1:7" s="277" customFormat="1" ht="21.6" hidden="1" customHeight="1">
      <c r="A32" s="273"/>
      <c r="B32" s="286"/>
      <c r="C32" s="6"/>
      <c r="D32" s="275"/>
      <c r="E32" s="276"/>
      <c r="F32" s="275"/>
      <c r="G32" s="287"/>
    </row>
    <row r="33" spans="1:7" s="277" customFormat="1" ht="22.7" customHeight="1">
      <c r="A33" s="273"/>
      <c r="B33" s="286" t="s">
        <v>189</v>
      </c>
      <c r="C33" s="6">
        <v>374395.363636364</v>
      </c>
      <c r="D33" s="275">
        <v>457.36363636399619</v>
      </c>
      <c r="E33" s="276">
        <v>1.2231001833566957E-3</v>
      </c>
      <c r="F33" s="275">
        <v>-21308.486363635981</v>
      </c>
      <c r="G33" s="276">
        <v>-5.3849580598308466E-2</v>
      </c>
    </row>
    <row r="34" spans="1:7" s="282" customFormat="1" ht="24.95" customHeight="1">
      <c r="A34" s="278"/>
      <c r="B34" s="279" t="s">
        <v>190</v>
      </c>
      <c r="C34" s="280">
        <v>15547532.22727273</v>
      </c>
      <c r="D34" s="7">
        <v>85068.703463191167</v>
      </c>
      <c r="E34" s="281">
        <v>5.501626783610547E-3</v>
      </c>
      <c r="F34" s="7">
        <v>-440236.19225108624</v>
      </c>
      <c r="G34" s="281">
        <v>-2.7535812422294192E-2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P259"/>
  <sheetViews>
    <sheetView showGridLines="0" showRowColHeaders="0" zoomScaleNormal="100" workbookViewId="0">
      <selection activeCell="K20" sqref="K20"/>
    </sheetView>
  </sheetViews>
  <sheetFormatPr baseColWidth="10" defaultColWidth="11.42578125" defaultRowHeight="15"/>
  <cols>
    <col min="1" max="1" width="3.140625" style="263" customWidth="1"/>
    <col min="2" max="2" width="9.85546875" style="290" customWidth="1"/>
    <col min="3" max="3" width="36.140625" style="289" customWidth="1"/>
    <col min="4" max="4" width="15.85546875" style="289" customWidth="1"/>
    <col min="5" max="5" width="15.42578125" style="291" customWidth="1"/>
    <col min="6" max="6" width="12.7109375" style="289" customWidth="1"/>
    <col min="7" max="16384" width="11.42578125" style="289"/>
  </cols>
  <sheetData>
    <row r="1" spans="1:16" ht="44.45" customHeight="1">
      <c r="B1" s="1069" t="s">
        <v>245</v>
      </c>
      <c r="C1" s="1070"/>
      <c r="D1" s="1070"/>
      <c r="E1" s="1070"/>
      <c r="F1" s="1070"/>
      <c r="G1" s="1071"/>
      <c r="H1" s="431"/>
      <c r="I1" s="431"/>
      <c r="J1" s="431"/>
      <c r="K1" s="431"/>
      <c r="L1" s="431"/>
      <c r="M1" s="432"/>
      <c r="N1" s="431"/>
      <c r="O1" s="431"/>
      <c r="P1" s="431"/>
    </row>
    <row r="2" spans="1:16" ht="25.5" customHeight="1">
      <c r="B2" s="1072"/>
      <c r="C2" s="1073"/>
      <c r="D2" s="1076">
        <v>43678</v>
      </c>
      <c r="E2" s="1076">
        <v>44044</v>
      </c>
      <c r="F2" s="1078" t="s">
        <v>230</v>
      </c>
      <c r="G2" s="1079"/>
      <c r="H2" s="437"/>
      <c r="I2" s="431"/>
      <c r="J2" s="431"/>
      <c r="K2" s="431"/>
      <c r="L2" s="431"/>
      <c r="M2" s="431"/>
      <c r="N2" s="431"/>
      <c r="O2" s="431"/>
      <c r="P2" s="431"/>
    </row>
    <row r="3" spans="1:16" ht="29.25" customHeight="1">
      <c r="B3" s="1074"/>
      <c r="C3" s="1075"/>
      <c r="D3" s="1077"/>
      <c r="E3" s="1077"/>
      <c r="F3" s="292" t="s">
        <v>11</v>
      </c>
      <c r="G3" s="292" t="s">
        <v>13</v>
      </c>
      <c r="H3" s="437"/>
      <c r="I3" s="431"/>
      <c r="J3" s="433"/>
      <c r="K3" s="433"/>
      <c r="L3" s="431"/>
      <c r="M3" s="431"/>
      <c r="N3" s="431"/>
      <c r="O3" s="431"/>
      <c r="P3" s="431"/>
    </row>
    <row r="4" spans="1:16" ht="39.75" customHeight="1">
      <c r="A4" s="268"/>
      <c r="B4" s="624"/>
      <c r="C4" s="625" t="s">
        <v>231</v>
      </c>
      <c r="D4" s="626">
        <v>347700</v>
      </c>
      <c r="E4" s="626">
        <v>351485</v>
      </c>
      <c r="F4" s="626">
        <v>3785</v>
      </c>
      <c r="G4" s="627">
        <v>1.0885821110152349E-2</v>
      </c>
      <c r="H4" s="437"/>
      <c r="I4" s="431"/>
      <c r="J4" s="434"/>
      <c r="K4" s="434"/>
      <c r="L4" s="431"/>
      <c r="M4" s="431"/>
      <c r="N4" s="431"/>
      <c r="O4" s="431"/>
      <c r="P4" s="431"/>
    </row>
    <row r="5" spans="1:16" ht="39.75" customHeight="1">
      <c r="A5" s="268"/>
      <c r="B5" s="624"/>
      <c r="C5" s="625" t="s">
        <v>232</v>
      </c>
      <c r="D5" s="626">
        <v>1511596</v>
      </c>
      <c r="E5" s="626">
        <v>1567152</v>
      </c>
      <c r="F5" s="626">
        <v>55556</v>
      </c>
      <c r="G5" s="627">
        <v>3.6753206544605899E-2</v>
      </c>
      <c r="H5" s="437"/>
      <c r="I5" s="431"/>
      <c r="J5" s="434"/>
      <c r="K5" s="434"/>
      <c r="L5" s="431"/>
      <c r="M5" s="431"/>
      <c r="N5" s="431"/>
      <c r="O5" s="431"/>
      <c r="P5" s="431"/>
    </row>
    <row r="6" spans="1:16" ht="28.5" customHeight="1">
      <c r="A6" s="268"/>
      <c r="B6" s="624"/>
      <c r="C6" s="625" t="s">
        <v>233</v>
      </c>
      <c r="D6" s="626">
        <v>721032</v>
      </c>
      <c r="E6" s="626">
        <v>706988</v>
      </c>
      <c r="F6" s="626">
        <v>-14044</v>
      </c>
      <c r="G6" s="627">
        <v>-1.9477637608317E-2</v>
      </c>
      <c r="H6" s="437"/>
      <c r="I6" s="431"/>
      <c r="J6" s="434"/>
      <c r="K6" s="434"/>
      <c r="L6" s="431"/>
      <c r="M6" s="431"/>
      <c r="N6" s="431"/>
      <c r="O6" s="431"/>
      <c r="P6" s="431"/>
    </row>
    <row r="7" spans="1:16" ht="39.75" customHeight="1">
      <c r="A7" s="273"/>
      <c r="B7" s="293"/>
      <c r="C7" s="294" t="s">
        <v>234</v>
      </c>
      <c r="D7" s="295">
        <v>2580328</v>
      </c>
      <c r="E7" s="295">
        <v>2625625</v>
      </c>
      <c r="F7" s="295">
        <v>45297</v>
      </c>
      <c r="G7" s="296">
        <v>1.7554744978157899E-2</v>
      </c>
      <c r="H7" s="438"/>
      <c r="I7" s="435"/>
      <c r="J7" s="434"/>
      <c r="K7" s="434"/>
      <c r="L7" s="435"/>
      <c r="M7" s="435"/>
      <c r="N7" s="431"/>
      <c r="O7" s="431"/>
      <c r="P7" s="431"/>
    </row>
    <row r="8" spans="1:16" ht="15.6" hidden="1" customHeight="1">
      <c r="A8" s="273"/>
      <c r="D8" s="291">
        <f>SUM(D4:D6)</f>
        <v>2580328</v>
      </c>
      <c r="E8" s="291">
        <v>2262409</v>
      </c>
      <c r="F8" s="291">
        <f>E7-D7</f>
        <v>45297</v>
      </c>
      <c r="H8" s="431"/>
      <c r="I8" s="431"/>
      <c r="J8" s="431"/>
      <c r="K8" s="431"/>
      <c r="L8" s="431"/>
      <c r="M8" s="431"/>
      <c r="N8" s="431"/>
      <c r="O8" s="431"/>
      <c r="P8" s="431"/>
    </row>
    <row r="9" spans="1:16" hidden="1">
      <c r="A9" s="273"/>
      <c r="E9" s="289"/>
      <c r="H9" s="431"/>
      <c r="I9" s="431"/>
      <c r="J9" s="431"/>
      <c r="K9" s="431"/>
      <c r="L9" s="431"/>
      <c r="M9" s="431"/>
      <c r="N9" s="431"/>
      <c r="O9" s="431"/>
      <c r="P9" s="431"/>
    </row>
    <row r="10" spans="1:16" hidden="1">
      <c r="A10" s="273"/>
      <c r="D10" s="291">
        <f>SUM(D4:D6)</f>
        <v>2580328</v>
      </c>
      <c r="E10" s="291">
        <f>SUM(E4:E6)</f>
        <v>2625625</v>
      </c>
      <c r="F10" s="291">
        <f>D10-E10</f>
        <v>-45297</v>
      </c>
      <c r="H10" s="431"/>
      <c r="I10" s="431"/>
      <c r="J10" s="431"/>
      <c r="K10" s="431"/>
      <c r="L10" s="431"/>
      <c r="M10" s="431"/>
      <c r="N10" s="431"/>
      <c r="O10" s="431"/>
      <c r="P10" s="431"/>
    </row>
    <row r="11" spans="1:16">
      <c r="A11" s="273"/>
      <c r="H11" s="431"/>
      <c r="I11" s="431"/>
      <c r="J11" s="436"/>
      <c r="K11" s="436"/>
      <c r="L11" s="431"/>
      <c r="M11" s="431"/>
      <c r="N11" s="431"/>
      <c r="O11" s="431"/>
      <c r="P11" s="431"/>
    </row>
    <row r="12" spans="1:16" ht="25.35" customHeight="1">
      <c r="A12" s="273"/>
    </row>
    <row r="13" spans="1:16" ht="31.15" customHeight="1">
      <c r="A13" s="273"/>
      <c r="J13" s="291"/>
    </row>
    <row r="14" spans="1:16">
      <c r="A14" s="273"/>
    </row>
    <row r="15" spans="1:16" ht="10.5" customHeight="1">
      <c r="A15" s="273"/>
    </row>
    <row r="16" spans="1:16" ht="10.5" customHeight="1">
      <c r="A16" s="273"/>
    </row>
    <row r="17" spans="1:1" ht="10.5" customHeight="1">
      <c r="A17" s="273"/>
    </row>
    <row r="18" spans="1:1" ht="10.5" customHeight="1">
      <c r="A18" s="273"/>
    </row>
    <row r="19" spans="1:1" ht="10.5" customHeight="1">
      <c r="A19" s="273"/>
    </row>
    <row r="20" spans="1:1" ht="10.5" customHeight="1">
      <c r="A20" s="273"/>
    </row>
    <row r="21" spans="1:1" ht="10.5" customHeight="1">
      <c r="A21" s="273"/>
    </row>
    <row r="22" spans="1:1" ht="10.5" customHeight="1">
      <c r="A22" s="273"/>
    </row>
    <row r="23" spans="1:1" ht="10.5" customHeight="1">
      <c r="A23" s="273"/>
    </row>
    <row r="24" spans="1:1" ht="10.5" customHeight="1">
      <c r="A24" s="273"/>
    </row>
    <row r="25" spans="1:1" ht="10.5" customHeight="1">
      <c r="A25" s="273"/>
    </row>
    <row r="26" spans="1:1" ht="10.5" customHeight="1">
      <c r="A26" s="273"/>
    </row>
    <row r="27" spans="1:1" ht="10.5" customHeight="1">
      <c r="A27" s="273"/>
    </row>
    <row r="28" spans="1:1" ht="10.5" customHeight="1">
      <c r="A28" s="278"/>
    </row>
    <row r="29" spans="1:1" ht="10.5" customHeight="1"/>
    <row r="30" spans="1:1" ht="10.5" customHeight="1">
      <c r="A30" s="273"/>
    </row>
    <row r="31" spans="1:1" ht="10.5" customHeight="1">
      <c r="A31" s="273"/>
    </row>
    <row r="32" spans="1:1" ht="10.5" customHeight="1">
      <c r="A32" s="273"/>
    </row>
    <row r="33" spans="1:3" ht="10.5" customHeight="1">
      <c r="A33" s="278"/>
    </row>
    <row r="34" spans="1:3" ht="10.5" customHeight="1"/>
    <row r="35" spans="1:3" ht="24.95" customHeight="1"/>
    <row r="36" spans="1:3" hidden="1"/>
    <row r="37" spans="1:3" hidden="1"/>
    <row r="38" spans="1:3" hidden="1"/>
    <row r="39" spans="1:3" hidden="1"/>
    <row r="40" spans="1:3" hidden="1">
      <c r="C40" s="297"/>
    </row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291">
        <f>G167</f>
        <v>0</v>
      </c>
    </row>
    <row r="185" spans="5:5" hidden="1">
      <c r="E185" s="291" t="e">
        <f>'Evolución trab. Extranjeros'!#REF!</f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298"/>
      <c r="C233" s="299"/>
      <c r="D233" s="299"/>
      <c r="E233" s="300"/>
      <c r="F233" s="299"/>
      <c r="G233" s="299"/>
    </row>
    <row r="246" spans="2:7">
      <c r="B246" s="298"/>
      <c r="C246" s="299"/>
      <c r="D246" s="299"/>
      <c r="E246" s="300"/>
      <c r="F246" s="299"/>
      <c r="G246" s="299"/>
    </row>
    <row r="259" spans="2:7">
      <c r="B259" s="298"/>
      <c r="C259" s="299"/>
      <c r="D259" s="299"/>
      <c r="E259" s="300"/>
      <c r="F259" s="299"/>
      <c r="G259" s="299"/>
    </row>
  </sheetData>
  <mergeCells count="5">
    <mergeCell ref="B1:G1"/>
    <mergeCell ref="B2:C3"/>
    <mergeCell ref="D2:D3"/>
    <mergeCell ref="E2:E3"/>
    <mergeCell ref="F2:G2"/>
  </mergeCells>
  <phoneticPr fontId="63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autoPageBreaks="0" fitToPage="1"/>
  </sheetPr>
  <dimension ref="A3:R191"/>
  <sheetViews>
    <sheetView showGridLines="0" showRowColHeaders="0" topLeftCell="A14" zoomScale="87" zoomScaleNormal="87" workbookViewId="0">
      <selection activeCell="R34" sqref="R34:R35"/>
    </sheetView>
  </sheetViews>
  <sheetFormatPr baseColWidth="10" defaultRowHeight="12.75"/>
  <cols>
    <col min="1" max="1" width="3.5703125" style="15" customWidth="1"/>
    <col min="2" max="2" width="11.42578125" style="15"/>
    <col min="3" max="3" width="3.140625" style="15" customWidth="1"/>
    <col min="4" max="4" width="11.42578125" style="15"/>
    <col min="5" max="5" width="3.140625" style="15" customWidth="1"/>
    <col min="6" max="6" width="11.42578125" style="15"/>
    <col min="7" max="7" width="3.28515625" style="15" customWidth="1"/>
    <col min="8" max="8" width="11.42578125" style="15" customWidth="1"/>
    <col min="9" max="9" width="3.140625" style="15" customWidth="1"/>
    <col min="10" max="10" width="13.140625" style="15" customWidth="1"/>
    <col min="11" max="11" width="11.42578125" style="15"/>
    <col min="12" max="12" width="3.5703125" style="15" customWidth="1"/>
    <col min="13" max="21" width="11.42578125" style="15"/>
    <col min="22" max="22" width="11.42578125" style="15" customWidth="1"/>
    <col min="23" max="16384" width="11.42578125" style="15"/>
  </cols>
  <sheetData>
    <row r="3" spans="2:18" ht="5.25" customHeight="1">
      <c r="M3" s="403"/>
      <c r="N3" s="403"/>
      <c r="O3" s="403"/>
      <c r="P3" s="403"/>
      <c r="Q3" s="403"/>
      <c r="R3" s="403"/>
    </row>
    <row r="4" spans="2:18" hidden="1">
      <c r="M4" s="403"/>
      <c r="N4" s="403"/>
      <c r="O4" s="403"/>
      <c r="P4" s="403"/>
      <c r="Q4" s="403"/>
      <c r="R4" s="403"/>
    </row>
    <row r="5" spans="2:18" ht="55.5" customHeight="1">
      <c r="B5" s="988" t="s">
        <v>631</v>
      </c>
      <c r="C5" s="988"/>
      <c r="D5" s="988"/>
      <c r="E5" s="988"/>
      <c r="F5" s="988"/>
      <c r="G5" s="988"/>
      <c r="H5" s="988"/>
      <c r="I5" s="988"/>
      <c r="J5" s="988"/>
      <c r="K5" s="988"/>
      <c r="M5" s="403"/>
      <c r="N5" s="403"/>
      <c r="O5" s="404"/>
      <c r="P5" s="403"/>
      <c r="Q5" s="403"/>
      <c r="R5" s="403"/>
    </row>
    <row r="6" spans="2:18" ht="10.5" customHeight="1">
      <c r="M6" s="403"/>
      <c r="N6" s="403"/>
      <c r="O6" s="403"/>
      <c r="P6" s="403"/>
      <c r="Q6" s="403"/>
      <c r="R6" s="403"/>
    </row>
    <row r="7" spans="2:18" ht="12.75" customHeight="1">
      <c r="B7" s="992" t="s">
        <v>14</v>
      </c>
      <c r="C7" s="992"/>
      <c r="D7" s="992"/>
      <c r="F7" s="989">
        <v>18876389</v>
      </c>
      <c r="G7" s="989"/>
      <c r="H7" s="989"/>
      <c r="I7" s="989"/>
      <c r="J7" s="989"/>
      <c r="K7" s="989"/>
      <c r="M7" s="403"/>
      <c r="N7" s="403"/>
      <c r="O7" s="403"/>
      <c r="P7" s="403"/>
      <c r="Q7" s="403"/>
      <c r="R7" s="403"/>
    </row>
    <row r="8" spans="2:18" ht="12.75" customHeight="1">
      <c r="B8" s="992"/>
      <c r="C8" s="992"/>
      <c r="D8" s="992"/>
      <c r="E8" s="16"/>
      <c r="F8" s="989"/>
      <c r="G8" s="989"/>
      <c r="H8" s="989"/>
      <c r="I8" s="989"/>
      <c r="J8" s="989"/>
      <c r="K8" s="989"/>
      <c r="M8" s="403"/>
      <c r="N8" s="403"/>
      <c r="O8" s="403"/>
      <c r="P8" s="403"/>
      <c r="Q8" s="403"/>
      <c r="R8" s="403"/>
    </row>
    <row r="9" spans="2:18" ht="12.75" customHeight="1">
      <c r="B9" s="992"/>
      <c r="C9" s="992"/>
      <c r="D9" s="992"/>
      <c r="E9" s="16"/>
      <c r="F9" s="989"/>
      <c r="G9" s="989"/>
      <c r="H9" s="989"/>
      <c r="I9" s="989"/>
      <c r="J9" s="989"/>
      <c r="K9" s="989"/>
      <c r="M9" s="403"/>
      <c r="N9" s="403"/>
      <c r="O9" s="403"/>
      <c r="P9" s="403"/>
      <c r="Q9" s="403"/>
      <c r="R9" s="403"/>
    </row>
    <row r="10" spans="2:18" ht="12.75" customHeight="1">
      <c r="B10" s="992"/>
      <c r="C10" s="992"/>
      <c r="D10" s="992"/>
      <c r="E10" s="16"/>
      <c r="F10" s="989"/>
      <c r="G10" s="989"/>
      <c r="H10" s="989"/>
      <c r="I10" s="989"/>
      <c r="J10" s="989"/>
      <c r="K10" s="989"/>
      <c r="M10" s="403"/>
      <c r="N10" s="403"/>
      <c r="O10" s="403"/>
      <c r="P10" s="405"/>
      <c r="Q10" s="403"/>
      <c r="R10" s="403"/>
    </row>
    <row r="11" spans="2:18" ht="12.75" customHeight="1">
      <c r="B11" s="992"/>
      <c r="C11" s="992"/>
      <c r="D11" s="992"/>
      <c r="F11" s="989"/>
      <c r="G11" s="989"/>
      <c r="H11" s="989"/>
      <c r="I11" s="989"/>
      <c r="J11" s="989"/>
      <c r="K11" s="989"/>
      <c r="M11" s="403"/>
      <c r="N11" s="403"/>
      <c r="O11" s="403"/>
      <c r="P11" s="403"/>
      <c r="Q11" s="403"/>
      <c r="R11" s="403"/>
    </row>
    <row r="12" spans="2:18" ht="69" customHeight="1">
      <c r="B12" s="992"/>
      <c r="C12" s="992"/>
      <c r="D12" s="992"/>
      <c r="F12" s="989"/>
      <c r="G12" s="989"/>
      <c r="H12" s="989"/>
      <c r="I12" s="989"/>
      <c r="J12" s="989"/>
      <c r="K12" s="989"/>
      <c r="M12" s="403"/>
      <c r="N12" s="403"/>
      <c r="O12" s="403"/>
      <c r="P12" s="403"/>
      <c r="Q12" s="403"/>
      <c r="R12" s="403"/>
    </row>
    <row r="13" spans="2:18" ht="17.100000000000001" customHeight="1">
      <c r="M13" s="403"/>
      <c r="N13" s="403"/>
      <c r="O13" s="403"/>
      <c r="P13" s="403"/>
      <c r="Q13" s="403"/>
      <c r="R13" s="403"/>
    </row>
    <row r="14" spans="2:18" ht="17.100000000000001" customHeight="1">
      <c r="M14" s="403"/>
      <c r="N14" s="403"/>
      <c r="O14" s="403"/>
      <c r="P14" s="403"/>
      <c r="Q14" s="403"/>
      <c r="R14" s="403"/>
    </row>
    <row r="15" spans="2:18" ht="12.75" customHeight="1">
      <c r="B15" s="993">
        <v>84013</v>
      </c>
      <c r="C15" s="993"/>
      <c r="D15" s="993"/>
      <c r="E15" s="993"/>
      <c r="F15" s="993"/>
      <c r="G15" s="993"/>
      <c r="H15" s="993"/>
      <c r="I15" s="17"/>
      <c r="J15" s="994" t="s">
        <v>349</v>
      </c>
      <c r="K15" s="994"/>
      <c r="M15" s="403"/>
      <c r="N15" s="403"/>
      <c r="O15" s="403"/>
      <c r="P15" s="403"/>
      <c r="Q15" s="403"/>
      <c r="R15" s="403"/>
    </row>
    <row r="16" spans="2:18" ht="12.75" customHeight="1">
      <c r="B16" s="993"/>
      <c r="C16" s="993"/>
      <c r="D16" s="993"/>
      <c r="E16" s="993"/>
      <c r="F16" s="993"/>
      <c r="G16" s="993"/>
      <c r="H16" s="993"/>
      <c r="I16" s="14"/>
      <c r="J16" s="994"/>
      <c r="K16" s="994"/>
      <c r="M16" s="403"/>
      <c r="N16" s="403"/>
      <c r="O16" s="403"/>
      <c r="P16" s="405"/>
      <c r="Q16" s="403"/>
      <c r="R16" s="403"/>
    </row>
    <row r="17" spans="2:18" ht="12.75" customHeight="1">
      <c r="B17" s="993"/>
      <c r="C17" s="993"/>
      <c r="D17" s="993"/>
      <c r="E17" s="993"/>
      <c r="F17" s="993"/>
      <c r="G17" s="993"/>
      <c r="H17" s="993"/>
      <c r="I17" s="14"/>
      <c r="J17" s="994"/>
      <c r="K17" s="994"/>
      <c r="M17" s="403"/>
      <c r="N17" s="403"/>
      <c r="O17" s="403"/>
      <c r="P17" s="403"/>
      <c r="Q17" s="403"/>
      <c r="R17" s="403"/>
    </row>
    <row r="18" spans="2:18" ht="12.75" customHeight="1">
      <c r="B18" s="993"/>
      <c r="C18" s="993"/>
      <c r="D18" s="993"/>
      <c r="E18" s="993"/>
      <c r="F18" s="993"/>
      <c r="G18" s="993"/>
      <c r="H18" s="993"/>
      <c r="I18" s="14"/>
      <c r="J18" s="994"/>
      <c r="K18" s="994"/>
      <c r="M18" s="403"/>
      <c r="N18" s="403"/>
      <c r="O18" s="403"/>
      <c r="P18" s="406"/>
      <c r="Q18" s="407"/>
      <c r="R18" s="403"/>
    </row>
    <row r="19" spans="2:18" ht="12.75" customHeight="1">
      <c r="B19" s="995">
        <v>4.4999999999999997E-3</v>
      </c>
      <c r="C19" s="995"/>
      <c r="D19" s="995"/>
      <c r="E19" s="995"/>
      <c r="F19" s="995"/>
      <c r="G19" s="995"/>
      <c r="H19" s="995"/>
      <c r="I19" s="14"/>
      <c r="J19" s="994"/>
      <c r="K19" s="994"/>
      <c r="M19" s="403"/>
      <c r="N19" s="403"/>
      <c r="O19" s="403"/>
      <c r="P19" s="403"/>
      <c r="Q19" s="403"/>
      <c r="R19" s="403"/>
    </row>
    <row r="20" spans="2:18" ht="12.75" customHeight="1">
      <c r="B20" s="995"/>
      <c r="C20" s="995"/>
      <c r="D20" s="995"/>
      <c r="E20" s="995"/>
      <c r="F20" s="995"/>
      <c r="G20" s="995"/>
      <c r="H20" s="995"/>
      <c r="I20" s="14"/>
      <c r="J20" s="994"/>
      <c r="K20" s="994"/>
      <c r="M20" s="403"/>
      <c r="N20" s="403"/>
      <c r="O20" s="403"/>
      <c r="P20" s="403"/>
      <c r="Q20" s="403"/>
      <c r="R20" s="403"/>
    </row>
    <row r="21" spans="2:18" ht="36" customHeight="1">
      <c r="B21" s="995"/>
      <c r="C21" s="995"/>
      <c r="D21" s="995"/>
      <c r="E21" s="995"/>
      <c r="F21" s="995"/>
      <c r="G21" s="995"/>
      <c r="H21" s="995"/>
      <c r="I21" s="14"/>
      <c r="J21" s="994"/>
      <c r="K21" s="994"/>
      <c r="M21" s="403"/>
      <c r="N21" s="403"/>
      <c r="O21" s="403"/>
      <c r="P21" s="403"/>
      <c r="Q21" s="403"/>
      <c r="R21" s="403"/>
    </row>
    <row r="22" spans="2:18" ht="12.75" customHeight="1">
      <c r="B22" s="995"/>
      <c r="C22" s="995"/>
      <c r="D22" s="995"/>
      <c r="E22" s="995"/>
      <c r="F22" s="995"/>
      <c r="G22" s="995"/>
      <c r="H22" s="995"/>
      <c r="I22" s="14"/>
      <c r="J22" s="994"/>
      <c r="K22" s="994"/>
      <c r="M22" s="403"/>
      <c r="N22" s="403"/>
      <c r="O22" s="403"/>
      <c r="P22" s="403"/>
      <c r="Q22" s="403"/>
      <c r="R22" s="403"/>
    </row>
    <row r="23" spans="2:18" ht="17.100000000000001" customHeight="1">
      <c r="M23" s="403"/>
      <c r="N23" s="403"/>
      <c r="O23" s="403"/>
      <c r="P23" s="403"/>
      <c r="Q23" s="403"/>
      <c r="R23" s="403"/>
    </row>
    <row r="24" spans="2:18" ht="12.75" customHeight="1">
      <c r="B24" s="996" t="s">
        <v>350</v>
      </c>
      <c r="C24" s="996"/>
      <c r="D24" s="996"/>
      <c r="F24" s="997">
        <v>-447062</v>
      </c>
      <c r="G24" s="997"/>
      <c r="H24" s="997"/>
      <c r="I24" s="997"/>
      <c r="J24" s="997"/>
      <c r="K24" s="997"/>
      <c r="M24" s="403"/>
      <c r="N24" s="403"/>
      <c r="O24" s="403"/>
      <c r="P24" s="403"/>
      <c r="Q24" s="403"/>
      <c r="R24" s="403"/>
    </row>
    <row r="25" spans="2:18" ht="12.75" customHeight="1">
      <c r="B25" s="996"/>
      <c r="C25" s="996"/>
      <c r="D25" s="996"/>
      <c r="F25" s="997"/>
      <c r="G25" s="997"/>
      <c r="H25" s="997"/>
      <c r="I25" s="997"/>
      <c r="J25" s="997"/>
      <c r="K25" s="997"/>
      <c r="M25" s="403"/>
      <c r="N25" s="403"/>
      <c r="O25" s="403"/>
      <c r="P25" s="403"/>
      <c r="Q25" s="403"/>
      <c r="R25" s="403"/>
    </row>
    <row r="26" spans="2:18" ht="12.75" customHeight="1">
      <c r="B26" s="996"/>
      <c r="C26" s="996"/>
      <c r="D26" s="996"/>
      <c r="F26" s="997"/>
      <c r="G26" s="997"/>
      <c r="H26" s="997"/>
      <c r="I26" s="997"/>
      <c r="J26" s="997"/>
      <c r="K26" s="997"/>
      <c r="M26" s="403"/>
      <c r="N26" s="403"/>
      <c r="O26" s="403"/>
      <c r="P26" s="405"/>
      <c r="Q26" s="403"/>
      <c r="R26" s="403"/>
    </row>
    <row r="27" spans="2:18" ht="12.75" customHeight="1">
      <c r="B27" s="996"/>
      <c r="C27" s="996"/>
      <c r="D27" s="996"/>
      <c r="F27" s="997"/>
      <c r="G27" s="997"/>
      <c r="H27" s="997"/>
      <c r="I27" s="997"/>
      <c r="J27" s="997"/>
      <c r="K27" s="997"/>
      <c r="M27" s="403"/>
      <c r="N27" s="403"/>
      <c r="O27" s="403"/>
      <c r="P27" s="406"/>
      <c r="Q27" s="407"/>
      <c r="R27" s="403"/>
    </row>
    <row r="28" spans="2:18" ht="12.75" customHeight="1">
      <c r="B28" s="996"/>
      <c r="C28" s="996"/>
      <c r="D28" s="996"/>
      <c r="F28" s="998">
        <v>-2.3099999999999999E-2</v>
      </c>
      <c r="G28" s="998"/>
      <c r="H28" s="998"/>
      <c r="I28" s="998"/>
      <c r="J28" s="998"/>
      <c r="K28" s="998"/>
      <c r="M28" s="403"/>
      <c r="N28" s="403"/>
      <c r="O28" s="403"/>
      <c r="P28" s="403"/>
      <c r="Q28" s="403"/>
      <c r="R28" s="403"/>
    </row>
    <row r="29" spans="2:18" ht="12.75" customHeight="1">
      <c r="B29" s="996"/>
      <c r="C29" s="996"/>
      <c r="D29" s="996"/>
      <c r="F29" s="998"/>
      <c r="G29" s="998"/>
      <c r="H29" s="998"/>
      <c r="I29" s="998"/>
      <c r="J29" s="998"/>
      <c r="K29" s="998"/>
      <c r="M29" s="403"/>
      <c r="N29" s="403"/>
      <c r="O29" s="403"/>
      <c r="P29" s="403"/>
      <c r="Q29" s="403"/>
      <c r="R29" s="403"/>
    </row>
    <row r="30" spans="2:18" ht="12.75" customHeight="1">
      <c r="B30" s="996"/>
      <c r="C30" s="996"/>
      <c r="D30" s="996"/>
      <c r="F30" s="998"/>
      <c r="G30" s="998"/>
      <c r="H30" s="998"/>
      <c r="I30" s="998"/>
      <c r="J30" s="998"/>
      <c r="K30" s="998"/>
      <c r="M30" s="403"/>
      <c r="N30" s="403"/>
      <c r="O30" s="403"/>
      <c r="P30" s="403"/>
      <c r="Q30" s="403"/>
      <c r="R30" s="403"/>
    </row>
    <row r="31" spans="2:18" ht="34.5" customHeight="1">
      <c r="B31" s="996"/>
      <c r="C31" s="996"/>
      <c r="D31" s="996"/>
      <c r="F31" s="998"/>
      <c r="G31" s="998"/>
      <c r="H31" s="998"/>
      <c r="I31" s="998"/>
      <c r="J31" s="998"/>
      <c r="K31" s="998"/>
      <c r="M31" s="403"/>
      <c r="N31" s="403"/>
      <c r="O31" s="403"/>
      <c r="P31" s="403"/>
      <c r="Q31" s="403"/>
      <c r="R31" s="403"/>
    </row>
    <row r="32" spans="2:18" ht="16.5" customHeight="1" thickBot="1"/>
    <row r="33" spans="1:12" ht="16.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2" ht="12.75" customHeight="1">
      <c r="B34" s="990"/>
      <c r="D34" s="19"/>
      <c r="E34" s="19"/>
      <c r="F34" s="19"/>
      <c r="G34" s="19"/>
      <c r="H34" s="19"/>
      <c r="I34" s="19"/>
      <c r="J34" s="19"/>
      <c r="K34" s="19"/>
    </row>
    <row r="35" spans="1:12" ht="12.75" customHeight="1">
      <c r="B35" s="990"/>
      <c r="D35" s="19"/>
      <c r="E35" s="19"/>
      <c r="F35" s="19"/>
      <c r="G35" s="19"/>
      <c r="H35" s="19"/>
      <c r="I35" s="19"/>
      <c r="J35" s="19"/>
      <c r="K35" s="19"/>
    </row>
    <row r="36" spans="1:12" ht="12.75" customHeight="1">
      <c r="B36" s="990"/>
      <c r="D36" s="991" t="s">
        <v>544</v>
      </c>
      <c r="E36" s="991"/>
      <c r="F36" s="991"/>
      <c r="G36" s="991"/>
      <c r="H36" s="991"/>
      <c r="I36" s="991"/>
      <c r="J36" s="19"/>
      <c r="K36" s="19"/>
    </row>
    <row r="37" spans="1:12" ht="12.75" customHeight="1">
      <c r="B37" s="990"/>
      <c r="D37" s="991"/>
      <c r="E37" s="991"/>
      <c r="F37" s="991"/>
      <c r="G37" s="991"/>
      <c r="H37" s="991"/>
      <c r="I37" s="991"/>
      <c r="J37" s="19"/>
      <c r="K37" s="19"/>
    </row>
    <row r="38" spans="1:12" ht="12.75" customHeight="1">
      <c r="B38" s="990"/>
      <c r="D38" s="991"/>
      <c r="E38" s="991"/>
      <c r="F38" s="991"/>
      <c r="G38" s="991"/>
      <c r="H38" s="991"/>
      <c r="I38" s="991"/>
      <c r="J38" s="19"/>
      <c r="K38" s="19"/>
    </row>
    <row r="39" spans="1:12" ht="12.75" customHeight="1">
      <c r="D39" s="991"/>
      <c r="E39" s="991"/>
      <c r="F39" s="991"/>
      <c r="G39" s="991"/>
      <c r="H39" s="991"/>
      <c r="I39" s="991"/>
    </row>
    <row r="40" spans="1:12" ht="17.25" customHeight="1">
      <c r="B40" s="990"/>
      <c r="D40" s="991"/>
      <c r="E40" s="991"/>
      <c r="F40" s="991"/>
      <c r="G40" s="991"/>
      <c r="H40" s="991"/>
      <c r="I40" s="991"/>
      <c r="J40" s="605"/>
    </row>
    <row r="41" spans="1:12" ht="8.25" customHeight="1">
      <c r="B41" s="990"/>
      <c r="D41" s="991"/>
      <c r="E41" s="991"/>
      <c r="F41" s="991"/>
      <c r="G41" s="991"/>
      <c r="H41" s="991"/>
      <c r="I41" s="991"/>
    </row>
    <row r="42" spans="1:12" ht="12.75" customHeight="1">
      <c r="B42" s="990"/>
      <c r="D42" s="991"/>
      <c r="E42" s="991"/>
      <c r="F42" s="991"/>
      <c r="G42" s="991"/>
      <c r="H42" s="991"/>
      <c r="I42" s="991"/>
    </row>
    <row r="43" spans="1:12" ht="12.75" customHeight="1">
      <c r="B43" s="990"/>
      <c r="D43" s="991"/>
      <c r="E43" s="991"/>
      <c r="F43" s="991"/>
      <c r="G43" s="991"/>
      <c r="H43" s="991"/>
      <c r="I43" s="991"/>
    </row>
    <row r="44" spans="1:12" ht="12.75" customHeight="1">
      <c r="B44" s="990"/>
      <c r="D44" s="991"/>
      <c r="E44" s="991"/>
      <c r="F44" s="991"/>
      <c r="G44" s="991"/>
      <c r="H44" s="991"/>
      <c r="I44" s="991"/>
    </row>
    <row r="45" spans="1:12" ht="12.75" customHeight="1">
      <c r="B45" s="990"/>
      <c r="D45" s="991"/>
      <c r="E45" s="991"/>
      <c r="F45" s="991"/>
      <c r="G45" s="991"/>
      <c r="H45" s="991"/>
      <c r="I45" s="991"/>
    </row>
    <row r="46" spans="1:12" ht="12.75" customHeight="1">
      <c r="B46" s="990"/>
      <c r="D46" s="991"/>
      <c r="E46" s="991"/>
      <c r="F46" s="991"/>
      <c r="G46" s="991"/>
      <c r="H46" s="991"/>
      <c r="I46" s="991"/>
    </row>
    <row r="47" spans="1:12" ht="12.75" customHeight="1">
      <c r="B47" s="990"/>
      <c r="D47" s="991"/>
      <c r="E47" s="991"/>
      <c r="F47" s="991"/>
      <c r="G47" s="991"/>
      <c r="H47" s="991"/>
      <c r="I47" s="991"/>
    </row>
    <row r="48" spans="1:12" ht="18.75" customHeight="1">
      <c r="D48" s="991"/>
      <c r="E48" s="991"/>
      <c r="F48" s="991"/>
      <c r="G48" s="991"/>
      <c r="H48" s="991"/>
      <c r="I48" s="991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2">
    <mergeCell ref="B5:K5"/>
    <mergeCell ref="F7:K12"/>
    <mergeCell ref="B34:B38"/>
    <mergeCell ref="B40:B47"/>
    <mergeCell ref="D36:I48"/>
    <mergeCell ref="B7:D12"/>
    <mergeCell ref="B15:H18"/>
    <mergeCell ref="J15:K22"/>
    <mergeCell ref="B19:H22"/>
    <mergeCell ref="B24:D31"/>
    <mergeCell ref="F24:K27"/>
    <mergeCell ref="F28:K31"/>
  </mergeCells>
  <conditionalFormatting sqref="D34:K35 J36:K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{60F67725-5B49-4F3C-AFA9-5610E77D40FC}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{A3D9F892-22B2-41AB-A6B7-8F6A57512AB1}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67725-5B49-4F3C-AFA9-5610E77D40FC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A3D9F892-22B2-41AB-A6B7-8F6A57512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D34:K35 J36:K38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59"/>
  <sheetViews>
    <sheetView showGridLines="0" showRowColHeaders="0" topLeftCell="A3" zoomScaleNormal="100" workbookViewId="0">
      <pane ySplit="4" topLeftCell="A34" activePane="bottomLeft" state="frozen"/>
      <selection activeCell="L32" sqref="L32"/>
      <selection pane="bottomLeft" activeCell="F63" sqref="F63"/>
    </sheetView>
  </sheetViews>
  <sheetFormatPr baseColWidth="10" defaultColWidth="11.5703125" defaultRowHeight="15"/>
  <cols>
    <col min="1" max="1" width="3.140625" style="263" customWidth="1"/>
    <col min="2" max="2" width="18" style="301" customWidth="1"/>
    <col min="3" max="3" width="17" style="302" customWidth="1"/>
    <col min="4" max="4" width="20.42578125" style="302" customWidth="1"/>
    <col min="5" max="5" width="17.85546875" style="302" customWidth="1"/>
    <col min="6" max="6" width="14.5703125" style="302" customWidth="1"/>
    <col min="7" max="7" width="17.140625" style="302" customWidth="1"/>
    <col min="8" max="8" width="13.140625" style="34" customWidth="1"/>
    <col min="9" max="16384" width="11.5703125" style="34"/>
  </cols>
  <sheetData>
    <row r="1" spans="1:25" hidden="1"/>
    <row r="2" spans="1:25" ht="21.75" hidden="1" customHeight="1"/>
    <row r="3" spans="1:25" ht="18" customHeight="1">
      <c r="B3" s="1039" t="s">
        <v>217</v>
      </c>
      <c r="C3" s="1080"/>
      <c r="D3" s="1080"/>
      <c r="E3" s="1080"/>
      <c r="F3" s="1080"/>
      <c r="G3" s="1080"/>
      <c r="L3" s="303"/>
    </row>
    <row r="4" spans="1:25" s="124" customFormat="1" ht="19.5">
      <c r="A4" s="268"/>
      <c r="B4" s="1039" t="s">
        <v>221</v>
      </c>
      <c r="C4" s="1039"/>
      <c r="D4" s="1039"/>
      <c r="E4" s="1039"/>
      <c r="F4" s="1039"/>
      <c r="G4" s="1039"/>
      <c r="H4" s="439"/>
      <c r="I4" s="439"/>
      <c r="J4" s="439"/>
      <c r="K4" s="439"/>
      <c r="L4" s="304"/>
    </row>
    <row r="5" spans="1:25" ht="24.95" customHeight="1">
      <c r="A5" s="268"/>
      <c r="B5" s="1083" t="s">
        <v>634</v>
      </c>
      <c r="C5" s="1081" t="s">
        <v>86</v>
      </c>
      <c r="D5" s="305" t="s">
        <v>235</v>
      </c>
      <c r="E5" s="306"/>
      <c r="F5" s="305" t="s">
        <v>199</v>
      </c>
      <c r="G5" s="306"/>
      <c r="H5" s="329"/>
      <c r="I5" s="329"/>
      <c r="J5" s="329"/>
      <c r="K5" s="329"/>
    </row>
    <row r="6" spans="1:25" ht="23.1" customHeight="1">
      <c r="A6" s="273"/>
      <c r="B6" s="1083"/>
      <c r="C6" s="1082"/>
      <c r="D6" s="307" t="s">
        <v>7</v>
      </c>
      <c r="E6" s="308" t="s">
        <v>239</v>
      </c>
      <c r="F6" s="309" t="s">
        <v>7</v>
      </c>
      <c r="G6" s="310" t="s">
        <v>239</v>
      </c>
      <c r="H6" s="329"/>
      <c r="I6" s="329"/>
      <c r="J6" s="329"/>
      <c r="K6" s="329"/>
    </row>
    <row r="7" spans="1:25">
      <c r="B7" s="29">
        <v>2002</v>
      </c>
      <c r="C7" s="231">
        <v>2670719.23</v>
      </c>
      <c r="D7" s="311">
        <v>85.140000000130385</v>
      </c>
      <c r="E7" s="312">
        <v>3.1880069350904705E-3</v>
      </c>
      <c r="F7" s="311">
        <v>50170.689999999944</v>
      </c>
      <c r="G7" s="312">
        <v>1.9145109977623207</v>
      </c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</row>
    <row r="8" spans="1:25">
      <c r="B8" s="29">
        <v>2003</v>
      </c>
      <c r="C8" s="231">
        <v>2754230.45</v>
      </c>
      <c r="D8" s="311">
        <v>3325.5</v>
      </c>
      <c r="E8" s="312">
        <v>0.12088749195061155</v>
      </c>
      <c r="F8" s="311">
        <v>83511.220000000205</v>
      </c>
      <c r="G8" s="312">
        <v>3.1269187364184319</v>
      </c>
      <c r="H8" s="440"/>
      <c r="I8" s="440"/>
      <c r="J8" s="440"/>
      <c r="K8" s="440"/>
      <c r="L8" s="440"/>
      <c r="M8" s="440"/>
      <c r="N8" s="440"/>
      <c r="O8" s="440"/>
      <c r="P8" s="440"/>
      <c r="Q8" s="440"/>
      <c r="R8" s="440"/>
      <c r="S8" s="440"/>
      <c r="T8" s="440"/>
      <c r="U8" s="440"/>
      <c r="V8" s="440"/>
      <c r="W8" s="440"/>
      <c r="X8" s="440"/>
      <c r="Y8" s="440"/>
    </row>
    <row r="9" spans="1:25">
      <c r="B9" s="29">
        <v>2006</v>
      </c>
      <c r="C9" s="231">
        <v>3034700.09</v>
      </c>
      <c r="D9" s="311">
        <v>2668.7799999997951</v>
      </c>
      <c r="E9" s="312">
        <v>8.8019539613526376E-2</v>
      </c>
      <c r="F9" s="311">
        <v>81031.689999999944</v>
      </c>
      <c r="G9" s="312">
        <v>2.7434254298823788</v>
      </c>
      <c r="H9" s="440"/>
      <c r="I9" s="440"/>
      <c r="J9" s="440"/>
      <c r="K9" s="440"/>
      <c r="L9" s="440"/>
      <c r="M9" s="440"/>
      <c r="N9" s="440"/>
      <c r="O9" s="440"/>
      <c r="P9" s="440"/>
      <c r="Q9" s="440"/>
      <c r="R9" s="440"/>
      <c r="S9" s="440"/>
      <c r="T9" s="440"/>
      <c r="U9" s="440"/>
      <c r="V9" s="440"/>
      <c r="W9" s="440"/>
      <c r="X9" s="440"/>
      <c r="Y9" s="440"/>
    </row>
    <row r="10" spans="1:25">
      <c r="B10" s="29">
        <v>2007</v>
      </c>
      <c r="C10" s="231">
        <v>3145212.3</v>
      </c>
      <c r="D10" s="311">
        <v>4510.4899999997579</v>
      </c>
      <c r="E10" s="312">
        <v>0.14361407968239348</v>
      </c>
      <c r="F10" s="311">
        <v>110512.20999999996</v>
      </c>
      <c r="G10" s="312">
        <v>3.6416188329173593</v>
      </c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</row>
    <row r="11" spans="1:25">
      <c r="B11" s="29">
        <v>2008</v>
      </c>
      <c r="C11" s="228">
        <v>3371691.18</v>
      </c>
      <c r="D11" s="311">
        <v>-10456.619999999646</v>
      </c>
      <c r="E11" s="312">
        <v>-0.30917099483350796</v>
      </c>
      <c r="F11" s="311">
        <v>226478.88000000035</v>
      </c>
      <c r="G11" s="312">
        <v>7.2007501687564996</v>
      </c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</row>
    <row r="12" spans="1:25">
      <c r="B12" s="29">
        <v>2009</v>
      </c>
      <c r="C12" s="228">
        <v>3194873</v>
      </c>
      <c r="D12" s="311">
        <v>-7431.6099999998696</v>
      </c>
      <c r="E12" s="312">
        <v>-0.23207067737381237</v>
      </c>
      <c r="F12" s="311">
        <v>-176818.18000000017</v>
      </c>
      <c r="G12" s="312">
        <v>-5.2441985508293243</v>
      </c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</row>
    <row r="13" spans="1:25">
      <c r="B13" s="29">
        <v>2010</v>
      </c>
      <c r="C13" s="228">
        <v>3122484.22</v>
      </c>
      <c r="D13" s="311">
        <v>-4307.6399999996647</v>
      </c>
      <c r="E13" s="312">
        <v>-0.13776548593162374</v>
      </c>
      <c r="F13" s="311">
        <v>-72388.779999999795</v>
      </c>
      <c r="G13" s="312">
        <v>-2.265779578718778</v>
      </c>
      <c r="H13" s="440"/>
      <c r="I13" s="440"/>
      <c r="J13" s="440"/>
      <c r="K13" s="440"/>
      <c r="L13" s="440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</row>
    <row r="14" spans="1:25">
      <c r="B14" s="29">
        <v>2011</v>
      </c>
      <c r="C14" s="228">
        <v>3092136.18</v>
      </c>
      <c r="D14" s="311">
        <v>-2453.5</v>
      </c>
      <c r="E14" s="312">
        <v>-7.9283532025471004E-2</v>
      </c>
      <c r="F14" s="311">
        <v>-30348.040000000037</v>
      </c>
      <c r="G14" s="312">
        <v>-0.9719197235847048</v>
      </c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</row>
    <row r="15" spans="1:25">
      <c r="B15" s="29">
        <v>2012</v>
      </c>
      <c r="C15" s="228">
        <v>3044854.1</v>
      </c>
      <c r="D15" s="311">
        <v>-5231.2999999998137</v>
      </c>
      <c r="E15" s="312">
        <v>-0.17151323041643707</v>
      </c>
      <c r="F15" s="311">
        <v>-47282.080000000075</v>
      </c>
      <c r="G15" s="312">
        <v>-1.5291072982432468</v>
      </c>
    </row>
    <row r="16" spans="1:25">
      <c r="B16" s="29">
        <v>2013</v>
      </c>
      <c r="C16" s="228">
        <v>3035490.57</v>
      </c>
      <c r="D16" s="311">
        <v>1487.0999999996275</v>
      </c>
      <c r="E16" s="312">
        <v>4.9014446249117327E-2</v>
      </c>
      <c r="F16" s="311">
        <v>-9363.5300000002608</v>
      </c>
      <c r="G16" s="312">
        <v>-0.30751982500574115</v>
      </c>
    </row>
    <row r="17" spans="2:7">
      <c r="B17" s="29">
        <v>2014</v>
      </c>
      <c r="C17" s="228">
        <v>3114224.95</v>
      </c>
      <c r="D17" s="311">
        <v>4358.4500000001863</v>
      </c>
      <c r="E17" s="312">
        <v>0.14014910286341831</v>
      </c>
      <c r="F17" s="311">
        <v>78734.380000000354</v>
      </c>
      <c r="G17" s="312">
        <v>2.5937942544819208</v>
      </c>
    </row>
    <row r="18" spans="2:7">
      <c r="B18" s="29">
        <v>2015</v>
      </c>
      <c r="C18" s="228">
        <v>3165396</v>
      </c>
      <c r="D18" s="311">
        <v>720.72000000020489</v>
      </c>
      <c r="E18" s="312">
        <v>2.2773900518473056E-2</v>
      </c>
      <c r="F18" s="311">
        <v>51171.049999999814</v>
      </c>
      <c r="G18" s="312">
        <v>1.6431391701488849</v>
      </c>
    </row>
    <row r="19" spans="2:7">
      <c r="B19" s="315">
        <v>2016</v>
      </c>
      <c r="C19" s="228">
        <v>3191838.77</v>
      </c>
      <c r="D19" s="311">
        <v>141.91000000014901</v>
      </c>
      <c r="E19" s="312">
        <v>4.4462242570375565E-3</v>
      </c>
      <c r="F19" s="311">
        <v>26442.770000000019</v>
      </c>
      <c r="G19" s="312">
        <v>0.83537004532765025</v>
      </c>
    </row>
    <row r="20" spans="2:7">
      <c r="B20" s="315">
        <v>2017</v>
      </c>
      <c r="C20" s="316">
        <v>3216271.71</v>
      </c>
      <c r="D20" s="317">
        <v>3131.7599999997765</v>
      </c>
      <c r="E20" s="318">
        <v>9.7467276518713675E-2</v>
      </c>
      <c r="F20" s="317">
        <v>24432.939999999944</v>
      </c>
      <c r="G20" s="318">
        <v>0.76548164743294933</v>
      </c>
    </row>
    <row r="21" spans="2:7">
      <c r="B21" s="32">
        <v>2018</v>
      </c>
      <c r="C21" s="256"/>
      <c r="D21" s="313"/>
      <c r="E21" s="314"/>
      <c r="F21" s="313"/>
      <c r="G21" s="314"/>
    </row>
    <row r="22" spans="2:7">
      <c r="B22" s="319" t="s">
        <v>9</v>
      </c>
      <c r="C22" s="240">
        <v>3193892.22</v>
      </c>
      <c r="D22" s="320">
        <v>-10785.329999999609</v>
      </c>
      <c r="E22" s="948">
        <v>-0.3365496163568622</v>
      </c>
      <c r="F22" s="320">
        <v>16460.94000000041</v>
      </c>
      <c r="G22" s="948">
        <v>0.51805809628714883</v>
      </c>
    </row>
    <row r="23" spans="2:7">
      <c r="B23" s="319" t="s">
        <v>10</v>
      </c>
      <c r="C23" s="240">
        <v>3209919.4</v>
      </c>
      <c r="D23" s="320">
        <v>16027.179999999702</v>
      </c>
      <c r="E23" s="948">
        <v>0.50180716492680233</v>
      </c>
      <c r="F23" s="320">
        <v>28447.249999999534</v>
      </c>
      <c r="G23" s="948">
        <v>0.89415367033778637</v>
      </c>
    </row>
    <row r="24" spans="2:7">
      <c r="B24" s="319" t="s">
        <v>65</v>
      </c>
      <c r="C24" s="240">
        <v>3230400</v>
      </c>
      <c r="D24" s="320">
        <v>20480.600000000093</v>
      </c>
      <c r="E24" s="948">
        <v>0.63804094271027623</v>
      </c>
      <c r="F24" s="320">
        <v>33645.569999999832</v>
      </c>
      <c r="G24" s="948">
        <v>1.0524915421795527</v>
      </c>
    </row>
    <row r="25" spans="2:7">
      <c r="B25" s="319" t="s">
        <v>66</v>
      </c>
      <c r="C25" s="243">
        <v>3246853.52</v>
      </c>
      <c r="D25" s="321">
        <v>16453.520000000019</v>
      </c>
      <c r="E25" s="322">
        <v>0.50933382862803001</v>
      </c>
      <c r="F25" s="321">
        <v>32846.299999999814</v>
      </c>
      <c r="G25" s="322">
        <v>1.0219734353925816</v>
      </c>
    </row>
    <row r="26" spans="2:7">
      <c r="B26" s="319" t="s">
        <v>67</v>
      </c>
      <c r="C26" s="243">
        <v>3261397.95</v>
      </c>
      <c r="D26" s="321">
        <v>14544.430000000168</v>
      </c>
      <c r="E26" s="322">
        <v>0.44795460929817921</v>
      </c>
      <c r="F26" s="321">
        <v>32311.860000000335</v>
      </c>
      <c r="G26" s="322">
        <v>1.0006503109367486</v>
      </c>
    </row>
    <row r="27" spans="2:7">
      <c r="B27" s="319" t="s">
        <v>68</v>
      </c>
      <c r="C27" s="243">
        <v>3273557.9</v>
      </c>
      <c r="D27" s="321">
        <v>12159.949999999721</v>
      </c>
      <c r="E27" s="322">
        <v>0.37284471832086297</v>
      </c>
      <c r="F27" s="321">
        <v>35147.589999999851</v>
      </c>
      <c r="G27" s="322">
        <v>1.0853346745922465</v>
      </c>
    </row>
    <row r="28" spans="2:7">
      <c r="B28" s="319" t="s">
        <v>69</v>
      </c>
      <c r="C28" s="243">
        <v>3267169.27</v>
      </c>
      <c r="D28" s="321">
        <v>-6388.6299999998882</v>
      </c>
      <c r="E28" s="322">
        <v>-0.19515860709229571</v>
      </c>
      <c r="F28" s="321">
        <v>37264.560000000056</v>
      </c>
      <c r="G28" s="322">
        <v>1.1537355849733331</v>
      </c>
    </row>
    <row r="29" spans="2:7">
      <c r="B29" s="319" t="s">
        <v>70</v>
      </c>
      <c r="C29" s="243">
        <v>3249275.31</v>
      </c>
      <c r="D29" s="321">
        <v>-17893.959999999963</v>
      </c>
      <c r="E29" s="322">
        <v>-0.5476900191339098</v>
      </c>
      <c r="F29" s="321">
        <v>36135.35999999987</v>
      </c>
      <c r="G29" s="322">
        <v>1.1246120792217624</v>
      </c>
    </row>
    <row r="30" spans="2:7">
      <c r="B30" s="51" t="s">
        <v>77</v>
      </c>
      <c r="C30" s="246">
        <v>3253670</v>
      </c>
      <c r="D30" s="323">
        <v>4394.6899999999441</v>
      </c>
      <c r="E30" s="324">
        <v>0.13525138933209746</v>
      </c>
      <c r="F30" s="323">
        <v>37398.290000000037</v>
      </c>
      <c r="G30" s="324">
        <v>1.1627839116863612</v>
      </c>
    </row>
    <row r="31" spans="2:7">
      <c r="B31" s="319" t="s">
        <v>78</v>
      </c>
      <c r="C31" s="243">
        <v>3258611.81</v>
      </c>
      <c r="D31" s="321">
        <v>4941.8100000000559</v>
      </c>
      <c r="E31" s="322">
        <v>0.1518841800182571</v>
      </c>
      <c r="F31" s="321">
        <v>40709.810000000056</v>
      </c>
      <c r="G31" s="322">
        <v>1.2651040957742055</v>
      </c>
    </row>
    <row r="32" spans="2:7">
      <c r="B32" s="319" t="s">
        <v>79</v>
      </c>
      <c r="C32" s="243">
        <v>3254137.61</v>
      </c>
      <c r="D32" s="321">
        <v>-4474.2000000001863</v>
      </c>
      <c r="E32" s="322">
        <v>-0.13730386621290336</v>
      </c>
      <c r="F32" s="321">
        <v>43258.089999999851</v>
      </c>
      <c r="G32" s="322">
        <v>1.3472349158712689</v>
      </c>
    </row>
    <row r="33" spans="2:7">
      <c r="B33" s="319" t="s">
        <v>80</v>
      </c>
      <c r="C33" s="243">
        <v>3254663.17</v>
      </c>
      <c r="D33" s="321">
        <v>525.56000000005588</v>
      </c>
      <c r="E33" s="322">
        <v>1.6150515527840525E-2</v>
      </c>
      <c r="F33" s="321">
        <v>49985.620000000112</v>
      </c>
      <c r="G33" s="322">
        <v>1.5597706546170258</v>
      </c>
    </row>
    <row r="34" spans="2:7">
      <c r="B34" s="42">
        <v>2019</v>
      </c>
      <c r="C34" s="250"/>
      <c r="D34" s="325"/>
      <c r="E34" s="326"/>
      <c r="F34" s="325"/>
      <c r="G34" s="326"/>
    </row>
    <row r="35" spans="2:7">
      <c r="B35" s="319" t="s">
        <v>9</v>
      </c>
      <c r="C35" s="240">
        <v>3234372.54</v>
      </c>
      <c r="D35" s="320">
        <v>-20290.629999999888</v>
      </c>
      <c r="E35" s="948">
        <v>-0.62343256245468126</v>
      </c>
      <c r="F35" s="320">
        <v>40480.319999999832</v>
      </c>
      <c r="G35" s="948">
        <v>1.2674291181936042</v>
      </c>
    </row>
    <row r="36" spans="2:7">
      <c r="B36" s="319" t="s">
        <v>10</v>
      </c>
      <c r="C36" s="240">
        <v>3239652.65</v>
      </c>
      <c r="D36" s="320">
        <v>5280.1099999998696</v>
      </c>
      <c r="E36" s="948">
        <v>0.16324990194233635</v>
      </c>
      <c r="F36" s="320">
        <v>29733.25</v>
      </c>
      <c r="G36" s="948">
        <v>0.92629272872085266</v>
      </c>
    </row>
    <row r="37" spans="2:7">
      <c r="B37" s="319" t="s">
        <v>65</v>
      </c>
      <c r="C37" s="240">
        <v>3254078.09</v>
      </c>
      <c r="D37" s="320">
        <v>14425.439999999944</v>
      </c>
      <c r="E37" s="948">
        <v>0.44527736638680437</v>
      </c>
      <c r="F37" s="320">
        <v>23678.089999999851</v>
      </c>
      <c r="G37" s="948">
        <v>0.73297703070826969</v>
      </c>
    </row>
    <row r="38" spans="2:7">
      <c r="B38" s="319" t="s">
        <v>66</v>
      </c>
      <c r="C38" s="243">
        <v>3266740.8</v>
      </c>
      <c r="D38" s="321">
        <v>12662.709999999963</v>
      </c>
      <c r="E38" s="322">
        <v>0.38913356255687859</v>
      </c>
      <c r="F38" s="321">
        <v>19887.279999999795</v>
      </c>
      <c r="G38" s="322">
        <v>0.61250930716454377</v>
      </c>
    </row>
    <row r="39" spans="2:7">
      <c r="B39" s="319" t="s">
        <v>67</v>
      </c>
      <c r="C39" s="243">
        <v>3277855.13636364</v>
      </c>
      <c r="D39" s="321">
        <v>11114.336363640148</v>
      </c>
      <c r="E39" s="322">
        <v>0.34022706557068716</v>
      </c>
      <c r="F39" s="321">
        <v>16457.186363639776</v>
      </c>
      <c r="G39" s="322">
        <v>0.50460528325406528</v>
      </c>
    </row>
    <row r="40" spans="2:7">
      <c r="B40" s="328" t="s">
        <v>68</v>
      </c>
      <c r="C40" s="243">
        <v>3286600</v>
      </c>
      <c r="D40" s="321">
        <v>8744.8636363600381</v>
      </c>
      <c r="E40" s="322">
        <v>0.26678615352298607</v>
      </c>
      <c r="F40" s="321">
        <v>13042.100000000093</v>
      </c>
      <c r="G40" s="322">
        <v>0.39840749418240762</v>
      </c>
    </row>
    <row r="41" spans="2:7">
      <c r="B41" s="328" t="s">
        <v>69</v>
      </c>
      <c r="C41" s="243">
        <v>3278833.34</v>
      </c>
      <c r="D41" s="321">
        <v>-7766.660000000149</v>
      </c>
      <c r="E41" s="322">
        <v>-0.23631290695551854</v>
      </c>
      <c r="F41" s="321">
        <v>11664.069999999832</v>
      </c>
      <c r="G41" s="322">
        <v>0.35700843868428933</v>
      </c>
    </row>
    <row r="42" spans="2:7">
      <c r="B42" s="328" t="s">
        <v>70</v>
      </c>
      <c r="C42" s="243">
        <v>3261551.7142857201</v>
      </c>
      <c r="D42" s="321">
        <v>-17281.625714279711</v>
      </c>
      <c r="E42" s="322">
        <v>-0.52706630445204894</v>
      </c>
      <c r="F42" s="321">
        <v>12276.404285720084</v>
      </c>
      <c r="G42" s="322">
        <v>0.37781976331578448</v>
      </c>
    </row>
    <row r="43" spans="2:7">
      <c r="B43" s="327" t="s">
        <v>77</v>
      </c>
      <c r="C43" s="246">
        <v>3266258.24</v>
      </c>
      <c r="D43" s="323">
        <v>4706.5257142800838</v>
      </c>
      <c r="E43" s="324">
        <v>0.14430326809369376</v>
      </c>
      <c r="F43" s="323">
        <v>12588.240000000224</v>
      </c>
      <c r="G43" s="324">
        <v>0.38689356941546293</v>
      </c>
    </row>
    <row r="44" spans="2:7">
      <c r="B44" s="328" t="s">
        <v>78</v>
      </c>
      <c r="C44" s="243">
        <v>3271976.2995652203</v>
      </c>
      <c r="D44" s="321">
        <v>5718.0595652200282</v>
      </c>
      <c r="E44" s="322">
        <v>0.17506452781945825</v>
      </c>
      <c r="F44" s="321">
        <v>13364.489565220196</v>
      </c>
      <c r="G44" s="322">
        <v>0.4101283105955531</v>
      </c>
    </row>
    <row r="45" spans="2:7">
      <c r="B45" s="328" t="s">
        <v>79</v>
      </c>
      <c r="C45" s="243">
        <v>3269092.3</v>
      </c>
      <c r="D45" s="321">
        <v>-2883.9995652204379</v>
      </c>
      <c r="E45" s="322">
        <v>-8.8142434454780982E-2</v>
      </c>
      <c r="F45" s="321">
        <v>14954.689999999944</v>
      </c>
      <c r="G45" s="322">
        <v>0.45955923787745689</v>
      </c>
    </row>
    <row r="46" spans="2:7">
      <c r="B46" s="328" t="s">
        <v>80</v>
      </c>
      <c r="C46" s="243">
        <v>3269088.5</v>
      </c>
      <c r="D46" s="321">
        <v>-3.7999999998137355</v>
      </c>
      <c r="E46" s="322">
        <v>-1.162402174941235E-4</v>
      </c>
      <c r="F46" s="321">
        <v>14425.330000000075</v>
      </c>
      <c r="G46" s="322">
        <v>0.44322036556552291</v>
      </c>
    </row>
    <row r="47" spans="2:7">
      <c r="B47" s="39">
        <v>2020</v>
      </c>
      <c r="C47" s="250"/>
      <c r="D47" s="325"/>
      <c r="E47" s="326"/>
      <c r="F47" s="325"/>
      <c r="G47" s="326"/>
    </row>
    <row r="48" spans="2:7">
      <c r="B48" s="319" t="s">
        <v>9</v>
      </c>
      <c r="C48" s="240">
        <v>3251119.4699999997</v>
      </c>
      <c r="D48" s="320">
        <v>-17969.030000000261</v>
      </c>
      <c r="E48" s="948">
        <v>-0.54966483776748021</v>
      </c>
      <c r="F48" s="320">
        <v>16746.929999999702</v>
      </c>
      <c r="G48" s="948">
        <v>0.51777987207373144</v>
      </c>
    </row>
    <row r="49" spans="2:7">
      <c r="B49" s="319" t="s">
        <v>10</v>
      </c>
      <c r="C49" s="240">
        <v>3257896.4</v>
      </c>
      <c r="D49" s="320">
        <v>6776.9300000001676</v>
      </c>
      <c r="E49" s="948">
        <v>0.20844912229571833</v>
      </c>
      <c r="F49" s="320">
        <v>18243.75</v>
      </c>
      <c r="G49" s="948">
        <v>0.56313907603644964</v>
      </c>
    </row>
    <row r="50" spans="2:7">
      <c r="B50" s="319" t="s">
        <v>65</v>
      </c>
      <c r="C50" s="240">
        <v>3252516.5454545422</v>
      </c>
      <c r="D50" s="320">
        <v>-5379.8545454577543</v>
      </c>
      <c r="E50" s="948">
        <v>-0.16513276927582865</v>
      </c>
      <c r="F50" s="320">
        <v>-1561.5445454576984</v>
      </c>
      <c r="G50" s="948">
        <v>-4.7987310146496043E-2</v>
      </c>
    </row>
    <row r="51" spans="2:7">
      <c r="B51" s="319" t="s">
        <v>66</v>
      </c>
      <c r="C51" s="243">
        <v>3211266.65</v>
      </c>
      <c r="D51" s="321">
        <v>-41249.895454542246</v>
      </c>
      <c r="E51" s="322">
        <v>-1.2682455224459943</v>
      </c>
      <c r="F51" s="321">
        <v>-55474.149999999907</v>
      </c>
      <c r="G51" s="322">
        <v>-1.6981497277041342</v>
      </c>
    </row>
    <row r="52" spans="2:7">
      <c r="B52" s="319" t="s">
        <v>67</v>
      </c>
      <c r="C52" s="243">
        <v>3220907</v>
      </c>
      <c r="D52" s="321">
        <v>9640.3500000000931</v>
      </c>
      <c r="E52" s="322">
        <v>0.30020397091597317</v>
      </c>
      <c r="F52" s="321">
        <v>-56948.136363639962</v>
      </c>
      <c r="G52" s="322">
        <v>-1.7373597671194432</v>
      </c>
    </row>
    <row r="53" spans="2:7">
      <c r="B53" s="319" t="s">
        <v>68</v>
      </c>
      <c r="C53" s="243">
        <v>3245252.4545454551</v>
      </c>
      <c r="D53" s="321">
        <v>24345.454545455053</v>
      </c>
      <c r="E53" s="322">
        <v>0.75585710936252326</v>
      </c>
      <c r="F53" s="321">
        <v>-41347.545454544947</v>
      </c>
      <c r="G53" s="322">
        <v>-1.2580644269015124</v>
      </c>
    </row>
    <row r="54" spans="2:7">
      <c r="B54" s="319" t="s">
        <v>69</v>
      </c>
      <c r="C54" s="243">
        <v>3262758</v>
      </c>
      <c r="D54" s="321">
        <v>17505.545454544947</v>
      </c>
      <c r="E54" s="322">
        <v>0.53942014372489666</v>
      </c>
      <c r="F54" s="321">
        <v>-16075.339999999851</v>
      </c>
      <c r="G54" s="322">
        <v>-0.4902762151369302</v>
      </c>
    </row>
    <row r="55" spans="2:7">
      <c r="B55" s="328" t="s">
        <v>70</v>
      </c>
      <c r="C55" s="243">
        <v>3263160</v>
      </c>
      <c r="D55" s="321">
        <v>402</v>
      </c>
      <c r="E55" s="322">
        <v>1.2320864740814841E-2</v>
      </c>
      <c r="F55" s="321">
        <v>1608.2857142798603</v>
      </c>
      <c r="G55" s="322">
        <v>4.931044653486083E-2</v>
      </c>
    </row>
    <row r="56" spans="2:7">
      <c r="B56" s="327" t="s">
        <v>77</v>
      </c>
      <c r="C56" s="246">
        <v>3263552.590909095</v>
      </c>
      <c r="D56" s="323">
        <v>392</v>
      </c>
      <c r="E56" s="324">
        <v>1.2031003968388632E-2</v>
      </c>
      <c r="F56" s="323">
        <v>-2705.6490909052081</v>
      </c>
      <c r="G56" s="324">
        <v>-8.2836349489170402E-2</v>
      </c>
    </row>
    <row r="57" spans="2:7">
      <c r="B57" s="328" t="s">
        <v>78</v>
      </c>
      <c r="C57" s="243"/>
      <c r="D57" s="321"/>
      <c r="E57" s="322"/>
      <c r="F57" s="321"/>
      <c r="G57" s="322"/>
    </row>
    <row r="58" spans="2:7">
      <c r="B58" s="328" t="s">
        <v>79</v>
      </c>
      <c r="C58" s="243"/>
      <c r="D58" s="321"/>
      <c r="E58" s="322"/>
      <c r="F58" s="321"/>
      <c r="G58" s="322"/>
    </row>
    <row r="59" spans="2:7">
      <c r="B59" s="328" t="s">
        <v>80</v>
      </c>
      <c r="C59" s="243"/>
      <c r="D59" s="321"/>
      <c r="E59" s="322"/>
      <c r="F59" s="321"/>
      <c r="G59" s="32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G30"/>
  <sheetViews>
    <sheetView showGridLines="0" showRowColHeaders="0" topLeftCell="A3" zoomScaleNormal="100" workbookViewId="0">
      <pane ySplit="5" topLeftCell="A21" activePane="bottomLeft" state="frozen"/>
      <selection activeCell="L32" sqref="L32"/>
      <selection pane="bottomLeft" activeCell="O44" sqref="O44"/>
    </sheetView>
  </sheetViews>
  <sheetFormatPr baseColWidth="10" defaultColWidth="11.42578125" defaultRowHeight="15"/>
  <cols>
    <col min="1" max="1" width="2.85546875" style="330" customWidth="1"/>
    <col min="2" max="2" width="38.140625" style="264" customWidth="1"/>
    <col min="3" max="3" width="13" style="265" customWidth="1"/>
    <col min="4" max="4" width="12.42578125" style="265" customWidth="1"/>
    <col min="5" max="5" width="10.85546875" style="265" customWidth="1"/>
    <col min="6" max="6" width="11.85546875" style="265" customWidth="1"/>
    <col min="7" max="7" width="9.85546875" style="266" customWidth="1"/>
    <col min="8" max="8" width="11.85546875" style="267" customWidth="1"/>
    <col min="9" max="16384" width="11.42578125" style="265"/>
  </cols>
  <sheetData>
    <row r="1" spans="1:215" hidden="1">
      <c r="C1" s="264"/>
      <c r="E1" s="264"/>
    </row>
    <row r="2" spans="1:215" hidden="1">
      <c r="C2" s="264"/>
      <c r="E2" s="264"/>
    </row>
    <row r="3" spans="1:215" ht="28.5" customHeight="1">
      <c r="B3" s="1054" t="s">
        <v>284</v>
      </c>
      <c r="C3" s="1055"/>
      <c r="D3" s="1055"/>
      <c r="E3" s="1055"/>
      <c r="F3" s="1055"/>
      <c r="G3" s="1056"/>
    </row>
    <row r="4" spans="1:215" ht="24" customHeight="1">
      <c r="B4" s="1057" t="s">
        <v>222</v>
      </c>
      <c r="C4" s="1058"/>
      <c r="D4" s="1058"/>
      <c r="E4" s="1058"/>
      <c r="F4" s="1058"/>
      <c r="G4" s="1059"/>
    </row>
    <row r="5" spans="1:215" s="270" customFormat="1" ht="19.5">
      <c r="A5" s="269"/>
      <c r="B5" s="1060" t="s">
        <v>132</v>
      </c>
      <c r="C5" s="1063" t="s">
        <v>638</v>
      </c>
      <c r="D5" s="1060" t="s">
        <v>179</v>
      </c>
      <c r="E5" s="1067"/>
      <c r="F5" s="1060" t="s">
        <v>134</v>
      </c>
      <c r="G5" s="1067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69"/>
      <c r="DG5" s="269"/>
      <c r="DH5" s="269"/>
      <c r="DI5" s="269"/>
      <c r="DJ5" s="269"/>
      <c r="DK5" s="269"/>
      <c r="DL5" s="269"/>
      <c r="DM5" s="269"/>
      <c r="DN5" s="269"/>
      <c r="DO5" s="269"/>
      <c r="DP5" s="269"/>
      <c r="DQ5" s="269"/>
      <c r="DR5" s="269"/>
      <c r="DS5" s="269"/>
      <c r="DT5" s="269"/>
      <c r="DU5" s="269"/>
      <c r="DV5" s="269"/>
      <c r="DW5" s="269"/>
      <c r="DX5" s="269"/>
      <c r="DY5" s="269"/>
      <c r="DZ5" s="269"/>
      <c r="EA5" s="269"/>
      <c r="EB5" s="269"/>
      <c r="EC5" s="269"/>
      <c r="ED5" s="269"/>
      <c r="EE5" s="269"/>
      <c r="EF5" s="269"/>
      <c r="EG5" s="269"/>
      <c r="EH5" s="269"/>
      <c r="EI5" s="269"/>
      <c r="EJ5" s="269"/>
      <c r="EK5" s="269"/>
      <c r="EL5" s="269"/>
      <c r="EM5" s="269"/>
      <c r="EN5" s="269"/>
      <c r="EO5" s="269"/>
      <c r="EP5" s="269"/>
      <c r="EQ5" s="269"/>
      <c r="ER5" s="269"/>
      <c r="ES5" s="269"/>
      <c r="ET5" s="269"/>
      <c r="EU5" s="269"/>
      <c r="EV5" s="269"/>
      <c r="EW5" s="269"/>
      <c r="EX5" s="269"/>
      <c r="EY5" s="269"/>
      <c r="EZ5" s="269"/>
      <c r="FA5" s="269"/>
      <c r="FB5" s="269"/>
      <c r="FC5" s="269"/>
      <c r="FD5" s="269"/>
      <c r="FE5" s="269"/>
      <c r="FF5" s="269"/>
      <c r="FG5" s="269"/>
      <c r="FH5" s="269"/>
      <c r="FI5" s="269"/>
      <c r="FJ5" s="269"/>
      <c r="FK5" s="269"/>
      <c r="FL5" s="269"/>
      <c r="FM5" s="269"/>
      <c r="FN5" s="269"/>
      <c r="FO5" s="269"/>
      <c r="FP5" s="269"/>
      <c r="FQ5" s="269"/>
      <c r="FR5" s="269"/>
      <c r="FS5" s="269"/>
      <c r="FT5" s="269"/>
      <c r="FU5" s="269"/>
      <c r="FV5" s="269"/>
      <c r="FW5" s="269"/>
      <c r="FX5" s="269"/>
      <c r="FY5" s="269"/>
      <c r="FZ5" s="269"/>
      <c r="GA5" s="269"/>
      <c r="GB5" s="269"/>
      <c r="GC5" s="269"/>
      <c r="GD5" s="269"/>
      <c r="GE5" s="269"/>
      <c r="GF5" s="269"/>
      <c r="GG5" s="269"/>
      <c r="GH5" s="269"/>
      <c r="GI5" s="269"/>
      <c r="GJ5" s="269"/>
      <c r="GK5" s="269"/>
      <c r="GL5" s="269"/>
      <c r="GM5" s="269"/>
      <c r="GN5" s="269"/>
      <c r="GO5" s="269"/>
      <c r="GP5" s="269"/>
      <c r="GQ5" s="269"/>
      <c r="GR5" s="269"/>
      <c r="GS5" s="269"/>
      <c r="GT5" s="269"/>
      <c r="GU5" s="269"/>
      <c r="GV5" s="269"/>
      <c r="GW5" s="269"/>
      <c r="GX5" s="269"/>
      <c r="GY5" s="269"/>
      <c r="GZ5" s="269"/>
      <c r="HA5" s="269"/>
      <c r="HB5" s="269"/>
      <c r="HC5" s="269"/>
      <c r="HD5" s="269"/>
      <c r="HE5" s="269"/>
      <c r="HF5" s="269"/>
      <c r="HG5" s="269"/>
    </row>
    <row r="6" spans="1:215" s="270" customFormat="1" ht="14.45" customHeight="1">
      <c r="A6" s="269"/>
      <c r="B6" s="1061"/>
      <c r="C6" s="1064"/>
      <c r="D6" s="1062"/>
      <c r="E6" s="1068"/>
      <c r="F6" s="1062"/>
      <c r="G6" s="10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69"/>
      <c r="BX6" s="269"/>
      <c r="BY6" s="269"/>
      <c r="BZ6" s="269"/>
      <c r="CA6" s="269"/>
      <c r="CB6" s="269"/>
      <c r="CC6" s="269"/>
      <c r="CD6" s="269"/>
      <c r="CE6" s="269"/>
      <c r="CF6" s="269"/>
      <c r="CG6" s="269"/>
      <c r="CH6" s="269"/>
      <c r="CI6" s="269"/>
      <c r="CJ6" s="269"/>
      <c r="CK6" s="269"/>
      <c r="CL6" s="269"/>
      <c r="CM6" s="269"/>
      <c r="CN6" s="269"/>
      <c r="CO6" s="269"/>
      <c r="CP6" s="269"/>
      <c r="CQ6" s="269"/>
      <c r="CR6" s="269"/>
      <c r="CS6" s="269"/>
      <c r="CT6" s="269"/>
      <c r="CU6" s="269"/>
      <c r="CV6" s="269"/>
      <c r="CW6" s="269"/>
      <c r="CX6" s="269"/>
      <c r="CY6" s="269"/>
      <c r="CZ6" s="269"/>
      <c r="DA6" s="269"/>
      <c r="DB6" s="269"/>
      <c r="DC6" s="269"/>
      <c r="DD6" s="269"/>
      <c r="DE6" s="269"/>
      <c r="DF6" s="269"/>
      <c r="DG6" s="269"/>
      <c r="DH6" s="269"/>
      <c r="DI6" s="269"/>
      <c r="DJ6" s="269"/>
      <c r="DK6" s="269"/>
      <c r="DL6" s="269"/>
      <c r="DM6" s="269"/>
      <c r="DN6" s="269"/>
      <c r="DO6" s="269"/>
      <c r="DP6" s="269"/>
      <c r="DQ6" s="269"/>
      <c r="DR6" s="269"/>
      <c r="DS6" s="269"/>
      <c r="DT6" s="269"/>
      <c r="DU6" s="269"/>
      <c r="DV6" s="269"/>
      <c r="DW6" s="269"/>
      <c r="DX6" s="269"/>
      <c r="DY6" s="269"/>
      <c r="DZ6" s="269"/>
      <c r="EA6" s="269"/>
      <c r="EB6" s="269"/>
      <c r="EC6" s="269"/>
      <c r="ED6" s="269"/>
      <c r="EE6" s="269"/>
      <c r="EF6" s="269"/>
      <c r="EG6" s="269"/>
      <c r="EH6" s="269"/>
      <c r="EI6" s="269"/>
      <c r="EJ6" s="269"/>
      <c r="EK6" s="269"/>
      <c r="EL6" s="269"/>
      <c r="EM6" s="269"/>
      <c r="EN6" s="269"/>
      <c r="EO6" s="269"/>
      <c r="EP6" s="269"/>
      <c r="EQ6" s="269"/>
      <c r="ER6" s="269"/>
      <c r="ES6" s="269"/>
      <c r="ET6" s="269"/>
      <c r="EU6" s="269"/>
      <c r="EV6" s="269"/>
      <c r="EW6" s="269"/>
      <c r="EX6" s="269"/>
      <c r="EY6" s="269"/>
      <c r="EZ6" s="269"/>
      <c r="FA6" s="269"/>
      <c r="FB6" s="269"/>
      <c r="FC6" s="269"/>
      <c r="FD6" s="269"/>
      <c r="FE6" s="269"/>
      <c r="FF6" s="269"/>
      <c r="FG6" s="269"/>
      <c r="FH6" s="269"/>
      <c r="FI6" s="269"/>
      <c r="FJ6" s="269"/>
      <c r="FK6" s="269"/>
      <c r="FL6" s="269"/>
      <c r="FM6" s="269"/>
      <c r="FN6" s="269"/>
      <c r="FO6" s="269"/>
      <c r="FP6" s="269"/>
      <c r="FQ6" s="269"/>
      <c r="FR6" s="269"/>
      <c r="FS6" s="269"/>
      <c r="FT6" s="269"/>
      <c r="FU6" s="269"/>
      <c r="FV6" s="269"/>
      <c r="FW6" s="269"/>
      <c r="FX6" s="269"/>
      <c r="FY6" s="269"/>
      <c r="FZ6" s="269"/>
      <c r="GA6" s="269"/>
      <c r="GB6" s="269"/>
      <c r="GC6" s="269"/>
      <c r="GD6" s="269"/>
      <c r="GE6" s="269"/>
      <c r="GF6" s="269"/>
      <c r="GG6" s="269"/>
      <c r="GH6" s="269"/>
      <c r="GI6" s="269"/>
      <c r="GJ6" s="269"/>
      <c r="GK6" s="269"/>
      <c r="GL6" s="269"/>
      <c r="GM6" s="269"/>
      <c r="GN6" s="269"/>
      <c r="GO6" s="269"/>
      <c r="GP6" s="269"/>
      <c r="GQ6" s="269"/>
      <c r="GR6" s="269"/>
      <c r="GS6" s="269"/>
      <c r="GT6" s="269"/>
      <c r="GU6" s="269"/>
      <c r="GV6" s="269"/>
      <c r="GW6" s="269"/>
      <c r="GX6" s="269"/>
      <c r="GY6" s="269"/>
      <c r="GZ6" s="269"/>
      <c r="HA6" s="269"/>
      <c r="HB6" s="269"/>
      <c r="HC6" s="269"/>
      <c r="HD6" s="269"/>
      <c r="HE6" s="269"/>
      <c r="HF6" s="269"/>
      <c r="HG6" s="269"/>
    </row>
    <row r="7" spans="1:215" s="270" customFormat="1" ht="28.5" customHeight="1">
      <c r="A7" s="269"/>
      <c r="B7" s="1062"/>
      <c r="C7" s="1065"/>
      <c r="D7" s="271" t="s">
        <v>11</v>
      </c>
      <c r="E7" s="272" t="s">
        <v>8</v>
      </c>
      <c r="F7" s="271" t="s">
        <v>11</v>
      </c>
      <c r="G7" s="272" t="s">
        <v>8</v>
      </c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69"/>
      <c r="FB7" s="269"/>
      <c r="FC7" s="269"/>
      <c r="FD7" s="269"/>
      <c r="FE7" s="269"/>
      <c r="FF7" s="269"/>
      <c r="FG7" s="269"/>
      <c r="FH7" s="269"/>
      <c r="FI7" s="269"/>
      <c r="FJ7" s="269"/>
      <c r="FK7" s="269"/>
      <c r="FL7" s="269"/>
      <c r="FM7" s="269"/>
      <c r="FN7" s="269"/>
      <c r="FO7" s="269"/>
      <c r="FP7" s="269"/>
      <c r="FQ7" s="269"/>
      <c r="FR7" s="269"/>
      <c r="FS7" s="269"/>
      <c r="FT7" s="269"/>
      <c r="FU7" s="269"/>
      <c r="FV7" s="269"/>
      <c r="FW7" s="269"/>
      <c r="FX7" s="269"/>
      <c r="FY7" s="269"/>
      <c r="FZ7" s="269"/>
      <c r="GA7" s="269"/>
      <c r="GB7" s="269"/>
      <c r="GC7" s="269"/>
      <c r="GD7" s="269"/>
      <c r="GE7" s="269"/>
      <c r="GF7" s="269"/>
      <c r="GG7" s="269"/>
      <c r="GH7" s="269"/>
      <c r="GI7" s="269"/>
      <c r="GJ7" s="269"/>
      <c r="GK7" s="269"/>
      <c r="GL7" s="269"/>
      <c r="GM7" s="269"/>
      <c r="GN7" s="269"/>
      <c r="GO7" s="269"/>
      <c r="GP7" s="269"/>
      <c r="GQ7" s="269"/>
      <c r="GR7" s="269"/>
      <c r="GS7" s="269"/>
      <c r="GT7" s="269"/>
      <c r="GU7" s="269"/>
      <c r="GV7" s="269"/>
      <c r="GW7" s="269"/>
      <c r="GX7" s="269"/>
      <c r="GY7" s="269"/>
      <c r="GZ7" s="269"/>
      <c r="HA7" s="269"/>
      <c r="HB7" s="269"/>
      <c r="HC7" s="269"/>
      <c r="HD7" s="269"/>
      <c r="HE7" s="269"/>
      <c r="HF7" s="269"/>
      <c r="HG7" s="269"/>
    </row>
    <row r="8" spans="1:215" s="277" customFormat="1" ht="27.2" customHeight="1">
      <c r="A8" s="273"/>
      <c r="B8" s="274" t="s">
        <v>135</v>
      </c>
      <c r="C8" s="6">
        <v>266008.727272727</v>
      </c>
      <c r="D8" s="275">
        <v>1.7748917749850079</v>
      </c>
      <c r="E8" s="276">
        <v>6.6723510760979821E-6</v>
      </c>
      <c r="F8" s="275">
        <v>-88.17748917802237</v>
      </c>
      <c r="G8" s="276">
        <v>-3.3137359961743496E-4</v>
      </c>
    </row>
    <row r="9" spans="1:215" s="277" customFormat="1" ht="21.6" customHeight="1">
      <c r="A9" s="273"/>
      <c r="B9" s="274" t="s">
        <v>136</v>
      </c>
      <c r="C9" s="6">
        <v>1634.22727272727</v>
      </c>
      <c r="D9" s="275">
        <v>13.655844155839986</v>
      </c>
      <c r="E9" s="276">
        <v>8.4265610975740035E-3</v>
      </c>
      <c r="F9" s="275">
        <v>113.60822510822004</v>
      </c>
      <c r="G9" s="276">
        <v>7.4711825612144622E-2</v>
      </c>
    </row>
    <row r="10" spans="1:215" s="277" customFormat="1" ht="24.2" customHeight="1">
      <c r="A10" s="273"/>
      <c r="B10" s="274" t="s">
        <v>137</v>
      </c>
      <c r="C10" s="6">
        <v>211342.227272727</v>
      </c>
      <c r="D10" s="275">
        <v>22.322510822006734</v>
      </c>
      <c r="E10" s="276">
        <v>1.0563373501026874E-4</v>
      </c>
      <c r="F10" s="275">
        <v>-4200.1060606059909</v>
      </c>
      <c r="G10" s="276">
        <v>-1.9486223405174807E-2</v>
      </c>
    </row>
    <row r="11" spans="1:215" s="277" customFormat="1" ht="30.95" customHeight="1">
      <c r="A11" s="273"/>
      <c r="B11" s="274" t="s">
        <v>138</v>
      </c>
      <c r="C11" s="6">
        <v>1688.77272727273</v>
      </c>
      <c r="D11" s="275">
        <v>11.439393939399906</v>
      </c>
      <c r="E11" s="276">
        <v>6.8199884376389797E-3</v>
      </c>
      <c r="F11" s="275">
        <v>69.296536796540067</v>
      </c>
      <c r="G11" s="276">
        <v>4.2789475513168362E-2</v>
      </c>
    </row>
    <row r="12" spans="1:215" s="277" customFormat="1" ht="42" customHeight="1">
      <c r="A12" s="273"/>
      <c r="B12" s="274" t="s">
        <v>139</v>
      </c>
      <c r="C12" s="6">
        <v>2421.5</v>
      </c>
      <c r="D12" s="275">
        <v>3.0238095238100868</v>
      </c>
      <c r="E12" s="276">
        <v>1.2502953453574772E-3</v>
      </c>
      <c r="F12" s="275">
        <v>-22.166666666670153</v>
      </c>
      <c r="G12" s="276">
        <v>-9.0710680671136634E-3</v>
      </c>
    </row>
    <row r="13" spans="1:215" s="277" customFormat="1" ht="22.7" customHeight="1">
      <c r="A13" s="273"/>
      <c r="B13" s="274" t="s">
        <v>96</v>
      </c>
      <c r="C13" s="6">
        <v>389438.454545455</v>
      </c>
      <c r="D13" s="275">
        <v>492.02597402600804</v>
      </c>
      <c r="E13" s="276">
        <v>1.2650224758026241E-3</v>
      </c>
      <c r="F13" s="275">
        <v>5879.0735930739902</v>
      </c>
      <c r="G13" s="276">
        <v>1.5327675152869924E-2</v>
      </c>
      <c r="H13" s="331"/>
    </row>
    <row r="14" spans="1:215" s="277" customFormat="1" ht="30.95" customHeight="1">
      <c r="A14" s="273"/>
      <c r="B14" s="274" t="s">
        <v>156</v>
      </c>
      <c r="C14" s="6">
        <v>769520.09090909106</v>
      </c>
      <c r="D14" s="275">
        <v>-1205.8138528139098</v>
      </c>
      <c r="E14" s="276">
        <v>-1.5645170940328246E-3</v>
      </c>
      <c r="F14" s="275">
        <v>-14977.0519480519</v>
      </c>
      <c r="G14" s="276">
        <v>-1.9091276602366425E-2</v>
      </c>
    </row>
    <row r="15" spans="1:215" s="277" customFormat="1" ht="22.7" customHeight="1">
      <c r="A15" s="273"/>
      <c r="B15" s="274" t="s">
        <v>140</v>
      </c>
      <c r="C15" s="6">
        <v>209525.954545455</v>
      </c>
      <c r="D15" s="275">
        <v>887.09740259798127</v>
      </c>
      <c r="E15" s="276">
        <v>4.2518321598674635E-3</v>
      </c>
      <c r="F15" s="275">
        <v>6741.145021645003</v>
      </c>
      <c r="G15" s="276">
        <v>3.3242850080708264E-2</v>
      </c>
    </row>
    <row r="16" spans="1:215" s="277" customFormat="1" ht="20.85" customHeight="1">
      <c r="A16" s="273"/>
      <c r="B16" s="274" t="s">
        <v>141</v>
      </c>
      <c r="C16" s="6">
        <v>325987.136363636</v>
      </c>
      <c r="D16" s="275">
        <v>-3547.5303030309733</v>
      </c>
      <c r="E16" s="276">
        <v>-1.076527194821475E-2</v>
      </c>
      <c r="F16" s="275">
        <v>-4825.435064935009</v>
      </c>
      <c r="G16" s="276">
        <v>-1.4586613332428722E-2</v>
      </c>
    </row>
    <row r="17" spans="1:8" s="277" customFormat="1" ht="26.25" customHeight="1">
      <c r="A17" s="273"/>
      <c r="B17" s="274" t="s">
        <v>142</v>
      </c>
      <c r="C17" s="6">
        <v>66437.272727272706</v>
      </c>
      <c r="D17" s="275">
        <v>449.27272727270611</v>
      </c>
      <c r="E17" s="276">
        <v>6.8084004254214125E-3</v>
      </c>
      <c r="F17" s="275">
        <v>934.55844155840896</v>
      </c>
      <c r="G17" s="276">
        <v>1.4267476573291082E-2</v>
      </c>
    </row>
    <row r="18" spans="1:8" s="277" customFormat="1" ht="21.95" customHeight="1">
      <c r="A18" s="273"/>
      <c r="B18" s="274" t="s">
        <v>149</v>
      </c>
      <c r="C18" s="6">
        <v>59205.318181818198</v>
      </c>
      <c r="D18" s="275">
        <v>-125.3484848484004</v>
      </c>
      <c r="E18" s="276">
        <v>-2.1127098664277533E-3</v>
      </c>
      <c r="F18" s="275">
        <v>-425.34848484850227</v>
      </c>
      <c r="G18" s="276">
        <v>-7.1330492953598501E-3</v>
      </c>
    </row>
    <row r="19" spans="1:8" s="277" customFormat="1" ht="21.95" customHeight="1">
      <c r="A19" s="273"/>
      <c r="B19" s="274" t="s">
        <v>143</v>
      </c>
      <c r="C19" s="6">
        <v>48521.136363636397</v>
      </c>
      <c r="D19" s="275">
        <v>90.993506493599853</v>
      </c>
      <c r="E19" s="276">
        <v>1.8788609970037395E-3</v>
      </c>
      <c r="F19" s="275">
        <v>202.75541125539894</v>
      </c>
      <c r="G19" s="276">
        <v>4.1962376896531595E-3</v>
      </c>
    </row>
    <row r="20" spans="1:8" s="277" customFormat="1" ht="30.95" customHeight="1">
      <c r="A20" s="273"/>
      <c r="B20" s="274" t="s">
        <v>150</v>
      </c>
      <c r="C20" s="6">
        <v>290352.090909091</v>
      </c>
      <c r="D20" s="275">
        <v>1534.709956709994</v>
      </c>
      <c r="E20" s="276">
        <v>5.3137728472201218E-3</v>
      </c>
      <c r="F20" s="275">
        <v>2214.805194805027</v>
      </c>
      <c r="G20" s="276">
        <v>7.686631701671498E-3</v>
      </c>
    </row>
    <row r="21" spans="1:8" s="277" customFormat="1" ht="30.95" customHeight="1">
      <c r="A21" s="273"/>
      <c r="B21" s="274" t="s">
        <v>151</v>
      </c>
      <c r="C21" s="6">
        <v>131932</v>
      </c>
      <c r="D21" s="275">
        <v>-63.619047618994955</v>
      </c>
      <c r="E21" s="276">
        <v>-4.8197847836184415E-4</v>
      </c>
      <c r="F21" s="275">
        <v>-966.80952380999224</v>
      </c>
      <c r="G21" s="276">
        <v>-7.2747794150614942E-3</v>
      </c>
    </row>
    <row r="22" spans="1:8" s="277" customFormat="1" ht="30.95" customHeight="1">
      <c r="A22" s="273"/>
      <c r="B22" s="274" t="s">
        <v>152</v>
      </c>
      <c r="C22" s="6">
        <v>1143.1818181818201</v>
      </c>
      <c r="D22" s="275">
        <v>15.229437229440009</v>
      </c>
      <c r="E22" s="276">
        <v>1.3501844126239781E-2</v>
      </c>
      <c r="F22" s="275">
        <v>25.181818181820063</v>
      </c>
      <c r="G22" s="276">
        <v>2.2523987640268306E-2</v>
      </c>
    </row>
    <row r="23" spans="1:8" s="277" customFormat="1" ht="22.7" customHeight="1">
      <c r="A23" s="273"/>
      <c r="B23" s="274" t="s">
        <v>144</v>
      </c>
      <c r="C23" s="6">
        <v>89750.318181818206</v>
      </c>
      <c r="D23" s="275">
        <v>1047.8419913420075</v>
      </c>
      <c r="E23" s="276">
        <v>1.1812995942660276E-2</v>
      </c>
      <c r="F23" s="275">
        <v>3741.7943722944037</v>
      </c>
      <c r="G23" s="276">
        <v>4.3504924937219691E-2</v>
      </c>
    </row>
    <row r="24" spans="1:8" s="277" customFormat="1" ht="23.85" customHeight="1">
      <c r="A24" s="273"/>
      <c r="B24" s="274" t="s">
        <v>153</v>
      </c>
      <c r="C24" s="6">
        <v>117552.318181818</v>
      </c>
      <c r="D24" s="275">
        <v>851.55627705600637</v>
      </c>
      <c r="E24" s="276">
        <v>7.2969213153120105E-3</v>
      </c>
      <c r="F24" s="275">
        <v>2725.5086580079951</v>
      </c>
      <c r="G24" s="276">
        <v>2.3735821532538948E-2</v>
      </c>
    </row>
    <row r="25" spans="1:8" s="277" customFormat="1" ht="30.95" customHeight="1">
      <c r="A25" s="273"/>
      <c r="B25" s="274" t="s">
        <v>154</v>
      </c>
      <c r="C25" s="6">
        <v>70603.636363636397</v>
      </c>
      <c r="D25" s="275">
        <v>-320.41125541120709</v>
      </c>
      <c r="E25" s="276">
        <v>-4.5176673662539191E-3</v>
      </c>
      <c r="F25" s="275">
        <v>-1165.2207792208064</v>
      </c>
      <c r="G25" s="276">
        <v>-1.6235743825506521E-2</v>
      </c>
    </row>
    <row r="26" spans="1:8" s="277" customFormat="1" ht="24.95" customHeight="1">
      <c r="A26" s="273"/>
      <c r="B26" s="274" t="s">
        <v>145</v>
      </c>
      <c r="C26" s="6">
        <v>209890.090909091</v>
      </c>
      <c r="D26" s="275">
        <v>240.04329004298779</v>
      </c>
      <c r="E26" s="276">
        <v>1.1449713118079075E-3</v>
      </c>
      <c r="F26" s="275">
        <v>1378.709956709994</v>
      </c>
      <c r="G26" s="276">
        <v>6.6121568540418174E-3</v>
      </c>
    </row>
    <row r="27" spans="1:8" s="277" customFormat="1" ht="47.25" customHeight="1">
      <c r="A27" s="273"/>
      <c r="B27" s="274" t="s">
        <v>146</v>
      </c>
      <c r="C27" s="6">
        <v>357.86363636363598</v>
      </c>
      <c r="D27" s="275">
        <v>-2.9458874458880473</v>
      </c>
      <c r="E27" s="276">
        <v>-8.1646609955984273E-3</v>
      </c>
      <c r="F27" s="275">
        <v>-9.6125541125540508</v>
      </c>
      <c r="G27" s="276">
        <v>-2.6158304569604107E-2</v>
      </c>
    </row>
    <row r="28" spans="1:8" s="277" customFormat="1" ht="27.2" customHeight="1">
      <c r="A28" s="273"/>
      <c r="B28" s="274" t="s">
        <v>147</v>
      </c>
      <c r="C28" s="6">
        <v>240.272727272727</v>
      </c>
      <c r="D28" s="275">
        <v>-3.0606060606060055</v>
      </c>
      <c r="E28" s="276">
        <v>-1.2577833125778093E-2</v>
      </c>
      <c r="F28" s="275">
        <v>-52.155844155843994</v>
      </c>
      <c r="G28" s="276">
        <v>-0.17835413243327236</v>
      </c>
    </row>
    <row r="29" spans="1:8" s="282" customFormat="1" ht="20.100000000000001" customHeight="1">
      <c r="B29" s="279" t="s">
        <v>12</v>
      </c>
      <c r="C29" s="7">
        <v>3263552.5909090904</v>
      </c>
      <c r="D29" s="7">
        <v>392.25757575547323</v>
      </c>
      <c r="E29" s="281">
        <v>1.2020787693090007E-4</v>
      </c>
      <c r="F29" s="7">
        <v>-2705.6471861493774</v>
      </c>
      <c r="G29" s="281">
        <v>-8.283629122133318E-4</v>
      </c>
    </row>
    <row r="30" spans="1:8" s="334" customFormat="1" ht="17.25" customHeight="1">
      <c r="A30" s="332"/>
      <c r="B30" s="333"/>
      <c r="G30" s="266"/>
      <c r="H30" s="288"/>
    </row>
  </sheetData>
  <mergeCells count="6">
    <mergeCell ref="F5:G6"/>
    <mergeCell ref="B3:G3"/>
    <mergeCell ref="B5:B7"/>
    <mergeCell ref="D5:E6"/>
    <mergeCell ref="C5:C7"/>
    <mergeCell ref="B4:G4"/>
  </mergeCells>
  <phoneticPr fontId="15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H61"/>
  <sheetViews>
    <sheetView showGridLines="0" showRowColHeaders="0" topLeftCell="A3" zoomScaleNormal="100" workbookViewId="0">
      <pane ySplit="5" topLeftCell="A44" activePane="bottomLeft" state="frozen"/>
      <selection activeCell="L32" sqref="L32"/>
      <selection pane="bottomLeft" activeCell="G72" sqref="G72"/>
    </sheetView>
  </sheetViews>
  <sheetFormatPr baseColWidth="10" defaultColWidth="11.5703125" defaultRowHeight="15"/>
  <cols>
    <col min="1" max="1" width="3" style="330" customWidth="1"/>
    <col min="2" max="2" width="17.7109375" style="144" customWidth="1"/>
    <col min="3" max="3" width="17" style="143" customWidth="1"/>
    <col min="4" max="4" width="20.42578125" style="143" customWidth="1"/>
    <col min="5" max="5" width="17.85546875" style="143" customWidth="1"/>
    <col min="6" max="6" width="13.42578125" style="143" customWidth="1"/>
    <col min="7" max="7" width="17.140625" style="143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45" t="s">
        <v>217</v>
      </c>
      <c r="C3" s="1046"/>
      <c r="D3" s="1046"/>
      <c r="E3" s="1046"/>
      <c r="F3" s="1046"/>
      <c r="G3" s="1046"/>
    </row>
    <row r="4" spans="1:8" ht="18" customHeight="1">
      <c r="B4" s="1045" t="s">
        <v>219</v>
      </c>
      <c r="C4" s="1046"/>
      <c r="D4" s="1046"/>
      <c r="E4" s="1046"/>
      <c r="F4" s="1046"/>
      <c r="G4" s="1046"/>
    </row>
    <row r="5" spans="1:8" s="218" customFormat="1" ht="8.25" customHeight="1">
      <c r="A5" s="269"/>
      <c r="B5" s="219"/>
      <c r="C5" s="335"/>
      <c r="D5" s="221"/>
      <c r="E5" s="221"/>
      <c r="F5" s="221"/>
      <c r="G5" s="221"/>
      <c r="H5" s="2"/>
    </row>
    <row r="6" spans="1:8" ht="19.5">
      <c r="A6" s="269"/>
      <c r="B6" s="1049" t="s">
        <v>634</v>
      </c>
      <c r="C6" s="1084" t="s">
        <v>86</v>
      </c>
      <c r="D6" s="545" t="s">
        <v>235</v>
      </c>
      <c r="E6" s="546"/>
      <c r="F6" s="545" t="s">
        <v>199</v>
      </c>
      <c r="G6" s="546"/>
    </row>
    <row r="7" spans="1:8" ht="20.45" customHeight="1">
      <c r="A7" s="269"/>
      <c r="B7" s="1049"/>
      <c r="C7" s="1085"/>
      <c r="D7" s="547" t="s">
        <v>7</v>
      </c>
      <c r="E7" s="548" t="s">
        <v>239</v>
      </c>
      <c r="F7" s="549" t="s">
        <v>7</v>
      </c>
      <c r="G7" s="550" t="s">
        <v>239</v>
      </c>
    </row>
    <row r="8" spans="1:8">
      <c r="B8" s="232">
        <v>2002</v>
      </c>
      <c r="C8" s="231">
        <v>77924.7</v>
      </c>
      <c r="D8" s="230">
        <v>-885.05000000000291</v>
      </c>
      <c r="E8" s="229">
        <v>-1.123020946012403</v>
      </c>
      <c r="F8" s="230">
        <v>-2055.6500000000087</v>
      </c>
      <c r="G8" s="229">
        <v>-2.5701938038530869</v>
      </c>
    </row>
    <row r="9" spans="1:8">
      <c r="B9" s="232">
        <v>2005</v>
      </c>
      <c r="C9" s="231">
        <v>74796.95</v>
      </c>
      <c r="D9" s="230">
        <v>-808.09000000001106</v>
      </c>
      <c r="E9" s="229">
        <v>-1.0688308610113921</v>
      </c>
      <c r="F9" s="230">
        <v>-1693.1300000000047</v>
      </c>
      <c r="G9" s="229">
        <v>-2.2135288654424272</v>
      </c>
    </row>
    <row r="10" spans="1:8">
      <c r="B10" s="232">
        <v>2006</v>
      </c>
      <c r="C10" s="231">
        <v>72964.75</v>
      </c>
      <c r="D10" s="230">
        <v>-1276.0599999999977</v>
      </c>
      <c r="E10" s="229">
        <v>-1.7188120657627479</v>
      </c>
      <c r="F10" s="230">
        <v>-1832.1999999999971</v>
      </c>
      <c r="G10" s="229">
        <v>-2.4495651226420279</v>
      </c>
    </row>
    <row r="11" spans="1:8">
      <c r="B11" s="232">
        <v>2007</v>
      </c>
      <c r="C11" s="231">
        <v>72749.399999999994</v>
      </c>
      <c r="D11" s="230">
        <v>-351.32000000000698</v>
      </c>
      <c r="E11" s="229">
        <v>-0.48059718153255915</v>
      </c>
      <c r="F11" s="230">
        <v>-215.35000000000582</v>
      </c>
      <c r="G11" s="229">
        <v>-0.29514251744849673</v>
      </c>
    </row>
    <row r="12" spans="1:8">
      <c r="B12" s="232">
        <v>2008</v>
      </c>
      <c r="C12" s="228">
        <v>71678.95</v>
      </c>
      <c r="D12" s="230">
        <v>-1081.1500000000087</v>
      </c>
      <c r="E12" s="229">
        <v>-1.4859105471268066</v>
      </c>
      <c r="F12" s="230">
        <v>-1070.4499999999971</v>
      </c>
      <c r="G12" s="229">
        <v>-1.4714210701394137</v>
      </c>
    </row>
    <row r="13" spans="1:8">
      <c r="B13" s="232">
        <v>2009</v>
      </c>
      <c r="C13" s="228">
        <v>68374</v>
      </c>
      <c r="D13" s="230">
        <v>-1498.3800000000047</v>
      </c>
      <c r="E13" s="229">
        <v>-2.1444525004014565</v>
      </c>
      <c r="F13" s="230">
        <v>-3304.9499999999971</v>
      </c>
      <c r="G13" s="229">
        <v>-4.6107678753664771</v>
      </c>
    </row>
    <row r="14" spans="1:8">
      <c r="B14" s="232">
        <v>2010</v>
      </c>
      <c r="C14" s="228">
        <v>66472.539999999994</v>
      </c>
      <c r="D14" s="230">
        <v>-919.41000000000349</v>
      </c>
      <c r="E14" s="229">
        <v>-1.3642727358386395</v>
      </c>
      <c r="F14" s="230">
        <v>-1901.4600000000064</v>
      </c>
      <c r="G14" s="229">
        <v>-2.7809693743235897</v>
      </c>
    </row>
    <row r="15" spans="1:8">
      <c r="B15" s="232">
        <v>2011</v>
      </c>
      <c r="C15" s="228">
        <v>64737.77</v>
      </c>
      <c r="D15" s="230">
        <v>-1394.0000000000073</v>
      </c>
      <c r="E15" s="229">
        <v>-2.1079127324128848</v>
      </c>
      <c r="F15" s="230">
        <v>-1734.7699999999968</v>
      </c>
      <c r="G15" s="229">
        <v>-2.6097543436733446</v>
      </c>
    </row>
    <row r="16" spans="1:8">
      <c r="B16" s="232">
        <v>2012</v>
      </c>
      <c r="C16" s="228">
        <v>63765.55</v>
      </c>
      <c r="D16" s="230">
        <v>-1097.2599999999948</v>
      </c>
      <c r="E16" s="229">
        <v>-1.6916627571330878</v>
      </c>
      <c r="F16" s="230">
        <v>-972.21999999999389</v>
      </c>
      <c r="G16" s="229">
        <v>-1.5017817264944284</v>
      </c>
    </row>
    <row r="17" spans="2:7">
      <c r="B17" s="232">
        <v>2013</v>
      </c>
      <c r="C17" s="228">
        <v>63538.85</v>
      </c>
      <c r="D17" s="230">
        <v>-1345.9000000000015</v>
      </c>
      <c r="E17" s="229">
        <v>-2.0742932661372748</v>
      </c>
      <c r="F17" s="230">
        <v>-226.70000000000437</v>
      </c>
      <c r="G17" s="229">
        <v>-0.35552112386704948</v>
      </c>
    </row>
    <row r="18" spans="2:7">
      <c r="B18" s="232">
        <v>2014</v>
      </c>
      <c r="C18" s="228">
        <v>63219.54</v>
      </c>
      <c r="D18" s="230">
        <v>-1485.7099999999991</v>
      </c>
      <c r="E18" s="229">
        <v>-2.2961197120790047</v>
      </c>
      <c r="F18" s="230">
        <v>-319.30999999999767</v>
      </c>
      <c r="G18" s="229">
        <v>-0.50254293239490266</v>
      </c>
    </row>
    <row r="19" spans="2:7">
      <c r="B19" s="232">
        <v>2015</v>
      </c>
      <c r="C19" s="228">
        <v>63965</v>
      </c>
      <c r="D19" s="230">
        <v>-878.08999999999651</v>
      </c>
      <c r="E19" s="229">
        <v>-1.3541766748006552</v>
      </c>
      <c r="F19" s="230">
        <v>745.45999999999913</v>
      </c>
      <c r="G19" s="229">
        <v>1.1791607468197469</v>
      </c>
    </row>
    <row r="20" spans="2:7">
      <c r="B20" s="237">
        <v>2016</v>
      </c>
      <c r="C20" s="228">
        <v>66724.899999999994</v>
      </c>
      <c r="D20" s="230">
        <v>-1970</v>
      </c>
      <c r="E20" s="229">
        <v>-2.8677529190667741</v>
      </c>
      <c r="F20" s="230">
        <v>2759.8999999999942</v>
      </c>
      <c r="G20" s="229">
        <v>4.3147033533963821</v>
      </c>
    </row>
    <row r="21" spans="2:7">
      <c r="B21" s="237">
        <v>2017</v>
      </c>
      <c r="C21" s="228">
        <v>67504.23</v>
      </c>
      <c r="D21" s="230">
        <v>-1236.3099999999977</v>
      </c>
      <c r="E21" s="229">
        <v>-1.7985165667886776</v>
      </c>
      <c r="F21" s="230">
        <v>779.33000000000175</v>
      </c>
      <c r="G21" s="229">
        <v>1.1679747740348745</v>
      </c>
    </row>
    <row r="22" spans="2:7">
      <c r="B22" s="237">
        <v>2018</v>
      </c>
      <c r="C22" s="256"/>
      <c r="D22" s="235"/>
      <c r="E22" s="236"/>
      <c r="F22" s="235"/>
      <c r="G22" s="236"/>
    </row>
    <row r="23" spans="2:7">
      <c r="B23" s="239" t="s">
        <v>9</v>
      </c>
      <c r="C23" s="240">
        <v>60223.9</v>
      </c>
      <c r="D23" s="241">
        <v>-1392.8199999999997</v>
      </c>
      <c r="E23" s="936">
        <v>-2.2604578757194531</v>
      </c>
      <c r="F23" s="241">
        <v>350.13999999999942</v>
      </c>
      <c r="G23" s="936">
        <v>0.58479707972240647</v>
      </c>
    </row>
    <row r="24" spans="2:7">
      <c r="B24" s="239" t="s">
        <v>10</v>
      </c>
      <c r="C24" s="240">
        <v>61091.6</v>
      </c>
      <c r="D24" s="241">
        <v>867.69999999999709</v>
      </c>
      <c r="E24" s="936">
        <v>1.4407901182088807</v>
      </c>
      <c r="F24" s="241">
        <v>-292.90000000000146</v>
      </c>
      <c r="G24" s="936">
        <v>-0.4771562853814828</v>
      </c>
    </row>
    <row r="25" spans="2:7">
      <c r="B25" s="239" t="s">
        <v>65</v>
      </c>
      <c r="C25" s="240">
        <v>62967.4</v>
      </c>
      <c r="D25" s="241">
        <v>1875.8000000000029</v>
      </c>
      <c r="E25" s="936">
        <v>3.0704712268135239</v>
      </c>
      <c r="F25" s="241">
        <v>-517.15999999999622</v>
      </c>
      <c r="G25" s="936">
        <v>-0.81462327217830932</v>
      </c>
    </row>
    <row r="26" spans="2:7">
      <c r="B26" s="239" t="s">
        <v>66</v>
      </c>
      <c r="C26" s="243">
        <v>64853.42</v>
      </c>
      <c r="D26" s="244">
        <v>1886.0199999999968</v>
      </c>
      <c r="E26" s="245">
        <v>2.9952324536188542</v>
      </c>
      <c r="F26" s="244">
        <v>337.58999999999651</v>
      </c>
      <c r="G26" s="245">
        <v>0.52326692534219887</v>
      </c>
    </row>
    <row r="27" spans="2:7">
      <c r="B27" s="239" t="s">
        <v>67</v>
      </c>
      <c r="C27" s="243">
        <v>65381.72</v>
      </c>
      <c r="D27" s="244">
        <v>528.30000000000291</v>
      </c>
      <c r="E27" s="245">
        <v>0.81460623048099023</v>
      </c>
      <c r="F27" s="244">
        <v>342</v>
      </c>
      <c r="G27" s="245">
        <v>0.52583252203422148</v>
      </c>
    </row>
    <row r="28" spans="2:7">
      <c r="B28" s="239" t="s">
        <v>68</v>
      </c>
      <c r="C28" s="243">
        <v>67081.19</v>
      </c>
      <c r="D28" s="244">
        <v>1699.4700000000012</v>
      </c>
      <c r="E28" s="245">
        <v>2.5993045150846541</v>
      </c>
      <c r="F28" s="244">
        <v>757.79000000000815</v>
      </c>
      <c r="G28" s="245">
        <v>1.142568083059686</v>
      </c>
    </row>
    <row r="29" spans="2:7">
      <c r="B29" s="239" t="s">
        <v>69</v>
      </c>
      <c r="C29" s="243">
        <v>69302.720000000001</v>
      </c>
      <c r="D29" s="244">
        <v>2221.5299999999988</v>
      </c>
      <c r="E29" s="245">
        <v>3.31170332547768</v>
      </c>
      <c r="F29" s="244">
        <v>619.02000000000407</v>
      </c>
      <c r="G29" s="245">
        <v>0.90126187144838354</v>
      </c>
    </row>
    <row r="30" spans="2:7">
      <c r="B30" s="239" t="s">
        <v>70</v>
      </c>
      <c r="C30" s="243">
        <v>68884.13</v>
      </c>
      <c r="D30" s="244">
        <v>-418.58999999999651</v>
      </c>
      <c r="E30" s="245">
        <v>-0.60400226715488259</v>
      </c>
      <c r="F30" s="244">
        <v>143.59000000001106</v>
      </c>
      <c r="G30" s="245">
        <v>0.20888692465904057</v>
      </c>
    </row>
    <row r="31" spans="2:7">
      <c r="B31" s="174" t="s">
        <v>77</v>
      </c>
      <c r="C31" s="246">
        <v>67271.350000000006</v>
      </c>
      <c r="D31" s="247">
        <v>-1612.7799999999988</v>
      </c>
      <c r="E31" s="248">
        <v>-2.341293996164282</v>
      </c>
      <c r="F31" s="247">
        <v>-232.8799999999901</v>
      </c>
      <c r="G31" s="248">
        <v>-0.34498578829798987</v>
      </c>
    </row>
    <row r="32" spans="2:7">
      <c r="B32" s="239" t="s">
        <v>78</v>
      </c>
      <c r="C32" s="243">
        <v>65906.86</v>
      </c>
      <c r="D32" s="244">
        <v>-1364.4900000000052</v>
      </c>
      <c r="E32" s="245">
        <v>-2.0283374720441998</v>
      </c>
      <c r="F32" s="244">
        <v>598.05999999999767</v>
      </c>
      <c r="G32" s="245">
        <v>0.91574182958498795</v>
      </c>
    </row>
    <row r="33" spans="2:7">
      <c r="B33" s="239" t="s">
        <v>79</v>
      </c>
      <c r="C33" s="243">
        <v>64952.7</v>
      </c>
      <c r="D33" s="244">
        <v>-954.16000000000349</v>
      </c>
      <c r="E33" s="245">
        <v>-1.4477400379869465</v>
      </c>
      <c r="F33" s="244">
        <v>484.89999999999418</v>
      </c>
      <c r="G33" s="245">
        <v>0.75215844188880965</v>
      </c>
    </row>
    <row r="34" spans="2:7">
      <c r="B34" s="239" t="s">
        <v>80</v>
      </c>
      <c r="C34" s="243">
        <v>62619.94</v>
      </c>
      <c r="D34" s="244">
        <v>-2332.7599999999948</v>
      </c>
      <c r="E34" s="245">
        <v>-3.5914750272120983</v>
      </c>
      <c r="F34" s="244">
        <v>1003.2200000000012</v>
      </c>
      <c r="G34" s="245">
        <v>1.6281619664272995</v>
      </c>
    </row>
    <row r="35" spans="2:7">
      <c r="B35" s="249">
        <v>2019</v>
      </c>
      <c r="C35" s="250"/>
      <c r="D35" s="251"/>
      <c r="E35" s="252"/>
      <c r="F35" s="251"/>
      <c r="G35" s="252"/>
    </row>
    <row r="36" spans="2:7">
      <c r="B36" s="239" t="s">
        <v>9</v>
      </c>
      <c r="C36" s="240">
        <v>61204.49</v>
      </c>
      <c r="D36" s="241">
        <v>-1415.4500000000044</v>
      </c>
      <c r="E36" s="936">
        <v>-2.2603822360736814</v>
      </c>
      <c r="F36" s="241">
        <v>980.58999999999651</v>
      </c>
      <c r="G36" s="936">
        <v>1.6282406154367095</v>
      </c>
    </row>
    <row r="37" spans="2:7">
      <c r="B37" s="239" t="s">
        <v>10</v>
      </c>
      <c r="C37" s="240">
        <v>62442.8</v>
      </c>
      <c r="D37" s="241">
        <v>1238.3100000000049</v>
      </c>
      <c r="E37" s="936">
        <v>2.0232339163352293</v>
      </c>
      <c r="F37" s="241">
        <v>1351.2000000000044</v>
      </c>
      <c r="G37" s="936">
        <v>2.2117607003254278</v>
      </c>
    </row>
    <row r="38" spans="2:7">
      <c r="B38" s="239" t="s">
        <v>65</v>
      </c>
      <c r="C38" s="240">
        <v>64426.14</v>
      </c>
      <c r="D38" s="241">
        <v>1983.3399999999965</v>
      </c>
      <c r="E38" s="936">
        <v>3.1762509048280947</v>
      </c>
      <c r="F38" s="241">
        <v>1458.739999999998</v>
      </c>
      <c r="G38" s="936">
        <v>2.3166590966119003</v>
      </c>
    </row>
    <row r="39" spans="2:7">
      <c r="B39" s="239" t="s">
        <v>66</v>
      </c>
      <c r="C39" s="243">
        <v>65011.8</v>
      </c>
      <c r="D39" s="244">
        <v>585.66000000000349</v>
      </c>
      <c r="E39" s="245">
        <v>0.90904095759889003</v>
      </c>
      <c r="F39" s="244">
        <v>158.38000000000466</v>
      </c>
      <c r="G39" s="245">
        <v>0.24421225588410778</v>
      </c>
    </row>
    <row r="40" spans="2:7">
      <c r="B40" s="239" t="s">
        <v>67</v>
      </c>
      <c r="C40" s="243">
        <v>65284.0454545455</v>
      </c>
      <c r="D40" s="244">
        <v>272.24545454549661</v>
      </c>
      <c r="E40" s="245">
        <v>0.41876313922317365</v>
      </c>
      <c r="F40" s="244">
        <v>-97.67454545450164</v>
      </c>
      <c r="G40" s="245">
        <v>-0.14939121432489344</v>
      </c>
    </row>
    <row r="41" spans="2:7">
      <c r="B41" s="239" t="s">
        <v>68</v>
      </c>
      <c r="C41" s="243">
        <v>67268.75</v>
      </c>
      <c r="D41" s="244">
        <v>1984.7045454545005</v>
      </c>
      <c r="E41" s="245">
        <v>3.0401065553395767</v>
      </c>
      <c r="F41" s="244">
        <v>187.55999999999767</v>
      </c>
      <c r="G41" s="245">
        <v>0.27960147993798046</v>
      </c>
    </row>
    <row r="42" spans="2:7">
      <c r="B42" s="239" t="s">
        <v>69</v>
      </c>
      <c r="C42" s="243">
        <v>69625.210000000006</v>
      </c>
      <c r="D42" s="244">
        <v>2356.4600000000064</v>
      </c>
      <c r="E42" s="245">
        <v>3.5030530521230219</v>
      </c>
      <c r="F42" s="244">
        <v>322.49000000000524</v>
      </c>
      <c r="G42" s="245">
        <v>0.46533527111201067</v>
      </c>
    </row>
    <row r="43" spans="2:7">
      <c r="B43" s="239" t="s">
        <v>70</v>
      </c>
      <c r="C43" s="243">
        <v>69695.190476190503</v>
      </c>
      <c r="D43" s="244">
        <v>69.98047619049612</v>
      </c>
      <c r="E43" s="245">
        <v>0.10051025510801992</v>
      </c>
      <c r="F43" s="244">
        <v>811.06047619049787</v>
      </c>
      <c r="G43" s="245">
        <v>1.1774271899645044</v>
      </c>
    </row>
    <row r="44" spans="2:7">
      <c r="B44" s="174" t="s">
        <v>77</v>
      </c>
      <c r="C44" s="246">
        <v>68074.559999999998</v>
      </c>
      <c r="D44" s="247">
        <v>-1620.6304761905049</v>
      </c>
      <c r="E44" s="248">
        <v>-2.3253117828039365</v>
      </c>
      <c r="F44" s="247">
        <v>803.20999999999185</v>
      </c>
      <c r="G44" s="248">
        <v>1.1939852552386583</v>
      </c>
    </row>
    <row r="45" spans="2:7">
      <c r="B45" s="239" t="s">
        <v>78</v>
      </c>
      <c r="C45" s="243">
        <v>66040.22</v>
      </c>
      <c r="D45" s="244">
        <v>-2034.3399999999965</v>
      </c>
      <c r="E45" s="245">
        <v>-2.9883997781256255</v>
      </c>
      <c r="F45" s="244">
        <v>133.36000000000058</v>
      </c>
      <c r="G45" s="245">
        <v>0.20234615941345169</v>
      </c>
    </row>
    <row r="46" spans="2:7">
      <c r="B46" s="239" t="s">
        <v>79</v>
      </c>
      <c r="C46" s="243">
        <v>64725.4</v>
      </c>
      <c r="D46" s="244">
        <v>-1314.8199999999997</v>
      </c>
      <c r="E46" s="245">
        <v>-1.9909382494485897</v>
      </c>
      <c r="F46" s="244">
        <v>-227.29999999999563</v>
      </c>
      <c r="G46" s="245">
        <v>-0.34994696140421411</v>
      </c>
    </row>
    <row r="47" spans="2:7">
      <c r="B47" s="239" t="s">
        <v>80</v>
      </c>
      <c r="C47" s="243">
        <v>62115.44</v>
      </c>
      <c r="D47" s="244">
        <v>-2609.9599999999991</v>
      </c>
      <c r="E47" s="245">
        <v>-4.0323582395782864</v>
      </c>
      <c r="F47" s="244">
        <v>-504.5</v>
      </c>
      <c r="G47" s="245">
        <v>-0.80565391790537433</v>
      </c>
    </row>
    <row r="48" spans="2:7">
      <c r="B48" s="249">
        <v>2020</v>
      </c>
      <c r="C48" s="250"/>
      <c r="D48" s="251"/>
      <c r="E48" s="252"/>
      <c r="F48" s="251"/>
      <c r="G48" s="252"/>
    </row>
    <row r="49" spans="2:7">
      <c r="B49" s="239" t="s">
        <v>9</v>
      </c>
      <c r="C49" s="240">
        <v>60975.95</v>
      </c>
      <c r="D49" s="241">
        <v>-1139.4900000000052</v>
      </c>
      <c r="E49" s="936">
        <v>-1.834471429325788</v>
      </c>
      <c r="F49" s="241">
        <v>-228.54000000000087</v>
      </c>
      <c r="G49" s="936">
        <v>-0.3734039773879374</v>
      </c>
    </row>
    <row r="50" spans="2:7">
      <c r="B50" s="239" t="s">
        <v>10</v>
      </c>
      <c r="C50" s="240">
        <v>61932.25</v>
      </c>
      <c r="D50" s="241">
        <v>956.30000000000291</v>
      </c>
      <c r="E50" s="936">
        <v>1.5683232487562861</v>
      </c>
      <c r="F50" s="241">
        <v>-510.55000000000291</v>
      </c>
      <c r="G50" s="936">
        <v>-0.81762829341414545</v>
      </c>
    </row>
    <row r="51" spans="2:7">
      <c r="B51" s="239" t="s">
        <v>65</v>
      </c>
      <c r="C51" s="240">
        <v>62654.0454545455</v>
      </c>
      <c r="D51" s="241">
        <v>721.79545454549952</v>
      </c>
      <c r="E51" s="936">
        <v>1.1654597637668473</v>
      </c>
      <c r="F51" s="241">
        <v>-1772.0945454544999</v>
      </c>
      <c r="G51" s="936">
        <v>-2.7505831413375006</v>
      </c>
    </row>
    <row r="52" spans="2:7">
      <c r="B52" s="239" t="s">
        <v>66</v>
      </c>
      <c r="C52" s="243">
        <v>61282.8</v>
      </c>
      <c r="D52" s="244">
        <v>-1371.2454545454966</v>
      </c>
      <c r="E52" s="245">
        <v>-2.1885984290357072</v>
      </c>
      <c r="F52" s="244">
        <v>-3729</v>
      </c>
      <c r="G52" s="245">
        <v>-5.7358817937666799</v>
      </c>
    </row>
    <row r="53" spans="2:7">
      <c r="B53" s="239" t="s">
        <v>67</v>
      </c>
      <c r="C53" s="243">
        <v>61944</v>
      </c>
      <c r="D53" s="244">
        <v>661.19999999999709</v>
      </c>
      <c r="E53" s="245">
        <v>1.0789324247586478</v>
      </c>
      <c r="F53" s="244">
        <v>-3340.0454545454995</v>
      </c>
      <c r="G53" s="245">
        <v>-5.1161741452910263</v>
      </c>
    </row>
    <row r="54" spans="2:7">
      <c r="B54" s="239" t="s">
        <v>68</v>
      </c>
      <c r="C54" s="243">
        <v>63081.5</v>
      </c>
      <c r="D54" s="244">
        <v>1137.5</v>
      </c>
      <c r="E54" s="245">
        <v>1.8363360454604134</v>
      </c>
      <c r="F54" s="244">
        <v>-4187.25</v>
      </c>
      <c r="G54" s="245">
        <v>-6.2246585524482043</v>
      </c>
    </row>
    <row r="55" spans="2:7">
      <c r="B55" s="239" t="s">
        <v>69</v>
      </c>
      <c r="C55" s="243">
        <v>65676</v>
      </c>
      <c r="D55" s="244">
        <v>2594.5</v>
      </c>
      <c r="E55" s="245">
        <v>4.1129332688664562</v>
      </c>
      <c r="F55" s="244">
        <v>-3949.2100000000064</v>
      </c>
      <c r="G55" s="245">
        <v>-5.672097793313668</v>
      </c>
    </row>
    <row r="56" spans="2:7">
      <c r="B56" s="239" t="s">
        <v>70</v>
      </c>
      <c r="C56" s="243">
        <v>65561</v>
      </c>
      <c r="D56" s="244">
        <v>-115</v>
      </c>
      <c r="E56" s="245">
        <v>-0.1751020159571226</v>
      </c>
      <c r="F56" s="244">
        <v>-4134.1904761905025</v>
      </c>
      <c r="G56" s="245">
        <v>-5.9318160233780191</v>
      </c>
    </row>
    <row r="57" spans="2:7">
      <c r="B57" s="174" t="s">
        <v>77</v>
      </c>
      <c r="C57" s="246">
        <v>64126.4545454545</v>
      </c>
      <c r="D57" s="247">
        <v>-1434.5454545454995</v>
      </c>
      <c r="E57" s="248">
        <v>-2.18810795220557</v>
      </c>
      <c r="F57" s="247">
        <v>-3948.1054545454972</v>
      </c>
      <c r="G57" s="248">
        <v>-5.799678256525624</v>
      </c>
    </row>
    <row r="58" spans="2:7">
      <c r="B58" s="239" t="s">
        <v>78</v>
      </c>
      <c r="C58" s="243"/>
      <c r="D58" s="244"/>
      <c r="E58" s="245"/>
      <c r="F58" s="244"/>
      <c r="G58" s="245"/>
    </row>
    <row r="59" spans="2:7">
      <c r="B59" s="239" t="s">
        <v>79</v>
      </c>
      <c r="C59" s="243"/>
      <c r="D59" s="244"/>
      <c r="E59" s="245"/>
      <c r="F59" s="244"/>
      <c r="G59" s="245"/>
    </row>
    <row r="60" spans="2:7">
      <c r="B60" s="239" t="s">
        <v>80</v>
      </c>
      <c r="C60" s="243"/>
      <c r="D60" s="241"/>
      <c r="E60" s="936"/>
      <c r="F60" s="241"/>
      <c r="G60" s="936"/>
    </row>
    <row r="61" spans="2:7">
      <c r="D61" s="949"/>
      <c r="E61" s="950"/>
      <c r="F61" s="949"/>
      <c r="G61" s="950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0"/>
  <sheetViews>
    <sheetView showGridLines="0" showRowColHeaders="0" topLeftCell="A3" zoomScaleNormal="100" workbookViewId="0">
      <pane ySplit="5" topLeftCell="A35" activePane="bottomLeft" state="frozen"/>
      <selection activeCell="L32" sqref="L32"/>
      <selection pane="bottomLeft" activeCell="K60" sqref="K60"/>
    </sheetView>
  </sheetViews>
  <sheetFormatPr baseColWidth="10" defaultColWidth="11.5703125" defaultRowHeight="15"/>
  <cols>
    <col min="1" max="1" width="3.5703125" style="330" customWidth="1"/>
    <col min="2" max="2" width="16.140625" style="144" customWidth="1"/>
    <col min="3" max="3" width="17" style="143" customWidth="1"/>
    <col min="4" max="4" width="20.42578125" style="143" customWidth="1"/>
    <col min="5" max="5" width="17.85546875" style="143" customWidth="1"/>
    <col min="6" max="6" width="13.42578125" style="143" customWidth="1"/>
    <col min="7" max="7" width="17.140625" style="143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45" t="s">
        <v>217</v>
      </c>
      <c r="C3" s="1046"/>
      <c r="D3" s="1046"/>
      <c r="E3" s="1046"/>
      <c r="F3" s="1046"/>
      <c r="G3" s="1046"/>
    </row>
    <row r="4" spans="1:11" s="218" customFormat="1" ht="15.75">
      <c r="A4" s="330"/>
      <c r="B4" s="1045" t="s">
        <v>218</v>
      </c>
      <c r="C4" s="1046"/>
      <c r="D4" s="1046"/>
      <c r="E4" s="1046"/>
      <c r="F4" s="1046"/>
      <c r="G4" s="1046"/>
      <c r="H4" s="2"/>
    </row>
    <row r="5" spans="1:11" s="218" customFormat="1" ht="8.25" customHeight="1">
      <c r="A5" s="269"/>
      <c r="B5" s="219"/>
      <c r="C5" s="335"/>
      <c r="D5" s="221"/>
      <c r="E5" s="221"/>
      <c r="F5" s="221"/>
      <c r="G5" s="221"/>
      <c r="H5" s="336"/>
    </row>
    <row r="6" spans="1:11" ht="36" customHeight="1">
      <c r="A6" s="269"/>
      <c r="B6" s="1049" t="s">
        <v>634</v>
      </c>
      <c r="C6" s="1050" t="s">
        <v>86</v>
      </c>
      <c r="D6" s="222" t="s">
        <v>235</v>
      </c>
      <c r="E6" s="223"/>
      <c r="F6" s="222" t="s">
        <v>199</v>
      </c>
      <c r="G6" s="223"/>
      <c r="H6" s="262"/>
      <c r="I6" s="262"/>
      <c r="J6" s="262"/>
      <c r="K6" s="262"/>
    </row>
    <row r="7" spans="1:11" ht="21.2" customHeight="1">
      <c r="A7" s="269"/>
      <c r="B7" s="1049"/>
      <c r="C7" s="1051"/>
      <c r="D7" s="224" t="s">
        <v>7</v>
      </c>
      <c r="E7" s="225" t="s">
        <v>239</v>
      </c>
      <c r="F7" s="226" t="s">
        <v>7</v>
      </c>
      <c r="G7" s="227" t="s">
        <v>239</v>
      </c>
      <c r="H7" s="262"/>
      <c r="I7" s="262"/>
      <c r="J7" s="262"/>
      <c r="K7" s="262"/>
    </row>
    <row r="8" spans="1:11">
      <c r="B8" s="232">
        <v>2002</v>
      </c>
      <c r="C8" s="231">
        <v>14639.61</v>
      </c>
      <c r="D8" s="230">
        <v>-105.38999999999942</v>
      </c>
      <c r="E8" s="229">
        <v>-0.71475076297049611</v>
      </c>
      <c r="F8" s="230">
        <v>-1738.75</v>
      </c>
      <c r="G8" s="229">
        <v>-10.61614227553919</v>
      </c>
    </row>
    <row r="9" spans="1:11">
      <c r="B9" s="232">
        <v>2003</v>
      </c>
      <c r="C9" s="231">
        <v>13186.13</v>
      </c>
      <c r="D9" s="230">
        <v>-162.67000000000007</v>
      </c>
      <c r="E9" s="229">
        <v>-1.2186114107635149</v>
      </c>
      <c r="F9" s="230">
        <v>-1453.4800000000014</v>
      </c>
      <c r="G9" s="229">
        <v>-9.9284065627431346</v>
      </c>
    </row>
    <row r="10" spans="1:11">
      <c r="B10" s="232">
        <v>2008</v>
      </c>
      <c r="C10" s="228">
        <v>8038.18</v>
      </c>
      <c r="D10" s="230">
        <v>-35.619999999999891</v>
      </c>
      <c r="E10" s="229">
        <v>-0.44118011345338459</v>
      </c>
      <c r="F10" s="230">
        <v>-574.31999999999971</v>
      </c>
      <c r="G10" s="229">
        <v>-6.6684470246734406</v>
      </c>
    </row>
    <row r="11" spans="1:11">
      <c r="B11" s="232">
        <v>2009</v>
      </c>
      <c r="C11" s="228">
        <v>7251.72</v>
      </c>
      <c r="D11" s="230">
        <v>-108.69999999999982</v>
      </c>
      <c r="E11" s="229">
        <v>-1.4768178989785952</v>
      </c>
      <c r="F11" s="230">
        <v>-786.46</v>
      </c>
      <c r="G11" s="229">
        <v>-9.7840555946744132</v>
      </c>
    </row>
    <row r="12" spans="1:11">
      <c r="B12" s="232">
        <v>2010</v>
      </c>
      <c r="C12" s="228">
        <v>6587.5</v>
      </c>
      <c r="D12" s="230">
        <v>-106.72000000000025</v>
      </c>
      <c r="E12" s="229">
        <v>-1.5942111254186386</v>
      </c>
      <c r="F12" s="230">
        <v>-664.22000000000025</v>
      </c>
      <c r="G12" s="229">
        <v>-9.1594821642313775</v>
      </c>
    </row>
    <row r="13" spans="1:11">
      <c r="B13" s="232">
        <v>2011</v>
      </c>
      <c r="C13" s="228">
        <v>6000.86</v>
      </c>
      <c r="D13" s="230">
        <v>-64.860000000000582</v>
      </c>
      <c r="E13" s="229">
        <v>-1.0692877350092118</v>
      </c>
      <c r="F13" s="230">
        <v>-586.64000000000033</v>
      </c>
      <c r="G13" s="229">
        <v>-8.9053510436432788</v>
      </c>
    </row>
    <row r="14" spans="1:11">
      <c r="B14" s="232">
        <v>2012</v>
      </c>
      <c r="C14" s="228">
        <v>5267.8</v>
      </c>
      <c r="D14" s="230">
        <v>33.989999999999782</v>
      </c>
      <c r="E14" s="229">
        <v>0.6494312938375657</v>
      </c>
      <c r="F14" s="230">
        <v>-733.05999999999949</v>
      </c>
      <c r="G14" s="229">
        <v>-12.21591571874697</v>
      </c>
    </row>
    <row r="15" spans="1:11">
      <c r="B15" s="232">
        <v>2013</v>
      </c>
      <c r="C15" s="228">
        <v>4385.5200000000004</v>
      </c>
      <c r="D15" s="230">
        <v>34.480000000000473</v>
      </c>
      <c r="E15" s="229">
        <v>0.7924542178421774</v>
      </c>
      <c r="F15" s="230">
        <v>-882.27999999999975</v>
      </c>
      <c r="G15" s="229">
        <v>-16.74854778085728</v>
      </c>
    </row>
    <row r="16" spans="1:11">
      <c r="B16" s="232">
        <v>2014</v>
      </c>
      <c r="C16" s="228">
        <v>4137.13</v>
      </c>
      <c r="D16" s="230">
        <v>-27.170000000000073</v>
      </c>
      <c r="E16" s="229">
        <v>-0.65245059193622978</v>
      </c>
      <c r="F16" s="230">
        <v>-248.39000000000033</v>
      </c>
      <c r="G16" s="229">
        <v>-5.6638665426220882</v>
      </c>
    </row>
    <row r="17" spans="2:7">
      <c r="B17" s="238">
        <v>2015</v>
      </c>
      <c r="C17" s="228">
        <v>3767.54</v>
      </c>
      <c r="D17" s="230">
        <v>-25.170000000000073</v>
      </c>
      <c r="E17" s="229">
        <v>-0.66364156500233662</v>
      </c>
      <c r="F17" s="230">
        <v>-369.59000000000015</v>
      </c>
      <c r="G17" s="229">
        <v>-8.9334877076620813</v>
      </c>
    </row>
    <row r="18" spans="2:7">
      <c r="B18" s="237">
        <v>2016</v>
      </c>
      <c r="C18" s="228">
        <v>2828.4</v>
      </c>
      <c r="D18" s="230">
        <v>-70.279999999999745</v>
      </c>
      <c r="E18" s="229">
        <v>-2.4245518649868103</v>
      </c>
      <c r="F18" s="230">
        <v>-939.13999999999987</v>
      </c>
      <c r="G18" s="229">
        <v>-24.927140786826413</v>
      </c>
    </row>
    <row r="19" spans="2:7">
      <c r="B19" s="237">
        <v>2017</v>
      </c>
      <c r="C19" s="228">
        <v>2525.38</v>
      </c>
      <c r="D19" s="230">
        <v>-89.210000000000036</v>
      </c>
      <c r="E19" s="229">
        <v>-3.4120072363162137</v>
      </c>
      <c r="F19" s="230">
        <v>-303.02</v>
      </c>
      <c r="G19" s="229">
        <v>-10.713477584500069</v>
      </c>
    </row>
    <row r="20" spans="2:7">
      <c r="B20" s="249">
        <v>2018</v>
      </c>
      <c r="C20" s="256"/>
      <c r="D20" s="235"/>
      <c r="E20" s="236"/>
      <c r="F20" s="235"/>
      <c r="G20" s="236"/>
    </row>
    <row r="21" spans="2:7">
      <c r="B21" s="239" t="s">
        <v>9</v>
      </c>
      <c r="C21" s="240">
        <v>2401</v>
      </c>
      <c r="D21" s="241">
        <v>-22.329999999999927</v>
      </c>
      <c r="E21" s="936">
        <v>-0.92145931424938965</v>
      </c>
      <c r="F21" s="241">
        <v>-194.32999999999993</v>
      </c>
      <c r="G21" s="936">
        <v>-7.4876797940916902</v>
      </c>
    </row>
    <row r="22" spans="2:7">
      <c r="B22" s="239" t="s">
        <v>10</v>
      </c>
      <c r="C22" s="240">
        <v>2347</v>
      </c>
      <c r="D22" s="241">
        <v>-54</v>
      </c>
      <c r="E22" s="936">
        <v>-2.2490628904623122</v>
      </c>
      <c r="F22" s="241">
        <v>-270.59999999999991</v>
      </c>
      <c r="G22" s="936">
        <v>-10.337713936430319</v>
      </c>
    </row>
    <row r="23" spans="2:7">
      <c r="B23" s="239" t="s">
        <v>65</v>
      </c>
      <c r="C23" s="240">
        <v>2293.25</v>
      </c>
      <c r="D23" s="241">
        <v>-53.75</v>
      </c>
      <c r="E23" s="936">
        <v>-2.2901576480613528</v>
      </c>
      <c r="F23" s="241">
        <v>-357.05000000000018</v>
      </c>
      <c r="G23" s="936">
        <v>-13.472059766818859</v>
      </c>
    </row>
    <row r="24" spans="2:7">
      <c r="B24" s="239" t="s">
        <v>66</v>
      </c>
      <c r="C24" s="243">
        <v>2263.38</v>
      </c>
      <c r="D24" s="244">
        <v>-29.869999999999891</v>
      </c>
      <c r="E24" s="245">
        <v>-1.3025182601111993</v>
      </c>
      <c r="F24" s="244">
        <v>-381.83999999999969</v>
      </c>
      <c r="G24" s="245">
        <v>-14.435094245469173</v>
      </c>
    </row>
    <row r="25" spans="2:7">
      <c r="B25" s="239" t="s">
        <v>67</v>
      </c>
      <c r="C25" s="243">
        <v>2264.9499999999998</v>
      </c>
      <c r="D25" s="244">
        <v>1.569999999999709</v>
      </c>
      <c r="E25" s="245">
        <v>6.9365285546368227E-2</v>
      </c>
      <c r="F25" s="244">
        <v>-398.68000000000029</v>
      </c>
      <c r="G25" s="245">
        <v>-14.967544291061458</v>
      </c>
    </row>
    <row r="26" spans="2:7">
      <c r="B26" s="239" t="s">
        <v>68</v>
      </c>
      <c r="C26" s="243">
        <v>2251.33</v>
      </c>
      <c r="D26" s="244">
        <v>-13.619999999999891</v>
      </c>
      <c r="E26" s="245">
        <v>-0.60133777787588372</v>
      </c>
      <c r="F26" s="244">
        <v>-402.71000000000004</v>
      </c>
      <c r="G26" s="245">
        <v>-15.173471387017528</v>
      </c>
    </row>
    <row r="27" spans="2:7">
      <c r="B27" s="239" t="s">
        <v>69</v>
      </c>
      <c r="C27" s="243">
        <v>2209.13</v>
      </c>
      <c r="D27" s="244">
        <v>-42.199999999999818</v>
      </c>
      <c r="E27" s="245">
        <v>-1.8744475487822712</v>
      </c>
      <c r="F27" s="244">
        <v>-448.90999999999985</v>
      </c>
      <c r="G27" s="245">
        <v>-16.888760139049822</v>
      </c>
    </row>
    <row r="28" spans="2:7">
      <c r="B28" s="239" t="s">
        <v>70</v>
      </c>
      <c r="C28" s="243">
        <v>2185.4</v>
      </c>
      <c r="D28" s="244">
        <v>-23.730000000000018</v>
      </c>
      <c r="E28" s="245">
        <v>-1.0741785227668714</v>
      </c>
      <c r="F28" s="244">
        <v>-429.19000000000005</v>
      </c>
      <c r="G28" s="245">
        <v>-16.415193204288244</v>
      </c>
    </row>
    <row r="29" spans="2:7">
      <c r="B29" s="174" t="s">
        <v>77</v>
      </c>
      <c r="C29" s="246">
        <v>2167.85</v>
      </c>
      <c r="D29" s="247">
        <v>-17.550000000000182</v>
      </c>
      <c r="E29" s="248">
        <v>-0.80305664866844495</v>
      </c>
      <c r="F29" s="247">
        <v>-357.5300000000002</v>
      </c>
      <c r="G29" s="248">
        <v>-14.157473330746271</v>
      </c>
    </row>
    <row r="30" spans="2:7">
      <c r="B30" s="239" t="s">
        <v>78</v>
      </c>
      <c r="C30" s="243">
        <v>2100.6799999999998</v>
      </c>
      <c r="D30" s="244">
        <v>-67.170000000000073</v>
      </c>
      <c r="E30" s="245">
        <v>-3.0984616094287105</v>
      </c>
      <c r="F30" s="244">
        <v>-378.51000000000022</v>
      </c>
      <c r="G30" s="245">
        <v>-15.267486558109709</v>
      </c>
    </row>
    <row r="31" spans="2:7">
      <c r="B31" s="239" t="s">
        <v>79</v>
      </c>
      <c r="C31" s="243">
        <v>2045.57</v>
      </c>
      <c r="D31" s="244">
        <v>-55.1099999999999</v>
      </c>
      <c r="E31" s="245">
        <v>-2.6234362206523514</v>
      </c>
      <c r="F31" s="244">
        <v>-378.85000000000014</v>
      </c>
      <c r="G31" s="245">
        <v>-15.626417864891408</v>
      </c>
    </row>
    <row r="32" spans="2:7">
      <c r="B32" s="239" t="s">
        <v>80</v>
      </c>
      <c r="C32" s="243">
        <v>1998.7</v>
      </c>
      <c r="D32" s="244">
        <v>-46.869999999999891</v>
      </c>
      <c r="E32" s="245">
        <v>-2.2912928914679043</v>
      </c>
      <c r="F32" s="244">
        <v>-424.62999999999988</v>
      </c>
      <c r="G32" s="245">
        <v>-17.522582562011763</v>
      </c>
    </row>
    <row r="33" spans="2:7">
      <c r="B33" s="249">
        <v>2019</v>
      </c>
      <c r="C33" s="250"/>
      <c r="D33" s="251"/>
      <c r="E33" s="252"/>
      <c r="F33" s="251"/>
      <c r="G33" s="252"/>
    </row>
    <row r="34" spans="2:7">
      <c r="B34" s="239" t="s">
        <v>9</v>
      </c>
      <c r="C34" s="240">
        <v>1647.77</v>
      </c>
      <c r="D34" s="241">
        <v>-350.93000000000006</v>
      </c>
      <c r="E34" s="936">
        <v>-17.557912643218103</v>
      </c>
      <c r="F34" s="241">
        <v>-753.23</v>
      </c>
      <c r="G34" s="936">
        <v>-31.37151187005415</v>
      </c>
    </row>
    <row r="35" spans="2:7">
      <c r="B35" s="239" t="s">
        <v>10</v>
      </c>
      <c r="C35" s="240">
        <v>1590.35</v>
      </c>
      <c r="D35" s="241">
        <v>-57.420000000000073</v>
      </c>
      <c r="E35" s="936">
        <v>-3.4847096378742179</v>
      </c>
      <c r="F35" s="241">
        <v>-756.65000000000009</v>
      </c>
      <c r="G35" s="936">
        <v>-32.239028547081389</v>
      </c>
    </row>
    <row r="36" spans="2:7">
      <c r="B36" s="239" t="s">
        <v>65</v>
      </c>
      <c r="C36" s="240">
        <v>1562.38</v>
      </c>
      <c r="D36" s="241">
        <v>-27.9699999999998</v>
      </c>
      <c r="E36" s="936">
        <v>-1.7587323545131426</v>
      </c>
      <c r="F36" s="241">
        <v>-730.86999999999989</v>
      </c>
      <c r="G36" s="936">
        <v>-31.870489479995641</v>
      </c>
    </row>
    <row r="37" spans="2:7">
      <c r="B37" s="239" t="s">
        <v>66</v>
      </c>
      <c r="C37" s="243">
        <v>1557.45</v>
      </c>
      <c r="D37" s="244">
        <v>-4.9300000000000637</v>
      </c>
      <c r="E37" s="245">
        <v>-0.31554423379715502</v>
      </c>
      <c r="F37" s="244">
        <v>-705.93000000000006</v>
      </c>
      <c r="G37" s="245">
        <v>-31.189194920870563</v>
      </c>
    </row>
    <row r="38" spans="2:7">
      <c r="B38" s="239" t="s">
        <v>67</v>
      </c>
      <c r="C38" s="243">
        <v>1536.72727272727</v>
      </c>
      <c r="D38" s="244">
        <v>-20.722727272730026</v>
      </c>
      <c r="E38" s="245">
        <v>-1.3305548988879252</v>
      </c>
      <c r="F38" s="244">
        <v>-728.2227272727298</v>
      </c>
      <c r="G38" s="245">
        <v>-32.151823540154524</v>
      </c>
    </row>
    <row r="39" spans="2:7">
      <c r="B39" s="239" t="s">
        <v>68</v>
      </c>
      <c r="C39" s="243">
        <v>1376.85</v>
      </c>
      <c r="D39" s="244">
        <v>-159.87727272727011</v>
      </c>
      <c r="E39" s="245">
        <v>-10.403750591575815</v>
      </c>
      <c r="F39" s="244">
        <v>-874.48</v>
      </c>
      <c r="G39" s="245">
        <v>-38.842817356851292</v>
      </c>
    </row>
    <row r="40" spans="2:7">
      <c r="B40" s="239" t="s">
        <v>69</v>
      </c>
      <c r="C40" s="243">
        <v>1360.17</v>
      </c>
      <c r="D40" s="244">
        <v>-16.679999999999836</v>
      </c>
      <c r="E40" s="245">
        <v>-1.2114609434578796</v>
      </c>
      <c r="F40" s="244">
        <v>-848.96</v>
      </c>
      <c r="G40" s="245">
        <v>-38.429608035742582</v>
      </c>
    </row>
    <row r="41" spans="2:7">
      <c r="B41" s="239" t="s">
        <v>70</v>
      </c>
      <c r="C41" s="243">
        <v>1350.85</v>
      </c>
      <c r="D41" s="244">
        <v>-9.3200000000001637</v>
      </c>
      <c r="E41" s="245">
        <v>-0.68520846658874746</v>
      </c>
      <c r="F41" s="244">
        <v>-834.55000000000018</v>
      </c>
      <c r="G41" s="245">
        <v>-38.187517159330106</v>
      </c>
    </row>
    <row r="42" spans="2:7">
      <c r="B42" s="174" t="s">
        <v>77</v>
      </c>
      <c r="C42" s="246">
        <v>1350.23</v>
      </c>
      <c r="D42" s="247">
        <v>-0.61999999999989086</v>
      </c>
      <c r="E42" s="248">
        <v>-4.589702779730942E-2</v>
      </c>
      <c r="F42" s="247">
        <v>-817.61999999999989</v>
      </c>
      <c r="G42" s="248">
        <v>-37.715709112715359</v>
      </c>
    </row>
    <row r="43" spans="2:7">
      <c r="B43" s="239" t="s">
        <v>78</v>
      </c>
      <c r="C43" s="243">
        <v>1329.61</v>
      </c>
      <c r="D43" s="244">
        <v>-20.620000000000118</v>
      </c>
      <c r="E43" s="245">
        <v>-1.5271472267687756</v>
      </c>
      <c r="F43" s="244">
        <v>-771.06999999999994</v>
      </c>
      <c r="G43" s="245">
        <v>-36.705733381571683</v>
      </c>
    </row>
    <row r="44" spans="2:7">
      <c r="B44" s="239" t="s">
        <v>79</v>
      </c>
      <c r="C44" s="243">
        <v>1306.4000000000001</v>
      </c>
      <c r="D44" s="244">
        <v>-23.209999999999809</v>
      </c>
      <c r="E44" s="245">
        <v>-1.7456246568542468</v>
      </c>
      <c r="F44" s="244">
        <v>-739.16999999999985</v>
      </c>
      <c r="G44" s="245">
        <v>-36.135160370947951</v>
      </c>
    </row>
    <row r="45" spans="2:7">
      <c r="B45" s="239" t="s">
        <v>80</v>
      </c>
      <c r="C45" s="243">
        <v>1283.5</v>
      </c>
      <c r="D45" s="244">
        <v>-22.900000000000091</v>
      </c>
      <c r="E45" s="245">
        <v>-1.7529087568891697</v>
      </c>
      <c r="F45" s="244">
        <v>-715.2</v>
      </c>
      <c r="G45" s="245">
        <v>-35.783259118426983</v>
      </c>
    </row>
    <row r="46" spans="2:7">
      <c r="B46" s="249">
        <v>2020</v>
      </c>
      <c r="C46" s="250"/>
      <c r="D46" s="251"/>
      <c r="E46" s="252"/>
      <c r="F46" s="251"/>
      <c r="G46" s="252"/>
    </row>
    <row r="47" spans="2:7">
      <c r="B47" s="239" t="s">
        <v>9</v>
      </c>
      <c r="C47" s="240">
        <v>1257.04</v>
      </c>
      <c r="D47" s="241">
        <v>-26.460000000000036</v>
      </c>
      <c r="E47" s="936">
        <v>-2.061550447993767</v>
      </c>
      <c r="F47" s="241">
        <v>-390.73</v>
      </c>
      <c r="G47" s="936">
        <v>-23.712654071866822</v>
      </c>
    </row>
    <row r="48" spans="2:7">
      <c r="B48" s="239" t="s">
        <v>10</v>
      </c>
      <c r="C48" s="240">
        <v>1249.5999999999999</v>
      </c>
      <c r="D48" s="241">
        <v>-7.4400000000000546</v>
      </c>
      <c r="E48" s="936">
        <v>-0.59186660726787466</v>
      </c>
      <c r="F48" s="241">
        <v>-340.75</v>
      </c>
      <c r="G48" s="936">
        <v>-21.426101172697827</v>
      </c>
    </row>
    <row r="49" spans="2:9">
      <c r="B49" s="239" t="s">
        <v>65</v>
      </c>
      <c r="C49" s="240">
        <v>1239.45454545455</v>
      </c>
      <c r="D49" s="241">
        <v>-10.145454545449866</v>
      </c>
      <c r="E49" s="936">
        <v>-0.81189617041052031</v>
      </c>
      <c r="F49" s="241">
        <v>-322.92545454545007</v>
      </c>
      <c r="G49" s="936">
        <v>-20.668816456012635</v>
      </c>
    </row>
    <row r="50" spans="2:9">
      <c r="B50" s="239" t="s">
        <v>66</v>
      </c>
      <c r="C50" s="243">
        <v>1225.5</v>
      </c>
      <c r="D50" s="244">
        <v>-13.954545454550043</v>
      </c>
      <c r="E50" s="245">
        <v>-1.1258618160484843</v>
      </c>
      <c r="F50" s="244">
        <v>-331.95000000000005</v>
      </c>
      <c r="G50" s="245">
        <v>-21.313685832611</v>
      </c>
    </row>
    <row r="51" spans="2:9">
      <c r="B51" s="239" t="s">
        <v>67</v>
      </c>
      <c r="C51" s="337">
        <v>1205</v>
      </c>
      <c r="D51" s="244">
        <v>-20.5</v>
      </c>
      <c r="E51" s="936">
        <v>-1.6727866177070609</v>
      </c>
      <c r="F51" s="241">
        <v>-331.72727272727002</v>
      </c>
      <c r="G51" s="936">
        <v>-21.586606720302754</v>
      </c>
    </row>
    <row r="52" spans="2:9">
      <c r="B52" s="239" t="s">
        <v>68</v>
      </c>
      <c r="C52" s="337">
        <v>1201.3636363636399</v>
      </c>
      <c r="D52" s="244">
        <v>-3.6363636363601017</v>
      </c>
      <c r="E52" s="936">
        <v>-0.30177291588050537</v>
      </c>
      <c r="F52" s="241">
        <v>-175.48636363636001</v>
      </c>
      <c r="G52" s="936">
        <v>-12.745496142380077</v>
      </c>
    </row>
    <row r="53" spans="2:9">
      <c r="B53" s="239" t="s">
        <v>69</v>
      </c>
      <c r="C53" s="243">
        <v>1202</v>
      </c>
      <c r="D53" s="244">
        <v>0.63636363636010174</v>
      </c>
      <c r="E53" s="245">
        <v>5.2970109723489145E-2</v>
      </c>
      <c r="F53" s="244">
        <v>-158.17000000000007</v>
      </c>
      <c r="G53" s="245">
        <v>-11.628693472139517</v>
      </c>
    </row>
    <row r="54" spans="2:9">
      <c r="B54" s="239" t="s">
        <v>70</v>
      </c>
      <c r="C54" s="243">
        <v>1191</v>
      </c>
      <c r="D54" s="244">
        <v>-11</v>
      </c>
      <c r="E54" s="245">
        <v>-0.91514143094842382</v>
      </c>
      <c r="F54" s="244">
        <v>-159.84999999999991</v>
      </c>
      <c r="G54" s="245">
        <v>-11.83329015064588</v>
      </c>
    </row>
    <row r="55" spans="2:9">
      <c r="B55" s="174" t="s">
        <v>77</v>
      </c>
      <c r="C55" s="937">
        <v>1178</v>
      </c>
      <c r="D55" s="506">
        <v>-13</v>
      </c>
      <c r="E55" s="938">
        <v>-1.091519731318229</v>
      </c>
      <c r="F55" s="506">
        <v>-172.23000000000002</v>
      </c>
      <c r="G55" s="938">
        <v>-12.755604600697652</v>
      </c>
    </row>
    <row r="56" spans="2:9">
      <c r="B56" s="239" t="s">
        <v>78</v>
      </c>
      <c r="C56" s="243"/>
      <c r="D56" s="244"/>
      <c r="E56" s="245"/>
      <c r="F56" s="244"/>
      <c r="G56" s="245"/>
    </row>
    <row r="57" spans="2:9">
      <c r="B57" s="239" t="s">
        <v>79</v>
      </c>
      <c r="C57" s="243"/>
      <c r="D57" s="244"/>
      <c r="E57" s="245"/>
      <c r="F57" s="244"/>
      <c r="G57" s="245"/>
    </row>
    <row r="58" spans="2:9">
      <c r="B58" s="239" t="s">
        <v>80</v>
      </c>
      <c r="C58" s="243"/>
      <c r="D58" s="241"/>
      <c r="E58" s="936"/>
      <c r="F58" s="241"/>
      <c r="G58" s="936"/>
    </row>
    <row r="60" spans="2:9">
      <c r="I60" s="98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H31"/>
  <sheetViews>
    <sheetView showGridLines="0" showRowColHeaders="0" zoomScaleNormal="100" workbookViewId="0">
      <pane ySplit="4" topLeftCell="A5" activePane="bottomLeft" state="frozen"/>
      <selection activeCell="L32" sqref="L32"/>
      <selection pane="bottomLeft" activeCell="I27" sqref="I27"/>
    </sheetView>
  </sheetViews>
  <sheetFormatPr baseColWidth="10" defaultColWidth="11.5703125" defaultRowHeight="15"/>
  <cols>
    <col min="1" max="1" width="3.28515625" style="330" customWidth="1"/>
    <col min="2" max="2" width="27.5703125" style="34" customWidth="1"/>
    <col min="3" max="3" width="12.140625" style="34" customWidth="1"/>
    <col min="4" max="4" width="11.140625" style="34" customWidth="1"/>
    <col min="5" max="5" width="10.5703125" style="34" customWidth="1"/>
    <col min="6" max="6" width="10.42578125" style="34" customWidth="1"/>
    <col min="7" max="7" width="10" style="34" customWidth="1"/>
    <col min="8" max="16384" width="11.5703125" style="34"/>
  </cols>
  <sheetData>
    <row r="1" spans="1:8" ht="24" customHeight="1">
      <c r="B1" s="1039" t="s">
        <v>225</v>
      </c>
      <c r="C1" s="1039"/>
      <c r="D1" s="1039"/>
      <c r="E1" s="1039"/>
      <c r="F1" s="1039"/>
      <c r="G1" s="1039"/>
    </row>
    <row r="2" spans="1:8" ht="19.5">
      <c r="A2" s="269"/>
      <c r="B2" s="339"/>
      <c r="D2" s="340"/>
    </row>
    <row r="3" spans="1:8" ht="27.6" customHeight="1">
      <c r="A3" s="269"/>
      <c r="B3" s="1086" t="s">
        <v>71</v>
      </c>
      <c r="C3" s="1088" t="s">
        <v>638</v>
      </c>
      <c r="D3" s="341" t="s">
        <v>235</v>
      </c>
      <c r="E3" s="342"/>
      <c r="F3" s="342" t="s">
        <v>236</v>
      </c>
      <c r="G3" s="342"/>
      <c r="H3" s="338"/>
    </row>
    <row r="4" spans="1:8" ht="20.85" customHeight="1">
      <c r="A4" s="269"/>
      <c r="B4" s="1087"/>
      <c r="C4" s="1089"/>
      <c r="D4" s="343" t="s">
        <v>11</v>
      </c>
      <c r="E4" s="344" t="s">
        <v>192</v>
      </c>
      <c r="F4" s="345" t="s">
        <v>11</v>
      </c>
      <c r="G4" s="344" t="s">
        <v>192</v>
      </c>
    </row>
    <row r="5" spans="1:8" ht="27.6" customHeight="1">
      <c r="A5" s="273"/>
      <c r="B5" s="346" t="s">
        <v>15</v>
      </c>
      <c r="C5" s="355">
        <v>15547532.227272708</v>
      </c>
      <c r="D5" s="356">
        <v>85068.227272707969</v>
      </c>
      <c r="E5" s="357">
        <v>5.5015958176334312E-3</v>
      </c>
      <c r="F5" s="356">
        <v>-440235.77272729203</v>
      </c>
      <c r="G5" s="357">
        <v>-2.7535786904544279E-2</v>
      </c>
      <c r="H5" s="338"/>
    </row>
    <row r="6" spans="1:8" ht="22.5" customHeight="1">
      <c r="A6" s="273"/>
      <c r="B6" s="347" t="s">
        <v>201</v>
      </c>
      <c r="C6" s="358">
        <v>14446222.8181818</v>
      </c>
      <c r="D6" s="359">
        <v>49085.818181799725</v>
      </c>
      <c r="E6" s="360">
        <v>3.40941523177829E-3</v>
      </c>
      <c r="F6" s="359">
        <v>-415907.18181820028</v>
      </c>
      <c r="G6" s="360">
        <v>-2.7984359026478778E-2</v>
      </c>
      <c r="H6" s="338"/>
    </row>
    <row r="7" spans="1:8" ht="22.5" customHeight="1">
      <c r="A7" s="273"/>
      <c r="B7" s="347" t="s">
        <v>202</v>
      </c>
      <c r="C7" s="358">
        <v>726914.04545454495</v>
      </c>
      <c r="D7" s="359">
        <v>35525.045454544947</v>
      </c>
      <c r="E7" s="360">
        <v>5.1382138643433661E-2</v>
      </c>
      <c r="F7" s="359">
        <v>-3020.9545454550534</v>
      </c>
      <c r="G7" s="360">
        <v>-4.1386624089200241E-3</v>
      </c>
      <c r="H7" s="338"/>
    </row>
    <row r="8" spans="1:8" ht="22.5" customHeight="1">
      <c r="A8" s="273"/>
      <c r="B8" s="348" t="s">
        <v>229</v>
      </c>
      <c r="C8" s="358">
        <v>374395.36363636301</v>
      </c>
      <c r="D8" s="359">
        <v>457.36363636300666</v>
      </c>
      <c r="E8" s="360">
        <v>1.2231001833540311E-3</v>
      </c>
      <c r="F8" s="359">
        <v>-21308.636363636993</v>
      </c>
      <c r="G8" s="361">
        <v>-5.3849939256709556E-2</v>
      </c>
      <c r="H8" s="349"/>
    </row>
    <row r="9" spans="1:8" ht="27.6" customHeight="1">
      <c r="A9" s="273"/>
      <c r="B9" s="346" t="s">
        <v>177</v>
      </c>
      <c r="C9" s="355">
        <v>3263552.590909095</v>
      </c>
      <c r="D9" s="362">
        <v>392.59090909501538</v>
      </c>
      <c r="E9" s="363">
        <v>1.2031003968382414E-4</v>
      </c>
      <c r="F9" s="362">
        <v>-2705.4090909049846</v>
      </c>
      <c r="G9" s="357">
        <v>-8.2829007717855063E-4</v>
      </c>
    </row>
    <row r="10" spans="1:8" ht="20.85" customHeight="1">
      <c r="A10" s="273"/>
      <c r="B10" s="347" t="s">
        <v>191</v>
      </c>
      <c r="C10" s="358">
        <v>3079390.63636364</v>
      </c>
      <c r="D10" s="359">
        <v>577.63636363996193</v>
      </c>
      <c r="E10" s="360">
        <v>1.876165793894824E-4</v>
      </c>
      <c r="F10" s="359">
        <v>-506.36363636003807</v>
      </c>
      <c r="G10" s="360">
        <v>-1.6440927614136402E-4</v>
      </c>
    </row>
    <row r="11" spans="1:8" ht="20.85" customHeight="1">
      <c r="A11" s="273"/>
      <c r="B11" s="350" t="s">
        <v>180</v>
      </c>
      <c r="C11" s="364">
        <v>184161.954545455</v>
      </c>
      <c r="D11" s="359">
        <v>-185.04545454500476</v>
      </c>
      <c r="E11" s="360">
        <v>-1.0037888034251097E-3</v>
      </c>
      <c r="F11" s="359">
        <v>-2199.0454545450048</v>
      </c>
      <c r="G11" s="360">
        <v>-1.1799923023298908E-2</v>
      </c>
    </row>
    <row r="12" spans="1:8" ht="27.6" customHeight="1">
      <c r="A12" s="273"/>
      <c r="B12" s="351" t="s">
        <v>16</v>
      </c>
      <c r="C12" s="365">
        <v>64126.4545454545</v>
      </c>
      <c r="D12" s="366">
        <v>-1434.5454545455032</v>
      </c>
      <c r="E12" s="367">
        <v>-2.1881079522055757E-2</v>
      </c>
      <c r="F12" s="366">
        <v>-3947.5454545455032</v>
      </c>
      <c r="G12" s="367">
        <v>-5.8002871164825498E-2</v>
      </c>
    </row>
    <row r="13" spans="1:8" ht="20.85" customHeight="1">
      <c r="A13" s="273"/>
      <c r="B13" s="347" t="s">
        <v>182</v>
      </c>
      <c r="C13" s="358">
        <v>50274.590909090897</v>
      </c>
      <c r="D13" s="359">
        <v>-1542.4090909091028</v>
      </c>
      <c r="E13" s="360">
        <v>-2.9766468358050524E-2</v>
      </c>
      <c r="F13" s="359">
        <v>-3686.4090909091028</v>
      </c>
      <c r="G13" s="360">
        <v>-6.8316174476179103E-2</v>
      </c>
      <c r="H13" s="338"/>
    </row>
    <row r="14" spans="1:8" ht="20.85" customHeight="1">
      <c r="A14" s="273"/>
      <c r="B14" s="350" t="s">
        <v>181</v>
      </c>
      <c r="C14" s="364">
        <v>13851.8636363636</v>
      </c>
      <c r="D14" s="368">
        <v>107.86363636359965</v>
      </c>
      <c r="E14" s="369">
        <v>7.8480527039872516E-3</v>
      </c>
      <c r="F14" s="368">
        <v>-261.13636363640035</v>
      </c>
      <c r="G14" s="369">
        <v>-1.8503249743952455E-2</v>
      </c>
    </row>
    <row r="15" spans="1:8" ht="27.6" customHeight="1">
      <c r="A15" s="273"/>
      <c r="B15" s="352" t="s">
        <v>73</v>
      </c>
      <c r="C15" s="370">
        <v>1178</v>
      </c>
      <c r="D15" s="371">
        <v>-13</v>
      </c>
      <c r="E15" s="372">
        <v>-1.0915197313182246E-2</v>
      </c>
      <c r="F15" s="371">
        <v>-172</v>
      </c>
      <c r="G15" s="372">
        <v>-0.12740740740740741</v>
      </c>
    </row>
    <row r="16" spans="1:8" ht="24" hidden="1" customHeight="1">
      <c r="A16" s="273"/>
      <c r="B16" s="346"/>
      <c r="C16" s="355"/>
      <c r="D16" s="366"/>
      <c r="E16" s="373"/>
      <c r="F16" s="374"/>
      <c r="G16" s="367"/>
    </row>
    <row r="17" spans="1:8" ht="18" hidden="1" customHeight="1">
      <c r="A17" s="273"/>
      <c r="B17" s="347"/>
      <c r="C17" s="358"/>
      <c r="D17" s="359"/>
      <c r="E17" s="360"/>
      <c r="F17" s="375"/>
      <c r="G17" s="360"/>
    </row>
    <row r="18" spans="1:8" ht="17.850000000000001" hidden="1" customHeight="1">
      <c r="A18" s="273"/>
      <c r="B18" s="353"/>
      <c r="C18" s="376"/>
      <c r="D18" s="368"/>
      <c r="E18" s="377"/>
      <c r="F18" s="378"/>
      <c r="G18" s="369"/>
    </row>
    <row r="19" spans="1:8" ht="27.6" customHeight="1">
      <c r="A19" s="273"/>
      <c r="B19" s="354" t="s">
        <v>12</v>
      </c>
      <c r="C19" s="379">
        <v>18876389.272727255</v>
      </c>
      <c r="D19" s="379">
        <v>84013.272727254778</v>
      </c>
      <c r="E19" s="380">
        <v>4.4706040751447684E-3</v>
      </c>
      <c r="F19" s="379">
        <v>-447061.72727274522</v>
      </c>
      <c r="G19" s="380">
        <v>-2.3135708382148956E-2</v>
      </c>
    </row>
    <row r="20" spans="1:8" ht="21.6" customHeight="1">
      <c r="A20" s="273"/>
      <c r="B20" s="34" t="s">
        <v>203</v>
      </c>
      <c r="C20" s="338"/>
      <c r="F20" s="338"/>
      <c r="G20" s="338"/>
      <c r="H20" s="338"/>
    </row>
    <row r="21" spans="1:8">
      <c r="A21" s="273"/>
    </row>
    <row r="22" spans="1:8">
      <c r="A22" s="273"/>
    </row>
    <row r="23" spans="1:8">
      <c r="A23" s="273"/>
    </row>
    <row r="24" spans="1:8">
      <c r="A24" s="273"/>
    </row>
    <row r="25" spans="1:8">
      <c r="A25" s="273"/>
      <c r="B25" s="1090" t="s">
        <v>547</v>
      </c>
      <c r="C25" s="1090"/>
      <c r="D25" s="1090"/>
      <c r="E25" s="1090"/>
      <c r="F25" s="1090"/>
    </row>
    <row r="26" spans="1:8">
      <c r="A26" s="282"/>
      <c r="B26" s="1090"/>
      <c r="C26" s="1090"/>
      <c r="D26" s="1090"/>
      <c r="E26" s="1090"/>
      <c r="F26" s="1090"/>
    </row>
    <row r="27" spans="1:8">
      <c r="A27" s="332"/>
      <c r="B27" s="1090"/>
      <c r="C27" s="1090"/>
      <c r="D27" s="1090"/>
      <c r="E27" s="1090"/>
      <c r="F27" s="1090"/>
    </row>
    <row r="28" spans="1:8">
      <c r="B28" s="1090"/>
      <c r="C28" s="1090"/>
      <c r="D28" s="1090"/>
      <c r="E28" s="1090"/>
      <c r="F28" s="1090"/>
    </row>
    <row r="29" spans="1:8">
      <c r="B29" s="1090"/>
      <c r="C29" s="1090"/>
      <c r="D29" s="1090"/>
      <c r="E29" s="1090"/>
      <c r="F29" s="1090"/>
    </row>
    <row r="30" spans="1:8">
      <c r="B30" s="1090"/>
      <c r="C30" s="1090"/>
      <c r="D30" s="1090"/>
      <c r="E30" s="1090"/>
      <c r="F30" s="1090"/>
    </row>
    <row r="31" spans="1:8">
      <c r="B31" s="1090"/>
      <c r="C31" s="1090"/>
      <c r="D31" s="1090"/>
      <c r="E31" s="1090"/>
      <c r="F31" s="1090"/>
    </row>
  </sheetData>
  <mergeCells count="4">
    <mergeCell ref="B1:G1"/>
    <mergeCell ref="B3:B4"/>
    <mergeCell ref="C3:C4"/>
    <mergeCell ref="B25:F31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Q306"/>
  <sheetViews>
    <sheetView showGridLines="0" showRowColHeaders="0" topLeftCell="A4" zoomScaleNormal="100" workbookViewId="0">
      <selection activeCell="N32" sqref="N32"/>
    </sheetView>
  </sheetViews>
  <sheetFormatPr baseColWidth="10" defaultColWidth="11.42578125" defaultRowHeight="12.75"/>
  <cols>
    <col min="1" max="1" width="3.42578125" style="34" customWidth="1"/>
    <col min="2" max="3" width="11.42578125" style="34" customWidth="1"/>
    <col min="4" max="4" width="15.85546875" style="34" customWidth="1"/>
    <col min="5" max="6" width="11.42578125" style="34"/>
    <col min="7" max="7" width="11.42578125" style="34" customWidth="1"/>
    <col min="8" max="8" width="29" style="34" customWidth="1"/>
    <col min="9" max="10" width="11.42578125" style="34"/>
    <col min="11" max="11" width="6" style="34" customWidth="1"/>
    <col min="12" max="12" width="20.140625" style="34" customWidth="1"/>
    <col min="13" max="13" width="18.42578125" style="34" customWidth="1"/>
    <col min="14" max="16384" width="11.42578125" style="34"/>
  </cols>
  <sheetData>
    <row r="1" spans="2:13" hidden="1"/>
    <row r="2" spans="2:13" s="124" customFormat="1" hidden="1">
      <c r="L2" s="397"/>
    </row>
    <row r="3" spans="2:13" s="124" customFormat="1" hidden="1">
      <c r="L3" s="397"/>
    </row>
    <row r="4" spans="2:13" ht="21.75" customHeight="1">
      <c r="B4" s="1091" t="s">
        <v>554</v>
      </c>
      <c r="C4" s="1091"/>
      <c r="D4" s="1091"/>
      <c r="E4" s="1091"/>
      <c r="F4" s="1091"/>
      <c r="G4" s="1091"/>
      <c r="H4" s="1091"/>
      <c r="K4" s="710"/>
      <c r="L4" s="711"/>
      <c r="M4" s="640"/>
    </row>
    <row r="5" spans="2:13" ht="10.5" customHeight="1">
      <c r="B5" s="124"/>
      <c r="C5" s="124"/>
      <c r="D5" s="124"/>
      <c r="E5" s="124"/>
      <c r="F5" s="124"/>
      <c r="G5" s="124"/>
      <c r="H5" s="124"/>
      <c r="K5" s="712"/>
      <c r="L5" s="712"/>
      <c r="M5" s="703"/>
    </row>
    <row r="6" spans="2:13" s="124" customFormat="1" ht="30.75" customHeight="1">
      <c r="B6" s="638" t="s">
        <v>639</v>
      </c>
      <c r="K6" s="708" t="s">
        <v>556</v>
      </c>
      <c r="L6" s="709">
        <v>19286185.189999994</v>
      </c>
      <c r="M6" s="349"/>
    </row>
    <row r="7" spans="2:13" ht="37.35" customHeight="1">
      <c r="K7" s="722" t="s">
        <v>615</v>
      </c>
      <c r="L7" s="722" t="s">
        <v>616</v>
      </c>
      <c r="M7" s="722" t="s">
        <v>557</v>
      </c>
    </row>
    <row r="8" spans="2:13" ht="7.5" customHeight="1">
      <c r="K8" s="716"/>
      <c r="L8" s="717"/>
      <c r="M8" s="717"/>
    </row>
    <row r="9" spans="2:13" ht="15.75" customHeight="1">
      <c r="K9" s="775" t="s">
        <v>558</v>
      </c>
      <c r="L9" s="776">
        <v>19020359.469999995</v>
      </c>
      <c r="M9" s="777">
        <v>-1.40286188128802E-2</v>
      </c>
    </row>
    <row r="10" spans="2:13" ht="15.75" customHeight="1">
      <c r="B10" s="639" t="s">
        <v>555</v>
      </c>
      <c r="J10" s="116"/>
      <c r="K10" s="775" t="s">
        <v>559</v>
      </c>
      <c r="L10" s="776">
        <v>17935094.549999997</v>
      </c>
      <c r="M10" s="777">
        <v>-5.7058065685443027E-2</v>
      </c>
    </row>
    <row r="11" spans="2:13" ht="15.75" customHeight="1">
      <c r="J11" s="116"/>
      <c r="K11" s="775" t="s">
        <v>560</v>
      </c>
      <c r="L11" s="776">
        <v>17671479.629999999</v>
      </c>
      <c r="M11" s="777">
        <v>-1.469827322432482E-2</v>
      </c>
    </row>
    <row r="12" spans="2:13" ht="15.75" customHeight="1">
      <c r="K12" s="775" t="s">
        <v>561</v>
      </c>
      <c r="L12" s="776">
        <v>17435561.629999995</v>
      </c>
      <c r="M12" s="777">
        <v>-1.3350212033150677E-2</v>
      </c>
    </row>
    <row r="13" spans="2:13" ht="15.75" customHeight="1">
      <c r="K13" s="775" t="s">
        <v>562</v>
      </c>
      <c r="L13" s="776">
        <v>16809803.149999999</v>
      </c>
      <c r="M13" s="777">
        <v>-3.5889780511761837E-2</v>
      </c>
    </row>
    <row r="14" spans="2:13" ht="15.75" customHeight="1">
      <c r="K14" s="775" t="s">
        <v>563</v>
      </c>
      <c r="L14" s="776">
        <v>16305445.369999999</v>
      </c>
      <c r="M14" s="777">
        <v>-3.0003788592848579E-2</v>
      </c>
    </row>
    <row r="15" spans="2:13" ht="15.75" customHeight="1">
      <c r="K15" s="775" t="s">
        <v>564</v>
      </c>
      <c r="L15" s="776">
        <v>16661702.949999999</v>
      </c>
      <c r="M15" s="777">
        <v>2.1848994119195941E-2</v>
      </c>
    </row>
    <row r="16" spans="2:13" ht="15.75" customHeight="1">
      <c r="H16" s="640"/>
      <c r="K16" s="775" t="s">
        <v>565</v>
      </c>
      <c r="L16" s="776">
        <v>17189814.899999999</v>
      </c>
      <c r="M16" s="777">
        <v>3.1696156844519763E-2</v>
      </c>
    </row>
    <row r="17" spans="2:17" ht="15.75" customHeight="1">
      <c r="H17" s="640"/>
      <c r="K17" s="775" t="s">
        <v>566</v>
      </c>
      <c r="L17" s="776">
        <v>17712020.719999999</v>
      </c>
      <c r="M17" s="777">
        <v>3.0378792502297358E-2</v>
      </c>
    </row>
    <row r="18" spans="2:17" ht="15.75" customHeight="1">
      <c r="H18" s="640"/>
      <c r="K18" s="775" t="s">
        <v>567</v>
      </c>
      <c r="L18" s="776">
        <v>18336161.469999999</v>
      </c>
      <c r="M18" s="777">
        <v>3.5238257670692219E-2</v>
      </c>
    </row>
    <row r="19" spans="2:17" ht="15.75" customHeight="1">
      <c r="H19" s="640"/>
      <c r="K19" s="775" t="s">
        <v>568</v>
      </c>
      <c r="L19" s="776">
        <v>18862712.800000001</v>
      </c>
      <c r="M19" s="777">
        <v>2.8716551763655618E-2</v>
      </c>
    </row>
    <row r="20" spans="2:17" ht="15.75" customHeight="1">
      <c r="H20" s="640"/>
      <c r="K20" s="775" t="s">
        <v>569</v>
      </c>
      <c r="L20" s="776">
        <v>19323451.469999999</v>
      </c>
      <c r="M20" s="777">
        <v>2.4425896470204433E-2</v>
      </c>
    </row>
    <row r="21" spans="2:17" ht="15.75" customHeight="1">
      <c r="H21" s="640"/>
      <c r="K21" s="778" t="s">
        <v>570</v>
      </c>
      <c r="L21" s="779">
        <v>18876389</v>
      </c>
      <c r="M21" s="780">
        <v>-2.3099999999999999E-2</v>
      </c>
    </row>
    <row r="22" spans="2:17">
      <c r="H22" s="640"/>
      <c r="P22" s="710"/>
      <c r="Q22" s="710"/>
    </row>
    <row r="23" spans="2:17">
      <c r="H23" s="640"/>
      <c r="P23" s="710"/>
      <c r="Q23" s="710"/>
    </row>
    <row r="24" spans="2:17" s="641" customFormat="1" ht="15.75">
      <c r="I24" s="34"/>
      <c r="J24" s="34"/>
      <c r="N24" s="34"/>
      <c r="P24" s="811"/>
      <c r="Q24" s="812"/>
    </row>
    <row r="25" spans="2:17" s="641" customFormat="1" ht="15.75">
      <c r="I25" s="34"/>
      <c r="J25" s="34"/>
      <c r="N25" s="34"/>
      <c r="P25" s="811"/>
      <c r="Q25" s="810"/>
    </row>
    <row r="26" spans="2:17" ht="15.75">
      <c r="K26" s="640"/>
      <c r="L26" s="642"/>
      <c r="P26" s="710"/>
      <c r="Q26" s="813"/>
    </row>
    <row r="27" spans="2:17">
      <c r="K27" s="713"/>
      <c r="L27" s="714"/>
      <c r="P27" s="710"/>
      <c r="Q27" s="710"/>
    </row>
    <row r="28" spans="2:17">
      <c r="K28" s="640"/>
      <c r="L28" s="640"/>
      <c r="P28" s="710"/>
      <c r="Q28" s="710"/>
    </row>
    <row r="29" spans="2:17">
      <c r="K29" s="640"/>
      <c r="L29" s="640"/>
      <c r="P29" s="710"/>
      <c r="Q29" s="814"/>
    </row>
    <row r="30" spans="2:17">
      <c r="K30" s="707"/>
      <c r="L30" s="715"/>
      <c r="P30" s="710"/>
      <c r="Q30" s="814"/>
    </row>
    <row r="31" spans="2:17">
      <c r="K31" s="707"/>
      <c r="L31" s="715"/>
      <c r="Q31" s="116"/>
    </row>
    <row r="32" spans="2:17" ht="26.25" customHeight="1">
      <c r="B32" s="638" t="s">
        <v>640</v>
      </c>
      <c r="K32" s="637"/>
      <c r="L32" s="116"/>
      <c r="Q32" s="116"/>
    </row>
    <row r="33" spans="2:17" ht="31.5">
      <c r="K33" s="722" t="s">
        <v>615</v>
      </c>
      <c r="L33" s="722" t="s">
        <v>617</v>
      </c>
      <c r="Q33" s="116"/>
    </row>
    <row r="34" spans="2:17" ht="6" customHeight="1">
      <c r="K34" s="637"/>
      <c r="L34" s="116"/>
      <c r="Q34" s="116"/>
    </row>
    <row r="35" spans="2:17" ht="15.75" customHeight="1">
      <c r="K35" s="775" t="s">
        <v>558</v>
      </c>
      <c r="L35" s="776">
        <v>-117196.68000000343</v>
      </c>
      <c r="Q35" s="116"/>
    </row>
    <row r="36" spans="2:17" ht="15.75" customHeight="1">
      <c r="K36" s="775" t="s">
        <v>559</v>
      </c>
      <c r="L36" s="776">
        <v>-66215.490000005811</v>
      </c>
      <c r="Q36" s="116"/>
    </row>
    <row r="37" spans="2:17" ht="15.75" customHeight="1">
      <c r="B37" s="638"/>
      <c r="K37" s="775" t="s">
        <v>560</v>
      </c>
      <c r="L37" s="776">
        <v>-44984.640000000596</v>
      </c>
      <c r="Q37" s="116"/>
    </row>
    <row r="38" spans="2:17" ht="15.75" customHeight="1">
      <c r="K38" s="775" t="s">
        <v>561</v>
      </c>
      <c r="L38" s="776">
        <v>-64955.740000005811</v>
      </c>
      <c r="Q38" s="116"/>
    </row>
    <row r="39" spans="2:17" ht="15.75" customHeight="1">
      <c r="K39" s="775" t="s">
        <v>562</v>
      </c>
      <c r="L39" s="776">
        <v>-86173.75</v>
      </c>
      <c r="Q39" s="116"/>
    </row>
    <row r="40" spans="2:17" ht="15.75" customHeight="1">
      <c r="K40" s="775" t="s">
        <v>563</v>
      </c>
      <c r="L40" s="776">
        <v>-22241.810000000522</v>
      </c>
      <c r="Q40" s="116"/>
    </row>
    <row r="41" spans="2:17" ht="15.75" customHeight="1">
      <c r="K41" s="775" t="s">
        <v>564</v>
      </c>
      <c r="L41" s="776">
        <v>12182.449999999255</v>
      </c>
      <c r="Q41" s="116"/>
    </row>
    <row r="42" spans="2:17" ht="15.75" customHeight="1">
      <c r="K42" s="775" t="s">
        <v>565</v>
      </c>
      <c r="L42" s="776">
        <v>8916</v>
      </c>
      <c r="Q42" s="116"/>
    </row>
    <row r="43" spans="2:17" ht="15.75" customHeight="1">
      <c r="K43" s="775" t="s">
        <v>566</v>
      </c>
      <c r="L43" s="776">
        <v>12025.410000000149</v>
      </c>
      <c r="Q43" s="116"/>
    </row>
    <row r="44" spans="2:17" ht="15.75" customHeight="1">
      <c r="K44" s="775" t="s">
        <v>567</v>
      </c>
      <c r="L44" s="776">
        <v>26317.619999997318</v>
      </c>
      <c r="Q44" s="116"/>
    </row>
    <row r="45" spans="2:17" ht="15.75" customHeight="1">
      <c r="K45" s="775" t="s">
        <v>568</v>
      </c>
      <c r="L45" s="776">
        <v>22898.990000002086</v>
      </c>
      <c r="Q45" s="116"/>
    </row>
    <row r="46" spans="2:17" ht="15.75" customHeight="1">
      <c r="K46" s="775" t="s">
        <v>569</v>
      </c>
      <c r="L46" s="776">
        <v>3224.3799999989569</v>
      </c>
      <c r="Q46" s="116"/>
    </row>
    <row r="47" spans="2:17" ht="15.75" customHeight="1">
      <c r="K47" s="778" t="s">
        <v>570</v>
      </c>
      <c r="L47" s="779">
        <v>84013</v>
      </c>
      <c r="M47" s="116"/>
      <c r="Q47" s="116"/>
    </row>
    <row r="48" spans="2:17" ht="15.75" customHeight="1">
      <c r="L48" s="116"/>
      <c r="Q48" s="116"/>
    </row>
    <row r="58" spans="13:13" ht="24.95" customHeight="1"/>
    <row r="62" spans="13:13" ht="44.25" customHeight="1">
      <c r="M62" s="643"/>
    </row>
    <row r="69" spans="2:12" ht="4.5" customHeight="1"/>
    <row r="70" spans="2:12" ht="23.25">
      <c r="L70" s="644"/>
    </row>
    <row r="71" spans="2:12">
      <c r="F71" s="34" t="s">
        <v>571</v>
      </c>
    </row>
    <row r="72" spans="2:12">
      <c r="B72" s="116"/>
    </row>
    <row r="73" spans="2:12">
      <c r="B73" s="116"/>
    </row>
    <row r="74" spans="2:12">
      <c r="B74" s="116"/>
    </row>
    <row r="75" spans="2:12">
      <c r="B75" s="116"/>
    </row>
    <row r="76" spans="2:12">
      <c r="B76" s="116"/>
    </row>
    <row r="77" spans="2:12">
      <c r="B77" s="116"/>
    </row>
    <row r="78" spans="2:12">
      <c r="B78" s="116"/>
    </row>
    <row r="79" spans="2:12">
      <c r="B79" s="116"/>
    </row>
    <row r="80" spans="2:12">
      <c r="B80" s="116"/>
      <c r="C80" s="116"/>
    </row>
    <row r="81" spans="2:3">
      <c r="B81" s="645"/>
      <c r="C81" s="645"/>
    </row>
    <row r="96" spans="2:3" hidden="1"/>
    <row r="97" hidden="1"/>
    <row r="98" hidden="1"/>
    <row r="99" hidden="1"/>
    <row r="100" hidden="1"/>
    <row r="101" hidden="1"/>
    <row r="186" spans="13:13">
      <c r="M186" s="34">
        <f>B165</f>
        <v>0</v>
      </c>
    </row>
    <row r="187" spans="13:13">
      <c r="M187" s="34">
        <f>D165</f>
        <v>0</v>
      </c>
    </row>
    <row r="198" spans="2:13">
      <c r="B198" s="646"/>
      <c r="M198" s="116"/>
    </row>
    <row r="199" spans="2:13">
      <c r="B199" s="646"/>
      <c r="M199" s="116"/>
    </row>
    <row r="200" spans="2:13">
      <c r="B200" s="646"/>
      <c r="M200" s="116"/>
    </row>
    <row r="201" spans="2:13">
      <c r="B201" s="646"/>
      <c r="M201" s="116"/>
    </row>
    <row r="202" spans="2:13">
      <c r="B202" s="646"/>
      <c r="M202" s="116"/>
    </row>
    <row r="203" spans="2:13">
      <c r="B203" s="646"/>
      <c r="M203" s="116"/>
    </row>
    <row r="204" spans="2:13">
      <c r="B204" s="646"/>
      <c r="M204" s="116"/>
    </row>
    <row r="205" spans="2:13">
      <c r="B205" s="646"/>
      <c r="M205" s="116"/>
    </row>
    <row r="206" spans="2:13">
      <c r="M206" s="116"/>
    </row>
    <row r="207" spans="2:13">
      <c r="M207" s="116"/>
    </row>
    <row r="208" spans="2:13">
      <c r="M208" s="116"/>
    </row>
    <row r="296" spans="2:13">
      <c r="B296" s="116"/>
      <c r="M296" s="647"/>
    </row>
    <row r="297" spans="2:13">
      <c r="B297" s="116"/>
      <c r="M297" s="647"/>
    </row>
    <row r="298" spans="2:13">
      <c r="B298" s="116"/>
      <c r="M298" s="647"/>
    </row>
    <row r="299" spans="2:13">
      <c r="B299" s="116"/>
      <c r="M299" s="647"/>
    </row>
    <row r="300" spans="2:13">
      <c r="B300" s="645"/>
      <c r="M300" s="647"/>
    </row>
    <row r="301" spans="2:13">
      <c r="B301" s="645"/>
      <c r="M301" s="647"/>
    </row>
    <row r="302" spans="2:13">
      <c r="B302" s="648"/>
      <c r="M302" s="647"/>
    </row>
    <row r="306" spans="12:12" ht="15.75">
      <c r="L306" s="649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47" activePane="bottomLeft" state="frozen"/>
      <selection activeCell="L32" sqref="L32"/>
      <selection pane="bottomLeft" activeCell="K28" sqref="K28"/>
    </sheetView>
  </sheetViews>
  <sheetFormatPr baseColWidth="10" defaultRowHeight="15"/>
  <cols>
    <col min="1" max="1" width="3.28515625" style="332" customWidth="1"/>
    <col min="2" max="2" width="4.5703125" customWidth="1"/>
    <col min="3" max="3" width="19" style="2" customWidth="1"/>
    <col min="4" max="8" width="16.85546875" style="10" customWidth="1"/>
    <col min="9" max="16384" width="11.42578125" style="2"/>
  </cols>
  <sheetData>
    <row r="1" spans="1:8" ht="15.75">
      <c r="C1" s="1045" t="s">
        <v>641</v>
      </c>
      <c r="D1" s="1092"/>
      <c r="E1" s="1092"/>
      <c r="F1" s="1092"/>
      <c r="G1" s="1092"/>
      <c r="H1" s="1092"/>
    </row>
    <row r="2" spans="1:8" ht="14.25" customHeight="1">
      <c r="A2" s="442"/>
      <c r="C2" s="1095"/>
      <c r="D2" s="1096"/>
      <c r="E2" s="1096"/>
      <c r="F2" s="1096"/>
      <c r="G2" s="1096"/>
      <c r="H2" s="1096"/>
    </row>
    <row r="3" spans="1:8" ht="19.5" customHeight="1">
      <c r="A3" s="442"/>
      <c r="B3" s="1103" t="s">
        <v>628</v>
      </c>
      <c r="C3" s="1097"/>
      <c r="D3" s="1097" t="s">
        <v>196</v>
      </c>
      <c r="E3" s="1099" t="s">
        <v>177</v>
      </c>
      <c r="F3" s="1099" t="s">
        <v>16</v>
      </c>
      <c r="G3" s="1099" t="s">
        <v>185</v>
      </c>
      <c r="H3" s="1101" t="s">
        <v>76</v>
      </c>
    </row>
    <row r="4" spans="1:8" ht="19.5">
      <c r="A4" s="442"/>
      <c r="B4" s="1104"/>
      <c r="C4" s="1098"/>
      <c r="D4" s="1098"/>
      <c r="E4" s="1100"/>
      <c r="F4" s="1100"/>
      <c r="G4" s="1100"/>
      <c r="H4" s="1102"/>
    </row>
    <row r="5" spans="1:8">
      <c r="A5" s="443"/>
      <c r="B5" s="498">
        <v>4</v>
      </c>
      <c r="C5" s="382" t="s">
        <v>101</v>
      </c>
      <c r="D5" s="383">
        <v>219065.90909090958</v>
      </c>
      <c r="E5" s="383">
        <v>60067.909090909197</v>
      </c>
      <c r="F5" s="383">
        <v>1058.0909090909099</v>
      </c>
      <c r="G5" s="383">
        <v>0</v>
      </c>
      <c r="H5" s="384">
        <v>280191.90909090976</v>
      </c>
    </row>
    <row r="6" spans="1:8">
      <c r="A6" s="443"/>
      <c r="B6" s="499">
        <v>11</v>
      </c>
      <c r="C6" s="382" t="s">
        <v>102</v>
      </c>
      <c r="D6" s="383">
        <v>309503.49999999965</v>
      </c>
      <c r="E6" s="383">
        <v>62484.136363636339</v>
      </c>
      <c r="F6" s="383">
        <v>4421.6363636363658</v>
      </c>
      <c r="G6" s="383">
        <v>0</v>
      </c>
      <c r="H6" s="5">
        <v>376409.27272727236</v>
      </c>
    </row>
    <row r="7" spans="1:8">
      <c r="A7" s="443"/>
      <c r="B7" s="499">
        <v>14</v>
      </c>
      <c r="C7" s="382" t="s">
        <v>103</v>
      </c>
      <c r="D7" s="383">
        <v>233970.90909090915</v>
      </c>
      <c r="E7" s="383">
        <v>52932.318181818147</v>
      </c>
      <c r="F7" s="383">
        <v>0</v>
      </c>
      <c r="G7" s="383">
        <v>0</v>
      </c>
      <c r="H7" s="5">
        <v>286903.22727272729</v>
      </c>
    </row>
    <row r="8" spans="1:8">
      <c r="A8" s="443"/>
      <c r="B8" s="499">
        <v>18</v>
      </c>
      <c r="C8" s="382" t="s">
        <v>104</v>
      </c>
      <c r="D8" s="383">
        <v>260273.45454545476</v>
      </c>
      <c r="E8" s="383">
        <v>65419.999999999949</v>
      </c>
      <c r="F8" s="383">
        <v>175.90909090909051</v>
      </c>
      <c r="G8" s="383">
        <v>0</v>
      </c>
      <c r="H8" s="5">
        <v>325869.36363636388</v>
      </c>
    </row>
    <row r="9" spans="1:8">
      <c r="A9" s="443"/>
      <c r="B9" s="499">
        <v>21</v>
      </c>
      <c r="C9" s="382" t="s">
        <v>105</v>
      </c>
      <c r="D9" s="383">
        <v>172035.40909090886</v>
      </c>
      <c r="E9" s="383">
        <v>28268.045454545481</v>
      </c>
      <c r="F9" s="383">
        <v>1708.2727272727291</v>
      </c>
      <c r="G9" s="383">
        <v>0</v>
      </c>
      <c r="H9" s="5">
        <v>202011.72727272706</v>
      </c>
    </row>
    <row r="10" spans="1:8">
      <c r="A10" s="443"/>
      <c r="B10" s="499">
        <v>23</v>
      </c>
      <c r="C10" s="382" t="s">
        <v>106</v>
      </c>
      <c r="D10" s="383">
        <v>184908.68181818136</v>
      </c>
      <c r="E10" s="383">
        <v>41862.681818181853</v>
      </c>
      <c r="F10" s="383">
        <v>0</v>
      </c>
      <c r="G10" s="383">
        <v>0</v>
      </c>
      <c r="H10" s="5">
        <v>226771.36363636321</v>
      </c>
    </row>
    <row r="11" spans="1:8">
      <c r="A11" s="443"/>
      <c r="B11" s="499">
        <v>29</v>
      </c>
      <c r="C11" s="382" t="s">
        <v>107</v>
      </c>
      <c r="D11" s="383">
        <v>484862.2272727277</v>
      </c>
      <c r="E11" s="383">
        <v>121092.045454545</v>
      </c>
      <c r="F11" s="383">
        <v>1072.727272727273</v>
      </c>
      <c r="G11" s="383">
        <v>0</v>
      </c>
      <c r="H11" s="5">
        <v>607027</v>
      </c>
    </row>
    <row r="12" spans="1:8">
      <c r="A12" s="443"/>
      <c r="B12" s="499">
        <v>41</v>
      </c>
      <c r="C12" s="382" t="s">
        <v>108</v>
      </c>
      <c r="D12" s="383">
        <v>621323.22727272753</v>
      </c>
      <c r="E12" s="383">
        <v>112324.31818181774</v>
      </c>
      <c r="F12" s="383">
        <v>361.95454545454498</v>
      </c>
      <c r="G12" s="383">
        <v>0</v>
      </c>
      <c r="H12" s="5">
        <v>734009.49999999977</v>
      </c>
    </row>
    <row r="13" spans="1:8">
      <c r="A13" s="443"/>
      <c r="B13" s="500"/>
      <c r="C13" s="509" t="s">
        <v>165</v>
      </c>
      <c r="D13" s="510">
        <v>2485943.3181818188</v>
      </c>
      <c r="E13" s="510">
        <v>544451.45454545366</v>
      </c>
      <c r="F13" s="510">
        <v>8798.5909090909136</v>
      </c>
      <c r="G13" s="510">
        <v>0</v>
      </c>
      <c r="H13" s="511">
        <v>3039193.3636363633</v>
      </c>
    </row>
    <row r="14" spans="1:8">
      <c r="A14" s="443"/>
      <c r="B14" s="499">
        <v>22</v>
      </c>
      <c r="C14" s="382" t="s">
        <v>112</v>
      </c>
      <c r="D14" s="383">
        <v>75690.409090909001</v>
      </c>
      <c r="E14" s="383">
        <v>21860.27272727275</v>
      </c>
      <c r="F14" s="383">
        <v>0</v>
      </c>
      <c r="G14" s="383">
        <v>0</v>
      </c>
      <c r="H14" s="5">
        <v>97550.681818181751</v>
      </c>
    </row>
    <row r="15" spans="1:8">
      <c r="A15" s="443"/>
      <c r="B15" s="499">
        <v>4</v>
      </c>
      <c r="C15" s="382" t="s">
        <v>113</v>
      </c>
      <c r="D15" s="383">
        <v>41957.909090909066</v>
      </c>
      <c r="E15" s="383">
        <v>13072.81818181818</v>
      </c>
      <c r="F15" s="383">
        <v>0</v>
      </c>
      <c r="G15" s="383">
        <v>38.590909090909101</v>
      </c>
      <c r="H15" s="5">
        <v>55069.318181818155</v>
      </c>
    </row>
    <row r="16" spans="1:8">
      <c r="A16" s="443"/>
      <c r="B16" s="499">
        <v>50</v>
      </c>
      <c r="C16" s="382" t="s">
        <v>114</v>
      </c>
      <c r="D16" s="383">
        <v>348754.9545454547</v>
      </c>
      <c r="E16" s="383">
        <v>65485.863636363611</v>
      </c>
      <c r="F16" s="383">
        <v>0</v>
      </c>
      <c r="G16" s="383">
        <v>17</v>
      </c>
      <c r="H16" s="5">
        <v>414257.81818181829</v>
      </c>
    </row>
    <row r="17" spans="1:8">
      <c r="A17" s="443"/>
      <c r="B17" s="499"/>
      <c r="C17" s="509" t="s">
        <v>74</v>
      </c>
      <c r="D17" s="510">
        <v>466403.27272727276</v>
      </c>
      <c r="E17" s="510">
        <v>100418.95454545453</v>
      </c>
      <c r="F17" s="510">
        <v>0</v>
      </c>
      <c r="G17" s="510">
        <v>55.590909090909101</v>
      </c>
      <c r="H17" s="511">
        <v>566877.81818181823</v>
      </c>
    </row>
    <row r="18" spans="1:8">
      <c r="A18" s="443"/>
      <c r="B18" s="498">
        <v>33</v>
      </c>
      <c r="C18" s="512" t="s">
        <v>23</v>
      </c>
      <c r="D18" s="513">
        <v>283857.18181818188</v>
      </c>
      <c r="E18" s="513">
        <v>72584.227272727338</v>
      </c>
      <c r="F18" s="513">
        <v>1529.6818181818189</v>
      </c>
      <c r="G18" s="513">
        <v>1045.22727272727</v>
      </c>
      <c r="H18" s="514">
        <v>359016.31818181823</v>
      </c>
    </row>
    <row r="19" spans="1:8">
      <c r="A19" s="443"/>
      <c r="B19" s="501">
        <v>7</v>
      </c>
      <c r="C19" s="512" t="s">
        <v>359</v>
      </c>
      <c r="D19" s="513">
        <v>403058.90909090859</v>
      </c>
      <c r="E19" s="513">
        <v>94362.090909090941</v>
      </c>
      <c r="F19" s="513">
        <v>2655.7272727272671</v>
      </c>
      <c r="G19" s="513">
        <v>0</v>
      </c>
      <c r="H19" s="514">
        <v>500076.72727272677</v>
      </c>
    </row>
    <row r="20" spans="1:8">
      <c r="A20" s="443"/>
      <c r="B20" s="499">
        <v>35</v>
      </c>
      <c r="C20" s="382" t="s">
        <v>120</v>
      </c>
      <c r="D20" s="383">
        <v>337393.09090909123</v>
      </c>
      <c r="E20" s="383">
        <v>64699.181818181787</v>
      </c>
      <c r="F20" s="383">
        <v>3543.3181818181852</v>
      </c>
      <c r="G20" s="383">
        <v>0</v>
      </c>
      <c r="H20" s="5">
        <v>405635.59090909123</v>
      </c>
    </row>
    <row r="21" spans="1:8">
      <c r="A21" s="443"/>
      <c r="B21" s="499">
        <v>38</v>
      </c>
      <c r="C21" s="382" t="s">
        <v>121</v>
      </c>
      <c r="D21" s="383">
        <v>300378.77272727259</v>
      </c>
      <c r="E21" s="383">
        <v>63618.409090909074</v>
      </c>
      <c r="F21" s="383">
        <v>2450.3636363636351</v>
      </c>
      <c r="G21" s="383">
        <v>0</v>
      </c>
      <c r="H21" s="5">
        <v>366447.5454545453</v>
      </c>
    </row>
    <row r="22" spans="1:8">
      <c r="A22" s="443"/>
      <c r="B22" s="499"/>
      <c r="C22" s="509" t="s">
        <v>24</v>
      </c>
      <c r="D22" s="510">
        <v>637771.86363636376</v>
      </c>
      <c r="E22" s="510">
        <v>128317.59090909085</v>
      </c>
      <c r="F22" s="510">
        <v>5993.6818181818198</v>
      </c>
      <c r="G22" s="510">
        <v>0</v>
      </c>
      <c r="H22" s="511">
        <v>772083.13636363647</v>
      </c>
    </row>
    <row r="23" spans="1:8">
      <c r="A23" s="443"/>
      <c r="B23" s="501">
        <v>39</v>
      </c>
      <c r="C23" s="512" t="s">
        <v>25</v>
      </c>
      <c r="D23" s="513">
        <v>175418.27272727256</v>
      </c>
      <c r="E23" s="513">
        <v>41338.272727272757</v>
      </c>
      <c r="F23" s="513">
        <v>1374.045454545455</v>
      </c>
      <c r="G23" s="513">
        <v>0</v>
      </c>
      <c r="H23" s="514">
        <v>218130.59090909074</v>
      </c>
    </row>
    <row r="24" spans="1:8">
      <c r="A24" s="443"/>
      <c r="B24" s="499">
        <v>5</v>
      </c>
      <c r="C24" s="382" t="s">
        <v>166</v>
      </c>
      <c r="D24" s="383">
        <v>39992.318181818169</v>
      </c>
      <c r="E24" s="383">
        <v>14231.59090909095</v>
      </c>
      <c r="F24" s="383">
        <v>0</v>
      </c>
      <c r="G24" s="383">
        <v>0</v>
      </c>
      <c r="H24" s="5">
        <v>54223.909090909125</v>
      </c>
    </row>
    <row r="25" spans="1:8">
      <c r="A25" s="443"/>
      <c r="B25" s="499">
        <v>9</v>
      </c>
      <c r="C25" s="382" t="s">
        <v>124</v>
      </c>
      <c r="D25" s="383">
        <v>118697.772727273</v>
      </c>
      <c r="E25" s="383">
        <v>27282.727272727308</v>
      </c>
      <c r="F25" s="383">
        <v>0</v>
      </c>
      <c r="G25" s="383">
        <v>0</v>
      </c>
      <c r="H25" s="5">
        <v>145980.50000000032</v>
      </c>
    </row>
    <row r="26" spans="1:8">
      <c r="A26" s="444"/>
      <c r="B26" s="499">
        <v>24</v>
      </c>
      <c r="C26" s="382" t="s">
        <v>125</v>
      </c>
      <c r="D26" s="383">
        <v>121902.31818181809</v>
      </c>
      <c r="E26" s="383">
        <v>36291.863636363647</v>
      </c>
      <c r="F26" s="383">
        <v>0</v>
      </c>
      <c r="G26" s="383">
        <v>75.136363636363598</v>
      </c>
      <c r="H26" s="5">
        <v>158269.31818181809</v>
      </c>
    </row>
    <row r="27" spans="1:8">
      <c r="B27" s="499">
        <v>34</v>
      </c>
      <c r="C27" s="382" t="s">
        <v>126</v>
      </c>
      <c r="D27" s="383">
        <v>50667.227272727316</v>
      </c>
      <c r="E27" s="383">
        <v>13062.00000000002</v>
      </c>
      <c r="F27" s="383">
        <v>0</v>
      </c>
      <c r="G27" s="383">
        <v>0</v>
      </c>
      <c r="H27" s="5">
        <v>63729.227272727338</v>
      </c>
    </row>
    <row r="28" spans="1:8">
      <c r="B28" s="499">
        <v>37</v>
      </c>
      <c r="C28" s="382" t="s">
        <v>127</v>
      </c>
      <c r="D28" s="383">
        <v>92023.409090909117</v>
      </c>
      <c r="E28" s="383">
        <v>26052.954545454551</v>
      </c>
      <c r="F28" s="383">
        <v>0</v>
      </c>
      <c r="G28" s="383">
        <v>0</v>
      </c>
      <c r="H28" s="5">
        <v>118076.36363636366</v>
      </c>
    </row>
    <row r="29" spans="1:8">
      <c r="B29" s="499">
        <v>40</v>
      </c>
      <c r="C29" s="382" t="s">
        <v>128</v>
      </c>
      <c r="D29" s="383">
        <v>48615.772727272786</v>
      </c>
      <c r="E29" s="383">
        <v>14346.590909090919</v>
      </c>
      <c r="F29" s="383">
        <v>0</v>
      </c>
      <c r="G29" s="383">
        <v>0</v>
      </c>
      <c r="H29" s="5">
        <v>62962.363636363705</v>
      </c>
    </row>
    <row r="30" spans="1:8">
      <c r="B30" s="499">
        <v>42</v>
      </c>
      <c r="C30" s="382" t="s">
        <v>129</v>
      </c>
      <c r="D30" s="383">
        <v>32072.545454545463</v>
      </c>
      <c r="E30" s="383">
        <v>7834.1363636363694</v>
      </c>
      <c r="F30" s="383">
        <v>0</v>
      </c>
      <c r="G30" s="383">
        <v>0</v>
      </c>
      <c r="H30" s="5">
        <v>39906.681818181838</v>
      </c>
    </row>
    <row r="31" spans="1:8">
      <c r="B31" s="499">
        <v>47</v>
      </c>
      <c r="C31" s="382" t="s">
        <v>130</v>
      </c>
      <c r="D31" s="383">
        <v>179354.4999999998</v>
      </c>
      <c r="E31" s="383">
        <v>35629.863636363661</v>
      </c>
      <c r="F31" s="383">
        <v>0</v>
      </c>
      <c r="G31" s="383">
        <v>0</v>
      </c>
      <c r="H31" s="5">
        <v>214984.36363636344</v>
      </c>
    </row>
    <row r="32" spans="1:8">
      <c r="B32" s="499">
        <v>49</v>
      </c>
      <c r="C32" s="382" t="s">
        <v>131</v>
      </c>
      <c r="D32" s="383">
        <v>41765.818181818169</v>
      </c>
      <c r="E32" s="383">
        <v>16572.363636363618</v>
      </c>
      <c r="F32" s="383">
        <v>0</v>
      </c>
      <c r="G32" s="383">
        <v>0</v>
      </c>
      <c r="H32" s="5">
        <v>58338.181818181794</v>
      </c>
    </row>
    <row r="33" spans="2:8">
      <c r="B33" s="500"/>
      <c r="C33" s="509" t="s">
        <v>169</v>
      </c>
      <c r="D33" s="510">
        <v>725091.68181818188</v>
      </c>
      <c r="E33" s="510">
        <v>191304.09090909103</v>
      </c>
      <c r="F33" s="510">
        <v>0</v>
      </c>
      <c r="G33" s="510">
        <v>75.136363636363598</v>
      </c>
      <c r="H33" s="511">
        <v>916470.90909090941</v>
      </c>
    </row>
    <row r="34" spans="2:8">
      <c r="B34" s="499">
        <v>2</v>
      </c>
      <c r="C34" s="382" t="s">
        <v>115</v>
      </c>
      <c r="D34" s="383">
        <v>114000.77272727282</v>
      </c>
      <c r="E34" s="383">
        <v>30062.09090909089</v>
      </c>
      <c r="F34" s="383">
        <v>0</v>
      </c>
      <c r="G34" s="383">
        <v>0</v>
      </c>
      <c r="H34" s="5">
        <v>144062.86363636371</v>
      </c>
    </row>
    <row r="35" spans="2:8">
      <c r="B35" s="499">
        <v>13</v>
      </c>
      <c r="C35" s="382" t="s">
        <v>116</v>
      </c>
      <c r="D35" s="383">
        <v>137897.18181818156</v>
      </c>
      <c r="E35" s="383">
        <v>35504.500000000044</v>
      </c>
      <c r="F35" s="383">
        <v>0</v>
      </c>
      <c r="G35" s="383">
        <v>2</v>
      </c>
      <c r="H35" s="5">
        <v>173403.68181818162</v>
      </c>
    </row>
    <row r="36" spans="2:8">
      <c r="B36" s="499">
        <v>16</v>
      </c>
      <c r="C36" s="382" t="s">
        <v>117</v>
      </c>
      <c r="D36" s="383">
        <v>59744.31818181814</v>
      </c>
      <c r="E36" s="383">
        <v>18558.318181818151</v>
      </c>
      <c r="F36" s="383">
        <v>0</v>
      </c>
      <c r="G36" s="383">
        <v>0</v>
      </c>
      <c r="H36" s="5">
        <v>78302.636363636295</v>
      </c>
    </row>
    <row r="37" spans="2:8">
      <c r="B37" s="499">
        <v>19</v>
      </c>
      <c r="C37" s="382" t="s">
        <v>118</v>
      </c>
      <c r="D37" s="383">
        <v>75579.045454545514</v>
      </c>
      <c r="E37" s="383">
        <v>14974.22727272725</v>
      </c>
      <c r="F37" s="383">
        <v>0</v>
      </c>
      <c r="G37" s="383">
        <v>0</v>
      </c>
      <c r="H37" s="5">
        <v>90553.272727272764</v>
      </c>
    </row>
    <row r="38" spans="2:8">
      <c r="B38" s="499">
        <v>45</v>
      </c>
      <c r="C38" s="382" t="s">
        <v>119</v>
      </c>
      <c r="D38" s="383">
        <v>184654.95454545508</v>
      </c>
      <c r="E38" s="383">
        <v>49623.727272727301</v>
      </c>
      <c r="F38" s="383">
        <v>0</v>
      </c>
      <c r="G38" s="383">
        <v>0</v>
      </c>
      <c r="H38" s="5">
        <v>234278.68181818238</v>
      </c>
    </row>
    <row r="39" spans="2:8">
      <c r="B39" s="500"/>
      <c r="C39" s="509" t="s">
        <v>155</v>
      </c>
      <c r="D39" s="510">
        <v>571876.27272727317</v>
      </c>
      <c r="E39" s="510">
        <v>148722.86363636365</v>
      </c>
      <c r="F39" s="510">
        <v>0</v>
      </c>
      <c r="G39" s="510">
        <v>2</v>
      </c>
      <c r="H39" s="511">
        <v>720601.1363636367</v>
      </c>
    </row>
    <row r="40" spans="2:8">
      <c r="B40" s="499">
        <v>8</v>
      </c>
      <c r="C40" s="382" t="s">
        <v>97</v>
      </c>
      <c r="D40" s="383">
        <v>2135050.4545454546</v>
      </c>
      <c r="E40" s="383">
        <v>393698.45454545488</v>
      </c>
      <c r="F40" s="383">
        <v>3431.8636363636351</v>
      </c>
      <c r="G40" s="383">
        <v>0</v>
      </c>
      <c r="H40" s="5">
        <v>2532180.7727272729</v>
      </c>
    </row>
    <row r="41" spans="2:8">
      <c r="B41" s="499">
        <v>17</v>
      </c>
      <c r="C41" s="382" t="s">
        <v>652</v>
      </c>
      <c r="D41" s="383">
        <v>261362.95454545435</v>
      </c>
      <c r="E41" s="383">
        <v>60610.227272727272</v>
      </c>
      <c r="F41" s="383">
        <v>1387.5454545454529</v>
      </c>
      <c r="G41" s="383">
        <v>0</v>
      </c>
      <c r="H41" s="5">
        <v>323360.72727272712</v>
      </c>
    </row>
    <row r="42" spans="2:8">
      <c r="B42" s="499">
        <v>25</v>
      </c>
      <c r="C42" s="382" t="s">
        <v>654</v>
      </c>
      <c r="D42" s="383">
        <v>152997.95454545468</v>
      </c>
      <c r="E42" s="383">
        <v>38435.954545454537</v>
      </c>
      <c r="F42" s="383">
        <v>0</v>
      </c>
      <c r="G42" s="383">
        <v>0</v>
      </c>
      <c r="H42" s="5">
        <v>191433.90909090923</v>
      </c>
    </row>
    <row r="43" spans="2:8">
      <c r="B43" s="499">
        <v>43</v>
      </c>
      <c r="C43" s="382" t="s">
        <v>98</v>
      </c>
      <c r="D43" s="383">
        <v>249539.81818181844</v>
      </c>
      <c r="E43" s="383">
        <v>54361.590909090883</v>
      </c>
      <c r="F43" s="383">
        <v>1855.181818181823</v>
      </c>
      <c r="G43" s="383">
        <v>0</v>
      </c>
      <c r="H43" s="5">
        <v>305756.59090909112</v>
      </c>
    </row>
    <row r="44" spans="2:8">
      <c r="B44" s="500"/>
      <c r="C44" s="509" t="s">
        <v>40</v>
      </c>
      <c r="D44" s="510">
        <v>2798951.1818181821</v>
      </c>
      <c r="E44" s="510">
        <v>547106.22727272753</v>
      </c>
      <c r="F44" s="510">
        <v>6674.5909090909108</v>
      </c>
      <c r="G44" s="510">
        <v>0</v>
      </c>
      <c r="H44" s="511">
        <v>3352732.0000000005</v>
      </c>
    </row>
    <row r="45" spans="2:8">
      <c r="B45" s="499">
        <v>3</v>
      </c>
      <c r="C45" s="382" t="s">
        <v>109</v>
      </c>
      <c r="D45" s="383">
        <v>511261.59090909042</v>
      </c>
      <c r="E45" s="383">
        <v>134015.22727272692</v>
      </c>
      <c r="F45" s="383">
        <v>2655.045454545455</v>
      </c>
      <c r="G45" s="383">
        <v>0</v>
      </c>
      <c r="H45" s="5">
        <v>647931.86363636272</v>
      </c>
    </row>
    <row r="46" spans="2:8">
      <c r="B46" s="499">
        <v>12</v>
      </c>
      <c r="C46" s="382" t="s">
        <v>110</v>
      </c>
      <c r="D46" s="383">
        <v>186413.72727272744</v>
      </c>
      <c r="E46" s="383">
        <v>41009.681818181831</v>
      </c>
      <c r="F46" s="383">
        <v>1035.3636363636369</v>
      </c>
      <c r="G46" s="383">
        <v>0</v>
      </c>
      <c r="H46" s="5">
        <v>228458.77272727288</v>
      </c>
    </row>
    <row r="47" spans="2:8">
      <c r="B47" s="499">
        <v>46</v>
      </c>
      <c r="C47" s="382" t="s">
        <v>111</v>
      </c>
      <c r="D47" s="383">
        <v>809478.99999999953</v>
      </c>
      <c r="E47" s="383">
        <v>178316.681818182</v>
      </c>
      <c r="F47" s="383">
        <v>3180.4090909090942</v>
      </c>
      <c r="G47" s="383">
        <v>0</v>
      </c>
      <c r="H47" s="5">
        <v>990976.09090909059</v>
      </c>
    </row>
    <row r="48" spans="2:8">
      <c r="B48" s="500"/>
      <c r="C48" s="509" t="s">
        <v>41</v>
      </c>
      <c r="D48" s="510">
        <v>1507154.3181818174</v>
      </c>
      <c r="E48" s="510">
        <v>353341.59090909077</v>
      </c>
      <c r="F48" s="510">
        <v>6870.8181818181856</v>
      </c>
      <c r="G48" s="510">
        <v>0</v>
      </c>
      <c r="H48" s="511">
        <v>1867366.7272727261</v>
      </c>
    </row>
    <row r="49" spans="2:8">
      <c r="B49" s="499">
        <v>6</v>
      </c>
      <c r="C49" s="382" t="s">
        <v>122</v>
      </c>
      <c r="D49" s="383">
        <v>202518.95454545433</v>
      </c>
      <c r="E49" s="383">
        <v>49149.090909090883</v>
      </c>
      <c r="F49" s="383">
        <v>0</v>
      </c>
      <c r="G49" s="383">
        <v>0</v>
      </c>
      <c r="H49" s="5">
        <v>251668.04545454521</v>
      </c>
    </row>
    <row r="50" spans="2:8">
      <c r="B50" s="499">
        <v>10</v>
      </c>
      <c r="C50" s="382" t="s">
        <v>123</v>
      </c>
      <c r="D50" s="383">
        <v>114066.40909090915</v>
      </c>
      <c r="E50" s="383">
        <v>31217.86363636364</v>
      </c>
      <c r="F50" s="383">
        <v>0</v>
      </c>
      <c r="G50" s="383">
        <v>0</v>
      </c>
      <c r="H50" s="5">
        <v>145284.27272727279</v>
      </c>
    </row>
    <row r="51" spans="2:8">
      <c r="B51" s="500"/>
      <c r="C51" s="509" t="s">
        <v>43</v>
      </c>
      <c r="D51" s="510">
        <v>316585.36363636347</v>
      </c>
      <c r="E51" s="510">
        <v>80366.95454545453</v>
      </c>
      <c r="F51" s="510">
        <v>0</v>
      </c>
      <c r="G51" s="510">
        <v>0</v>
      </c>
      <c r="H51" s="511">
        <v>396952.318181818</v>
      </c>
    </row>
    <row r="52" spans="2:8">
      <c r="B52" s="499">
        <v>15</v>
      </c>
      <c r="C52" s="382" t="s">
        <v>656</v>
      </c>
      <c r="D52" s="383">
        <v>338928.36363636301</v>
      </c>
      <c r="E52" s="383">
        <v>84461.954545454588</v>
      </c>
      <c r="F52" s="383">
        <v>5916.2272727272803</v>
      </c>
      <c r="G52" s="383">
        <v>0</v>
      </c>
      <c r="H52" s="5">
        <v>429306.54545454483</v>
      </c>
    </row>
    <row r="53" spans="2:8">
      <c r="B53" s="499">
        <v>27</v>
      </c>
      <c r="C53" s="382" t="s">
        <v>99</v>
      </c>
      <c r="D53" s="383">
        <v>87160.272727272764</v>
      </c>
      <c r="E53" s="383">
        <v>33355.227272727301</v>
      </c>
      <c r="F53" s="383">
        <v>1531.590909090907</v>
      </c>
      <c r="G53" s="383">
        <v>0</v>
      </c>
      <c r="H53" s="5">
        <v>122047.09090909096</v>
      </c>
    </row>
    <row r="54" spans="2:8">
      <c r="B54" s="499">
        <v>32</v>
      </c>
      <c r="C54" s="382" t="s">
        <v>364</v>
      </c>
      <c r="D54" s="383">
        <v>79610.272727272735</v>
      </c>
      <c r="E54" s="383">
        <v>23359.1363636364</v>
      </c>
      <c r="F54" s="383">
        <v>0</v>
      </c>
      <c r="G54" s="383">
        <v>0</v>
      </c>
      <c r="H54" s="5">
        <v>102969.40909090913</v>
      </c>
    </row>
    <row r="55" spans="2:8">
      <c r="B55" s="499">
        <v>36</v>
      </c>
      <c r="C55" s="382" t="s">
        <v>100</v>
      </c>
      <c r="D55" s="383">
        <v>277112.31818181858</v>
      </c>
      <c r="E55" s="383">
        <v>67045.090909090883</v>
      </c>
      <c r="F55" s="383">
        <v>13318.63636363636</v>
      </c>
      <c r="G55" s="383">
        <v>0</v>
      </c>
      <c r="H55" s="5">
        <v>357476.04545454582</v>
      </c>
    </row>
    <row r="56" spans="2:8">
      <c r="B56" s="499"/>
      <c r="C56" s="509" t="s">
        <v>46</v>
      </c>
      <c r="D56" s="510">
        <v>782811.22727272706</v>
      </c>
      <c r="E56" s="510">
        <v>208221.40909090915</v>
      </c>
      <c r="F56" s="510">
        <v>20766.454545454548</v>
      </c>
      <c r="G56" s="510">
        <v>0</v>
      </c>
      <c r="H56" s="511">
        <v>1011799.0909090908</v>
      </c>
    </row>
    <row r="57" spans="2:8">
      <c r="B57" s="498">
        <v>28</v>
      </c>
      <c r="C57" s="509" t="s">
        <v>173</v>
      </c>
      <c r="D57" s="510">
        <v>2759129.7727272739</v>
      </c>
      <c r="E57" s="510">
        <v>403084.36363636365</v>
      </c>
      <c r="F57" s="510">
        <v>3853.1363636363681</v>
      </c>
      <c r="G57" s="510">
        <v>0</v>
      </c>
      <c r="H57" s="511">
        <v>3166067.2727272739</v>
      </c>
    </row>
    <row r="58" spans="2:8">
      <c r="B58" s="501">
        <v>30</v>
      </c>
      <c r="C58" s="509" t="s">
        <v>186</v>
      </c>
      <c r="D58" s="510">
        <v>480420.49999999971</v>
      </c>
      <c r="E58" s="510">
        <v>100673.63636363634</v>
      </c>
      <c r="F58" s="510">
        <v>1220.3636363636331</v>
      </c>
      <c r="G58" s="510">
        <v>0</v>
      </c>
      <c r="H58" s="511">
        <v>582314.49999999977</v>
      </c>
    </row>
    <row r="59" spans="2:8">
      <c r="B59" s="500">
        <v>31</v>
      </c>
      <c r="C59" s="509" t="s">
        <v>49</v>
      </c>
      <c r="D59" s="510">
        <v>239563.45454545473</v>
      </c>
      <c r="E59" s="510">
        <v>47031.409090909074</v>
      </c>
      <c r="F59" s="510">
        <v>0</v>
      </c>
      <c r="G59" s="510">
        <v>0</v>
      </c>
      <c r="H59" s="511">
        <v>286594.86363636382</v>
      </c>
    </row>
    <row r="60" spans="2:8">
      <c r="B60" s="499">
        <v>1</v>
      </c>
      <c r="C60" s="382" t="s">
        <v>370</v>
      </c>
      <c r="D60" s="383">
        <v>134331.49999999962</v>
      </c>
      <c r="E60" s="383">
        <v>20311.909090909052</v>
      </c>
      <c r="F60" s="383">
        <v>0</v>
      </c>
      <c r="G60" s="383">
        <v>0</v>
      </c>
      <c r="H60" s="5">
        <v>154643.40909090868</v>
      </c>
    </row>
    <row r="61" spans="2:8">
      <c r="B61" s="499">
        <v>20</v>
      </c>
      <c r="C61" s="382" t="s">
        <v>665</v>
      </c>
      <c r="D61" s="383">
        <v>250627.45454545491</v>
      </c>
      <c r="E61" s="383">
        <v>65701.954545454515</v>
      </c>
      <c r="F61" s="383">
        <v>1164</v>
      </c>
      <c r="G61" s="383">
        <v>0</v>
      </c>
      <c r="H61" s="5">
        <v>317493.40909090941</v>
      </c>
    </row>
    <row r="62" spans="2:8">
      <c r="B62" s="499">
        <v>48</v>
      </c>
      <c r="C62" s="382" t="s">
        <v>666</v>
      </c>
      <c r="D62" s="383">
        <v>388041.50000000035</v>
      </c>
      <c r="E62" s="383">
        <v>82827.045454545485</v>
      </c>
      <c r="F62" s="383">
        <v>2929.2727272727238</v>
      </c>
      <c r="G62" s="383">
        <v>0</v>
      </c>
      <c r="H62" s="5">
        <v>473797.81818181858</v>
      </c>
    </row>
    <row r="63" spans="2:8">
      <c r="B63" s="499"/>
      <c r="C63" s="509" t="s">
        <v>75</v>
      </c>
      <c r="D63" s="510">
        <v>773000.45454545482</v>
      </c>
      <c r="E63" s="510">
        <v>168840.90909090906</v>
      </c>
      <c r="F63" s="510">
        <v>4093.2727272727238</v>
      </c>
      <c r="G63" s="510">
        <v>0</v>
      </c>
      <c r="H63" s="511">
        <v>945934.6363636367</v>
      </c>
    </row>
    <row r="64" spans="2:8">
      <c r="B64" s="501">
        <v>26</v>
      </c>
      <c r="C64" s="509" t="s">
        <v>50</v>
      </c>
      <c r="D64" s="510">
        <v>103965.90909090912</v>
      </c>
      <c r="E64" s="510">
        <v>25387.681818181831</v>
      </c>
      <c r="F64" s="510">
        <v>0</v>
      </c>
      <c r="G64" s="510">
        <v>0</v>
      </c>
      <c r="H64" s="511">
        <v>129353.59090909096</v>
      </c>
    </row>
    <row r="65" spans="1:8">
      <c r="B65" s="499">
        <v>51</v>
      </c>
      <c r="C65" s="515" t="s">
        <v>51</v>
      </c>
      <c r="D65" s="516">
        <v>17699.27272727271</v>
      </c>
      <c r="E65" s="516">
        <v>3339.2727272727302</v>
      </c>
      <c r="F65" s="516">
        <v>192.00000000000034</v>
      </c>
      <c r="G65" s="516">
        <v>0</v>
      </c>
      <c r="H65" s="517">
        <v>21230.545454545441</v>
      </c>
    </row>
    <row r="66" spans="1:8">
      <c r="B66" s="499">
        <v>52</v>
      </c>
      <c r="C66" s="515" t="s">
        <v>52</v>
      </c>
      <c r="D66" s="516">
        <v>18829.999999999989</v>
      </c>
      <c r="E66" s="516">
        <v>4659.5909090909099</v>
      </c>
      <c r="F66" s="516">
        <v>104.09090909090899</v>
      </c>
      <c r="G66" s="516">
        <v>0</v>
      </c>
      <c r="H66" s="517">
        <v>23593.681818181805</v>
      </c>
    </row>
    <row r="67" spans="1:8" ht="15.6" customHeight="1">
      <c r="B67" s="1105" t="s">
        <v>12</v>
      </c>
      <c r="C67" s="1106"/>
      <c r="D67" s="385">
        <v>15547532.22727271</v>
      </c>
      <c r="E67" s="385">
        <v>3263552.590909095</v>
      </c>
      <c r="F67" s="385">
        <v>64126.4545454545</v>
      </c>
      <c r="G67" s="385">
        <v>1177.95454545455</v>
      </c>
      <c r="H67" s="386">
        <v>18876389.227272708</v>
      </c>
    </row>
    <row r="68" spans="1:8" s="218" customFormat="1">
      <c r="A68" s="332"/>
      <c r="B68" s="441"/>
      <c r="C68" s="383" t="s">
        <v>195</v>
      </c>
      <c r="D68" s="381"/>
      <c r="E68" s="381"/>
      <c r="F68" s="381"/>
      <c r="G68" s="381"/>
      <c r="H68" s="381"/>
    </row>
    <row r="69" spans="1:8" s="218" customFormat="1" ht="6.95" customHeight="1">
      <c r="A69" s="332"/>
      <c r="B69"/>
      <c r="C69" s="1093"/>
      <c r="D69" s="1094"/>
      <c r="E69" s="1094"/>
      <c r="F69" s="1094"/>
      <c r="G69" s="1094"/>
      <c r="H69" s="109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15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44" activePane="bottomLeft" state="frozen"/>
      <selection activeCell="L32" sqref="L32"/>
      <selection pane="bottomLeft" activeCell="J24" sqref="J24"/>
    </sheetView>
  </sheetViews>
  <sheetFormatPr baseColWidth="10" defaultRowHeight="15"/>
  <cols>
    <col min="1" max="1" width="3.28515625" style="332" customWidth="1"/>
    <col min="2" max="2" width="4.5703125" customWidth="1"/>
    <col min="3" max="3" width="18.140625" style="2" customWidth="1"/>
    <col min="4" max="4" width="17.5703125" style="10" customWidth="1"/>
    <col min="5" max="5" width="18.85546875" style="10" customWidth="1"/>
    <col min="6" max="6" width="18.42578125" style="10" customWidth="1"/>
    <col min="7" max="7" width="19.85546875" style="10" customWidth="1"/>
    <col min="8" max="16384" width="11.42578125" style="2"/>
  </cols>
  <sheetData>
    <row r="1" spans="1:7" ht="15.75">
      <c r="C1" s="1045" t="s">
        <v>642</v>
      </c>
      <c r="D1" s="1092"/>
      <c r="E1" s="1092"/>
      <c r="F1" s="1092"/>
      <c r="G1" s="1092"/>
    </row>
    <row r="2" spans="1:7" ht="14.25" customHeight="1">
      <c r="A2" s="442"/>
      <c r="C2" s="388"/>
      <c r="D2" s="389"/>
      <c r="E2" s="387"/>
      <c r="F2" s="390"/>
      <c r="G2" s="391"/>
    </row>
    <row r="3" spans="1:7" ht="19.5">
      <c r="A3" s="442"/>
      <c r="B3" s="1103" t="s">
        <v>628</v>
      </c>
      <c r="C3" s="1097"/>
      <c r="D3" s="1099" t="s">
        <v>15</v>
      </c>
      <c r="E3" s="1099" t="s">
        <v>188</v>
      </c>
      <c r="F3" s="1099" t="s">
        <v>194</v>
      </c>
      <c r="G3" s="1109" t="s">
        <v>190</v>
      </c>
    </row>
    <row r="4" spans="1:7" ht="19.5">
      <c r="A4" s="442"/>
      <c r="B4" s="1104"/>
      <c r="C4" s="1098"/>
      <c r="D4" s="1100"/>
      <c r="E4" s="1100"/>
      <c r="F4" s="1100"/>
      <c r="G4" s="1110"/>
    </row>
    <row r="5" spans="1:7">
      <c r="A5" s="443"/>
      <c r="B5" s="498">
        <v>4</v>
      </c>
      <c r="C5" s="382" t="s">
        <v>101</v>
      </c>
      <c r="D5" s="383">
        <v>166360.454545455</v>
      </c>
      <c r="E5" s="383">
        <v>50207.636363636397</v>
      </c>
      <c r="F5" s="383">
        <v>2497.8181818181802</v>
      </c>
      <c r="G5" s="5">
        <v>219065.90909090958</v>
      </c>
    </row>
    <row r="6" spans="1:7">
      <c r="A6" s="443"/>
      <c r="B6" s="499">
        <v>11</v>
      </c>
      <c r="C6" s="382" t="s">
        <v>102</v>
      </c>
      <c r="D6" s="383">
        <v>280668.136363636</v>
      </c>
      <c r="E6" s="383">
        <v>24891.727272727301</v>
      </c>
      <c r="F6" s="383">
        <v>3943.6363636363599</v>
      </c>
      <c r="G6" s="5">
        <v>309503.49999999965</v>
      </c>
    </row>
    <row r="7" spans="1:7">
      <c r="A7" s="443"/>
      <c r="B7" s="499">
        <v>14</v>
      </c>
      <c r="C7" s="382" t="s">
        <v>103</v>
      </c>
      <c r="D7" s="383">
        <v>174021</v>
      </c>
      <c r="E7" s="383">
        <v>56480.5454545455</v>
      </c>
      <c r="F7" s="383">
        <v>3469.3636363636401</v>
      </c>
      <c r="G7" s="5">
        <v>233970.90909090915</v>
      </c>
    </row>
    <row r="8" spans="1:7">
      <c r="A8" s="443"/>
      <c r="B8" s="499">
        <v>18</v>
      </c>
      <c r="C8" s="382" t="s">
        <v>104</v>
      </c>
      <c r="D8" s="383">
        <v>206630.772727273</v>
      </c>
      <c r="E8" s="383">
        <v>48678.4545454545</v>
      </c>
      <c r="F8" s="383">
        <v>4964.2272727272702</v>
      </c>
      <c r="G8" s="5">
        <v>260273.45454545476</v>
      </c>
    </row>
    <row r="9" spans="1:7">
      <c r="A9" s="443"/>
      <c r="B9" s="499">
        <v>21</v>
      </c>
      <c r="C9" s="382" t="s">
        <v>105</v>
      </c>
      <c r="D9" s="383">
        <v>118077.727272727</v>
      </c>
      <c r="E9" s="383">
        <v>52669.818181818198</v>
      </c>
      <c r="F9" s="383">
        <v>1287.8636363636399</v>
      </c>
      <c r="G9" s="5">
        <v>172035.40909090886</v>
      </c>
    </row>
    <row r="10" spans="1:7">
      <c r="A10" s="443"/>
      <c r="B10" s="499">
        <v>23</v>
      </c>
      <c r="C10" s="382" t="s">
        <v>106</v>
      </c>
      <c r="D10" s="383">
        <v>131238.545454545</v>
      </c>
      <c r="E10" s="383">
        <v>51730</v>
      </c>
      <c r="F10" s="383">
        <v>1940.1363636363601</v>
      </c>
      <c r="G10" s="5">
        <v>184908.68181818136</v>
      </c>
    </row>
    <row r="11" spans="1:7">
      <c r="A11" s="443"/>
      <c r="B11" s="499">
        <v>29</v>
      </c>
      <c r="C11" s="382" t="s">
        <v>107</v>
      </c>
      <c r="D11" s="383">
        <v>445176.363636364</v>
      </c>
      <c r="E11" s="383">
        <v>28905.1363636364</v>
      </c>
      <c r="F11" s="383">
        <v>10780.727272727299</v>
      </c>
      <c r="G11" s="5">
        <v>484862.2272727277</v>
      </c>
    </row>
    <row r="12" spans="1:7">
      <c r="A12" s="443"/>
      <c r="B12" s="499">
        <v>41</v>
      </c>
      <c r="C12" s="382" t="s">
        <v>108</v>
      </c>
      <c r="D12" s="383">
        <v>521780.772727273</v>
      </c>
      <c r="E12" s="383">
        <v>87604.9545454545</v>
      </c>
      <c r="F12" s="383">
        <v>11937.5</v>
      </c>
      <c r="G12" s="5">
        <v>621323.22727272753</v>
      </c>
    </row>
    <row r="13" spans="1:7">
      <c r="A13" s="443"/>
      <c r="B13" s="500"/>
      <c r="C13" s="509" t="s">
        <v>165</v>
      </c>
      <c r="D13" s="510">
        <v>2043953.7727272729</v>
      </c>
      <c r="E13" s="510">
        <v>401168.27272727282</v>
      </c>
      <c r="F13" s="510">
        <v>40821.27272727275</v>
      </c>
      <c r="G13" s="511">
        <v>2485943.3181818188</v>
      </c>
    </row>
    <row r="14" spans="1:7">
      <c r="A14" s="443"/>
      <c r="B14" s="499">
        <v>22</v>
      </c>
      <c r="C14" s="382" t="s">
        <v>112</v>
      </c>
      <c r="D14" s="383">
        <v>70181.499999999898</v>
      </c>
      <c r="E14" s="383">
        <v>4151.5454545454504</v>
      </c>
      <c r="F14" s="383">
        <v>1357.3636363636399</v>
      </c>
      <c r="G14" s="5">
        <v>75690.409090909001</v>
      </c>
    </row>
    <row r="15" spans="1:7">
      <c r="A15" s="443"/>
      <c r="B15" s="499">
        <v>4</v>
      </c>
      <c r="C15" s="382" t="s">
        <v>113</v>
      </c>
      <c r="D15" s="383">
        <v>39881.772727272699</v>
      </c>
      <c r="E15" s="383">
        <v>1334.0909090909099</v>
      </c>
      <c r="F15" s="383">
        <v>742.04545454545405</v>
      </c>
      <c r="G15" s="5">
        <v>41957.909090909066</v>
      </c>
    </row>
    <row r="16" spans="1:7">
      <c r="A16" s="443"/>
      <c r="B16" s="499">
        <v>50</v>
      </c>
      <c r="C16" s="382" t="s">
        <v>114</v>
      </c>
      <c r="D16" s="383">
        <v>332100.681818182</v>
      </c>
      <c r="E16" s="383">
        <v>8189</v>
      </c>
      <c r="F16" s="383">
        <v>8465.2727272727298</v>
      </c>
      <c r="G16" s="5">
        <v>348754.9545454547</v>
      </c>
    </row>
    <row r="17" spans="1:7">
      <c r="A17" s="443"/>
      <c r="B17" s="499"/>
      <c r="C17" s="509" t="s">
        <v>74</v>
      </c>
      <c r="D17" s="510">
        <v>442163.95454545459</v>
      </c>
      <c r="E17" s="510">
        <v>13674.63636363636</v>
      </c>
      <c r="F17" s="510">
        <v>10564.681818181823</v>
      </c>
      <c r="G17" s="511">
        <v>466403.27272727276</v>
      </c>
    </row>
    <row r="18" spans="1:7">
      <c r="A18" s="443"/>
      <c r="B18" s="498">
        <v>33</v>
      </c>
      <c r="C18" s="512" t="s">
        <v>23</v>
      </c>
      <c r="D18" s="513">
        <v>274758.090909091</v>
      </c>
      <c r="E18" s="513">
        <v>1126.95454545455</v>
      </c>
      <c r="F18" s="513">
        <v>7972.1363636363603</v>
      </c>
      <c r="G18" s="514">
        <v>283857.18181818188</v>
      </c>
    </row>
    <row r="19" spans="1:7">
      <c r="A19" s="443"/>
      <c r="B19" s="501">
        <v>7</v>
      </c>
      <c r="C19" s="512" t="s">
        <v>359</v>
      </c>
      <c r="D19" s="513">
        <v>390464.045454545</v>
      </c>
      <c r="E19" s="513">
        <v>2815.5909090909099</v>
      </c>
      <c r="F19" s="513">
        <v>9779.2727272727207</v>
      </c>
      <c r="G19" s="514">
        <v>403058.90909090859</v>
      </c>
    </row>
    <row r="20" spans="1:7">
      <c r="A20" s="443"/>
      <c r="B20" s="499">
        <v>35</v>
      </c>
      <c r="C20" s="382" t="s">
        <v>120</v>
      </c>
      <c r="D20" s="383">
        <v>326010.363636364</v>
      </c>
      <c r="E20" s="383">
        <v>6016.2727272727298</v>
      </c>
      <c r="F20" s="383">
        <v>5366.4545454545396</v>
      </c>
      <c r="G20" s="5">
        <v>337393.09090909123</v>
      </c>
    </row>
    <row r="21" spans="1:7">
      <c r="A21" s="443"/>
      <c r="B21" s="499">
        <v>38</v>
      </c>
      <c r="C21" s="382" t="s">
        <v>121</v>
      </c>
      <c r="D21" s="383">
        <v>288816.909090909</v>
      </c>
      <c r="E21" s="383">
        <v>7317.0909090909099</v>
      </c>
      <c r="F21" s="383">
        <v>4244.7727272727298</v>
      </c>
      <c r="G21" s="5">
        <v>300378.77272727259</v>
      </c>
    </row>
    <row r="22" spans="1:7">
      <c r="A22" s="443"/>
      <c r="B22" s="499"/>
      <c r="C22" s="509" t="s">
        <v>24</v>
      </c>
      <c r="D22" s="510">
        <v>614827.27272727294</v>
      </c>
      <c r="E22" s="510">
        <v>13333.36363636364</v>
      </c>
      <c r="F22" s="510">
        <v>9611.2272727272684</v>
      </c>
      <c r="G22" s="511">
        <v>637771.86363636376</v>
      </c>
    </row>
    <row r="23" spans="1:7">
      <c r="A23" s="443"/>
      <c r="B23" s="501">
        <v>39</v>
      </c>
      <c r="C23" s="512" t="s">
        <v>25</v>
      </c>
      <c r="D23" s="513">
        <v>169729.818181818</v>
      </c>
      <c r="E23" s="513">
        <v>853.68181818181802</v>
      </c>
      <c r="F23" s="513">
        <v>4834.7727272727298</v>
      </c>
      <c r="G23" s="514">
        <v>175418.27272727256</v>
      </c>
    </row>
    <row r="24" spans="1:7">
      <c r="A24" s="443"/>
      <c r="B24" s="499">
        <v>5</v>
      </c>
      <c r="C24" s="382" t="s">
        <v>166</v>
      </c>
      <c r="D24" s="383">
        <v>37067.090909090897</v>
      </c>
      <c r="E24" s="383">
        <v>1921</v>
      </c>
      <c r="F24" s="383">
        <v>1004.22727272727</v>
      </c>
      <c r="G24" s="5">
        <v>39992.318181818169</v>
      </c>
    </row>
    <row r="25" spans="1:7">
      <c r="A25" s="443"/>
      <c r="B25" s="499">
        <v>9</v>
      </c>
      <c r="C25" s="382" t="s">
        <v>124</v>
      </c>
      <c r="D25" s="383">
        <v>114669.772727273</v>
      </c>
      <c r="E25" s="383">
        <v>1591.95454545455</v>
      </c>
      <c r="F25" s="383">
        <v>2436.04545454545</v>
      </c>
      <c r="G25" s="5">
        <v>118697.772727273</v>
      </c>
    </row>
    <row r="26" spans="1:7">
      <c r="A26" s="444"/>
      <c r="B26" s="499">
        <v>24</v>
      </c>
      <c r="C26" s="382" t="s">
        <v>125</v>
      </c>
      <c r="D26" s="383">
        <v>116989.409090909</v>
      </c>
      <c r="E26" s="383">
        <v>1950.9090909090901</v>
      </c>
      <c r="F26" s="383">
        <v>2962</v>
      </c>
      <c r="G26" s="5">
        <v>121902.31818181809</v>
      </c>
    </row>
    <row r="27" spans="1:7">
      <c r="B27" s="499">
        <v>34</v>
      </c>
      <c r="C27" s="382" t="s">
        <v>126</v>
      </c>
      <c r="D27" s="383">
        <v>48873.0454545455</v>
      </c>
      <c r="E27" s="383">
        <v>934.68181818181802</v>
      </c>
      <c r="F27" s="383">
        <v>859.5</v>
      </c>
      <c r="G27" s="5">
        <v>50667.227272727316</v>
      </c>
    </row>
    <row r="28" spans="1:7">
      <c r="B28" s="499">
        <v>37</v>
      </c>
      <c r="C28" s="382" t="s">
        <v>127</v>
      </c>
      <c r="D28" s="383">
        <v>87592.727272727294</v>
      </c>
      <c r="E28" s="383">
        <v>2035.6818181818201</v>
      </c>
      <c r="F28" s="383">
        <v>2395</v>
      </c>
      <c r="G28" s="5">
        <v>92023.409090909117</v>
      </c>
    </row>
    <row r="29" spans="1:7">
      <c r="B29" s="499">
        <v>40</v>
      </c>
      <c r="C29" s="382" t="s">
        <v>128</v>
      </c>
      <c r="D29" s="383">
        <v>44205.863636363698</v>
      </c>
      <c r="E29" s="383">
        <v>3165.9090909090901</v>
      </c>
      <c r="F29" s="383">
        <v>1244</v>
      </c>
      <c r="G29" s="5">
        <v>48615.772727272786</v>
      </c>
    </row>
    <row r="30" spans="1:7">
      <c r="B30" s="499">
        <v>42</v>
      </c>
      <c r="C30" s="382" t="s">
        <v>129</v>
      </c>
      <c r="D30" s="383">
        <v>30240.409090909099</v>
      </c>
      <c r="E30" s="383">
        <v>1154.4090909090901</v>
      </c>
      <c r="F30" s="383">
        <v>677.72727272727298</v>
      </c>
      <c r="G30" s="5">
        <v>32072.545454545463</v>
      </c>
    </row>
    <row r="31" spans="1:7">
      <c r="B31" s="499">
        <v>47</v>
      </c>
      <c r="C31" s="382" t="s">
        <v>130</v>
      </c>
      <c r="D31" s="383">
        <v>172092.818181818</v>
      </c>
      <c r="E31" s="383">
        <v>3325.04545454545</v>
      </c>
      <c r="F31" s="383">
        <v>3936.6363636363599</v>
      </c>
      <c r="G31" s="5">
        <v>179354.4999999998</v>
      </c>
    </row>
    <row r="32" spans="1:7">
      <c r="B32" s="499">
        <v>49</v>
      </c>
      <c r="C32" s="382" t="s">
        <v>131</v>
      </c>
      <c r="D32" s="383">
        <v>39182.090909090897</v>
      </c>
      <c r="E32" s="383">
        <v>1753.22727272727</v>
      </c>
      <c r="F32" s="383">
        <v>830.5</v>
      </c>
      <c r="G32" s="5">
        <v>41765.818181818169</v>
      </c>
    </row>
    <row r="33" spans="2:7">
      <c r="B33" s="500"/>
      <c r="C33" s="509" t="s">
        <v>169</v>
      </c>
      <c r="D33" s="510">
        <v>690913.22727272741</v>
      </c>
      <c r="E33" s="510">
        <v>17832.818181818177</v>
      </c>
      <c r="F33" s="510">
        <v>16345.636363636353</v>
      </c>
      <c r="G33" s="511">
        <v>725091.68181818188</v>
      </c>
    </row>
    <row r="34" spans="2:7">
      <c r="B34" s="499">
        <v>2</v>
      </c>
      <c r="C34" s="382" t="s">
        <v>115</v>
      </c>
      <c r="D34" s="383">
        <v>98987.954545454602</v>
      </c>
      <c r="E34" s="383">
        <v>12888.6363636364</v>
      </c>
      <c r="F34" s="383">
        <v>2124.1818181818198</v>
      </c>
      <c r="G34" s="5">
        <v>114000.77272727282</v>
      </c>
    </row>
    <row r="35" spans="2:7">
      <c r="B35" s="499">
        <v>13</v>
      </c>
      <c r="C35" s="382" t="s">
        <v>116</v>
      </c>
      <c r="D35" s="383">
        <v>118443.227272727</v>
      </c>
      <c r="E35" s="383">
        <v>16653.227272727301</v>
      </c>
      <c r="F35" s="383">
        <v>2800.7272727272698</v>
      </c>
      <c r="G35" s="5">
        <v>137897.18181818156</v>
      </c>
    </row>
    <row r="36" spans="2:7">
      <c r="B36" s="499">
        <v>16</v>
      </c>
      <c r="C36" s="382" t="s">
        <v>117</v>
      </c>
      <c r="D36" s="383">
        <v>51338.9545454545</v>
      </c>
      <c r="E36" s="383">
        <v>7282.8181818181802</v>
      </c>
      <c r="F36" s="383">
        <v>1122.54545454546</v>
      </c>
      <c r="G36" s="5">
        <v>59744.31818181814</v>
      </c>
    </row>
    <row r="37" spans="2:7">
      <c r="B37" s="499">
        <v>19</v>
      </c>
      <c r="C37" s="382" t="s">
        <v>118</v>
      </c>
      <c r="D37" s="383">
        <v>73491.272727272793</v>
      </c>
      <c r="E37" s="383">
        <v>671.81818181818198</v>
      </c>
      <c r="F37" s="383">
        <v>1415.95454545455</v>
      </c>
      <c r="G37" s="5">
        <v>75579.045454545514</v>
      </c>
    </row>
    <row r="38" spans="2:7">
      <c r="B38" s="499">
        <v>45</v>
      </c>
      <c r="C38" s="382" t="s">
        <v>119</v>
      </c>
      <c r="D38" s="383">
        <v>172428.54545454599</v>
      </c>
      <c r="E38" s="383">
        <v>9204.6363636363603</v>
      </c>
      <c r="F38" s="383">
        <v>3021.7727272727302</v>
      </c>
      <c r="G38" s="5">
        <v>184654.95454545508</v>
      </c>
    </row>
    <row r="39" spans="2:7">
      <c r="B39" s="500"/>
      <c r="C39" s="509" t="s">
        <v>155</v>
      </c>
      <c r="D39" s="510">
        <v>514689.95454545494</v>
      </c>
      <c r="E39" s="510">
        <v>46701.136363636426</v>
      </c>
      <c r="F39" s="510">
        <v>10485.181818181829</v>
      </c>
      <c r="G39" s="511">
        <v>571876.27272727317</v>
      </c>
    </row>
    <row r="40" spans="2:7">
      <c r="B40" s="499">
        <v>8</v>
      </c>
      <c r="C40" s="382" t="s">
        <v>97</v>
      </c>
      <c r="D40" s="383">
        <v>2082947.5</v>
      </c>
      <c r="E40" s="383">
        <v>5170.2272727272702</v>
      </c>
      <c r="F40" s="383">
        <v>46932.727272727301</v>
      </c>
      <c r="G40" s="5">
        <v>2135050.4545454546</v>
      </c>
    </row>
    <row r="41" spans="2:7">
      <c r="B41" s="499">
        <v>17</v>
      </c>
      <c r="C41" s="382" t="s">
        <v>652</v>
      </c>
      <c r="D41" s="383">
        <v>252440.818181818</v>
      </c>
      <c r="E41" s="383">
        <v>4303.8181818181902</v>
      </c>
      <c r="F41" s="383">
        <v>4618.3181818181802</v>
      </c>
      <c r="G41" s="5">
        <v>261362.95454545435</v>
      </c>
    </row>
    <row r="42" spans="2:7">
      <c r="B42" s="499">
        <v>25</v>
      </c>
      <c r="C42" s="382" t="s">
        <v>654</v>
      </c>
      <c r="D42" s="383">
        <v>139880.090909091</v>
      </c>
      <c r="E42" s="383">
        <v>11079.6363636364</v>
      </c>
      <c r="F42" s="383">
        <v>2038.22727272727</v>
      </c>
      <c r="G42" s="5">
        <v>152997.95454545468</v>
      </c>
    </row>
    <row r="43" spans="2:7">
      <c r="B43" s="499">
        <v>43</v>
      </c>
      <c r="C43" s="382" t="s">
        <v>98</v>
      </c>
      <c r="D43" s="383">
        <v>240501.772727273</v>
      </c>
      <c r="E43" s="383">
        <v>5541.0454545454504</v>
      </c>
      <c r="F43" s="383">
        <v>3497</v>
      </c>
      <c r="G43" s="5">
        <v>249539.81818181844</v>
      </c>
    </row>
    <row r="44" spans="2:7">
      <c r="B44" s="500"/>
      <c r="C44" s="509" t="s">
        <v>40</v>
      </c>
      <c r="D44" s="510">
        <v>2715770.1818181816</v>
      </c>
      <c r="E44" s="510">
        <v>26094.727272727308</v>
      </c>
      <c r="F44" s="510">
        <v>57086.272727272757</v>
      </c>
      <c r="G44" s="511">
        <v>2798951.1818181821</v>
      </c>
    </row>
    <row r="45" spans="2:7">
      <c r="B45" s="499">
        <v>3</v>
      </c>
      <c r="C45" s="382" t="s">
        <v>109</v>
      </c>
      <c r="D45" s="383">
        <v>486198.545454545</v>
      </c>
      <c r="E45" s="383">
        <v>16429.8636363636</v>
      </c>
      <c r="F45" s="383">
        <v>8633.1818181818198</v>
      </c>
      <c r="G45" s="5">
        <v>511261.59090909042</v>
      </c>
    </row>
    <row r="46" spans="2:7">
      <c r="B46" s="499">
        <v>12</v>
      </c>
      <c r="C46" s="382" t="s">
        <v>110</v>
      </c>
      <c r="D46" s="383">
        <v>177022.181818182</v>
      </c>
      <c r="E46" s="383">
        <v>5693.2272727272702</v>
      </c>
      <c r="F46" s="383">
        <v>3698.3181818181802</v>
      </c>
      <c r="G46" s="5">
        <v>186413.72727272744</v>
      </c>
    </row>
    <row r="47" spans="2:7">
      <c r="B47" s="499">
        <v>46</v>
      </c>
      <c r="C47" s="382" t="s">
        <v>111</v>
      </c>
      <c r="D47" s="383">
        <v>770165.636363636</v>
      </c>
      <c r="E47" s="383">
        <v>21977.9545454545</v>
      </c>
      <c r="F47" s="383">
        <v>17335.409090909099</v>
      </c>
      <c r="G47" s="5">
        <v>809478.99999999953</v>
      </c>
    </row>
    <row r="48" spans="2:7">
      <c r="B48" s="500"/>
      <c r="C48" s="509" t="s">
        <v>41</v>
      </c>
      <c r="D48" s="510">
        <v>1433386.3636363631</v>
      </c>
      <c r="E48" s="510">
        <v>44101.045454545369</v>
      </c>
      <c r="F48" s="510">
        <v>29666.909090909099</v>
      </c>
      <c r="G48" s="511">
        <v>1507154.3181818174</v>
      </c>
    </row>
    <row r="49" spans="2:7">
      <c r="B49" s="499">
        <v>6</v>
      </c>
      <c r="C49" s="382" t="s">
        <v>122</v>
      </c>
      <c r="D49" s="383">
        <v>159914.727272727</v>
      </c>
      <c r="E49" s="383">
        <v>40077.0454545455</v>
      </c>
      <c r="F49" s="383">
        <v>2527.1818181818198</v>
      </c>
      <c r="G49" s="5">
        <v>202518.95454545433</v>
      </c>
    </row>
    <row r="50" spans="2:7">
      <c r="B50" s="499">
        <v>10</v>
      </c>
      <c r="C50" s="382" t="s">
        <v>123</v>
      </c>
      <c r="D50" s="383">
        <v>93205.454545454602</v>
      </c>
      <c r="E50" s="383">
        <v>19044.818181818198</v>
      </c>
      <c r="F50" s="383">
        <v>1816.1363636363601</v>
      </c>
      <c r="G50" s="5">
        <v>114066.40909090915</v>
      </c>
    </row>
    <row r="51" spans="2:7">
      <c r="B51" s="500"/>
      <c r="C51" s="509" t="s">
        <v>43</v>
      </c>
      <c r="D51" s="510">
        <v>253120.18181818159</v>
      </c>
      <c r="E51" s="510">
        <v>59121.863636363698</v>
      </c>
      <c r="F51" s="510">
        <v>4343.3181818181802</v>
      </c>
      <c r="G51" s="511">
        <v>316585.36363636347</v>
      </c>
    </row>
    <row r="52" spans="2:7">
      <c r="B52" s="499">
        <v>15</v>
      </c>
      <c r="C52" s="382" t="s">
        <v>656</v>
      </c>
      <c r="D52" s="383">
        <v>325908.86363636301</v>
      </c>
      <c r="E52" s="383">
        <v>2233.1818181818198</v>
      </c>
      <c r="F52" s="383">
        <v>10786.3181818182</v>
      </c>
      <c r="G52" s="5">
        <v>338928.36363636301</v>
      </c>
    </row>
    <row r="53" spans="2:7">
      <c r="B53" s="499">
        <v>27</v>
      </c>
      <c r="C53" s="382" t="s">
        <v>99</v>
      </c>
      <c r="D53" s="383">
        <v>82026.136363636397</v>
      </c>
      <c r="E53" s="383">
        <v>2014.1818181818201</v>
      </c>
      <c r="F53" s="383">
        <v>3119.95454545455</v>
      </c>
      <c r="G53" s="5">
        <v>87160.272727272764</v>
      </c>
    </row>
    <row r="54" spans="2:7">
      <c r="B54" s="499">
        <v>32</v>
      </c>
      <c r="C54" s="382" t="s">
        <v>364</v>
      </c>
      <c r="D54" s="383">
        <v>75904.909090909103</v>
      </c>
      <c r="E54" s="383">
        <v>817.31818181818198</v>
      </c>
      <c r="F54" s="383">
        <v>2888.04545454545</v>
      </c>
      <c r="G54" s="5">
        <v>79610.272727272735</v>
      </c>
    </row>
    <row r="55" spans="2:7">
      <c r="B55" s="499">
        <v>36</v>
      </c>
      <c r="C55" s="382" t="s">
        <v>100</v>
      </c>
      <c r="D55" s="383">
        <v>266512.863636364</v>
      </c>
      <c r="E55" s="383">
        <v>2432.9090909090901</v>
      </c>
      <c r="F55" s="383">
        <v>8166.5454545454504</v>
      </c>
      <c r="G55" s="5">
        <v>277112.31818181858</v>
      </c>
    </row>
    <row r="56" spans="2:7">
      <c r="B56" s="499"/>
      <c r="C56" s="509" t="s">
        <v>46</v>
      </c>
      <c r="D56" s="510">
        <v>750352.77272727247</v>
      </c>
      <c r="E56" s="510">
        <v>7497.5909090909117</v>
      </c>
      <c r="F56" s="510">
        <v>24960.863636363647</v>
      </c>
      <c r="G56" s="511">
        <v>782811.22727272706</v>
      </c>
    </row>
    <row r="57" spans="2:7">
      <c r="B57" s="498">
        <v>28</v>
      </c>
      <c r="C57" s="509" t="s">
        <v>173</v>
      </c>
      <c r="D57" s="510">
        <v>2657711.4090909101</v>
      </c>
      <c r="E57" s="510">
        <v>2242.2727272727302</v>
      </c>
      <c r="F57" s="510">
        <v>99176.090909090795</v>
      </c>
      <c r="G57" s="511">
        <v>2759129.7727272739</v>
      </c>
    </row>
    <row r="58" spans="2:7">
      <c r="B58" s="501">
        <v>30</v>
      </c>
      <c r="C58" s="509" t="s">
        <v>186</v>
      </c>
      <c r="D58" s="510">
        <v>394528.727272727</v>
      </c>
      <c r="E58" s="510">
        <v>75700.409090909103</v>
      </c>
      <c r="F58" s="510">
        <v>10191.3636363636</v>
      </c>
      <c r="G58" s="511">
        <v>480420.49999999971</v>
      </c>
    </row>
    <row r="59" spans="2:7">
      <c r="B59" s="500">
        <v>31</v>
      </c>
      <c r="C59" s="509" t="s">
        <v>49</v>
      </c>
      <c r="D59" s="510">
        <v>227185.181818182</v>
      </c>
      <c r="E59" s="510">
        <v>5539.4545454545496</v>
      </c>
      <c r="F59" s="510">
        <v>6838.8181818181802</v>
      </c>
      <c r="G59" s="511">
        <v>239563.45454545473</v>
      </c>
    </row>
    <row r="60" spans="2:7">
      <c r="B60" s="499">
        <v>1</v>
      </c>
      <c r="C60" s="382" t="s">
        <v>370</v>
      </c>
      <c r="D60" s="383">
        <v>129590.636363636</v>
      </c>
      <c r="E60" s="383">
        <v>1895.6363636363601</v>
      </c>
      <c r="F60" s="383">
        <v>2845.2272727272698</v>
      </c>
      <c r="G60" s="5">
        <v>134331.49999999962</v>
      </c>
    </row>
    <row r="61" spans="2:7">
      <c r="B61" s="499">
        <v>20</v>
      </c>
      <c r="C61" s="382" t="s">
        <v>665</v>
      </c>
      <c r="D61" s="383">
        <v>240202.863636364</v>
      </c>
      <c r="E61" s="383">
        <v>918.95454545454504</v>
      </c>
      <c r="F61" s="383">
        <v>9505.6363636363603</v>
      </c>
      <c r="G61" s="5">
        <v>250627.45454545491</v>
      </c>
    </row>
    <row r="62" spans="2:7">
      <c r="B62" s="499">
        <v>48</v>
      </c>
      <c r="C62" s="382" t="s">
        <v>666</v>
      </c>
      <c r="D62" s="383">
        <v>371836.863636364</v>
      </c>
      <c r="E62" s="383">
        <v>1067.1363636363601</v>
      </c>
      <c r="F62" s="383">
        <v>15137.5</v>
      </c>
      <c r="G62" s="5">
        <v>388041.50000000035</v>
      </c>
    </row>
    <row r="63" spans="2:7">
      <c r="B63" s="499"/>
      <c r="C63" s="509" t="s">
        <v>75</v>
      </c>
      <c r="D63" s="510">
        <v>741630.363636364</v>
      </c>
      <c r="E63" s="510">
        <v>3881.7272727272657</v>
      </c>
      <c r="F63" s="510">
        <v>27488.363636363632</v>
      </c>
      <c r="G63" s="511">
        <v>773000.45454545482</v>
      </c>
    </row>
    <row r="64" spans="2:7">
      <c r="B64" s="501">
        <v>26</v>
      </c>
      <c r="C64" s="509" t="s">
        <v>50</v>
      </c>
      <c r="D64" s="510">
        <v>96131.227272727294</v>
      </c>
      <c r="E64" s="510">
        <v>5221.6818181818198</v>
      </c>
      <c r="F64" s="510">
        <v>2613</v>
      </c>
      <c r="G64" s="511">
        <v>103965.90909090912</v>
      </c>
    </row>
    <row r="65" spans="2:7">
      <c r="B65" s="499">
        <v>51</v>
      </c>
      <c r="C65" s="515" t="s">
        <v>51</v>
      </c>
      <c r="D65" s="516">
        <v>16830.681818181802</v>
      </c>
      <c r="E65" s="516">
        <v>3</v>
      </c>
      <c r="F65" s="516">
        <v>865.59090909090901</v>
      </c>
      <c r="G65" s="517">
        <v>17699.27272727271</v>
      </c>
    </row>
    <row r="66" spans="2:7">
      <c r="B66" s="499">
        <v>52</v>
      </c>
      <c r="C66" s="515" t="s">
        <v>52</v>
      </c>
      <c r="D66" s="516">
        <v>18075.590909090901</v>
      </c>
      <c r="E66" s="516">
        <v>3.8181818181818201</v>
      </c>
      <c r="F66" s="516">
        <v>750.59090909090901</v>
      </c>
      <c r="G66" s="517">
        <v>18829.999999999989</v>
      </c>
    </row>
    <row r="67" spans="2:7" ht="15.6" customHeight="1">
      <c r="B67" s="1105" t="s">
        <v>12</v>
      </c>
      <c r="C67" s="1106"/>
      <c r="D67" s="385">
        <v>14446222.8181818</v>
      </c>
      <c r="E67" s="385">
        <v>726914.04545454599</v>
      </c>
      <c r="F67" s="385">
        <v>374395.363636364</v>
      </c>
      <c r="G67" s="386">
        <v>15547532.22727271</v>
      </c>
    </row>
    <row r="68" spans="2:7" ht="30.95" customHeight="1">
      <c r="B68" s="441"/>
      <c r="C68" s="1107"/>
      <c r="D68" s="1108"/>
      <c r="E68" s="1108"/>
      <c r="F68" s="1108"/>
      <c r="G68" s="110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H69"/>
  <sheetViews>
    <sheetView showGridLines="0" showRowColHeaders="0" zoomScaleNormal="100" workbookViewId="0">
      <pane ySplit="4" topLeftCell="A44" activePane="bottomLeft" state="frozen"/>
      <selection activeCell="L32" sqref="L32"/>
      <selection pane="bottomLeft" activeCell="K27" sqref="K27"/>
    </sheetView>
  </sheetViews>
  <sheetFormatPr baseColWidth="10" defaultColWidth="11.5703125" defaultRowHeight="15"/>
  <cols>
    <col min="1" max="1" width="3.28515625" style="332" customWidth="1"/>
    <col min="2" max="2" width="4.5703125" customWidth="1"/>
    <col min="3" max="3" width="18.140625" style="10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12" t="s">
        <v>641</v>
      </c>
      <c r="D1" s="1113"/>
      <c r="E1" s="1113"/>
      <c r="F1" s="1113"/>
      <c r="G1" s="1113"/>
      <c r="H1" s="1113"/>
    </row>
    <row r="2" spans="1:8" s="218" customFormat="1" ht="15.75" customHeight="1">
      <c r="A2" s="442"/>
      <c r="B2"/>
      <c r="C2" s="393" t="s">
        <v>274</v>
      </c>
      <c r="D2" s="394"/>
      <c r="E2" s="394"/>
      <c r="F2" s="394"/>
      <c r="G2" s="394"/>
      <c r="H2" s="394"/>
    </row>
    <row r="3" spans="1:8" ht="21.2" customHeight="1">
      <c r="A3" s="442"/>
      <c r="B3" s="1118" t="s">
        <v>628</v>
      </c>
      <c r="C3" s="1119"/>
      <c r="D3" s="1116" t="s">
        <v>638</v>
      </c>
      <c r="E3" s="1114" t="s">
        <v>238</v>
      </c>
      <c r="F3" s="1115"/>
      <c r="G3" s="1114" t="s">
        <v>237</v>
      </c>
      <c r="H3" s="1115"/>
    </row>
    <row r="4" spans="1:8" ht="17.45" customHeight="1">
      <c r="A4" s="442"/>
      <c r="B4" s="1120"/>
      <c r="C4" s="1121"/>
      <c r="D4" s="1117"/>
      <c r="E4" s="543" t="s">
        <v>11</v>
      </c>
      <c r="F4" s="544" t="s">
        <v>192</v>
      </c>
      <c r="G4" s="543" t="s">
        <v>11</v>
      </c>
      <c r="H4" s="544" t="s">
        <v>192</v>
      </c>
    </row>
    <row r="5" spans="1:8" ht="12.95" customHeight="1">
      <c r="A5" s="443"/>
      <c r="B5" s="498">
        <v>4</v>
      </c>
      <c r="C5" s="395" t="s">
        <v>101</v>
      </c>
      <c r="D5" s="3">
        <v>280191.90909090976</v>
      </c>
      <c r="E5" s="396">
        <v>5698.5281385286362</v>
      </c>
      <c r="F5" s="4">
        <v>2.0760165941914765E-2</v>
      </c>
      <c r="G5" s="396">
        <v>-1572.0909090902423</v>
      </c>
      <c r="H5" s="4">
        <v>-5.5794597929126333E-3</v>
      </c>
    </row>
    <row r="6" spans="1:8" ht="12.95" customHeight="1">
      <c r="A6" s="443"/>
      <c r="B6" s="499">
        <v>11</v>
      </c>
      <c r="C6" s="395" t="s">
        <v>102</v>
      </c>
      <c r="D6" s="3">
        <v>376409.27272727236</v>
      </c>
      <c r="E6" s="396">
        <v>-10177.298701299238</v>
      </c>
      <c r="F6" s="4">
        <v>-2.6326053343473821E-2</v>
      </c>
      <c r="G6" s="396">
        <v>-8686.7272727276431</v>
      </c>
      <c r="H6" s="4">
        <v>-2.2557303302884635E-2</v>
      </c>
    </row>
    <row r="7" spans="1:8" ht="12.95" customHeight="1">
      <c r="A7" s="443"/>
      <c r="B7" s="499">
        <v>14</v>
      </c>
      <c r="C7" s="395" t="s">
        <v>103</v>
      </c>
      <c r="D7" s="3">
        <v>286903.22727272729</v>
      </c>
      <c r="E7" s="396">
        <v>2338.5606060606078</v>
      </c>
      <c r="F7" s="4">
        <v>8.2180287294766341E-3</v>
      </c>
      <c r="G7" s="396">
        <v>-5713.7727272727061</v>
      </c>
      <c r="H7" s="4">
        <v>-1.9526455152204747E-2</v>
      </c>
    </row>
    <row r="8" spans="1:8" ht="12.95" customHeight="1">
      <c r="A8" s="443"/>
      <c r="B8" s="499">
        <v>18</v>
      </c>
      <c r="C8" s="395" t="s">
        <v>104</v>
      </c>
      <c r="D8" s="3">
        <v>325869.36363636388</v>
      </c>
      <c r="E8" s="396">
        <v>283.36363636440365</v>
      </c>
      <c r="F8" s="4">
        <v>8.7031886003829939E-4</v>
      </c>
      <c r="G8" s="396">
        <v>-7122.6363636361202</v>
      </c>
      <c r="H8" s="4">
        <v>-2.1389812258661212E-2</v>
      </c>
    </row>
    <row r="9" spans="1:8" ht="12.95" customHeight="1">
      <c r="A9" s="443"/>
      <c r="B9" s="499">
        <v>21</v>
      </c>
      <c r="C9" s="395" t="s">
        <v>105</v>
      </c>
      <c r="D9" s="3">
        <v>202011.72727272706</v>
      </c>
      <c r="E9" s="396">
        <v>-68.748917748685926</v>
      </c>
      <c r="F9" s="4">
        <v>-3.4020564007319898E-4</v>
      </c>
      <c r="G9" s="396">
        <v>-1475.2727272729389</v>
      </c>
      <c r="H9" s="4">
        <v>-7.2499605737611494E-3</v>
      </c>
    </row>
    <row r="10" spans="1:8" ht="12.95" customHeight="1">
      <c r="A10" s="443"/>
      <c r="B10" s="499">
        <v>23</v>
      </c>
      <c r="C10" s="395" t="s">
        <v>106</v>
      </c>
      <c r="D10" s="3">
        <v>226771.36363636321</v>
      </c>
      <c r="E10" s="396">
        <v>-297.35064935081755</v>
      </c>
      <c r="F10" s="4">
        <v>-1.3095183556492973E-3</v>
      </c>
      <c r="G10" s="396">
        <v>-4680.6363636367896</v>
      </c>
      <c r="H10" s="4">
        <v>-2.0222924682598453E-2</v>
      </c>
    </row>
    <row r="11" spans="1:8" ht="12.95" customHeight="1">
      <c r="A11" s="443"/>
      <c r="B11" s="499">
        <v>29</v>
      </c>
      <c r="C11" s="395" t="s">
        <v>107</v>
      </c>
      <c r="D11" s="3">
        <v>607027</v>
      </c>
      <c r="E11" s="396">
        <v>-2524.9523809519596</v>
      </c>
      <c r="F11" s="4">
        <v>-4.1423087418378524E-3</v>
      </c>
      <c r="G11" s="396">
        <v>-32088</v>
      </c>
      <c r="H11" s="4">
        <v>-5.0206926765918536E-2</v>
      </c>
    </row>
    <row r="12" spans="1:8" ht="12.95" customHeight="1">
      <c r="A12" s="443"/>
      <c r="B12" s="499">
        <v>41</v>
      </c>
      <c r="C12" s="395" t="s">
        <v>108</v>
      </c>
      <c r="D12" s="3">
        <v>734009.49999999977</v>
      </c>
      <c r="E12" s="396">
        <v>16037.261904761195</v>
      </c>
      <c r="F12" s="4">
        <v>2.2336883035070532E-2</v>
      </c>
      <c r="G12" s="396">
        <v>-8069.5000000002328</v>
      </c>
      <c r="H12" s="4">
        <v>-1.0874179164213293E-2</v>
      </c>
    </row>
    <row r="13" spans="1:8" ht="12.95" customHeight="1">
      <c r="A13" s="443"/>
      <c r="B13" s="500"/>
      <c r="C13" s="518" t="s">
        <v>165</v>
      </c>
      <c r="D13" s="519">
        <v>3039193.3636363633</v>
      </c>
      <c r="E13" s="520">
        <v>11289.363636364229</v>
      </c>
      <c r="F13" s="521">
        <v>3.7284417327512198E-3</v>
      </c>
      <c r="G13" s="520">
        <v>-69409.636363636702</v>
      </c>
      <c r="H13" s="521">
        <v>-2.2328240809018296E-2</v>
      </c>
    </row>
    <row r="14" spans="1:8" ht="12.95" customHeight="1">
      <c r="A14" s="443"/>
      <c r="B14" s="499">
        <v>22</v>
      </c>
      <c r="C14" s="395" t="s">
        <v>112</v>
      </c>
      <c r="D14" s="3">
        <v>97550.681818181751</v>
      </c>
      <c r="E14" s="396">
        <v>-5740.2705627705727</v>
      </c>
      <c r="F14" s="4">
        <v>-5.5573798386518991E-2</v>
      </c>
      <c r="G14" s="396">
        <v>-2556.3181818182493</v>
      </c>
      <c r="H14" s="4">
        <v>-2.5535858449641347E-2</v>
      </c>
    </row>
    <row r="15" spans="1:8" ht="12.95" customHeight="1">
      <c r="A15" s="443"/>
      <c r="B15" s="499">
        <v>4</v>
      </c>
      <c r="C15" s="395" t="s">
        <v>113</v>
      </c>
      <c r="D15" s="3">
        <v>55069.318181818155</v>
      </c>
      <c r="E15" s="396">
        <v>-717.06277056279214</v>
      </c>
      <c r="F15" s="4">
        <v>-1.2853724481157403E-2</v>
      </c>
      <c r="G15" s="396">
        <v>-442.6818181818453</v>
      </c>
      <c r="H15" s="4">
        <v>-7.9745247546808562E-3</v>
      </c>
    </row>
    <row r="16" spans="1:8" ht="12.95" customHeight="1">
      <c r="A16" s="443"/>
      <c r="B16" s="499">
        <v>50</v>
      </c>
      <c r="C16" s="395" t="s">
        <v>114</v>
      </c>
      <c r="D16" s="3">
        <v>414257.81818181829</v>
      </c>
      <c r="E16" s="396">
        <v>1606.1991341992398</v>
      </c>
      <c r="F16" s="4">
        <v>3.8923853925649787E-3</v>
      </c>
      <c r="G16" s="396">
        <v>-7784.1818181817071</v>
      </c>
      <c r="H16" s="4">
        <v>-1.8444092811098711E-2</v>
      </c>
    </row>
    <row r="17" spans="1:8" ht="12.95" customHeight="1">
      <c r="A17" s="443"/>
      <c r="B17" s="499"/>
      <c r="C17" s="518" t="s">
        <v>74</v>
      </c>
      <c r="D17" s="519">
        <v>566877.81818181823</v>
      </c>
      <c r="E17" s="520">
        <v>-4851.1341991340742</v>
      </c>
      <c r="F17" s="521">
        <v>-8.4850245539107583E-3</v>
      </c>
      <c r="G17" s="520">
        <v>-10783.181818181765</v>
      </c>
      <c r="H17" s="521">
        <v>-1.8666972182961539E-2</v>
      </c>
    </row>
    <row r="18" spans="1:8" ht="12.95" customHeight="1">
      <c r="A18" s="443"/>
      <c r="B18" s="498">
        <v>33</v>
      </c>
      <c r="C18" s="518" t="s">
        <v>23</v>
      </c>
      <c r="D18" s="519">
        <v>359016.31818181823</v>
      </c>
      <c r="E18" s="520">
        <v>-4774.8246753246058</v>
      </c>
      <c r="F18" s="521">
        <v>-1.3125181217508719E-2</v>
      </c>
      <c r="G18" s="520">
        <v>-8624.6818181817653</v>
      </c>
      <c r="H18" s="521">
        <v>-2.3459521158363139E-2</v>
      </c>
    </row>
    <row r="19" spans="1:8" ht="12.95" customHeight="1">
      <c r="A19" s="443"/>
      <c r="B19" s="501">
        <v>7</v>
      </c>
      <c r="C19" s="518" t="s">
        <v>359</v>
      </c>
      <c r="D19" s="519">
        <v>500076.72727272677</v>
      </c>
      <c r="E19" s="520">
        <v>-13257.844155844243</v>
      </c>
      <c r="F19" s="521">
        <v>-2.5826906843520514E-2</v>
      </c>
      <c r="G19" s="520">
        <v>-74712.27272727323</v>
      </c>
      <c r="H19" s="521">
        <v>-0.12998208512562559</v>
      </c>
    </row>
    <row r="20" spans="1:8" ht="12.95" customHeight="1">
      <c r="A20" s="443"/>
      <c r="B20" s="499">
        <v>35</v>
      </c>
      <c r="C20" s="395" t="s">
        <v>120</v>
      </c>
      <c r="D20" s="3">
        <v>405635.59090909123</v>
      </c>
      <c r="E20" s="396">
        <v>3190.4956709957332</v>
      </c>
      <c r="F20" s="4">
        <v>7.9277787423603918E-3</v>
      </c>
      <c r="G20" s="396">
        <v>-25492.409090908768</v>
      </c>
      <c r="H20" s="4">
        <v>-5.9129560341496634E-2</v>
      </c>
    </row>
    <row r="21" spans="1:8" ht="12.95" customHeight="1">
      <c r="A21" s="443"/>
      <c r="B21" s="499">
        <v>38</v>
      </c>
      <c r="C21" s="395" t="s">
        <v>121</v>
      </c>
      <c r="D21" s="3">
        <v>366447.5454545453</v>
      </c>
      <c r="E21" s="396">
        <v>3558.9740259742248</v>
      </c>
      <c r="F21" s="4">
        <v>9.8073466793504593E-3</v>
      </c>
      <c r="G21" s="396">
        <v>-17723.454545454704</v>
      </c>
      <c r="H21" s="4">
        <v>-4.6134285371500439E-2</v>
      </c>
    </row>
    <row r="22" spans="1:8" ht="12.95" customHeight="1">
      <c r="A22" s="443"/>
      <c r="B22" s="499"/>
      <c r="C22" s="518" t="s">
        <v>24</v>
      </c>
      <c r="D22" s="519">
        <v>772083.13636363647</v>
      </c>
      <c r="E22" s="520">
        <v>6749.469696969958</v>
      </c>
      <c r="F22" s="521">
        <v>8.8189896654704558E-3</v>
      </c>
      <c r="G22" s="520">
        <v>-43215.863636363531</v>
      </c>
      <c r="H22" s="521">
        <v>-5.3006153124637079E-2</v>
      </c>
    </row>
    <row r="23" spans="1:8" ht="12.95" customHeight="1">
      <c r="A23" s="443"/>
      <c r="B23" s="501">
        <v>39</v>
      </c>
      <c r="C23" s="518" t="s">
        <v>25</v>
      </c>
      <c r="D23" s="519">
        <v>218130.59090909074</v>
      </c>
      <c r="E23" s="520">
        <v>-3512.0281385277631</v>
      </c>
      <c r="F23" s="521">
        <v>-1.5845454965379369E-2</v>
      </c>
      <c r="G23" s="520">
        <v>-3606.4090909092629</v>
      </c>
      <c r="H23" s="521">
        <v>-1.6264354126326541E-2</v>
      </c>
    </row>
    <row r="24" spans="1:8" ht="12.95" customHeight="1">
      <c r="A24" s="443"/>
      <c r="B24" s="499">
        <v>5</v>
      </c>
      <c r="C24" s="395" t="s">
        <v>166</v>
      </c>
      <c r="D24" s="3">
        <v>54223.909090909125</v>
      </c>
      <c r="E24" s="396">
        <v>-626.61471861475729</v>
      </c>
      <c r="F24" s="4">
        <v>-1.1424042563217163E-2</v>
      </c>
      <c r="G24" s="396">
        <v>-595.09090909087536</v>
      </c>
      <c r="H24" s="4">
        <v>-1.0855559369760015E-2</v>
      </c>
    </row>
    <row r="25" spans="1:8" ht="12.95" customHeight="1">
      <c r="A25" s="443"/>
      <c r="B25" s="499">
        <v>9</v>
      </c>
      <c r="C25" s="395" t="s">
        <v>124</v>
      </c>
      <c r="D25" s="3">
        <v>145980.50000000032</v>
      </c>
      <c r="E25" s="396">
        <v>1307.261904762272</v>
      </c>
      <c r="F25" s="4">
        <v>9.035962158403521E-3</v>
      </c>
      <c r="G25" s="396">
        <v>-3364.4999999996799</v>
      </c>
      <c r="H25" s="4">
        <v>-2.2528373899358356E-2</v>
      </c>
    </row>
    <row r="26" spans="1:8" ht="12.95" customHeight="1">
      <c r="A26" s="444"/>
      <c r="B26" s="499">
        <v>24</v>
      </c>
      <c r="C26" s="395" t="s">
        <v>125</v>
      </c>
      <c r="D26" s="3">
        <v>158269.31818181809</v>
      </c>
      <c r="E26" s="396">
        <v>131.36580086583854</v>
      </c>
      <c r="F26" s="4">
        <v>8.3070381833061369E-4</v>
      </c>
      <c r="G26" s="396">
        <v>-3020.6818181819108</v>
      </c>
      <c r="H26" s="4">
        <v>-1.872826472925726E-2</v>
      </c>
    </row>
    <row r="27" spans="1:8" ht="12.95" customHeight="1">
      <c r="B27" s="499">
        <v>34</v>
      </c>
      <c r="C27" s="395" t="s">
        <v>126</v>
      </c>
      <c r="D27" s="3">
        <v>63729.227272727338</v>
      </c>
      <c r="E27" s="396">
        <v>153.79870129874325</v>
      </c>
      <c r="F27" s="4">
        <v>2.4191531973072333E-3</v>
      </c>
      <c r="G27" s="396">
        <v>-1832.7727272726625</v>
      </c>
      <c r="H27" s="4">
        <v>-2.7954801977863153E-2</v>
      </c>
    </row>
    <row r="28" spans="1:8" ht="12.95" customHeight="1">
      <c r="B28" s="499">
        <v>37</v>
      </c>
      <c r="C28" s="395" t="s">
        <v>127</v>
      </c>
      <c r="D28" s="3">
        <v>118076.36363636366</v>
      </c>
      <c r="E28" s="396">
        <v>118.31601731599949</v>
      </c>
      <c r="F28" s="4">
        <v>1.0030347204297296E-3</v>
      </c>
      <c r="G28" s="396">
        <v>-3035.6363636363385</v>
      </c>
      <c r="H28" s="4">
        <v>-2.5064703445045411E-2</v>
      </c>
    </row>
    <row r="29" spans="1:8" ht="12.95" customHeight="1">
      <c r="B29" s="499">
        <v>40</v>
      </c>
      <c r="C29" s="395" t="s">
        <v>128</v>
      </c>
      <c r="D29" s="3">
        <v>62962.363636363705</v>
      </c>
      <c r="E29" s="396">
        <v>178.83982683982322</v>
      </c>
      <c r="F29" s="4">
        <v>2.8485152789829993E-3</v>
      </c>
      <c r="G29" s="396">
        <v>41.363636363705155</v>
      </c>
      <c r="H29" s="4">
        <v>6.5739000276066051E-4</v>
      </c>
    </row>
    <row r="30" spans="1:8" ht="12.95" customHeight="1">
      <c r="B30" s="499">
        <v>42</v>
      </c>
      <c r="C30" s="395" t="s">
        <v>129</v>
      </c>
      <c r="D30" s="3">
        <v>39906.681818181838</v>
      </c>
      <c r="E30" s="396">
        <v>-54.365800865780329</v>
      </c>
      <c r="F30" s="4">
        <v>-1.3604698601511478E-3</v>
      </c>
      <c r="G30" s="396">
        <v>-208.31818181816197</v>
      </c>
      <c r="H30" s="4">
        <v>-5.1930245997298119E-3</v>
      </c>
    </row>
    <row r="31" spans="1:8" ht="12.95" customHeight="1">
      <c r="B31" s="499">
        <v>47</v>
      </c>
      <c r="C31" s="395" t="s">
        <v>130</v>
      </c>
      <c r="D31" s="3">
        <v>214984.36363636344</v>
      </c>
      <c r="E31" s="396">
        <v>2495.3160173160722</v>
      </c>
      <c r="F31" s="4">
        <v>1.1743268866213352E-2</v>
      </c>
      <c r="G31" s="396">
        <v>-3528.6363636365568</v>
      </c>
      <c r="H31" s="4">
        <v>-1.6148404733981714E-2</v>
      </c>
    </row>
    <row r="32" spans="1:8" ht="12.95" customHeight="1">
      <c r="B32" s="499">
        <v>49</v>
      </c>
      <c r="C32" s="395" t="s">
        <v>131</v>
      </c>
      <c r="D32" s="3">
        <v>58338.181818181794</v>
      </c>
      <c r="E32" s="396">
        <v>228.41991341987887</v>
      </c>
      <c r="F32" s="4">
        <v>3.9308354729492567E-3</v>
      </c>
      <c r="G32" s="396">
        <v>-850.81818181820563</v>
      </c>
      <c r="H32" s="4">
        <v>-1.4374599702955071E-2</v>
      </c>
    </row>
    <row r="33" spans="2:8" ht="12.95" customHeight="1">
      <c r="B33" s="500"/>
      <c r="C33" s="518" t="s">
        <v>169</v>
      </c>
      <c r="D33" s="519">
        <v>916470.90909090941</v>
      </c>
      <c r="E33" s="520">
        <v>3932.3376623382792</v>
      </c>
      <c r="F33" s="521">
        <v>4.3092289854469445E-3</v>
      </c>
      <c r="G33" s="520">
        <v>-16395.090909090592</v>
      </c>
      <c r="H33" s="521">
        <v>-1.7574968869152219E-2</v>
      </c>
    </row>
    <row r="34" spans="2:8" ht="12.95" customHeight="1">
      <c r="B34" s="499">
        <v>2</v>
      </c>
      <c r="C34" s="395" t="s">
        <v>115</v>
      </c>
      <c r="D34" s="3">
        <v>144062.86363636371</v>
      </c>
      <c r="E34" s="396">
        <v>1454.0064935065457</v>
      </c>
      <c r="F34" s="4">
        <v>1.019576569532421E-2</v>
      </c>
      <c r="G34" s="396">
        <v>618.86363636370515</v>
      </c>
      <c r="H34" s="4">
        <v>4.3143222188708474E-3</v>
      </c>
    </row>
    <row r="35" spans="2:8" ht="12.95" customHeight="1">
      <c r="B35" s="499">
        <v>13</v>
      </c>
      <c r="C35" s="395" t="s">
        <v>116</v>
      </c>
      <c r="D35" s="3">
        <v>173403.68181818162</v>
      </c>
      <c r="E35" s="396">
        <v>6951.158008657716</v>
      </c>
      <c r="F35" s="4">
        <v>4.1760604462880435E-2</v>
      </c>
      <c r="G35" s="396">
        <v>81.681818181619747</v>
      </c>
      <c r="H35" s="4">
        <v>4.7127207268338189E-4</v>
      </c>
    </row>
    <row r="36" spans="2:8" ht="12.95" customHeight="1">
      <c r="B36" s="499">
        <v>16</v>
      </c>
      <c r="C36" s="395" t="s">
        <v>117</v>
      </c>
      <c r="D36" s="3">
        <v>78302.636363636295</v>
      </c>
      <c r="E36" s="396">
        <v>1885.2554112553335</v>
      </c>
      <c r="F36" s="4">
        <v>2.4670505423761036E-2</v>
      </c>
      <c r="G36" s="396">
        <v>44.636363636294845</v>
      </c>
      <c r="H36" s="4">
        <v>5.7037444908236701E-4</v>
      </c>
    </row>
    <row r="37" spans="2:8" ht="12.95" customHeight="1">
      <c r="B37" s="499">
        <v>19</v>
      </c>
      <c r="C37" s="395" t="s">
        <v>118</v>
      </c>
      <c r="D37" s="3">
        <v>90553.272727272764</v>
      </c>
      <c r="E37" s="396">
        <v>298.74891774891876</v>
      </c>
      <c r="F37" s="4">
        <v>3.3100713974116847E-3</v>
      </c>
      <c r="G37" s="396">
        <v>-888.72727272723569</v>
      </c>
      <c r="H37" s="4">
        <v>-9.7190270633542575E-3</v>
      </c>
    </row>
    <row r="38" spans="2:8" ht="12.95" customHeight="1">
      <c r="B38" s="499">
        <v>45</v>
      </c>
      <c r="C38" s="395" t="s">
        <v>119</v>
      </c>
      <c r="D38" s="3">
        <v>234278.68181818238</v>
      </c>
      <c r="E38" s="396">
        <v>5577.2056277059892</v>
      </c>
      <c r="F38" s="4">
        <v>2.4386399775841117E-2</v>
      </c>
      <c r="G38" s="396">
        <v>2943.6818181823764</v>
      </c>
      <c r="H38" s="4">
        <v>1.272475768120862E-2</v>
      </c>
    </row>
    <row r="39" spans="2:8" ht="12.95" customHeight="1">
      <c r="B39" s="500"/>
      <c r="C39" s="518" t="s">
        <v>155</v>
      </c>
      <c r="D39" s="519">
        <v>720601.1363636367</v>
      </c>
      <c r="E39" s="520">
        <v>16166.374458874459</v>
      </c>
      <c r="F39" s="521">
        <v>2.2949427446143034E-2</v>
      </c>
      <c r="G39" s="520">
        <v>2800.1363636367023</v>
      </c>
      <c r="H39" s="521">
        <v>3.9009925642854437E-3</v>
      </c>
    </row>
    <row r="40" spans="2:8" ht="12.95" customHeight="1">
      <c r="B40" s="499">
        <v>8</v>
      </c>
      <c r="C40" s="395" t="s">
        <v>97</v>
      </c>
      <c r="D40" s="3">
        <v>2532180.7727272729</v>
      </c>
      <c r="E40" s="396">
        <v>30907.153679650743</v>
      </c>
      <c r="F40" s="4">
        <v>1.235656644850347E-2</v>
      </c>
      <c r="G40" s="396">
        <v>-74166.227272727061</v>
      </c>
      <c r="H40" s="4">
        <v>-2.8456006538165157E-2</v>
      </c>
    </row>
    <row r="41" spans="2:8" ht="12.95" customHeight="1">
      <c r="B41" s="499">
        <v>17</v>
      </c>
      <c r="C41" s="395" t="s">
        <v>652</v>
      </c>
      <c r="D41" s="3">
        <v>323360.72727272712</v>
      </c>
      <c r="E41" s="396">
        <v>-9911.9393939397414</v>
      </c>
      <c r="F41" s="4">
        <v>-2.9741231085876785E-2</v>
      </c>
      <c r="G41" s="396">
        <v>-14385.272727272881</v>
      </c>
      <c r="H41" s="4">
        <v>-4.259198547806009E-2</v>
      </c>
    </row>
    <row r="42" spans="2:8" ht="12.95" customHeight="1">
      <c r="B42" s="499">
        <v>25</v>
      </c>
      <c r="C42" s="395" t="s">
        <v>654</v>
      </c>
      <c r="D42" s="3">
        <v>191433.90909090923</v>
      </c>
      <c r="E42" s="396">
        <v>-6607.3766233761562</v>
      </c>
      <c r="F42" s="4">
        <v>-3.3363632232264129E-2</v>
      </c>
      <c r="G42" s="396">
        <v>-5075.0909090907662</v>
      </c>
      <c r="H42" s="4">
        <v>-2.5826251770100894E-2</v>
      </c>
    </row>
    <row r="43" spans="2:8" ht="12.95" customHeight="1">
      <c r="B43" s="499">
        <v>43</v>
      </c>
      <c r="C43" s="395" t="s">
        <v>98</v>
      </c>
      <c r="D43" s="3">
        <v>305756.59090909112</v>
      </c>
      <c r="E43" s="396">
        <v>-3281.7900432896568</v>
      </c>
      <c r="F43" s="4">
        <v>-1.0619360718807758E-2</v>
      </c>
      <c r="G43" s="396">
        <v>-13570.409090908885</v>
      </c>
      <c r="H43" s="4">
        <v>-4.2496904711812333E-2</v>
      </c>
    </row>
    <row r="44" spans="2:8" ht="12.95" customHeight="1">
      <c r="B44" s="500"/>
      <c r="C44" s="518" t="s">
        <v>40</v>
      </c>
      <c r="D44" s="519">
        <v>3352732.0000000005</v>
      </c>
      <c r="E44" s="520">
        <v>11106.047619045246</v>
      </c>
      <c r="F44" s="521">
        <v>3.3235460154157348E-3</v>
      </c>
      <c r="G44" s="520">
        <v>-107196.99999999953</v>
      </c>
      <c r="H44" s="521">
        <v>-3.098242767409376E-2</v>
      </c>
    </row>
    <row r="45" spans="2:8" ht="12.95" customHeight="1">
      <c r="B45" s="499">
        <v>3</v>
      </c>
      <c r="C45" s="395" t="s">
        <v>109</v>
      </c>
      <c r="D45" s="3">
        <v>647931.86363636272</v>
      </c>
      <c r="E45" s="396">
        <v>2610.0541125531308</v>
      </c>
      <c r="F45" s="4">
        <v>4.0445775642994342E-3</v>
      </c>
      <c r="G45" s="396">
        <v>-16345.136363637284</v>
      </c>
      <c r="H45" s="4">
        <v>-2.4605904409812918E-2</v>
      </c>
    </row>
    <row r="46" spans="2:8" ht="12.95" customHeight="1">
      <c r="B46" s="499">
        <v>12</v>
      </c>
      <c r="C46" s="395" t="s">
        <v>110</v>
      </c>
      <c r="D46" s="3">
        <v>228458.77272727288</v>
      </c>
      <c r="E46" s="396">
        <v>733.96320346329594</v>
      </c>
      <c r="F46" s="4">
        <v>3.2230269727662186E-3</v>
      </c>
      <c r="G46" s="396">
        <v>-1297.2272727271193</v>
      </c>
      <c r="H46" s="4">
        <v>-5.6461083615971797E-3</v>
      </c>
    </row>
    <row r="47" spans="2:8" ht="12.95" customHeight="1">
      <c r="B47" s="499">
        <v>46</v>
      </c>
      <c r="C47" s="395" t="s">
        <v>111</v>
      </c>
      <c r="D47" s="3">
        <v>990976.09090909059</v>
      </c>
      <c r="E47" s="396">
        <v>12419.614718613448</v>
      </c>
      <c r="F47" s="4">
        <v>1.2691771012505182E-2</v>
      </c>
      <c r="G47" s="396">
        <v>-1277.9090909094084</v>
      </c>
      <c r="H47" s="4">
        <v>-1.2878850484950854E-3</v>
      </c>
    </row>
    <row r="48" spans="2:8" ht="12.95" customHeight="1">
      <c r="B48" s="500"/>
      <c r="C48" s="518" t="s">
        <v>41</v>
      </c>
      <c r="D48" s="519">
        <v>1867366.7272727261</v>
      </c>
      <c r="E48" s="520">
        <v>15763.632034629816</v>
      </c>
      <c r="F48" s="521">
        <v>8.5135049056519474E-3</v>
      </c>
      <c r="G48" s="520">
        <v>-18920.27272727387</v>
      </c>
      <c r="H48" s="521">
        <v>-1.0030431597775835E-2</v>
      </c>
    </row>
    <row r="49" spans="2:8" ht="12.95" customHeight="1">
      <c r="B49" s="499">
        <v>6</v>
      </c>
      <c r="C49" s="395" t="s">
        <v>122</v>
      </c>
      <c r="D49" s="3">
        <v>251668.04545454521</v>
      </c>
      <c r="E49" s="396">
        <v>483.18831168863107</v>
      </c>
      <c r="F49" s="4">
        <v>1.9236363098664722E-3</v>
      </c>
      <c r="G49" s="396">
        <v>-2496.9545454547915</v>
      </c>
      <c r="H49" s="4">
        <v>-9.8241478781688762E-3</v>
      </c>
    </row>
    <row r="50" spans="2:8" ht="12.95" customHeight="1">
      <c r="B50" s="499">
        <v>10</v>
      </c>
      <c r="C50" s="395" t="s">
        <v>123</v>
      </c>
      <c r="D50" s="3">
        <v>145284.27272727279</v>
      </c>
      <c r="E50" s="396">
        <v>-572.67965367957368</v>
      </c>
      <c r="F50" s="4">
        <v>-3.9263102946497375E-3</v>
      </c>
      <c r="G50" s="396">
        <v>-918.72727272720658</v>
      </c>
      <c r="H50" s="4">
        <v>-6.2839153281889493E-3</v>
      </c>
    </row>
    <row r="51" spans="2:8" ht="12.95" customHeight="1">
      <c r="B51" s="500"/>
      <c r="C51" s="518" t="s">
        <v>43</v>
      </c>
      <c r="D51" s="519">
        <v>396952.318181818</v>
      </c>
      <c r="E51" s="520">
        <v>-89.491341990942601</v>
      </c>
      <c r="F51" s="521">
        <v>-2.2539526025799894E-4</v>
      </c>
      <c r="G51" s="520">
        <v>-3415.6818181819981</v>
      </c>
      <c r="H51" s="521">
        <v>-8.5313556982126171E-3</v>
      </c>
    </row>
    <row r="52" spans="2:8" ht="12.95" customHeight="1">
      <c r="B52" s="499">
        <v>15</v>
      </c>
      <c r="C52" s="395" t="s">
        <v>656</v>
      </c>
      <c r="D52" s="3">
        <v>429306.54545454483</v>
      </c>
      <c r="E52" s="396">
        <v>-488.78787878865842</v>
      </c>
      <c r="F52" s="4">
        <v>-1.1372572963922467E-3</v>
      </c>
      <c r="G52" s="396">
        <v>-9210.4545454551699</v>
      </c>
      <c r="H52" s="4">
        <v>-2.1003643063906674E-2</v>
      </c>
    </row>
    <row r="53" spans="2:8" ht="12.95" customHeight="1">
      <c r="B53" s="499">
        <v>27</v>
      </c>
      <c r="C53" s="395" t="s">
        <v>99</v>
      </c>
      <c r="D53" s="3">
        <v>122047.09090909096</v>
      </c>
      <c r="E53" s="396">
        <v>-787.813852813837</v>
      </c>
      <c r="F53" s="4">
        <v>-6.4135992480385262E-3</v>
      </c>
      <c r="G53" s="396">
        <v>-2495.9090909090446</v>
      </c>
      <c r="H53" s="4">
        <v>-2.0040540944967211E-2</v>
      </c>
    </row>
    <row r="54" spans="2:8" ht="12.95" customHeight="1">
      <c r="B54" s="499">
        <v>32</v>
      </c>
      <c r="C54" s="395" t="s">
        <v>364</v>
      </c>
      <c r="D54" s="3">
        <v>102969.40909090913</v>
      </c>
      <c r="E54" s="396">
        <v>389.74242424250406</v>
      </c>
      <c r="F54" s="4">
        <v>3.7994120755819871E-3</v>
      </c>
      <c r="G54" s="396">
        <v>-1598.5909090908681</v>
      </c>
      <c r="H54" s="4">
        <v>-1.5287572766915947E-2</v>
      </c>
    </row>
    <row r="55" spans="2:8" ht="12.95" customHeight="1">
      <c r="B55" s="499">
        <v>36</v>
      </c>
      <c r="C55" s="395" t="s">
        <v>100</v>
      </c>
      <c r="D55" s="3">
        <v>357476.04545454582</v>
      </c>
      <c r="E55" s="396">
        <v>-107.85930735879811</v>
      </c>
      <c r="F55" s="4">
        <v>-3.0163356326295965E-4</v>
      </c>
      <c r="G55" s="396">
        <v>-4442.9545454541803</v>
      </c>
      <c r="H55" s="4">
        <v>-1.2276101960533081E-2</v>
      </c>
    </row>
    <row r="56" spans="2:8" ht="12.95" customHeight="1">
      <c r="B56" s="499"/>
      <c r="C56" s="518" t="s">
        <v>46</v>
      </c>
      <c r="D56" s="519">
        <v>1011799.0909090908</v>
      </c>
      <c r="E56" s="520">
        <v>-994.71861471876036</v>
      </c>
      <c r="F56" s="521">
        <v>-9.8215313459160125E-4</v>
      </c>
      <c r="G56" s="520">
        <v>-17748.909090909176</v>
      </c>
      <c r="H56" s="521">
        <v>-1.723951587581074E-2</v>
      </c>
    </row>
    <row r="57" spans="2:8" ht="12.95" customHeight="1">
      <c r="B57" s="498">
        <v>28</v>
      </c>
      <c r="C57" s="518" t="s">
        <v>173</v>
      </c>
      <c r="D57" s="519">
        <v>3166067.2727272739</v>
      </c>
      <c r="E57" s="520">
        <v>36114.272727278061</v>
      </c>
      <c r="F57" s="521">
        <v>1.1538279561155829E-2</v>
      </c>
      <c r="G57" s="520">
        <v>-58254.72727272613</v>
      </c>
      <c r="H57" s="521">
        <v>-1.8067279655296864E-2</v>
      </c>
    </row>
    <row r="58" spans="2:8" ht="12.95" customHeight="1">
      <c r="B58" s="501">
        <v>30</v>
      </c>
      <c r="C58" s="518" t="s">
        <v>186</v>
      </c>
      <c r="D58" s="519">
        <v>582314.49999999977</v>
      </c>
      <c r="E58" s="520">
        <v>-1714.7380952382227</v>
      </c>
      <c r="F58" s="521">
        <v>-2.9360483746168065E-3</v>
      </c>
      <c r="G58" s="520">
        <v>2691.4999999997672</v>
      </c>
      <c r="H58" s="521">
        <v>4.6435355394796041E-3</v>
      </c>
    </row>
    <row r="59" spans="2:8" ht="12.95" customHeight="1">
      <c r="B59" s="500">
        <v>31</v>
      </c>
      <c r="C59" s="518" t="s">
        <v>49</v>
      </c>
      <c r="D59" s="519">
        <v>286594.86363636382</v>
      </c>
      <c r="E59" s="520">
        <v>2054.5303030304494</v>
      </c>
      <c r="F59" s="521">
        <v>7.2205239902618512E-3</v>
      </c>
      <c r="G59" s="520">
        <v>-2229.1363636361784</v>
      </c>
      <c r="H59" s="521">
        <v>-7.7179748346265509E-3</v>
      </c>
    </row>
    <row r="60" spans="2:8" ht="12.95" customHeight="1">
      <c r="B60" s="499">
        <v>1</v>
      </c>
      <c r="C60" s="395" t="s">
        <v>370</v>
      </c>
      <c r="D60" s="3">
        <v>154643.40909090868</v>
      </c>
      <c r="E60" s="396">
        <v>2024.5519480519579</v>
      </c>
      <c r="F60" s="4">
        <v>1.3265411535331451E-2</v>
      </c>
      <c r="G60" s="396">
        <v>-2574.5909090913192</v>
      </c>
      <c r="H60" s="4">
        <v>-1.6375929658762445E-2</v>
      </c>
    </row>
    <row r="61" spans="2:8" ht="12.95" customHeight="1">
      <c r="B61" s="499">
        <v>20</v>
      </c>
      <c r="C61" s="395" t="s">
        <v>665</v>
      </c>
      <c r="D61" s="3">
        <v>317493.40909090941</v>
      </c>
      <c r="E61" s="396">
        <v>819.74242424283875</v>
      </c>
      <c r="F61" s="4">
        <v>2.5886030653305969E-3</v>
      </c>
      <c r="G61" s="396">
        <v>-6030.5909090905916</v>
      </c>
      <c r="H61" s="4">
        <v>-1.8640320066179328E-2</v>
      </c>
    </row>
    <row r="62" spans="2:8" ht="12.95" customHeight="1">
      <c r="B62" s="499">
        <v>48</v>
      </c>
      <c r="C62" s="395" t="s">
        <v>666</v>
      </c>
      <c r="D62" s="3">
        <v>473797.81818181858</v>
      </c>
      <c r="E62" s="396">
        <v>4504.9610389610752</v>
      </c>
      <c r="F62" s="4">
        <v>9.5994664533955998E-3</v>
      </c>
      <c r="G62" s="396">
        <v>-7042.181818181416</v>
      </c>
      <c r="H62" s="4">
        <v>-1.4645582352095121E-2</v>
      </c>
    </row>
    <row r="63" spans="2:8" ht="12.95" customHeight="1">
      <c r="B63" s="499"/>
      <c r="C63" s="518" t="s">
        <v>75</v>
      </c>
      <c r="D63" s="519">
        <v>945934.6363636367</v>
      </c>
      <c r="E63" s="520">
        <v>7349.2554112558719</v>
      </c>
      <c r="F63" s="521">
        <v>7.8301405076206532E-3</v>
      </c>
      <c r="G63" s="520">
        <v>-15647.363636363298</v>
      </c>
      <c r="H63" s="521">
        <v>-1.6272521362050596E-2</v>
      </c>
    </row>
    <row r="64" spans="2:8" ht="12.95" customHeight="1">
      <c r="B64" s="501">
        <v>26</v>
      </c>
      <c r="C64" s="518" t="s">
        <v>50</v>
      </c>
      <c r="D64" s="519">
        <v>129353.59090909096</v>
      </c>
      <c r="E64" s="520">
        <v>2688.4004329004238</v>
      </c>
      <c r="F64" s="521">
        <v>2.1224461296695196E-2</v>
      </c>
      <c r="G64" s="520">
        <v>-998.40909090904461</v>
      </c>
      <c r="H64" s="521">
        <v>-7.6593308189291109E-3</v>
      </c>
    </row>
    <row r="65" spans="2:8" ht="12.95" customHeight="1">
      <c r="B65" s="499">
        <v>51</v>
      </c>
      <c r="C65" s="522" t="s">
        <v>51</v>
      </c>
      <c r="D65" s="523">
        <v>21230.545454545441</v>
      </c>
      <c r="E65" s="524">
        <v>-98.025974026011681</v>
      </c>
      <c r="F65" s="525">
        <v>-4.5959934238585243E-3</v>
      </c>
      <c r="G65" s="524">
        <v>-1098.4545454545587</v>
      </c>
      <c r="H65" s="525">
        <v>-4.9194077005443981E-2</v>
      </c>
    </row>
    <row r="66" spans="2:8" ht="12.95" customHeight="1">
      <c r="B66" s="499">
        <v>52</v>
      </c>
      <c r="C66" s="522" t="s">
        <v>52</v>
      </c>
      <c r="D66" s="523">
        <v>23593.681818181805</v>
      </c>
      <c r="E66" s="524">
        <v>92.205627705650841</v>
      </c>
      <c r="F66" s="525">
        <v>3.9233972776151482E-3</v>
      </c>
      <c r="G66" s="524">
        <v>-297.31818181819472</v>
      </c>
      <c r="H66" s="525">
        <v>-1.244477760739171E-2</v>
      </c>
    </row>
    <row r="67" spans="2:8">
      <c r="B67" s="1105" t="s">
        <v>12</v>
      </c>
      <c r="C67" s="1111"/>
      <c r="D67" s="540">
        <v>18876389.227272708</v>
      </c>
      <c r="E67" s="541">
        <v>84013.084415581077</v>
      </c>
      <c r="F67" s="542">
        <v>4.4705940205178596E-3</v>
      </c>
      <c r="G67" s="541">
        <v>-447061.77272729203</v>
      </c>
      <c r="H67" s="542">
        <v>-2.3135710734448645E-2</v>
      </c>
    </row>
    <row r="68" spans="2:8" ht="24.95" customHeight="1">
      <c r="B68" s="441"/>
      <c r="D68" s="10"/>
      <c r="E68" s="10"/>
      <c r="F68" s="10"/>
      <c r="G68" s="10"/>
    </row>
    <row r="69" spans="2:8" ht="12.95" hidden="1" customHeight="1">
      <c r="G69" s="392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15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L142"/>
  <sheetViews>
    <sheetView showGridLines="0" showRowColHeaders="0" zoomScaleNormal="100" workbookViewId="0">
      <pane ySplit="3" topLeftCell="A55" activePane="bottomLeft" state="frozen"/>
      <selection activeCell="L32" sqref="L32"/>
      <selection pane="bottomLeft" activeCell="I73" sqref="I73"/>
    </sheetView>
  </sheetViews>
  <sheetFormatPr baseColWidth="10" defaultRowHeight="15"/>
  <cols>
    <col min="1" max="1" width="3.28515625" style="332" customWidth="1"/>
    <col min="2" max="2" width="5.42578125" style="466" customWidth="1"/>
    <col min="3" max="3" width="24.140625" style="466" customWidth="1"/>
    <col min="4" max="8" width="17.140625" style="466" customWidth="1"/>
    <col min="9" max="9" width="17.140625" style="445" customWidth="1"/>
    <col min="10" max="11" width="17.140625" style="466" customWidth="1"/>
    <col min="12" max="12" width="17.140625" style="951" customWidth="1"/>
    <col min="13" max="16384" width="11.42578125" style="466"/>
  </cols>
  <sheetData>
    <row r="1" spans="1:12" s="445" customFormat="1" ht="18.75">
      <c r="A1" s="332"/>
      <c r="B1" s="1125" t="s">
        <v>513</v>
      </c>
      <c r="C1" s="1125"/>
      <c r="D1" s="1125"/>
      <c r="E1" s="1125"/>
      <c r="F1" s="1125"/>
      <c r="G1" s="1125"/>
      <c r="H1" s="1125"/>
      <c r="I1" s="1125"/>
      <c r="J1" s="1125"/>
      <c r="K1" s="608"/>
    </row>
    <row r="2" spans="1:12" s="445" customFormat="1" ht="14.25" customHeight="1" thickBot="1">
      <c r="A2" s="332"/>
      <c r="B2" s="483"/>
      <c r="C2" s="483"/>
      <c r="D2" s="483"/>
      <c r="E2" s="483"/>
      <c r="F2" s="483"/>
      <c r="G2" s="483"/>
      <c r="H2" s="483"/>
    </row>
    <row r="3" spans="1:12" s="445" customFormat="1" ht="38.25" customHeight="1" thickBot="1">
      <c r="A3" s="442"/>
      <c r="B3" s="1122" t="s">
        <v>352</v>
      </c>
      <c r="C3" s="1122"/>
      <c r="D3" s="538">
        <v>43831</v>
      </c>
      <c r="E3" s="538">
        <v>43862</v>
      </c>
      <c r="F3" s="538">
        <v>43891</v>
      </c>
      <c r="G3" s="538">
        <v>43922</v>
      </c>
      <c r="H3" s="538">
        <v>43952</v>
      </c>
      <c r="I3" s="538">
        <v>43983</v>
      </c>
      <c r="J3" s="538">
        <v>44013</v>
      </c>
      <c r="K3" s="538">
        <v>44044</v>
      </c>
      <c r="L3" s="538">
        <v>44075</v>
      </c>
    </row>
    <row r="4" spans="1:12" s="445" customFormat="1" ht="19.5">
      <c r="A4" s="442"/>
      <c r="B4" s="532" t="s">
        <v>357</v>
      </c>
      <c r="C4" s="533"/>
      <c r="D4" s="534">
        <v>3104360</v>
      </c>
      <c r="E4" s="534">
        <v>3148987</v>
      </c>
      <c r="F4" s="534">
        <v>2955136</v>
      </c>
      <c r="G4" s="534">
        <v>2959554</v>
      </c>
      <c r="H4" s="534">
        <v>2994123</v>
      </c>
      <c r="I4" s="534">
        <v>2955439</v>
      </c>
      <c r="J4" s="534">
        <f>SUM(J5:J12)</f>
        <v>2995612</v>
      </c>
      <c r="K4" s="534">
        <v>3004318</v>
      </c>
      <c r="L4" s="534">
        <v>3030977</v>
      </c>
    </row>
    <row r="5" spans="1:12" s="445" customFormat="1">
      <c r="A5" s="443"/>
      <c r="B5" s="485">
        <v>4</v>
      </c>
      <c r="C5" s="453" t="s">
        <v>101</v>
      </c>
      <c r="D5" s="454">
        <v>300343</v>
      </c>
      <c r="E5" s="454">
        <v>304540</v>
      </c>
      <c r="F5" s="454">
        <v>290738</v>
      </c>
      <c r="G5" s="454">
        <v>285552</v>
      </c>
      <c r="H5" s="454">
        <v>283535</v>
      </c>
      <c r="I5" s="454">
        <v>271872</v>
      </c>
      <c r="J5" s="454">
        <v>270198</v>
      </c>
      <c r="K5" s="454">
        <v>273557</v>
      </c>
      <c r="L5" s="454">
        <v>282850</v>
      </c>
    </row>
    <row r="6" spans="1:12" s="445" customFormat="1">
      <c r="A6" s="443"/>
      <c r="B6" s="485">
        <v>11</v>
      </c>
      <c r="C6" s="453" t="s">
        <v>102</v>
      </c>
      <c r="D6" s="455">
        <v>367249</v>
      </c>
      <c r="E6" s="455">
        <v>375817</v>
      </c>
      <c r="F6" s="455">
        <v>344632</v>
      </c>
      <c r="G6" s="455">
        <v>349227</v>
      </c>
      <c r="H6" s="455">
        <v>357740</v>
      </c>
      <c r="I6" s="455">
        <v>367625</v>
      </c>
      <c r="J6" s="455">
        <v>381427</v>
      </c>
      <c r="K6" s="455">
        <v>380023</v>
      </c>
      <c r="L6" s="455">
        <v>370402</v>
      </c>
    </row>
    <row r="7" spans="1:12" s="445" customFormat="1">
      <c r="A7" s="443"/>
      <c r="B7" s="485">
        <v>14</v>
      </c>
      <c r="C7" s="453" t="s">
        <v>103</v>
      </c>
      <c r="D7" s="455">
        <v>297575</v>
      </c>
      <c r="E7" s="455">
        <v>296800</v>
      </c>
      <c r="F7" s="455">
        <v>278136</v>
      </c>
      <c r="G7" s="455">
        <v>276595</v>
      </c>
      <c r="H7" s="455">
        <v>282944</v>
      </c>
      <c r="I7" s="455">
        <v>280043</v>
      </c>
      <c r="J7" s="455">
        <v>282139</v>
      </c>
      <c r="K7" s="455">
        <v>282752</v>
      </c>
      <c r="L7" s="455">
        <v>285892</v>
      </c>
    </row>
    <row r="8" spans="1:12" s="445" customFormat="1">
      <c r="A8" s="443"/>
      <c r="B8" s="485">
        <v>18</v>
      </c>
      <c r="C8" s="453" t="s">
        <v>104</v>
      </c>
      <c r="D8" s="455">
        <v>336520</v>
      </c>
      <c r="E8" s="455">
        <v>338485</v>
      </c>
      <c r="F8" s="455">
        <v>316954</v>
      </c>
      <c r="G8" s="455">
        <v>316378</v>
      </c>
      <c r="H8" s="455">
        <v>320677</v>
      </c>
      <c r="I8" s="455">
        <v>317534</v>
      </c>
      <c r="J8" s="455">
        <v>321641</v>
      </c>
      <c r="K8" s="455">
        <v>322628</v>
      </c>
      <c r="L8" s="455">
        <v>324302</v>
      </c>
    </row>
    <row r="9" spans="1:12" s="445" customFormat="1">
      <c r="A9" s="443"/>
      <c r="B9" s="485">
        <v>21</v>
      </c>
      <c r="C9" s="453" t="s">
        <v>105</v>
      </c>
      <c r="D9" s="455">
        <v>211446</v>
      </c>
      <c r="E9" s="455">
        <v>235290</v>
      </c>
      <c r="F9" s="455">
        <v>233732</v>
      </c>
      <c r="G9" s="455">
        <v>240161</v>
      </c>
      <c r="H9" s="455">
        <v>232797</v>
      </c>
      <c r="I9" s="455">
        <v>202755</v>
      </c>
      <c r="J9" s="455">
        <v>197135</v>
      </c>
      <c r="K9" s="455">
        <v>201992</v>
      </c>
      <c r="L9" s="455">
        <v>201253</v>
      </c>
    </row>
    <row r="10" spans="1:12" s="445" customFormat="1" ht="15" customHeight="1">
      <c r="A10" s="443"/>
      <c r="B10" s="485">
        <v>23</v>
      </c>
      <c r="C10" s="453" t="s">
        <v>106</v>
      </c>
      <c r="D10" s="455">
        <v>243702</v>
      </c>
      <c r="E10" s="455">
        <v>231507</v>
      </c>
      <c r="F10" s="455">
        <v>216984</v>
      </c>
      <c r="G10" s="455">
        <v>216500</v>
      </c>
      <c r="H10" s="455">
        <v>219847</v>
      </c>
      <c r="I10" s="455">
        <v>221414</v>
      </c>
      <c r="J10" s="455">
        <v>224822</v>
      </c>
      <c r="K10" s="455">
        <v>225013</v>
      </c>
      <c r="L10" s="455">
        <v>224748</v>
      </c>
    </row>
    <row r="11" spans="1:12" s="445" customFormat="1" ht="15" customHeight="1">
      <c r="A11" s="443"/>
      <c r="B11" s="485">
        <v>29</v>
      </c>
      <c r="C11" s="453" t="s">
        <v>107</v>
      </c>
      <c r="D11" s="455">
        <v>609299</v>
      </c>
      <c r="E11" s="455">
        <v>621717</v>
      </c>
      <c r="F11" s="455">
        <v>576561</v>
      </c>
      <c r="G11" s="455">
        <v>576624</v>
      </c>
      <c r="H11" s="455">
        <v>585094</v>
      </c>
      <c r="I11" s="455">
        <v>585366</v>
      </c>
      <c r="J11" s="455">
        <v>604808</v>
      </c>
      <c r="K11" s="455">
        <v>604165</v>
      </c>
      <c r="L11" s="455">
        <v>601727</v>
      </c>
    </row>
    <row r="12" spans="1:12" s="445" customFormat="1" ht="15" customHeight="1">
      <c r="A12" s="443"/>
      <c r="B12" s="486">
        <v>41</v>
      </c>
      <c r="C12" s="457" t="s">
        <v>108</v>
      </c>
      <c r="D12" s="458">
        <v>738226</v>
      </c>
      <c r="E12" s="458">
        <v>744831</v>
      </c>
      <c r="F12" s="458">
        <v>697399</v>
      </c>
      <c r="G12" s="458">
        <v>698517</v>
      </c>
      <c r="H12" s="458">
        <v>711489</v>
      </c>
      <c r="I12" s="458">
        <v>708830</v>
      </c>
      <c r="J12" s="458">
        <v>713442</v>
      </c>
      <c r="K12" s="458">
        <v>714188</v>
      </c>
      <c r="L12" s="458">
        <v>739803</v>
      </c>
    </row>
    <row r="13" spans="1:12" s="445" customFormat="1" ht="15" customHeight="1">
      <c r="A13" s="443"/>
      <c r="B13" s="528" t="s">
        <v>74</v>
      </c>
      <c r="C13" s="527"/>
      <c r="D13" s="526">
        <v>569358</v>
      </c>
      <c r="E13" s="526">
        <v>576616</v>
      </c>
      <c r="F13" s="526">
        <v>553198</v>
      </c>
      <c r="G13" s="526">
        <v>555146</v>
      </c>
      <c r="H13" s="526">
        <v>567821</v>
      </c>
      <c r="I13" s="526">
        <v>566685</v>
      </c>
      <c r="J13" s="526">
        <f>SUM(J14:J16)</f>
        <v>569694</v>
      </c>
      <c r="K13" s="526">
        <v>560102</v>
      </c>
      <c r="L13" s="526">
        <v>565196</v>
      </c>
    </row>
    <row r="14" spans="1:12" s="445" customFormat="1" ht="15" customHeight="1">
      <c r="A14" s="443"/>
      <c r="B14" s="487">
        <v>22</v>
      </c>
      <c r="C14" s="460" t="s">
        <v>112</v>
      </c>
      <c r="D14" s="455">
        <v>97759</v>
      </c>
      <c r="E14" s="455">
        <v>99315</v>
      </c>
      <c r="F14" s="455">
        <v>93228</v>
      </c>
      <c r="G14" s="455">
        <v>95044</v>
      </c>
      <c r="H14" s="455">
        <v>99134</v>
      </c>
      <c r="I14" s="455">
        <v>101155</v>
      </c>
      <c r="J14" s="455">
        <v>103956</v>
      </c>
      <c r="K14" s="455">
        <v>98742</v>
      </c>
      <c r="L14" s="455">
        <v>95993</v>
      </c>
    </row>
    <row r="15" spans="1:12" s="445" customFormat="1">
      <c r="A15" s="443"/>
      <c r="B15" s="485">
        <v>44</v>
      </c>
      <c r="C15" s="453" t="s">
        <v>113</v>
      </c>
      <c r="D15" s="455">
        <v>53975</v>
      </c>
      <c r="E15" s="455">
        <v>54693</v>
      </c>
      <c r="F15" s="455">
        <v>53542</v>
      </c>
      <c r="G15" s="455">
        <v>53210</v>
      </c>
      <c r="H15" s="455">
        <v>54077</v>
      </c>
      <c r="I15" s="455">
        <v>54426</v>
      </c>
      <c r="J15" s="455">
        <v>55438</v>
      </c>
      <c r="K15" s="455">
        <v>54170</v>
      </c>
      <c r="L15" s="455">
        <v>54624</v>
      </c>
    </row>
    <row r="16" spans="1:12" s="445" customFormat="1">
      <c r="A16" s="443"/>
      <c r="B16" s="486">
        <v>50</v>
      </c>
      <c r="C16" s="457" t="s">
        <v>114</v>
      </c>
      <c r="D16" s="455">
        <v>417624</v>
      </c>
      <c r="E16" s="455">
        <v>422608</v>
      </c>
      <c r="F16" s="455">
        <v>406428</v>
      </c>
      <c r="G16" s="455">
        <v>406892</v>
      </c>
      <c r="H16" s="455">
        <v>414610</v>
      </c>
      <c r="I16" s="455">
        <v>411104</v>
      </c>
      <c r="J16" s="455">
        <v>410300</v>
      </c>
      <c r="K16" s="455">
        <v>407190</v>
      </c>
      <c r="L16" s="455">
        <v>414579</v>
      </c>
    </row>
    <row r="17" spans="1:12" s="445" customFormat="1">
      <c r="A17" s="443"/>
      <c r="B17" s="528" t="s">
        <v>527</v>
      </c>
      <c r="C17" s="527"/>
      <c r="D17" s="526">
        <v>360958</v>
      </c>
      <c r="E17" s="526">
        <v>363469</v>
      </c>
      <c r="F17" s="526">
        <v>352391</v>
      </c>
      <c r="G17" s="526">
        <v>349067</v>
      </c>
      <c r="H17" s="526">
        <v>351008</v>
      </c>
      <c r="I17" s="526">
        <v>352250</v>
      </c>
      <c r="J17" s="526">
        <v>360264</v>
      </c>
      <c r="K17" s="526">
        <v>360377</v>
      </c>
      <c r="L17" s="526">
        <v>359024</v>
      </c>
    </row>
    <row r="18" spans="1:12" s="445" customFormat="1">
      <c r="A18" s="443"/>
      <c r="B18" s="528" t="s">
        <v>528</v>
      </c>
      <c r="C18" s="527"/>
      <c r="D18" s="526">
        <v>428679</v>
      </c>
      <c r="E18" s="526">
        <v>447918</v>
      </c>
      <c r="F18" s="526">
        <v>443057</v>
      </c>
      <c r="G18" s="526">
        <v>470386</v>
      </c>
      <c r="H18" s="526">
        <v>490816</v>
      </c>
      <c r="I18" s="526">
        <v>495696</v>
      </c>
      <c r="J18" s="526">
        <v>511267</v>
      </c>
      <c r="K18" s="526">
        <v>505988</v>
      </c>
      <c r="L18" s="526">
        <v>492189</v>
      </c>
    </row>
    <row r="19" spans="1:12" s="445" customFormat="1">
      <c r="A19" s="443"/>
      <c r="B19" s="528" t="s">
        <v>24</v>
      </c>
      <c r="C19" s="527"/>
      <c r="D19" s="526">
        <v>809479</v>
      </c>
      <c r="E19" s="526">
        <v>819216</v>
      </c>
      <c r="F19" s="526">
        <v>765705</v>
      </c>
      <c r="G19" s="526">
        <v>754211</v>
      </c>
      <c r="H19" s="526">
        <v>759978</v>
      </c>
      <c r="I19" s="526">
        <v>754651</v>
      </c>
      <c r="J19" s="526">
        <f>SUM(J20:J21)</f>
        <v>759074</v>
      </c>
      <c r="K19" s="526">
        <v>756575</v>
      </c>
      <c r="L19" s="526">
        <v>774981</v>
      </c>
    </row>
    <row r="20" spans="1:12" s="445" customFormat="1">
      <c r="A20" s="443"/>
      <c r="B20" s="485">
        <v>35</v>
      </c>
      <c r="C20" s="453" t="s">
        <v>120</v>
      </c>
      <c r="D20" s="455">
        <v>427599</v>
      </c>
      <c r="E20" s="455">
        <v>432996</v>
      </c>
      <c r="F20" s="455">
        <v>405038</v>
      </c>
      <c r="G20" s="455">
        <v>398239</v>
      </c>
      <c r="H20" s="455">
        <v>401030</v>
      </c>
      <c r="I20" s="455">
        <v>397780</v>
      </c>
      <c r="J20" s="455">
        <v>399103</v>
      </c>
      <c r="K20" s="455">
        <v>397366</v>
      </c>
      <c r="L20" s="455">
        <v>407399</v>
      </c>
    </row>
    <row r="21" spans="1:12" s="445" customFormat="1">
      <c r="A21" s="443"/>
      <c r="B21" s="485">
        <v>38</v>
      </c>
      <c r="C21" s="453" t="s">
        <v>361</v>
      </c>
      <c r="D21" s="455">
        <v>381880</v>
      </c>
      <c r="E21" s="455">
        <v>386220</v>
      </c>
      <c r="F21" s="455">
        <v>360667</v>
      </c>
      <c r="G21" s="455">
        <v>355972</v>
      </c>
      <c r="H21" s="455">
        <v>358948</v>
      </c>
      <c r="I21" s="455">
        <v>356871</v>
      </c>
      <c r="J21" s="455">
        <v>359971</v>
      </c>
      <c r="K21" s="455">
        <v>359209</v>
      </c>
      <c r="L21" s="455">
        <v>367582</v>
      </c>
    </row>
    <row r="22" spans="1:12" s="445" customFormat="1">
      <c r="A22" s="443"/>
      <c r="B22" s="528" t="s">
        <v>529</v>
      </c>
      <c r="C22" s="527"/>
      <c r="D22" s="526">
        <v>214338</v>
      </c>
      <c r="E22" s="526">
        <v>216443</v>
      </c>
      <c r="F22" s="526">
        <v>208507</v>
      </c>
      <c r="G22" s="526">
        <v>207907</v>
      </c>
      <c r="H22" s="526">
        <v>209362</v>
      </c>
      <c r="I22" s="526">
        <v>210839</v>
      </c>
      <c r="J22" s="526">
        <v>219122</v>
      </c>
      <c r="K22" s="526">
        <v>216567</v>
      </c>
      <c r="L22" s="526">
        <v>216570</v>
      </c>
    </row>
    <row r="23" spans="1:12" s="445" customFormat="1">
      <c r="A23" s="443"/>
      <c r="B23" s="528" t="s">
        <v>328</v>
      </c>
      <c r="C23" s="527"/>
      <c r="D23" s="526">
        <v>697935</v>
      </c>
      <c r="E23" s="526">
        <v>705173</v>
      </c>
      <c r="F23" s="526">
        <v>672516</v>
      </c>
      <c r="G23" s="526">
        <v>672450</v>
      </c>
      <c r="H23" s="526">
        <v>691230</v>
      </c>
      <c r="I23" s="526">
        <v>696145</v>
      </c>
      <c r="J23" s="526">
        <f>SUM(J24:J28)</f>
        <v>699210</v>
      </c>
      <c r="K23" s="526">
        <v>696918</v>
      </c>
      <c r="L23" s="526">
        <v>716731</v>
      </c>
    </row>
    <row r="24" spans="1:12" s="445" customFormat="1">
      <c r="A24" s="443"/>
      <c r="B24" s="485">
        <v>2</v>
      </c>
      <c r="C24" s="453" t="s">
        <v>115</v>
      </c>
      <c r="D24" s="455">
        <v>138765</v>
      </c>
      <c r="E24" s="455">
        <v>140332</v>
      </c>
      <c r="F24" s="455">
        <v>134245</v>
      </c>
      <c r="G24" s="455">
        <v>135148</v>
      </c>
      <c r="H24" s="455">
        <v>140397</v>
      </c>
      <c r="I24" s="455">
        <v>142338</v>
      </c>
      <c r="J24" s="455">
        <v>141979</v>
      </c>
      <c r="K24" s="455">
        <v>141182</v>
      </c>
      <c r="L24" s="455">
        <v>142283</v>
      </c>
    </row>
    <row r="25" spans="1:12" s="445" customFormat="1">
      <c r="A25" s="443"/>
      <c r="B25" s="485">
        <v>13</v>
      </c>
      <c r="C25" s="453" t="s">
        <v>116</v>
      </c>
      <c r="D25" s="455">
        <v>164704</v>
      </c>
      <c r="E25" s="455">
        <v>166369</v>
      </c>
      <c r="F25" s="455">
        <v>156959</v>
      </c>
      <c r="G25" s="455">
        <v>156928</v>
      </c>
      <c r="H25" s="455">
        <v>160352</v>
      </c>
      <c r="I25" s="455">
        <v>161805</v>
      </c>
      <c r="J25" s="455">
        <v>164443</v>
      </c>
      <c r="K25" s="455">
        <v>165834</v>
      </c>
      <c r="L25" s="455">
        <v>171710</v>
      </c>
    </row>
    <row r="26" spans="1:12" s="445" customFormat="1">
      <c r="A26" s="444"/>
      <c r="B26" s="485">
        <v>16</v>
      </c>
      <c r="C26" s="453" t="s">
        <v>117</v>
      </c>
      <c r="D26" s="455">
        <v>75752</v>
      </c>
      <c r="E26" s="455">
        <v>76715</v>
      </c>
      <c r="F26" s="455">
        <v>73789</v>
      </c>
      <c r="G26" s="455">
        <v>73869</v>
      </c>
      <c r="H26" s="455">
        <v>76403</v>
      </c>
      <c r="I26" s="455">
        <v>78706</v>
      </c>
      <c r="J26" s="455">
        <v>76007</v>
      </c>
      <c r="K26" s="455">
        <v>75649</v>
      </c>
      <c r="L26" s="455">
        <v>78813</v>
      </c>
    </row>
    <row r="27" spans="1:12" s="445" customFormat="1">
      <c r="A27" s="332"/>
      <c r="B27" s="485">
        <v>19</v>
      </c>
      <c r="C27" s="453" t="s">
        <v>118</v>
      </c>
      <c r="D27" s="455">
        <v>90330</v>
      </c>
      <c r="E27" s="455">
        <v>90944</v>
      </c>
      <c r="F27" s="455">
        <v>87119</v>
      </c>
      <c r="G27" s="455">
        <v>87040</v>
      </c>
      <c r="H27" s="455">
        <v>90604</v>
      </c>
      <c r="I27" s="455">
        <v>89318</v>
      </c>
      <c r="J27" s="455">
        <v>89498</v>
      </c>
      <c r="K27" s="455">
        <v>88634</v>
      </c>
      <c r="L27" s="455">
        <v>90039</v>
      </c>
    </row>
    <row r="28" spans="1:12" s="445" customFormat="1">
      <c r="A28" s="332"/>
      <c r="B28" s="485">
        <v>45</v>
      </c>
      <c r="C28" s="453" t="s">
        <v>119</v>
      </c>
      <c r="D28" s="455">
        <v>228384</v>
      </c>
      <c r="E28" s="455">
        <v>230813</v>
      </c>
      <c r="F28" s="455">
        <v>220404</v>
      </c>
      <c r="G28" s="455">
        <v>219465</v>
      </c>
      <c r="H28" s="455">
        <v>223474</v>
      </c>
      <c r="I28" s="455">
        <v>223978</v>
      </c>
      <c r="J28" s="455">
        <v>227283</v>
      </c>
      <c r="K28" s="455">
        <v>225619</v>
      </c>
      <c r="L28" s="455">
        <v>233886</v>
      </c>
    </row>
    <row r="29" spans="1:12" s="445" customFormat="1">
      <c r="A29" s="332"/>
      <c r="B29" s="528" t="s">
        <v>327</v>
      </c>
      <c r="C29" s="527"/>
      <c r="D29" s="526">
        <v>906146</v>
      </c>
      <c r="E29" s="526">
        <v>915084</v>
      </c>
      <c r="F29" s="526">
        <v>885484</v>
      </c>
      <c r="G29" s="526">
        <v>878900</v>
      </c>
      <c r="H29" s="526">
        <v>886184</v>
      </c>
      <c r="I29" s="526">
        <v>889500</v>
      </c>
      <c r="J29" s="526">
        <f>SUM(J30:J38)</f>
        <v>906152</v>
      </c>
      <c r="K29" s="526">
        <v>902809</v>
      </c>
      <c r="L29" s="526">
        <v>918384</v>
      </c>
    </row>
    <row r="30" spans="1:12" s="445" customFormat="1">
      <c r="A30" s="332"/>
      <c r="B30" s="485">
        <v>5</v>
      </c>
      <c r="C30" s="453" t="s">
        <v>166</v>
      </c>
      <c r="D30" s="455">
        <v>52505</v>
      </c>
      <c r="E30" s="455">
        <v>52886</v>
      </c>
      <c r="F30" s="455">
        <v>51156</v>
      </c>
      <c r="G30" s="455">
        <v>50946</v>
      </c>
      <c r="H30" s="455">
        <v>51610</v>
      </c>
      <c r="I30" s="455">
        <v>52218</v>
      </c>
      <c r="J30" s="455">
        <v>54294</v>
      </c>
      <c r="K30" s="455">
        <v>54051</v>
      </c>
      <c r="L30" s="455">
        <v>53994</v>
      </c>
    </row>
    <row r="31" spans="1:12" s="445" customFormat="1">
      <c r="A31" s="332"/>
      <c r="B31" s="485">
        <v>9</v>
      </c>
      <c r="C31" s="453" t="s">
        <v>124</v>
      </c>
      <c r="D31" s="455">
        <v>145467</v>
      </c>
      <c r="E31" s="455">
        <v>147291</v>
      </c>
      <c r="F31" s="455">
        <v>142448</v>
      </c>
      <c r="G31" s="455">
        <v>141181</v>
      </c>
      <c r="H31" s="455">
        <v>142321</v>
      </c>
      <c r="I31" s="455">
        <v>141864</v>
      </c>
      <c r="J31" s="455">
        <v>143832</v>
      </c>
      <c r="K31" s="455">
        <v>143111</v>
      </c>
      <c r="L31" s="455">
        <v>147671</v>
      </c>
    </row>
    <row r="32" spans="1:12" s="445" customFormat="1">
      <c r="A32" s="332"/>
      <c r="B32" s="485">
        <v>24</v>
      </c>
      <c r="C32" s="453" t="s">
        <v>125</v>
      </c>
      <c r="D32" s="455">
        <v>155974</v>
      </c>
      <c r="E32" s="455">
        <v>157370</v>
      </c>
      <c r="F32" s="455">
        <v>152937</v>
      </c>
      <c r="G32" s="455">
        <v>151753</v>
      </c>
      <c r="H32" s="455">
        <v>152927</v>
      </c>
      <c r="I32" s="455">
        <v>153213</v>
      </c>
      <c r="J32" s="455">
        <v>156328</v>
      </c>
      <c r="K32" s="455">
        <v>157141</v>
      </c>
      <c r="L32" s="455">
        <v>156998</v>
      </c>
    </row>
    <row r="33" spans="1:12" s="445" customFormat="1">
      <c r="A33" s="332"/>
      <c r="B33" s="485">
        <v>34</v>
      </c>
      <c r="C33" s="453" t="s">
        <v>126</v>
      </c>
      <c r="D33" s="455">
        <v>62699</v>
      </c>
      <c r="E33" s="455">
        <v>63551</v>
      </c>
      <c r="F33" s="455">
        <v>61446</v>
      </c>
      <c r="G33" s="455">
        <v>61149</v>
      </c>
      <c r="H33" s="455">
        <v>61235</v>
      </c>
      <c r="I33" s="455">
        <v>62029</v>
      </c>
      <c r="J33" s="455">
        <v>63181</v>
      </c>
      <c r="K33" s="455">
        <v>63081</v>
      </c>
      <c r="L33" s="455">
        <v>63572</v>
      </c>
    </row>
    <row r="34" spans="1:12" s="445" customFormat="1">
      <c r="A34" s="332"/>
      <c r="B34" s="485">
        <v>37</v>
      </c>
      <c r="C34" s="453" t="s">
        <v>127</v>
      </c>
      <c r="D34" s="455">
        <v>118797</v>
      </c>
      <c r="E34" s="455">
        <v>119726</v>
      </c>
      <c r="F34" s="455">
        <v>115310</v>
      </c>
      <c r="G34" s="455">
        <v>114649</v>
      </c>
      <c r="H34" s="455">
        <v>115418</v>
      </c>
      <c r="I34" s="455">
        <v>115411</v>
      </c>
      <c r="J34" s="455">
        <v>117137</v>
      </c>
      <c r="K34" s="455">
        <v>116563</v>
      </c>
      <c r="L34" s="455">
        <v>117653</v>
      </c>
    </row>
    <row r="35" spans="1:12" s="445" customFormat="1">
      <c r="A35" s="332"/>
      <c r="B35" s="485">
        <v>40</v>
      </c>
      <c r="C35" s="453" t="s">
        <v>128</v>
      </c>
      <c r="D35" s="455">
        <v>59700</v>
      </c>
      <c r="E35" s="455">
        <v>60837</v>
      </c>
      <c r="F35" s="455">
        <v>59630</v>
      </c>
      <c r="G35" s="455">
        <v>58826</v>
      </c>
      <c r="H35" s="455">
        <v>59286</v>
      </c>
      <c r="I35" s="455">
        <v>59982</v>
      </c>
      <c r="J35" s="455">
        <v>62205</v>
      </c>
      <c r="K35" s="455">
        <v>61500</v>
      </c>
      <c r="L35" s="455">
        <v>64703</v>
      </c>
    </row>
    <row r="36" spans="1:12" s="445" customFormat="1">
      <c r="A36" s="332"/>
      <c r="B36" s="485">
        <v>42</v>
      </c>
      <c r="C36" s="453" t="s">
        <v>129</v>
      </c>
      <c r="D36" s="455">
        <v>38399</v>
      </c>
      <c r="E36" s="455">
        <v>38958</v>
      </c>
      <c r="F36" s="455">
        <v>37966</v>
      </c>
      <c r="G36" s="455">
        <v>37830</v>
      </c>
      <c r="H36" s="455">
        <v>38056</v>
      </c>
      <c r="I36" s="455">
        <v>38244</v>
      </c>
      <c r="J36" s="455">
        <v>39657</v>
      </c>
      <c r="K36" s="455">
        <v>39332</v>
      </c>
      <c r="L36" s="455">
        <v>39995</v>
      </c>
    </row>
    <row r="37" spans="1:12" s="445" customFormat="1">
      <c r="A37" s="332"/>
      <c r="B37" s="485">
        <v>47</v>
      </c>
      <c r="C37" s="453" t="s">
        <v>130</v>
      </c>
      <c r="D37" s="455">
        <v>216622</v>
      </c>
      <c r="E37" s="455">
        <v>217966</v>
      </c>
      <c r="F37" s="455">
        <v>209626</v>
      </c>
      <c r="G37" s="455">
        <v>208081</v>
      </c>
      <c r="H37" s="455">
        <v>210179</v>
      </c>
      <c r="I37" s="455">
        <v>210903</v>
      </c>
      <c r="J37" s="455">
        <v>212118</v>
      </c>
      <c r="K37" s="455">
        <v>210776</v>
      </c>
      <c r="L37" s="455">
        <v>215920</v>
      </c>
    </row>
    <row r="38" spans="1:12" s="445" customFormat="1">
      <c r="A38" s="332"/>
      <c r="B38" s="485">
        <v>49</v>
      </c>
      <c r="C38" s="453" t="s">
        <v>131</v>
      </c>
      <c r="D38" s="455">
        <v>55983</v>
      </c>
      <c r="E38" s="455">
        <v>56499</v>
      </c>
      <c r="F38" s="455">
        <v>54965</v>
      </c>
      <c r="G38" s="455">
        <v>54485</v>
      </c>
      <c r="H38" s="455">
        <v>55152</v>
      </c>
      <c r="I38" s="455">
        <v>55636</v>
      </c>
      <c r="J38" s="455">
        <v>57400</v>
      </c>
      <c r="K38" s="455">
        <v>57254</v>
      </c>
      <c r="L38" s="455">
        <v>57878</v>
      </c>
    </row>
    <row r="39" spans="1:12" s="445" customFormat="1">
      <c r="A39" s="332"/>
      <c r="B39" s="528" t="s">
        <v>40</v>
      </c>
      <c r="C39" s="527"/>
      <c r="D39" s="526">
        <v>3402048</v>
      </c>
      <c r="E39" s="526">
        <v>3442733</v>
      </c>
      <c r="F39" s="526">
        <v>3312220</v>
      </c>
      <c r="G39" s="526">
        <v>3296324</v>
      </c>
      <c r="H39" s="526">
        <v>3318138</v>
      </c>
      <c r="I39" s="526">
        <v>3308724</v>
      </c>
      <c r="J39" s="526">
        <f>SUM(J40:J43)</f>
        <v>3330662</v>
      </c>
      <c r="K39" s="526">
        <v>3313673</v>
      </c>
      <c r="L39" s="526">
        <v>3341309</v>
      </c>
    </row>
    <row r="40" spans="1:12" s="445" customFormat="1">
      <c r="A40" s="332"/>
      <c r="B40" s="485">
        <v>8</v>
      </c>
      <c r="C40" s="453" t="s">
        <v>97</v>
      </c>
      <c r="D40" s="455">
        <v>2605315</v>
      </c>
      <c r="E40" s="455">
        <v>2632418</v>
      </c>
      <c r="F40" s="455">
        <v>2534974</v>
      </c>
      <c r="G40" s="455">
        <v>2517003</v>
      </c>
      <c r="H40" s="455">
        <v>2524818</v>
      </c>
      <c r="I40" s="455">
        <v>2499926</v>
      </c>
      <c r="J40" s="455">
        <v>2495877</v>
      </c>
      <c r="K40" s="455">
        <v>2487375</v>
      </c>
      <c r="L40" s="455">
        <v>2535537</v>
      </c>
    </row>
    <row r="41" spans="1:12" s="445" customFormat="1">
      <c r="A41" s="332"/>
      <c r="B41" s="485">
        <v>17</v>
      </c>
      <c r="C41" s="453" t="s">
        <v>652</v>
      </c>
      <c r="D41" s="455">
        <v>312481</v>
      </c>
      <c r="E41" s="455">
        <v>318123</v>
      </c>
      <c r="F41" s="455">
        <v>305922</v>
      </c>
      <c r="G41" s="455">
        <v>304473</v>
      </c>
      <c r="H41" s="455">
        <v>308129</v>
      </c>
      <c r="I41" s="455">
        <v>317900</v>
      </c>
      <c r="J41" s="455">
        <v>331097</v>
      </c>
      <c r="K41" s="455">
        <v>327149</v>
      </c>
      <c r="L41" s="455">
        <v>317158</v>
      </c>
    </row>
    <row r="42" spans="1:12" s="445" customFormat="1">
      <c r="A42" s="332"/>
      <c r="B42" s="485">
        <v>25</v>
      </c>
      <c r="C42" s="453" t="s">
        <v>654</v>
      </c>
      <c r="D42" s="455">
        <v>186812</v>
      </c>
      <c r="E42" s="455">
        <v>189649</v>
      </c>
      <c r="F42" s="455">
        <v>180861</v>
      </c>
      <c r="G42" s="455">
        <v>183046</v>
      </c>
      <c r="H42" s="455">
        <v>189319</v>
      </c>
      <c r="I42" s="455">
        <v>192275</v>
      </c>
      <c r="J42" s="455">
        <v>196744</v>
      </c>
      <c r="K42" s="455">
        <v>193501</v>
      </c>
      <c r="L42" s="455">
        <v>186586</v>
      </c>
    </row>
    <row r="43" spans="1:12" s="445" customFormat="1">
      <c r="A43" s="332"/>
      <c r="B43" s="485">
        <v>43</v>
      </c>
      <c r="C43" s="453" t="s">
        <v>98</v>
      </c>
      <c r="D43" s="455">
        <v>297440</v>
      </c>
      <c r="E43" s="455">
        <v>302543</v>
      </c>
      <c r="F43" s="455">
        <v>290463</v>
      </c>
      <c r="G43" s="455">
        <v>291802</v>
      </c>
      <c r="H43" s="455">
        <v>295872</v>
      </c>
      <c r="I43" s="455">
        <v>298623</v>
      </c>
      <c r="J43" s="455">
        <v>306944</v>
      </c>
      <c r="K43" s="455">
        <v>305648</v>
      </c>
      <c r="L43" s="455">
        <v>302028</v>
      </c>
    </row>
    <row r="44" spans="1:12" s="445" customFormat="1">
      <c r="A44" s="332"/>
      <c r="B44" s="528" t="s">
        <v>363</v>
      </c>
      <c r="C44" s="527"/>
      <c r="D44" s="526">
        <v>1903511</v>
      </c>
      <c r="E44" s="526">
        <v>1927862</v>
      </c>
      <c r="F44" s="526">
        <v>1824783</v>
      </c>
      <c r="G44" s="526">
        <v>1810620</v>
      </c>
      <c r="H44" s="526">
        <v>1827374</v>
      </c>
      <c r="I44" s="526">
        <v>1824795</v>
      </c>
      <c r="J44" s="526">
        <f>SUM(J45:J47)</f>
        <v>1848522</v>
      </c>
      <c r="K44" s="526">
        <v>1826616</v>
      </c>
      <c r="L44" s="526">
        <v>1872770</v>
      </c>
    </row>
    <row r="45" spans="1:12" s="445" customFormat="1">
      <c r="A45" s="332"/>
      <c r="B45" s="485">
        <v>3</v>
      </c>
      <c r="C45" s="453" t="s">
        <v>109</v>
      </c>
      <c r="D45" s="455">
        <v>649918</v>
      </c>
      <c r="E45" s="455">
        <v>660665</v>
      </c>
      <c r="F45" s="455">
        <v>616651</v>
      </c>
      <c r="G45" s="455">
        <v>618900</v>
      </c>
      <c r="H45" s="455">
        <v>627214</v>
      </c>
      <c r="I45" s="455">
        <v>631850</v>
      </c>
      <c r="J45" s="455">
        <v>645390</v>
      </c>
      <c r="K45" s="455">
        <v>632812</v>
      </c>
      <c r="L45" s="455">
        <v>645492</v>
      </c>
    </row>
    <row r="46" spans="1:12" s="445" customFormat="1">
      <c r="A46" s="332"/>
      <c r="B46" s="485">
        <v>12</v>
      </c>
      <c r="C46" s="453" t="s">
        <v>110</v>
      </c>
      <c r="D46" s="455">
        <v>235254</v>
      </c>
      <c r="E46" s="455">
        <v>235799</v>
      </c>
      <c r="F46" s="455">
        <v>224546</v>
      </c>
      <c r="G46" s="455">
        <v>221038</v>
      </c>
      <c r="H46" s="455">
        <v>220187</v>
      </c>
      <c r="I46" s="455">
        <v>221232</v>
      </c>
      <c r="J46" s="455">
        <v>227030</v>
      </c>
      <c r="K46" s="455">
        <v>223281</v>
      </c>
      <c r="L46" s="455">
        <v>229859</v>
      </c>
    </row>
    <row r="47" spans="1:12" s="445" customFormat="1">
      <c r="A47" s="332"/>
      <c r="B47" s="485">
        <v>46</v>
      </c>
      <c r="C47" s="453" t="s">
        <v>111</v>
      </c>
      <c r="D47" s="455">
        <v>1018339</v>
      </c>
      <c r="E47" s="455">
        <v>1031398</v>
      </c>
      <c r="F47" s="455">
        <v>983586</v>
      </c>
      <c r="G47" s="455">
        <v>970682</v>
      </c>
      <c r="H47" s="455">
        <v>979973</v>
      </c>
      <c r="I47" s="455">
        <v>971713</v>
      </c>
      <c r="J47" s="455">
        <v>976102</v>
      </c>
      <c r="K47" s="455">
        <v>970523</v>
      </c>
      <c r="L47" s="455">
        <v>997419</v>
      </c>
    </row>
    <row r="48" spans="1:12" s="445" customFormat="1">
      <c r="A48" s="332"/>
      <c r="B48" s="528" t="s">
        <v>43</v>
      </c>
      <c r="C48" s="527"/>
      <c r="D48" s="526">
        <v>384152</v>
      </c>
      <c r="E48" s="526">
        <v>388031</v>
      </c>
      <c r="F48" s="526">
        <v>373119</v>
      </c>
      <c r="G48" s="526">
        <v>375359</v>
      </c>
      <c r="H48" s="526">
        <v>385331</v>
      </c>
      <c r="I48" s="526">
        <v>384096</v>
      </c>
      <c r="J48" s="526">
        <f>SUM(J49:J50)</f>
        <v>390854</v>
      </c>
      <c r="K48" s="526">
        <v>392595</v>
      </c>
      <c r="L48" s="526">
        <v>392969</v>
      </c>
    </row>
    <row r="49" spans="1:12" s="445" customFormat="1">
      <c r="A49" s="332"/>
      <c r="B49" s="487">
        <v>6</v>
      </c>
      <c r="C49" s="460" t="s">
        <v>123</v>
      </c>
      <c r="D49" s="454">
        <v>140047</v>
      </c>
      <c r="E49" s="454">
        <v>141661</v>
      </c>
      <c r="F49" s="454">
        <v>136850</v>
      </c>
      <c r="G49" s="454">
        <v>137893</v>
      </c>
      <c r="H49" s="454">
        <v>140954</v>
      </c>
      <c r="I49" s="454">
        <v>141372</v>
      </c>
      <c r="J49" s="454">
        <v>143634</v>
      </c>
      <c r="K49" s="454">
        <v>143829</v>
      </c>
      <c r="L49" s="454">
        <v>144531</v>
      </c>
    </row>
    <row r="50" spans="1:12" s="445" customFormat="1">
      <c r="A50" s="332"/>
      <c r="B50" s="485">
        <v>10</v>
      </c>
      <c r="C50" s="453" t="s">
        <v>514</v>
      </c>
      <c r="D50" s="455">
        <v>244105</v>
      </c>
      <c r="E50" s="455">
        <v>246370</v>
      </c>
      <c r="F50" s="455">
        <v>236269</v>
      </c>
      <c r="G50" s="455">
        <v>237466</v>
      </c>
      <c r="H50" s="455">
        <v>244377</v>
      </c>
      <c r="I50" s="455">
        <v>242724</v>
      </c>
      <c r="J50" s="455">
        <v>247220</v>
      </c>
      <c r="K50" s="455">
        <v>248766</v>
      </c>
      <c r="L50" s="455">
        <v>248438</v>
      </c>
    </row>
    <row r="51" spans="1:12" s="445" customFormat="1">
      <c r="A51" s="332"/>
      <c r="B51" s="528" t="s">
        <v>46</v>
      </c>
      <c r="C51" s="527"/>
      <c r="D51" s="526">
        <v>1003591</v>
      </c>
      <c r="E51" s="526">
        <v>1012422</v>
      </c>
      <c r="F51" s="526">
        <v>980069</v>
      </c>
      <c r="G51" s="526">
        <v>969784</v>
      </c>
      <c r="H51" s="526">
        <v>979472</v>
      </c>
      <c r="I51" s="526">
        <v>985842</v>
      </c>
      <c r="J51" s="526">
        <f>SUM(J52:J55)</f>
        <v>1004685</v>
      </c>
      <c r="K51" s="526">
        <v>1005099</v>
      </c>
      <c r="L51" s="526">
        <v>1005106</v>
      </c>
    </row>
    <row r="52" spans="1:12" s="445" customFormat="1">
      <c r="A52" s="332"/>
      <c r="B52" s="485">
        <v>15</v>
      </c>
      <c r="C52" s="453" t="s">
        <v>656</v>
      </c>
      <c r="D52" s="455">
        <v>430712</v>
      </c>
      <c r="E52" s="455">
        <v>434999</v>
      </c>
      <c r="F52" s="455">
        <v>421433</v>
      </c>
      <c r="G52" s="455">
        <v>416266</v>
      </c>
      <c r="H52" s="455">
        <v>419168</v>
      </c>
      <c r="I52" s="455">
        <v>419919</v>
      </c>
      <c r="J52" s="455">
        <v>426822</v>
      </c>
      <c r="K52" s="455">
        <v>426203</v>
      </c>
      <c r="L52" s="455">
        <v>428276</v>
      </c>
    </row>
    <row r="53" spans="1:12" s="445" customFormat="1">
      <c r="A53" s="332"/>
      <c r="B53" s="485">
        <v>27</v>
      </c>
      <c r="C53" s="453" t="s">
        <v>99</v>
      </c>
      <c r="D53" s="455">
        <v>120507</v>
      </c>
      <c r="E53" s="455">
        <v>121229</v>
      </c>
      <c r="F53" s="455">
        <v>118961</v>
      </c>
      <c r="G53" s="455">
        <v>117697</v>
      </c>
      <c r="H53" s="455">
        <v>118614</v>
      </c>
      <c r="I53" s="455">
        <v>119329</v>
      </c>
      <c r="J53" s="455">
        <v>121741</v>
      </c>
      <c r="K53" s="455">
        <v>121575</v>
      </c>
      <c r="L53" s="455">
        <v>121432</v>
      </c>
    </row>
    <row r="54" spans="1:12" s="445" customFormat="1">
      <c r="A54" s="332"/>
      <c r="B54" s="485">
        <v>32</v>
      </c>
      <c r="C54" s="453" t="s">
        <v>364</v>
      </c>
      <c r="D54" s="455">
        <v>101492</v>
      </c>
      <c r="E54" s="455">
        <v>102172</v>
      </c>
      <c r="F54" s="455">
        <v>99559</v>
      </c>
      <c r="G54" s="455">
        <v>98611</v>
      </c>
      <c r="H54" s="455">
        <v>99300</v>
      </c>
      <c r="I54" s="455">
        <v>100069</v>
      </c>
      <c r="J54" s="455">
        <v>101570</v>
      </c>
      <c r="K54" s="455">
        <v>102184</v>
      </c>
      <c r="L54" s="455">
        <v>102253</v>
      </c>
    </row>
    <row r="55" spans="1:12" s="445" customFormat="1">
      <c r="A55" s="332"/>
      <c r="B55" s="485">
        <v>36</v>
      </c>
      <c r="C55" s="453" t="s">
        <v>100</v>
      </c>
      <c r="D55" s="455">
        <v>350880</v>
      </c>
      <c r="E55" s="455">
        <v>354022</v>
      </c>
      <c r="F55" s="455">
        <v>340116</v>
      </c>
      <c r="G55" s="455">
        <v>337210</v>
      </c>
      <c r="H55" s="455">
        <v>342390</v>
      </c>
      <c r="I55" s="455">
        <v>346525</v>
      </c>
      <c r="J55" s="455">
        <v>354552</v>
      </c>
      <c r="K55" s="455">
        <v>355137</v>
      </c>
      <c r="L55" s="455">
        <v>353145</v>
      </c>
    </row>
    <row r="56" spans="1:12" s="445" customFormat="1">
      <c r="A56" s="332"/>
      <c r="B56" s="528" t="s">
        <v>515</v>
      </c>
      <c r="C56" s="527"/>
      <c r="D56" s="526">
        <v>3249267</v>
      </c>
      <c r="E56" s="526">
        <v>3279409</v>
      </c>
      <c r="F56" s="526">
        <v>3145115</v>
      </c>
      <c r="G56" s="526">
        <v>3121537</v>
      </c>
      <c r="H56" s="526">
        <v>3134111</v>
      </c>
      <c r="I56" s="526">
        <v>3107380</v>
      </c>
      <c r="J56" s="526">
        <v>3115808</v>
      </c>
      <c r="K56" s="526">
        <v>3112659</v>
      </c>
      <c r="L56" s="526">
        <v>3165828</v>
      </c>
    </row>
    <row r="57" spans="1:12" s="445" customFormat="1">
      <c r="A57" s="332"/>
      <c r="B57" s="528" t="s">
        <v>530</v>
      </c>
      <c r="C57" s="527"/>
      <c r="D57" s="526">
        <v>583580</v>
      </c>
      <c r="E57" s="526">
        <v>596494</v>
      </c>
      <c r="F57" s="526">
        <v>570249</v>
      </c>
      <c r="G57" s="526">
        <v>580101</v>
      </c>
      <c r="H57" s="526">
        <v>589581</v>
      </c>
      <c r="I57" s="526">
        <v>577648</v>
      </c>
      <c r="J57" s="526">
        <v>580157</v>
      </c>
      <c r="K57" s="526">
        <v>570787</v>
      </c>
      <c r="L57" s="526">
        <v>580992</v>
      </c>
    </row>
    <row r="58" spans="1:12" s="445" customFormat="1">
      <c r="A58" s="332"/>
      <c r="B58" s="528" t="s">
        <v>531</v>
      </c>
      <c r="C58" s="527"/>
      <c r="D58" s="526">
        <v>284908</v>
      </c>
      <c r="E58" s="526">
        <v>288913</v>
      </c>
      <c r="F58" s="526">
        <v>281996</v>
      </c>
      <c r="G58" s="526">
        <v>281222</v>
      </c>
      <c r="H58" s="526">
        <v>282307</v>
      </c>
      <c r="I58" s="526">
        <v>276982</v>
      </c>
      <c r="J58" s="526">
        <v>280647</v>
      </c>
      <c r="K58" s="526">
        <v>277976</v>
      </c>
      <c r="L58" s="526">
        <v>285595</v>
      </c>
    </row>
    <row r="59" spans="1:12" s="445" customFormat="1">
      <c r="A59" s="332"/>
      <c r="B59" s="528" t="s">
        <v>75</v>
      </c>
      <c r="C59" s="527"/>
      <c r="D59" s="526">
        <v>963293</v>
      </c>
      <c r="E59" s="526">
        <v>973228</v>
      </c>
      <c r="F59" s="526">
        <v>950234</v>
      </c>
      <c r="G59" s="526">
        <v>944054</v>
      </c>
      <c r="H59" s="526">
        <v>945712</v>
      </c>
      <c r="I59" s="526">
        <v>929264</v>
      </c>
      <c r="J59" s="526">
        <f>SUM(J60:J62)</f>
        <v>932645</v>
      </c>
      <c r="K59" s="526">
        <v>918732</v>
      </c>
      <c r="L59" s="526">
        <v>948187</v>
      </c>
    </row>
    <row r="60" spans="1:12" s="445" customFormat="1">
      <c r="A60" s="332"/>
      <c r="B60" s="485">
        <v>1</v>
      </c>
      <c r="C60" s="453" t="s">
        <v>370</v>
      </c>
      <c r="D60" s="455">
        <v>158755</v>
      </c>
      <c r="E60" s="455">
        <v>159887</v>
      </c>
      <c r="F60" s="455">
        <v>154479</v>
      </c>
      <c r="G60" s="455">
        <v>153813</v>
      </c>
      <c r="H60" s="455">
        <v>155027</v>
      </c>
      <c r="I60" s="455">
        <v>151811</v>
      </c>
      <c r="J60" s="455">
        <v>151950</v>
      </c>
      <c r="K60" s="455">
        <v>149275</v>
      </c>
      <c r="L60" s="455">
        <v>156999</v>
      </c>
    </row>
    <row r="61" spans="1:12" s="445" customFormat="1">
      <c r="A61" s="332"/>
      <c r="B61" s="485">
        <v>20</v>
      </c>
      <c r="C61" s="453" t="s">
        <v>371</v>
      </c>
      <c r="D61" s="455">
        <v>322097</v>
      </c>
      <c r="E61" s="455">
        <v>325940</v>
      </c>
      <c r="F61" s="455">
        <v>319833</v>
      </c>
      <c r="G61" s="455">
        <v>317090</v>
      </c>
      <c r="H61" s="455">
        <v>317342</v>
      </c>
      <c r="I61" s="455">
        <v>312798</v>
      </c>
      <c r="J61" s="455">
        <v>314497</v>
      </c>
      <c r="K61" s="455">
        <v>309519</v>
      </c>
      <c r="L61" s="455">
        <v>317576</v>
      </c>
    </row>
    <row r="62" spans="1:12" s="445" customFormat="1">
      <c r="A62" s="332"/>
      <c r="B62" s="485">
        <v>48</v>
      </c>
      <c r="C62" s="453" t="s">
        <v>666</v>
      </c>
      <c r="D62" s="455">
        <v>482441</v>
      </c>
      <c r="E62" s="455">
        <v>487401</v>
      </c>
      <c r="F62" s="455">
        <v>475922</v>
      </c>
      <c r="G62" s="455">
        <v>473151</v>
      </c>
      <c r="H62" s="455">
        <v>473343</v>
      </c>
      <c r="I62" s="455">
        <v>464655</v>
      </c>
      <c r="J62" s="455">
        <v>466198</v>
      </c>
      <c r="K62" s="455">
        <v>459938</v>
      </c>
      <c r="L62" s="455">
        <v>473612</v>
      </c>
    </row>
    <row r="63" spans="1:12" s="445" customFormat="1">
      <c r="A63" s="332"/>
      <c r="B63" s="528" t="s">
        <v>516</v>
      </c>
      <c r="C63" s="527"/>
      <c r="D63" s="526">
        <v>128775</v>
      </c>
      <c r="E63" s="526">
        <v>129716</v>
      </c>
      <c r="F63" s="526">
        <v>125421</v>
      </c>
      <c r="G63" s="526">
        <v>124960</v>
      </c>
      <c r="H63" s="526">
        <v>126926</v>
      </c>
      <c r="I63" s="526">
        <v>124600</v>
      </c>
      <c r="J63" s="526">
        <v>124964</v>
      </c>
      <c r="K63" s="526">
        <v>125609</v>
      </c>
      <c r="L63" s="526">
        <v>132492</v>
      </c>
    </row>
    <row r="64" spans="1:12">
      <c r="B64" s="1123" t="s">
        <v>532</v>
      </c>
      <c r="C64" s="1124"/>
      <c r="D64" s="526">
        <v>22965</v>
      </c>
      <c r="E64" s="526">
        <v>23200</v>
      </c>
      <c r="F64" s="526">
        <v>22341</v>
      </c>
      <c r="G64" s="526">
        <v>21639</v>
      </c>
      <c r="H64" s="526">
        <v>21636</v>
      </c>
      <c r="I64" s="526">
        <v>20940</v>
      </c>
      <c r="J64" s="526">
        <v>21239</v>
      </c>
      <c r="K64" s="526">
        <v>21071</v>
      </c>
      <c r="L64" s="526">
        <v>20945</v>
      </c>
    </row>
    <row r="65" spans="1:12">
      <c r="B65" s="1123" t="s">
        <v>533</v>
      </c>
      <c r="C65" s="1124"/>
      <c r="D65" s="526">
        <v>24252</v>
      </c>
      <c r="E65" s="526">
        <v>24501</v>
      </c>
      <c r="F65" s="526">
        <v>23895</v>
      </c>
      <c r="G65" s="526">
        <v>23141</v>
      </c>
      <c r="H65" s="526">
        <v>23066</v>
      </c>
      <c r="I65" s="526">
        <v>22794</v>
      </c>
      <c r="J65" s="526">
        <v>23269</v>
      </c>
      <c r="K65" s="526">
        <v>22835</v>
      </c>
      <c r="L65" s="526">
        <v>23484</v>
      </c>
    </row>
    <row r="66" spans="1:12" s="476" customFormat="1">
      <c r="A66" s="332"/>
      <c r="B66" s="537"/>
      <c r="C66" s="535" t="s">
        <v>12</v>
      </c>
      <c r="D66" s="536">
        <v>19041595</v>
      </c>
      <c r="E66" s="536">
        <v>19279415</v>
      </c>
      <c r="F66" s="536">
        <v>18445436</v>
      </c>
      <c r="G66" s="536">
        <v>18396362</v>
      </c>
      <c r="H66" s="536">
        <v>18584176</v>
      </c>
      <c r="I66" s="536">
        <v>18484270</v>
      </c>
      <c r="J66" s="536">
        <f>J65+J64+J63+J59+J58+J57+J56+J51+J48+J44+J39+J29+J23+J22+J19+J18+J17+J13+J4</f>
        <v>18673847</v>
      </c>
      <c r="K66" s="536">
        <v>18591306</v>
      </c>
      <c r="L66" s="536">
        <v>18843729</v>
      </c>
    </row>
    <row r="80" spans="1:12">
      <c r="L80" s="952">
        <f>SUM(K81:K88)</f>
        <v>0</v>
      </c>
    </row>
    <row r="81" spans="12:12">
      <c r="L81" s="952"/>
    </row>
    <row r="82" spans="12:12">
      <c r="L82" s="952"/>
    </row>
    <row r="83" spans="12:12">
      <c r="L83" s="952"/>
    </row>
    <row r="84" spans="12:12">
      <c r="L84" s="952"/>
    </row>
    <row r="85" spans="12:12">
      <c r="L85" s="952"/>
    </row>
    <row r="86" spans="12:12">
      <c r="L86" s="952"/>
    </row>
    <row r="87" spans="12:12">
      <c r="L87" s="952"/>
    </row>
    <row r="88" spans="12:12">
      <c r="L88" s="952"/>
    </row>
    <row r="89" spans="12:12">
      <c r="L89" s="952">
        <f>SUM(K90:K92)</f>
        <v>0</v>
      </c>
    </row>
    <row r="90" spans="12:12">
      <c r="L90" s="953"/>
    </row>
    <row r="91" spans="12:12">
      <c r="L91" s="953"/>
    </row>
    <row r="92" spans="12:12">
      <c r="L92" s="953"/>
    </row>
    <row r="93" spans="12:12">
      <c r="L93" s="954">
        <f>D88</f>
        <v>0</v>
      </c>
    </row>
    <row r="94" spans="12:12">
      <c r="L94" s="954">
        <f>D108</f>
        <v>0</v>
      </c>
    </row>
    <row r="95" spans="12:12">
      <c r="L95" s="952">
        <f>SUM(K96:K97)</f>
        <v>0</v>
      </c>
    </row>
    <row r="96" spans="12:12">
      <c r="L96" s="953"/>
    </row>
    <row r="97" spans="12:12">
      <c r="L97" s="953"/>
    </row>
    <row r="98" spans="12:12">
      <c r="L98" s="954">
        <f>D96</f>
        <v>0</v>
      </c>
    </row>
    <row r="99" spans="12:12">
      <c r="L99" s="952">
        <f>SUM(K100:K104)</f>
        <v>0</v>
      </c>
    </row>
    <row r="100" spans="12:12">
      <c r="L100" s="953"/>
    </row>
    <row r="101" spans="12:12">
      <c r="L101" s="953"/>
    </row>
    <row r="102" spans="12:12">
      <c r="L102" s="953"/>
    </row>
    <row r="103" spans="12:12">
      <c r="L103" s="953"/>
    </row>
    <row r="104" spans="12:12">
      <c r="L104" s="953"/>
    </row>
    <row r="105" spans="12:12">
      <c r="L105" s="952">
        <f>SUM(K106:K114)</f>
        <v>0</v>
      </c>
    </row>
    <row r="106" spans="12:12">
      <c r="L106" s="953"/>
    </row>
    <row r="107" spans="12:12">
      <c r="L107" s="953"/>
    </row>
    <row r="108" spans="12:12">
      <c r="L108" s="953"/>
    </row>
    <row r="109" spans="12:12">
      <c r="L109" s="953"/>
    </row>
    <row r="110" spans="12:12">
      <c r="L110" s="953"/>
    </row>
    <row r="111" spans="12:12">
      <c r="L111" s="953"/>
    </row>
    <row r="112" spans="12:12">
      <c r="L112" s="953"/>
    </row>
    <row r="113" spans="12:12">
      <c r="L113" s="953"/>
    </row>
    <row r="114" spans="12:12">
      <c r="L114" s="953"/>
    </row>
    <row r="115" spans="12:12">
      <c r="L115" s="952">
        <f>SUM(K116:K119)</f>
        <v>0</v>
      </c>
    </row>
    <row r="116" spans="12:12">
      <c r="L116" s="953"/>
    </row>
    <row r="117" spans="12:12">
      <c r="L117" s="953"/>
    </row>
    <row r="118" spans="12:12">
      <c r="L118" s="953"/>
    </row>
    <row r="119" spans="12:12">
      <c r="L119" s="953"/>
    </row>
    <row r="120" spans="12:12">
      <c r="L120" s="952">
        <f>SUM(K121:K123)</f>
        <v>0</v>
      </c>
    </row>
    <row r="121" spans="12:12">
      <c r="L121" s="953"/>
    </row>
    <row r="122" spans="12:12">
      <c r="L122" s="953"/>
    </row>
    <row r="123" spans="12:12">
      <c r="L123" s="953"/>
    </row>
    <row r="124" spans="12:12">
      <c r="L124" s="952">
        <f>SUM(K125:K126)</f>
        <v>0</v>
      </c>
    </row>
    <row r="125" spans="12:12">
      <c r="L125" s="953"/>
    </row>
    <row r="126" spans="12:12">
      <c r="L126" s="953"/>
    </row>
    <row r="127" spans="12:12">
      <c r="L127" s="952">
        <f>SUM(K128:K131)</f>
        <v>0</v>
      </c>
    </row>
    <row r="128" spans="12:12">
      <c r="L128" s="953"/>
    </row>
    <row r="129" spans="12:12">
      <c r="L129" s="953"/>
    </row>
    <row r="130" spans="12:12">
      <c r="L130" s="953"/>
    </row>
    <row r="131" spans="12:12">
      <c r="L131" s="953"/>
    </row>
    <row r="132" spans="12:12">
      <c r="L132" s="954">
        <f>D115</f>
        <v>0</v>
      </c>
    </row>
    <row r="133" spans="12:12">
      <c r="L133" s="954">
        <f>D118</f>
        <v>0</v>
      </c>
    </row>
    <row r="134" spans="12:12">
      <c r="L134" s="954">
        <f>D119</f>
        <v>0</v>
      </c>
    </row>
    <row r="135" spans="12:12">
      <c r="L135" s="952">
        <f>SUM(K136:K138)</f>
        <v>0</v>
      </c>
    </row>
    <row r="136" spans="12:12">
      <c r="L136" s="953"/>
    </row>
    <row r="137" spans="12:12">
      <c r="L137" s="953"/>
    </row>
    <row r="138" spans="12:12">
      <c r="L138" s="953"/>
    </row>
    <row r="139" spans="12:12">
      <c r="L139" s="954">
        <f>D110</f>
        <v>0</v>
      </c>
    </row>
    <row r="140" spans="12:12">
      <c r="L140" s="954">
        <f>D98</f>
        <v>0</v>
      </c>
    </row>
    <row r="141" spans="12:12">
      <c r="L141" s="954">
        <f>D117</f>
        <v>0</v>
      </c>
    </row>
    <row r="142" spans="12:12">
      <c r="L142" s="95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B60"/>
  <sheetViews>
    <sheetView showGridLines="0" showRowColHeaders="0" topLeftCell="A22" workbookViewId="0">
      <selection activeCell="C53" sqref="C53"/>
    </sheetView>
  </sheetViews>
  <sheetFormatPr baseColWidth="10" defaultColWidth="11.5703125" defaultRowHeight="15.75"/>
  <cols>
    <col min="1" max="1" width="4" style="25" customWidth="1"/>
    <col min="2" max="2" width="88.140625" style="26" customWidth="1"/>
    <col min="3" max="16384" width="11.5703125" style="25"/>
  </cols>
  <sheetData>
    <row r="1" spans="1:2" ht="5.25" customHeight="1"/>
    <row r="2" spans="1:2" ht="4.7" customHeight="1"/>
    <row r="3" spans="1:2" ht="18.75">
      <c r="A3" s="491" t="s">
        <v>329</v>
      </c>
      <c r="B3" s="20"/>
    </row>
    <row r="4" spans="1:2" ht="18.75">
      <c r="A4" s="491"/>
      <c r="B4" s="20"/>
    </row>
    <row r="5" spans="1:2" ht="21.4" customHeight="1">
      <c r="A5" s="409"/>
      <c r="B5" s="558" t="s">
        <v>330</v>
      </c>
    </row>
    <row r="6" spans="1:2" ht="18.600000000000001" customHeight="1"/>
    <row r="7" spans="1:2" ht="20.100000000000001" customHeight="1"/>
    <row r="8" spans="1:2" ht="16.7" customHeight="1">
      <c r="A8" s="27"/>
      <c r="B8" s="718" t="s">
        <v>604</v>
      </c>
    </row>
    <row r="9" spans="1:2" ht="16.7" customHeight="1">
      <c r="A9" s="27"/>
      <c r="B9" s="701"/>
    </row>
    <row r="10" spans="1:2" ht="16.7" customHeight="1">
      <c r="A10" s="27"/>
      <c r="B10" s="706" t="s">
        <v>553</v>
      </c>
    </row>
    <row r="11" spans="1:2" ht="20.100000000000001" customHeight="1">
      <c r="A11" s="27"/>
      <c r="B11" s="21" t="s">
        <v>331</v>
      </c>
    </row>
    <row r="12" spans="1:2" ht="20.100000000000001" customHeight="1">
      <c r="A12" s="27"/>
      <c r="B12" s="21" t="s">
        <v>332</v>
      </c>
    </row>
    <row r="13" spans="1:2" ht="20.100000000000001" customHeight="1">
      <c r="A13" s="27"/>
      <c r="B13" s="21" t="s">
        <v>333</v>
      </c>
    </row>
    <row r="14" spans="1:2" ht="20.100000000000001" customHeight="1">
      <c r="A14" s="27"/>
      <c r="B14" s="22" t="s">
        <v>334</v>
      </c>
    </row>
    <row r="15" spans="1:2" ht="20.100000000000001" customHeight="1">
      <c r="A15" s="27"/>
      <c r="B15" s="22" t="s">
        <v>335</v>
      </c>
    </row>
    <row r="16" spans="1:2" ht="20.100000000000001" customHeight="1">
      <c r="A16" s="27"/>
      <c r="B16" s="22" t="s">
        <v>336</v>
      </c>
    </row>
    <row r="17" spans="1:2" ht="20.100000000000001" customHeight="1">
      <c r="A17" s="27"/>
      <c r="B17" s="22" t="s">
        <v>337</v>
      </c>
    </row>
    <row r="18" spans="1:2" ht="20.100000000000001" customHeight="1">
      <c r="A18" s="27"/>
      <c r="B18" s="22" t="s">
        <v>338</v>
      </c>
    </row>
    <row r="19" spans="1:2" ht="20.100000000000001" customHeight="1">
      <c r="A19" s="27"/>
      <c r="B19" s="22" t="s">
        <v>339</v>
      </c>
    </row>
    <row r="20" spans="1:2" ht="20.100000000000001" customHeight="1">
      <c r="A20" s="27"/>
      <c r="B20" s="22" t="s">
        <v>340</v>
      </c>
    </row>
    <row r="21" spans="1:2" ht="20.100000000000001" customHeight="1">
      <c r="A21" s="27"/>
      <c r="B21" s="22" t="s">
        <v>341</v>
      </c>
    </row>
    <row r="22" spans="1:2" ht="20.100000000000001" customHeight="1">
      <c r="A22" s="27"/>
      <c r="B22" s="22" t="s">
        <v>342</v>
      </c>
    </row>
    <row r="23" spans="1:2" ht="20.100000000000001" customHeight="1">
      <c r="A23" s="27"/>
      <c r="B23" s="22" t="s">
        <v>343</v>
      </c>
    </row>
    <row r="24" spans="1:2" ht="20.100000000000001" customHeight="1">
      <c r="A24" s="27"/>
      <c r="B24" s="21" t="s">
        <v>520</v>
      </c>
    </row>
    <row r="25" spans="1:2" ht="20.100000000000001" customHeight="1">
      <c r="A25" s="27"/>
      <c r="B25" s="23" t="s">
        <v>344</v>
      </c>
    </row>
    <row r="26" spans="1:2" ht="20.100000000000001" customHeight="1">
      <c r="A26" s="27"/>
      <c r="B26" s="22" t="s">
        <v>345</v>
      </c>
    </row>
    <row r="27" spans="1:2" ht="20.100000000000001" customHeight="1">
      <c r="A27" s="27"/>
      <c r="B27" s="21" t="s">
        <v>521</v>
      </c>
    </row>
    <row r="28" spans="1:2" ht="20.100000000000001" customHeight="1">
      <c r="A28" s="27"/>
      <c r="B28" s="22" t="s">
        <v>346</v>
      </c>
    </row>
    <row r="29" spans="1:2" ht="20.100000000000001" customHeight="1">
      <c r="A29" s="27"/>
      <c r="B29" s="22" t="s">
        <v>347</v>
      </c>
    </row>
    <row r="30" spans="1:2" ht="20.100000000000001" customHeight="1">
      <c r="A30" s="27"/>
      <c r="B30" s="21" t="s">
        <v>348</v>
      </c>
    </row>
    <row r="31" spans="1:2" ht="20.100000000000001" customHeight="1">
      <c r="A31" s="27"/>
      <c r="B31" s="706" t="s">
        <v>572</v>
      </c>
    </row>
    <row r="32" spans="1:2" ht="20.100000000000001" customHeight="1">
      <c r="A32" s="27"/>
      <c r="B32" s="24" t="s">
        <v>627</v>
      </c>
    </row>
    <row r="33" spans="1:2" ht="20.100000000000001" customHeight="1">
      <c r="A33" s="27"/>
      <c r="B33" s="24" t="s">
        <v>630</v>
      </c>
    </row>
    <row r="34" spans="1:2" ht="18.600000000000001" customHeight="1">
      <c r="A34" s="27"/>
      <c r="B34" s="24" t="s">
        <v>629</v>
      </c>
    </row>
    <row r="35" spans="1:2" ht="18.600000000000001" customHeight="1">
      <c r="A35" s="27"/>
      <c r="B35" s="21" t="s">
        <v>524</v>
      </c>
    </row>
    <row r="36" spans="1:2" ht="18.600000000000001" customHeight="1">
      <c r="A36" s="27"/>
      <c r="B36" s="21" t="s">
        <v>525</v>
      </c>
    </row>
    <row r="37" spans="1:2" ht="18.600000000000001" customHeight="1">
      <c r="A37" s="27"/>
      <c r="B37" s="21"/>
    </row>
    <row r="38" spans="1:2" ht="18.75">
      <c r="B38" s="718" t="s">
        <v>573</v>
      </c>
    </row>
    <row r="39" spans="1:2" ht="18.600000000000001" customHeight="1">
      <c r="B39" s="705" t="s">
        <v>574</v>
      </c>
    </row>
    <row r="40" spans="1:2" ht="18.600000000000001" customHeight="1">
      <c r="B40" s="705" t="s">
        <v>575</v>
      </c>
    </row>
    <row r="41" spans="1:2" ht="18.600000000000001" customHeight="1">
      <c r="B41" s="705" t="s">
        <v>576</v>
      </c>
    </row>
    <row r="42" spans="1:2" ht="18.600000000000001" customHeight="1">
      <c r="B42" s="705" t="s">
        <v>577</v>
      </c>
    </row>
    <row r="43" spans="1:2" ht="18.600000000000001" customHeight="1">
      <c r="B43" s="705"/>
    </row>
    <row r="44" spans="1:2" ht="18.600000000000001" customHeight="1">
      <c r="B44" s="718" t="s">
        <v>614</v>
      </c>
    </row>
    <row r="45" spans="1:2" ht="18.600000000000001" customHeight="1">
      <c r="A45" s="27"/>
      <c r="B45" s="24" t="s">
        <v>522</v>
      </c>
    </row>
    <row r="46" spans="1:2" ht="18.600000000000001" customHeight="1">
      <c r="A46" s="27"/>
      <c r="B46" s="24" t="s">
        <v>523</v>
      </c>
    </row>
    <row r="47" spans="1:2" ht="18.600000000000001" customHeight="1">
      <c r="A47" s="27"/>
      <c r="B47" s="24"/>
    </row>
    <row r="48" spans="1:2" ht="18.600000000000001" customHeight="1">
      <c r="A48" s="27"/>
      <c r="B48" s="24" t="s">
        <v>540</v>
      </c>
    </row>
    <row r="49" spans="2:2" ht="18.600000000000001" customHeight="1">
      <c r="B49" s="21"/>
    </row>
    <row r="50" spans="2:2" ht="18.600000000000001" customHeight="1">
      <c r="B50" s="21"/>
    </row>
    <row r="51" spans="2:2" ht="4.1500000000000004" customHeight="1"/>
    <row r="53" spans="2:2" ht="18.600000000000001" customHeight="1"/>
    <row r="54" spans="2:2" ht="18.600000000000001" customHeight="1"/>
    <row r="55" spans="2:2" ht="18.600000000000001" customHeight="1"/>
    <row r="56" spans="2:2" ht="18.600000000000001" customHeight="1"/>
    <row r="57" spans="2:2" ht="18.600000000000001" customHeight="1"/>
    <row r="58" spans="2:2" ht="18.600000000000001" customHeight="1"/>
    <row r="59" spans="2:2" ht="18.600000000000001" customHeight="1"/>
    <row r="60" spans="2:2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M285"/>
  <sheetViews>
    <sheetView showGridLines="0" showRowColHeaders="0" zoomScaleNormal="100" workbookViewId="0">
      <pane ySplit="4" topLeftCell="A166" activePane="bottomLeft" state="frozen"/>
      <selection activeCell="L32" sqref="L32"/>
      <selection pane="bottomLeft" activeCell="M191" sqref="M191"/>
    </sheetView>
  </sheetViews>
  <sheetFormatPr baseColWidth="10" defaultRowHeight="15"/>
  <cols>
    <col min="1" max="1" width="3.28515625" style="332" customWidth="1"/>
    <col min="2" max="2" width="19.5703125" style="466" customWidth="1"/>
    <col min="3" max="3" width="17.5703125" style="466" customWidth="1"/>
    <col min="4" max="4" width="19.42578125" style="466" customWidth="1"/>
    <col min="5" max="6" width="11.42578125" style="445"/>
    <col min="7" max="8" width="11.42578125" style="466"/>
    <col min="9" max="9" width="17.140625" style="466" customWidth="1"/>
    <col min="10" max="16384" width="11.42578125" style="466"/>
  </cols>
  <sheetData>
    <row r="1" spans="1:9" s="445" customFormat="1" ht="32.25" customHeight="1">
      <c r="A1" s="332"/>
      <c r="B1" s="1126" t="s">
        <v>517</v>
      </c>
      <c r="C1" s="1126"/>
      <c r="D1" s="1126"/>
      <c r="E1" s="1126"/>
      <c r="F1" s="477"/>
    </row>
    <row r="2" spans="1:9" s="445" customFormat="1" ht="31.5" customHeight="1">
      <c r="A2" s="442"/>
      <c r="B2" s="1127" t="s">
        <v>643</v>
      </c>
      <c r="C2" s="1127"/>
      <c r="D2" s="1127"/>
      <c r="E2" s="1127"/>
    </row>
    <row r="3" spans="1:9" s="445" customFormat="1" ht="15" customHeight="1">
      <c r="A3" s="442"/>
      <c r="B3" s="1131" t="s">
        <v>519</v>
      </c>
      <c r="C3" s="1129" t="s">
        <v>14</v>
      </c>
      <c r="D3" s="1128" t="s">
        <v>518</v>
      </c>
      <c r="E3" s="1128"/>
    </row>
    <row r="4" spans="1:9" s="445" customFormat="1" ht="20.25" customHeight="1">
      <c r="A4" s="442"/>
      <c r="B4" s="1132"/>
      <c r="C4" s="1130"/>
      <c r="D4" s="539" t="s">
        <v>11</v>
      </c>
      <c r="E4" s="539" t="s">
        <v>8</v>
      </c>
      <c r="I4" s="445">
        <f>SUM(I5:I12)</f>
        <v>2955439</v>
      </c>
    </row>
    <row r="5" spans="1:9" s="445" customFormat="1">
      <c r="A5" s="443"/>
      <c r="B5" s="478">
        <v>43832</v>
      </c>
      <c r="C5" s="565">
        <v>19153282</v>
      </c>
      <c r="D5" s="575"/>
      <c r="E5" s="575"/>
      <c r="I5" s="445">
        <v>271872</v>
      </c>
    </row>
    <row r="6" spans="1:9" s="445" customFormat="1">
      <c r="A6" s="443"/>
      <c r="B6" s="478">
        <v>43833</v>
      </c>
      <c r="C6" s="565">
        <v>19101342</v>
      </c>
      <c r="D6" s="576">
        <f>C6-C5</f>
        <v>-51940</v>
      </c>
      <c r="E6" s="577">
        <f>C6/C5-1</f>
        <v>-2.7118067806864987E-3</v>
      </c>
      <c r="I6" s="445">
        <v>367625</v>
      </c>
    </row>
    <row r="7" spans="1:9" s="445" customFormat="1">
      <c r="A7" s="443"/>
      <c r="B7" s="478">
        <v>43837</v>
      </c>
      <c r="C7" s="565">
        <v>19139784</v>
      </c>
      <c r="D7" s="576">
        <f t="shared" ref="D7:D70" si="0">C7-C6</f>
        <v>38442</v>
      </c>
      <c r="E7" s="577">
        <f t="shared" ref="E7:E70" si="1">C7/C6-1</f>
        <v>2.0125287532153369E-3</v>
      </c>
      <c r="I7" s="445">
        <v>280043</v>
      </c>
    </row>
    <row r="8" spans="1:9" s="445" customFormat="1">
      <c r="A8" s="443"/>
      <c r="B8" s="478">
        <v>43838</v>
      </c>
      <c r="C8" s="565">
        <v>19155356</v>
      </c>
      <c r="D8" s="576">
        <f t="shared" si="0"/>
        <v>15572</v>
      </c>
      <c r="E8" s="577">
        <f t="shared" si="1"/>
        <v>8.1359329864949537E-4</v>
      </c>
      <c r="I8" s="445">
        <v>317534</v>
      </c>
    </row>
    <row r="9" spans="1:9" s="445" customFormat="1">
      <c r="A9" s="443"/>
      <c r="B9" s="478">
        <v>43839</v>
      </c>
      <c r="C9" s="565">
        <v>19155932</v>
      </c>
      <c r="D9" s="576">
        <f t="shared" si="0"/>
        <v>576</v>
      </c>
      <c r="E9" s="577">
        <f t="shared" si="1"/>
        <v>3.0069918825814668E-5</v>
      </c>
      <c r="I9" s="445">
        <v>202755</v>
      </c>
    </row>
    <row r="10" spans="1:9" s="445" customFormat="1">
      <c r="A10" s="443"/>
      <c r="B10" s="478">
        <v>43840</v>
      </c>
      <c r="C10" s="565">
        <v>19135186</v>
      </c>
      <c r="D10" s="576">
        <f t="shared" si="0"/>
        <v>-20746</v>
      </c>
      <c r="E10" s="577">
        <f t="shared" si="1"/>
        <v>-1.0830065590126114E-3</v>
      </c>
      <c r="I10" s="445">
        <v>221414</v>
      </c>
    </row>
    <row r="11" spans="1:9" s="445" customFormat="1" ht="15" customHeight="1">
      <c r="A11" s="443"/>
      <c r="B11" s="478">
        <v>43843</v>
      </c>
      <c r="C11" s="565">
        <v>19163621</v>
      </c>
      <c r="D11" s="576">
        <f t="shared" si="0"/>
        <v>28435</v>
      </c>
      <c r="E11" s="577">
        <f t="shared" si="1"/>
        <v>1.4860059369163903E-3</v>
      </c>
      <c r="I11" s="445">
        <v>585366</v>
      </c>
    </row>
    <row r="12" spans="1:9" s="445" customFormat="1" ht="15" customHeight="1">
      <c r="A12" s="443"/>
      <c r="B12" s="478">
        <v>43844</v>
      </c>
      <c r="C12" s="565">
        <v>19172293</v>
      </c>
      <c r="D12" s="576">
        <f t="shared" si="0"/>
        <v>8672</v>
      </c>
      <c r="E12" s="577">
        <f t="shared" si="1"/>
        <v>4.5252408195706195E-4</v>
      </c>
      <c r="I12" s="445">
        <v>708830</v>
      </c>
    </row>
    <row r="13" spans="1:9" s="445" customFormat="1" ht="15" customHeight="1">
      <c r="A13" s="443"/>
      <c r="B13" s="478">
        <v>43845</v>
      </c>
      <c r="C13" s="565">
        <v>19178259</v>
      </c>
      <c r="D13" s="576">
        <f t="shared" si="0"/>
        <v>5966</v>
      </c>
      <c r="E13" s="577">
        <f t="shared" si="1"/>
        <v>3.1117821952753033E-4</v>
      </c>
      <c r="I13" s="445">
        <f>SUM(I14:I16)</f>
        <v>566685</v>
      </c>
    </row>
    <row r="14" spans="1:9" s="445" customFormat="1" ht="15" customHeight="1">
      <c r="A14" s="443"/>
      <c r="B14" s="478">
        <v>43846</v>
      </c>
      <c r="C14" s="565">
        <v>19183972</v>
      </c>
      <c r="D14" s="576">
        <f t="shared" si="0"/>
        <v>5713</v>
      </c>
      <c r="E14" s="577">
        <f t="shared" si="1"/>
        <v>2.9788939652974911E-4</v>
      </c>
      <c r="I14" s="445">
        <v>101155</v>
      </c>
    </row>
    <row r="15" spans="1:9" s="445" customFormat="1" ht="15" customHeight="1">
      <c r="A15" s="443"/>
      <c r="B15" s="478">
        <v>43847</v>
      </c>
      <c r="C15" s="565">
        <v>19162071</v>
      </c>
      <c r="D15" s="576">
        <f t="shared" si="0"/>
        <v>-21901</v>
      </c>
      <c r="E15" s="577">
        <f t="shared" si="1"/>
        <v>-1.1416301066328183E-3</v>
      </c>
      <c r="I15" s="445">
        <v>54426</v>
      </c>
    </row>
    <row r="16" spans="1:9" s="445" customFormat="1">
      <c r="A16" s="443"/>
      <c r="B16" s="478">
        <v>43850</v>
      </c>
      <c r="C16" s="565">
        <v>19180257</v>
      </c>
      <c r="D16" s="576">
        <f t="shared" si="0"/>
        <v>18186</v>
      </c>
      <c r="E16" s="577">
        <f t="shared" si="1"/>
        <v>9.4906234300040637E-4</v>
      </c>
      <c r="I16" s="445">
        <v>411104</v>
      </c>
    </row>
    <row r="17" spans="1:9" s="445" customFormat="1">
      <c r="A17" s="443"/>
      <c r="B17" s="478">
        <v>43851</v>
      </c>
      <c r="C17" s="565">
        <v>19181859</v>
      </c>
      <c r="D17" s="576">
        <f t="shared" si="0"/>
        <v>1602</v>
      </c>
      <c r="E17" s="577">
        <f t="shared" si="1"/>
        <v>8.3523385531192318E-5</v>
      </c>
      <c r="I17" s="445">
        <v>352250</v>
      </c>
    </row>
    <row r="18" spans="1:9" s="445" customFormat="1">
      <c r="A18" s="443"/>
      <c r="B18" s="478">
        <v>43852</v>
      </c>
      <c r="C18" s="565">
        <v>19188440</v>
      </c>
      <c r="D18" s="576">
        <f t="shared" si="0"/>
        <v>6581</v>
      </c>
      <c r="E18" s="577">
        <f t="shared" si="1"/>
        <v>3.4308457798593039E-4</v>
      </c>
      <c r="F18" s="461"/>
      <c r="I18" s="445">
        <v>495696</v>
      </c>
    </row>
    <row r="19" spans="1:9" s="445" customFormat="1">
      <c r="A19" s="443"/>
      <c r="B19" s="478">
        <v>43853</v>
      </c>
      <c r="C19" s="565">
        <v>19189141</v>
      </c>
      <c r="D19" s="576">
        <f t="shared" si="0"/>
        <v>701</v>
      </c>
      <c r="E19" s="577">
        <f t="shared" si="1"/>
        <v>3.6532412223122535E-5</v>
      </c>
      <c r="I19" s="445">
        <f>SUM(I20:I21)</f>
        <v>754651</v>
      </c>
    </row>
    <row r="20" spans="1:9" s="445" customFormat="1">
      <c r="A20" s="443"/>
      <c r="B20" s="478">
        <v>43854</v>
      </c>
      <c r="C20" s="565">
        <v>19176279</v>
      </c>
      <c r="D20" s="576">
        <f t="shared" si="0"/>
        <v>-12862</v>
      </c>
      <c r="E20" s="577">
        <f t="shared" si="1"/>
        <v>-6.7027492267635047E-4</v>
      </c>
      <c r="F20" s="461"/>
      <c r="I20" s="445">
        <v>397780</v>
      </c>
    </row>
    <row r="21" spans="1:9" s="445" customFormat="1">
      <c r="A21" s="443"/>
      <c r="B21" s="478">
        <v>43857</v>
      </c>
      <c r="C21" s="565">
        <v>19195488</v>
      </c>
      <c r="D21" s="576">
        <f t="shared" si="0"/>
        <v>19209</v>
      </c>
      <c r="E21" s="577">
        <f t="shared" si="1"/>
        <v>1.0017063268634718E-3</v>
      </c>
      <c r="F21" s="461"/>
      <c r="I21" s="445">
        <v>356871</v>
      </c>
    </row>
    <row r="22" spans="1:9" s="445" customFormat="1">
      <c r="A22" s="443"/>
      <c r="B22" s="478">
        <v>43858</v>
      </c>
      <c r="C22" s="565">
        <v>19199237</v>
      </c>
      <c r="D22" s="576">
        <f t="shared" si="0"/>
        <v>3749</v>
      </c>
      <c r="E22" s="577">
        <f t="shared" si="1"/>
        <v>1.9530631365038964E-4</v>
      </c>
      <c r="I22" s="445">
        <v>210839</v>
      </c>
    </row>
    <row r="23" spans="1:9" s="445" customFormat="1">
      <c r="A23" s="443"/>
      <c r="B23" s="478">
        <v>43859</v>
      </c>
      <c r="C23" s="565">
        <v>19201590</v>
      </c>
      <c r="D23" s="576">
        <f t="shared" si="0"/>
        <v>2353</v>
      </c>
      <c r="E23" s="577">
        <f t="shared" si="1"/>
        <v>1.2255695369556285E-4</v>
      </c>
      <c r="F23" s="461"/>
      <c r="I23" s="445">
        <f>SUM(I24:I28)</f>
        <v>696145</v>
      </c>
    </row>
    <row r="24" spans="1:9" s="445" customFormat="1">
      <c r="A24" s="443"/>
      <c r="B24" s="478">
        <v>43860</v>
      </c>
      <c r="C24" s="565">
        <v>19199383</v>
      </c>
      <c r="D24" s="576">
        <f t="shared" si="0"/>
        <v>-2207</v>
      </c>
      <c r="E24" s="577">
        <f t="shared" si="1"/>
        <v>-1.1493839833054409E-4</v>
      </c>
      <c r="F24" s="461"/>
      <c r="I24" s="445">
        <v>142338</v>
      </c>
    </row>
    <row r="25" spans="1:9" s="445" customFormat="1">
      <c r="A25" s="443"/>
      <c r="B25" s="529">
        <v>43861</v>
      </c>
      <c r="C25" s="566">
        <v>19041595</v>
      </c>
      <c r="D25" s="578">
        <f t="shared" si="0"/>
        <v>-157788</v>
      </c>
      <c r="E25" s="579">
        <f t="shared" si="1"/>
        <v>-8.2183891013580812E-3</v>
      </c>
      <c r="I25" s="445">
        <v>161805</v>
      </c>
    </row>
    <row r="26" spans="1:9" s="445" customFormat="1">
      <c r="A26" s="444"/>
      <c r="B26" s="478">
        <v>43864</v>
      </c>
      <c r="C26" s="565">
        <v>19166876</v>
      </c>
      <c r="D26" s="576">
        <f t="shared" si="0"/>
        <v>125281</v>
      </c>
      <c r="E26" s="577">
        <f t="shared" si="1"/>
        <v>6.5793332963965945E-3</v>
      </c>
      <c r="F26" s="461"/>
      <c r="I26" s="445">
        <v>78706</v>
      </c>
    </row>
    <row r="27" spans="1:9" s="445" customFormat="1">
      <c r="A27" s="332"/>
      <c r="B27" s="478">
        <v>43865</v>
      </c>
      <c r="C27" s="565">
        <v>19177908</v>
      </c>
      <c r="D27" s="576">
        <f t="shared" si="0"/>
        <v>11032</v>
      </c>
      <c r="E27" s="577">
        <f t="shared" si="1"/>
        <v>5.7557632240112788E-4</v>
      </c>
      <c r="I27" s="445">
        <v>89318</v>
      </c>
    </row>
    <row r="28" spans="1:9" s="445" customFormat="1">
      <c r="A28" s="332"/>
      <c r="B28" s="478">
        <v>43866</v>
      </c>
      <c r="C28" s="565">
        <v>19189372</v>
      </c>
      <c r="D28" s="576">
        <f t="shared" si="0"/>
        <v>11464</v>
      </c>
      <c r="E28" s="577">
        <f t="shared" si="1"/>
        <v>5.9777114375569873E-4</v>
      </c>
      <c r="I28" s="445">
        <v>223978</v>
      </c>
    </row>
    <row r="29" spans="1:9" s="445" customFormat="1">
      <c r="A29" s="332"/>
      <c r="B29" s="478">
        <v>43867</v>
      </c>
      <c r="C29" s="565">
        <v>19196858</v>
      </c>
      <c r="D29" s="576">
        <f t="shared" si="0"/>
        <v>7486</v>
      </c>
      <c r="E29" s="577">
        <f t="shared" si="1"/>
        <v>3.9011177645620343E-4</v>
      </c>
      <c r="I29" s="445">
        <f>SUM(I30:I38)</f>
        <v>889500</v>
      </c>
    </row>
    <row r="30" spans="1:9" s="445" customFormat="1">
      <c r="A30" s="332"/>
      <c r="B30" s="478">
        <v>43868</v>
      </c>
      <c r="C30" s="565">
        <v>19186030</v>
      </c>
      <c r="D30" s="576">
        <f t="shared" si="0"/>
        <v>-10828</v>
      </c>
      <c r="E30" s="577">
        <f t="shared" si="1"/>
        <v>-5.6405063787001719E-4</v>
      </c>
      <c r="I30" s="445">
        <v>52218</v>
      </c>
    </row>
    <row r="31" spans="1:9" s="445" customFormat="1">
      <c r="A31" s="332"/>
      <c r="B31" s="478">
        <v>43871</v>
      </c>
      <c r="C31" s="565">
        <v>19212891</v>
      </c>
      <c r="D31" s="576">
        <f t="shared" si="0"/>
        <v>26861</v>
      </c>
      <c r="E31" s="577">
        <f t="shared" si="1"/>
        <v>1.4000290836613249E-3</v>
      </c>
      <c r="I31" s="445">
        <v>141864</v>
      </c>
    </row>
    <row r="32" spans="1:9" s="445" customFormat="1">
      <c r="A32" s="332"/>
      <c r="B32" s="478">
        <v>43872</v>
      </c>
      <c r="C32" s="565">
        <v>19222688</v>
      </c>
      <c r="D32" s="576">
        <f t="shared" si="0"/>
        <v>9797</v>
      </c>
      <c r="E32" s="577">
        <f t="shared" si="1"/>
        <v>5.0991805449784877E-4</v>
      </c>
      <c r="I32" s="445">
        <v>153213</v>
      </c>
    </row>
    <row r="33" spans="1:9" s="445" customFormat="1">
      <c r="A33" s="332"/>
      <c r="B33" s="478">
        <v>43873</v>
      </c>
      <c r="C33" s="565">
        <v>19235712</v>
      </c>
      <c r="D33" s="576">
        <f t="shared" si="0"/>
        <v>13024</v>
      </c>
      <c r="E33" s="577">
        <f t="shared" si="1"/>
        <v>6.7753271550774485E-4</v>
      </c>
      <c r="I33" s="445">
        <v>62029</v>
      </c>
    </row>
    <row r="34" spans="1:9" s="445" customFormat="1">
      <c r="A34" s="332"/>
      <c r="B34" s="478">
        <v>43874</v>
      </c>
      <c r="C34" s="565">
        <v>19244730</v>
      </c>
      <c r="D34" s="576">
        <f t="shared" si="0"/>
        <v>9018</v>
      </c>
      <c r="E34" s="577">
        <f t="shared" si="1"/>
        <v>4.6881550316402176E-4</v>
      </c>
      <c r="I34" s="445">
        <v>115411</v>
      </c>
    </row>
    <row r="35" spans="1:9" s="445" customFormat="1">
      <c r="A35" s="332"/>
      <c r="B35" s="478">
        <v>43875</v>
      </c>
      <c r="C35" s="565">
        <v>19252285</v>
      </c>
      <c r="D35" s="576">
        <f t="shared" si="0"/>
        <v>7555</v>
      </c>
      <c r="E35" s="577">
        <f t="shared" si="1"/>
        <v>3.9257500624856334E-4</v>
      </c>
      <c r="I35" s="445">
        <v>59982</v>
      </c>
    </row>
    <row r="36" spans="1:9" s="445" customFormat="1">
      <c r="A36" s="332"/>
      <c r="B36" s="478">
        <v>43878</v>
      </c>
      <c r="C36" s="565">
        <v>19267062</v>
      </c>
      <c r="D36" s="576">
        <f t="shared" si="0"/>
        <v>14777</v>
      </c>
      <c r="E36" s="577">
        <f t="shared" si="1"/>
        <v>7.6754525501776527E-4</v>
      </c>
      <c r="I36" s="445">
        <v>38244</v>
      </c>
    </row>
    <row r="37" spans="1:9" s="445" customFormat="1">
      <c r="A37" s="332"/>
      <c r="B37" s="478">
        <v>43879</v>
      </c>
      <c r="C37" s="565">
        <v>19274117</v>
      </c>
      <c r="D37" s="576">
        <f t="shared" si="0"/>
        <v>7055</v>
      </c>
      <c r="E37" s="577">
        <f t="shared" si="1"/>
        <v>3.6616895715591014E-4</v>
      </c>
      <c r="I37" s="445">
        <v>210903</v>
      </c>
    </row>
    <row r="38" spans="1:9" s="445" customFormat="1">
      <c r="A38" s="332"/>
      <c r="B38" s="478">
        <v>43880</v>
      </c>
      <c r="C38" s="565">
        <v>19281182</v>
      </c>
      <c r="D38" s="576">
        <f t="shared" si="0"/>
        <v>7065</v>
      </c>
      <c r="E38" s="577">
        <f t="shared" si="1"/>
        <v>3.6655375704119919E-4</v>
      </c>
      <c r="I38" s="445">
        <v>55636</v>
      </c>
    </row>
    <row r="39" spans="1:9" s="445" customFormat="1">
      <c r="A39" s="332"/>
      <c r="B39" s="478">
        <v>43881</v>
      </c>
      <c r="C39" s="565">
        <v>19289207</v>
      </c>
      <c r="D39" s="576">
        <f t="shared" si="0"/>
        <v>8025</v>
      </c>
      <c r="E39" s="577">
        <f t="shared" si="1"/>
        <v>4.1620892329108372E-4</v>
      </c>
      <c r="I39" s="445">
        <f>SUM(I40:I43)</f>
        <v>3308724</v>
      </c>
    </row>
    <row r="40" spans="1:9" s="445" customFormat="1">
      <c r="A40" s="332"/>
      <c r="B40" s="478">
        <v>43882</v>
      </c>
      <c r="C40" s="565">
        <v>19284446</v>
      </c>
      <c r="D40" s="576">
        <f t="shared" si="0"/>
        <v>-4761</v>
      </c>
      <c r="E40" s="577">
        <f t="shared" si="1"/>
        <v>-2.4682196629444153E-4</v>
      </c>
      <c r="I40" s="445">
        <v>2499926</v>
      </c>
    </row>
    <row r="41" spans="1:9" s="445" customFormat="1">
      <c r="A41" s="332"/>
      <c r="B41" s="478">
        <v>43885</v>
      </c>
      <c r="C41" s="565">
        <v>19310504</v>
      </c>
      <c r="D41" s="576">
        <f t="shared" si="0"/>
        <v>26058</v>
      </c>
      <c r="E41" s="577">
        <f t="shared" si="1"/>
        <v>1.3512444173922056E-3</v>
      </c>
      <c r="I41" s="445">
        <v>317900</v>
      </c>
    </row>
    <row r="42" spans="1:9" s="445" customFormat="1">
      <c r="A42" s="332"/>
      <c r="B42" s="478">
        <v>43886</v>
      </c>
      <c r="C42" s="565">
        <v>19313498</v>
      </c>
      <c r="D42" s="576">
        <f t="shared" si="0"/>
        <v>2994</v>
      </c>
      <c r="E42" s="577">
        <f t="shared" si="1"/>
        <v>1.5504515055630996E-4</v>
      </c>
      <c r="I42" s="445">
        <v>192275</v>
      </c>
    </row>
    <row r="43" spans="1:9" s="445" customFormat="1">
      <c r="A43" s="332"/>
      <c r="B43" s="478">
        <v>43887</v>
      </c>
      <c r="C43" s="565">
        <v>19314949</v>
      </c>
      <c r="D43" s="576">
        <f t="shared" si="0"/>
        <v>1451</v>
      </c>
      <c r="E43" s="577">
        <f t="shared" si="1"/>
        <v>7.5128803699975322E-5</v>
      </c>
      <c r="I43" s="445">
        <v>298623</v>
      </c>
    </row>
    <row r="44" spans="1:9" s="445" customFormat="1">
      <c r="A44" s="332"/>
      <c r="B44" s="478">
        <v>43888</v>
      </c>
      <c r="C44" s="565">
        <v>19304849</v>
      </c>
      <c r="D44" s="576">
        <f t="shared" si="0"/>
        <v>-10100</v>
      </c>
      <c r="E44" s="577">
        <f t="shared" si="1"/>
        <v>-5.2291103642054804E-4</v>
      </c>
      <c r="I44" s="445">
        <f>SUM(I45:I47)</f>
        <v>1824795</v>
      </c>
    </row>
    <row r="45" spans="1:9" s="445" customFormat="1">
      <c r="A45" s="332"/>
      <c r="B45" s="529">
        <v>43889</v>
      </c>
      <c r="C45" s="566">
        <v>19279415</v>
      </c>
      <c r="D45" s="578">
        <f t="shared" si="0"/>
        <v>-25434</v>
      </c>
      <c r="E45" s="579">
        <f t="shared" si="1"/>
        <v>-1.3174928226581395E-3</v>
      </c>
      <c r="I45" s="445">
        <v>631850</v>
      </c>
    </row>
    <row r="46" spans="1:9" s="445" customFormat="1">
      <c r="A46" s="332"/>
      <c r="B46" s="478">
        <v>43892</v>
      </c>
      <c r="C46" s="565">
        <v>19317663</v>
      </c>
      <c r="D46" s="576">
        <f t="shared" si="0"/>
        <v>38248</v>
      </c>
      <c r="E46" s="577">
        <f t="shared" si="1"/>
        <v>1.9838776228429111E-3</v>
      </c>
      <c r="I46" s="445">
        <v>221232</v>
      </c>
    </row>
    <row r="47" spans="1:9" s="445" customFormat="1">
      <c r="A47" s="332"/>
      <c r="B47" s="478">
        <v>43893</v>
      </c>
      <c r="C47" s="565">
        <v>19272866</v>
      </c>
      <c r="D47" s="576">
        <f t="shared" si="0"/>
        <v>-44797</v>
      </c>
      <c r="E47" s="577">
        <f t="shared" si="1"/>
        <v>-2.3189658086487652E-3</v>
      </c>
      <c r="I47" s="445">
        <v>971713</v>
      </c>
    </row>
    <row r="48" spans="1:9" s="445" customFormat="1">
      <c r="A48" s="332"/>
      <c r="B48" s="478">
        <v>43894</v>
      </c>
      <c r="C48" s="565">
        <v>19308608</v>
      </c>
      <c r="D48" s="576">
        <f t="shared" si="0"/>
        <v>35742</v>
      </c>
      <c r="E48" s="577">
        <f t="shared" si="1"/>
        <v>1.8545243867724714E-3</v>
      </c>
      <c r="I48" s="445">
        <f>SUM(I49:I50)</f>
        <v>384096</v>
      </c>
    </row>
    <row r="49" spans="1:9" s="445" customFormat="1">
      <c r="A49" s="332"/>
      <c r="B49" s="478">
        <v>43895</v>
      </c>
      <c r="C49" s="565">
        <v>19319589</v>
      </c>
      <c r="D49" s="576">
        <f t="shared" si="0"/>
        <v>10981</v>
      </c>
      <c r="E49" s="577">
        <f t="shared" si="1"/>
        <v>5.6871007998093859E-4</v>
      </c>
      <c r="I49" s="445">
        <v>141372</v>
      </c>
    </row>
    <row r="50" spans="1:9" s="445" customFormat="1">
      <c r="A50" s="332"/>
      <c r="B50" s="478">
        <v>43896</v>
      </c>
      <c r="C50" s="565">
        <v>19314068</v>
      </c>
      <c r="D50" s="576">
        <f t="shared" si="0"/>
        <v>-5521</v>
      </c>
      <c r="E50" s="577">
        <f t="shared" si="1"/>
        <v>-2.8577212486247117E-4</v>
      </c>
      <c r="I50" s="445">
        <v>242724</v>
      </c>
    </row>
    <row r="51" spans="1:9" s="445" customFormat="1">
      <c r="A51" s="332"/>
      <c r="B51" s="478">
        <v>43899</v>
      </c>
      <c r="C51" s="565">
        <v>19342767</v>
      </c>
      <c r="D51" s="576">
        <f t="shared" si="0"/>
        <v>28699</v>
      </c>
      <c r="E51" s="577">
        <f t="shared" si="1"/>
        <v>1.4859117198924299E-3</v>
      </c>
      <c r="I51" s="445">
        <f>SUM(I52:I55)</f>
        <v>985842</v>
      </c>
    </row>
    <row r="52" spans="1:9" s="445" customFormat="1">
      <c r="A52" s="332"/>
      <c r="B52" s="478">
        <v>43900</v>
      </c>
      <c r="C52" s="565">
        <v>19343026</v>
      </c>
      <c r="D52" s="576">
        <f t="shared" si="0"/>
        <v>259</v>
      </c>
      <c r="E52" s="577">
        <f t="shared" si="1"/>
        <v>1.3390018087866551E-5</v>
      </c>
      <c r="I52" s="445">
        <v>419919</v>
      </c>
    </row>
    <row r="53" spans="1:9" s="445" customFormat="1">
      <c r="A53" s="332"/>
      <c r="B53" s="478">
        <v>43901</v>
      </c>
      <c r="C53" s="565">
        <v>19344258</v>
      </c>
      <c r="D53" s="576">
        <f t="shared" si="0"/>
        <v>1232</v>
      </c>
      <c r="E53" s="577">
        <f t="shared" si="1"/>
        <v>6.3692206172971666E-5</v>
      </c>
      <c r="I53" s="445">
        <v>119329</v>
      </c>
    </row>
    <row r="54" spans="1:9" s="445" customFormat="1">
      <c r="A54" s="332"/>
      <c r="B54" s="478">
        <v>43902</v>
      </c>
      <c r="C54" s="565">
        <v>19336071</v>
      </c>
      <c r="D54" s="576">
        <f t="shared" si="0"/>
        <v>-8187</v>
      </c>
      <c r="E54" s="577">
        <f t="shared" si="1"/>
        <v>-4.2322636515701451E-4</v>
      </c>
      <c r="I54" s="445">
        <v>100069</v>
      </c>
    </row>
    <row r="55" spans="1:9" s="445" customFormat="1">
      <c r="A55" s="332"/>
      <c r="B55" s="478">
        <v>43903</v>
      </c>
      <c r="C55" s="565">
        <v>19259284</v>
      </c>
      <c r="D55" s="576">
        <f t="shared" si="0"/>
        <v>-76787</v>
      </c>
      <c r="E55" s="577">
        <f t="shared" si="1"/>
        <v>-3.9711790466636643E-3</v>
      </c>
      <c r="I55" s="445">
        <v>346525</v>
      </c>
    </row>
    <row r="56" spans="1:9" s="445" customFormat="1">
      <c r="A56" s="332"/>
      <c r="B56" s="478">
        <v>43906</v>
      </c>
      <c r="C56" s="565">
        <v>19080715</v>
      </c>
      <c r="D56" s="576">
        <f t="shared" si="0"/>
        <v>-178569</v>
      </c>
      <c r="E56" s="577">
        <f t="shared" si="1"/>
        <v>-9.2718400123286138E-3</v>
      </c>
      <c r="I56" s="445">
        <v>3107380</v>
      </c>
    </row>
    <row r="57" spans="1:9" s="445" customFormat="1">
      <c r="A57" s="332"/>
      <c r="B57" s="478">
        <v>43907</v>
      </c>
      <c r="C57" s="565">
        <v>18995729</v>
      </c>
      <c r="D57" s="576">
        <f t="shared" si="0"/>
        <v>-84986</v>
      </c>
      <c r="E57" s="577">
        <f t="shared" si="1"/>
        <v>-4.4540259628635948E-3</v>
      </c>
      <c r="I57" s="445">
        <v>577648</v>
      </c>
    </row>
    <row r="58" spans="1:9" s="445" customFormat="1">
      <c r="A58" s="332"/>
      <c r="B58" s="478">
        <v>43908</v>
      </c>
      <c r="C58" s="565">
        <v>18920190</v>
      </c>
      <c r="D58" s="576">
        <f t="shared" si="0"/>
        <v>-75539</v>
      </c>
      <c r="E58" s="577">
        <f t="shared" si="1"/>
        <v>-3.9766307468378503E-3</v>
      </c>
      <c r="I58" s="445">
        <v>276982</v>
      </c>
    </row>
    <row r="59" spans="1:9" s="445" customFormat="1">
      <c r="A59" s="332"/>
      <c r="B59" s="478">
        <v>43909</v>
      </c>
      <c r="C59" s="565">
        <v>18864361</v>
      </c>
      <c r="D59" s="576">
        <f t="shared" si="0"/>
        <v>-55829</v>
      </c>
      <c r="E59" s="577">
        <f t="shared" si="1"/>
        <v>-2.9507631794395417E-3</v>
      </c>
      <c r="I59" s="445">
        <f>SUM(I60:I62)</f>
        <v>929264</v>
      </c>
    </row>
    <row r="60" spans="1:9" s="445" customFormat="1">
      <c r="A60" s="332"/>
      <c r="B60" s="478">
        <v>43910</v>
      </c>
      <c r="C60" s="565">
        <v>18788935</v>
      </c>
      <c r="D60" s="576">
        <f t="shared" si="0"/>
        <v>-75426</v>
      </c>
      <c r="E60" s="577">
        <f t="shared" si="1"/>
        <v>-3.9983331531876498E-3</v>
      </c>
      <c r="I60" s="445">
        <v>151811</v>
      </c>
    </row>
    <row r="61" spans="1:9" s="445" customFormat="1">
      <c r="A61" s="332"/>
      <c r="B61" s="478">
        <v>43913</v>
      </c>
      <c r="C61" s="565">
        <v>18719600</v>
      </c>
      <c r="D61" s="576">
        <f t="shared" si="0"/>
        <v>-69335</v>
      </c>
      <c r="E61" s="577">
        <f t="shared" si="1"/>
        <v>-3.6902038353956446E-3</v>
      </c>
      <c r="I61" s="445">
        <v>312798</v>
      </c>
    </row>
    <row r="62" spans="1:9" s="445" customFormat="1">
      <c r="A62" s="332"/>
      <c r="B62" s="478">
        <v>43914</v>
      </c>
      <c r="C62" s="565">
        <v>18686932</v>
      </c>
      <c r="D62" s="576">
        <f t="shared" si="0"/>
        <v>-32668</v>
      </c>
      <c r="E62" s="577">
        <f t="shared" si="1"/>
        <v>-1.7451227590332685E-3</v>
      </c>
      <c r="I62" s="445">
        <v>464655</v>
      </c>
    </row>
    <row r="63" spans="1:9" s="445" customFormat="1">
      <c r="A63" s="332"/>
      <c r="B63" s="478">
        <v>43915</v>
      </c>
      <c r="C63" s="565">
        <v>18664340</v>
      </c>
      <c r="D63" s="576">
        <f t="shared" si="0"/>
        <v>-22592</v>
      </c>
      <c r="E63" s="577">
        <f t="shared" si="1"/>
        <v>-1.2089732011654197E-3</v>
      </c>
      <c r="I63" s="445">
        <v>124600</v>
      </c>
    </row>
    <row r="64" spans="1:9" s="445" customFormat="1">
      <c r="A64" s="332"/>
      <c r="B64" s="478">
        <v>43916</v>
      </c>
      <c r="C64" s="565">
        <v>18645844</v>
      </c>
      <c r="D64" s="576">
        <f t="shared" si="0"/>
        <v>-18496</v>
      </c>
      <c r="E64" s="577">
        <f t="shared" si="1"/>
        <v>-9.9098066151814823E-4</v>
      </c>
      <c r="I64" s="445">
        <v>20940</v>
      </c>
    </row>
    <row r="65" spans="1:9" s="445" customFormat="1">
      <c r="A65" s="332"/>
      <c r="B65" s="478">
        <v>43917</v>
      </c>
      <c r="C65" s="565">
        <v>18612822</v>
      </c>
      <c r="D65" s="576">
        <f t="shared" si="0"/>
        <v>-33022</v>
      </c>
      <c r="E65" s="577">
        <f t="shared" si="1"/>
        <v>-1.771011277365564E-3</v>
      </c>
      <c r="I65" s="445">
        <v>22794</v>
      </c>
    </row>
    <row r="66" spans="1:9" s="445" customFormat="1">
      <c r="A66" s="332"/>
      <c r="B66" s="478">
        <v>43920</v>
      </c>
      <c r="C66" s="565">
        <v>18565607</v>
      </c>
      <c r="D66" s="576">
        <f t="shared" si="0"/>
        <v>-47215</v>
      </c>
      <c r="E66" s="577">
        <f t="shared" si="1"/>
        <v>-2.5366921791870611E-3</v>
      </c>
    </row>
    <row r="67" spans="1:9" s="445" customFormat="1">
      <c r="A67" s="332"/>
      <c r="B67" s="529">
        <v>43921</v>
      </c>
      <c r="C67" s="566">
        <v>18445436</v>
      </c>
      <c r="D67" s="578">
        <f t="shared" si="0"/>
        <v>-120171</v>
      </c>
      <c r="E67" s="579">
        <f t="shared" si="1"/>
        <v>-6.4727751696995739E-3</v>
      </c>
    </row>
    <row r="68" spans="1:9" s="445" customFormat="1">
      <c r="A68" s="332"/>
      <c r="B68" s="478">
        <v>43922</v>
      </c>
      <c r="C68" s="565">
        <v>18470660</v>
      </c>
      <c r="D68" s="576">
        <f t="shared" si="0"/>
        <v>25224</v>
      </c>
      <c r="E68" s="577">
        <f t="shared" si="1"/>
        <v>1.3674927499680578E-3</v>
      </c>
    </row>
    <row r="69" spans="1:9" s="445" customFormat="1">
      <c r="A69" s="332"/>
      <c r="B69" s="478">
        <v>43923</v>
      </c>
      <c r="C69" s="565">
        <v>18449957</v>
      </c>
      <c r="D69" s="576">
        <f t="shared" si="0"/>
        <v>-20703</v>
      </c>
      <c r="E69" s="577">
        <f t="shared" si="1"/>
        <v>-1.1208587023960881E-3</v>
      </c>
    </row>
    <row r="70" spans="1:9" s="445" customFormat="1">
      <c r="A70" s="332"/>
      <c r="B70" s="478">
        <v>43924</v>
      </c>
      <c r="C70" s="565">
        <v>18423850</v>
      </c>
      <c r="D70" s="576">
        <f t="shared" si="0"/>
        <v>-26107</v>
      </c>
      <c r="E70" s="577">
        <f t="shared" si="1"/>
        <v>-1.4150168480067116E-3</v>
      </c>
    </row>
    <row r="71" spans="1:9" s="445" customFormat="1">
      <c r="A71" s="332"/>
      <c r="B71" s="478">
        <v>43927</v>
      </c>
      <c r="C71" s="565">
        <v>18422371</v>
      </c>
      <c r="D71" s="576">
        <f t="shared" ref="D71:D134" si="2">C71-C70</f>
        <v>-1479</v>
      </c>
      <c r="E71" s="577">
        <f t="shared" ref="E71:E134" si="3">C71/C70-1</f>
        <v>-8.0276380886701304E-5</v>
      </c>
    </row>
    <row r="72" spans="1:9">
      <c r="B72" s="478">
        <v>43928</v>
      </c>
      <c r="C72" s="565">
        <v>18422101</v>
      </c>
      <c r="D72" s="576">
        <f t="shared" si="2"/>
        <v>-270</v>
      </c>
      <c r="E72" s="577">
        <f t="shared" si="3"/>
        <v>-1.4656093941467496E-5</v>
      </c>
    </row>
    <row r="73" spans="1:9">
      <c r="B73" s="478">
        <v>43929</v>
      </c>
      <c r="C73" s="565">
        <v>18413235</v>
      </c>
      <c r="D73" s="576">
        <f t="shared" si="2"/>
        <v>-8866</v>
      </c>
      <c r="E73" s="577">
        <f t="shared" si="3"/>
        <v>-4.8126975310791575E-4</v>
      </c>
    </row>
    <row r="74" spans="1:9" s="476" customFormat="1">
      <c r="A74" s="332"/>
      <c r="B74" s="478">
        <v>43934</v>
      </c>
      <c r="C74" s="565">
        <v>18423316</v>
      </c>
      <c r="D74" s="576">
        <f t="shared" si="2"/>
        <v>10081</v>
      </c>
      <c r="E74" s="577">
        <f t="shared" si="3"/>
        <v>5.47486631219396E-4</v>
      </c>
      <c r="F74" s="475"/>
    </row>
    <row r="75" spans="1:9">
      <c r="B75" s="478">
        <v>43935</v>
      </c>
      <c r="C75" s="565">
        <v>18455661</v>
      </c>
      <c r="D75" s="576">
        <f t="shared" si="2"/>
        <v>32345</v>
      </c>
      <c r="E75" s="577">
        <f t="shared" si="3"/>
        <v>1.7556557136619855E-3</v>
      </c>
    </row>
    <row r="76" spans="1:9">
      <c r="B76" s="478">
        <v>43936</v>
      </c>
      <c r="C76" s="565">
        <v>18463413</v>
      </c>
      <c r="D76" s="576">
        <f t="shared" si="2"/>
        <v>7752</v>
      </c>
      <c r="E76" s="577">
        <f t="shared" si="3"/>
        <v>4.2003372298604624E-4</v>
      </c>
    </row>
    <row r="77" spans="1:9">
      <c r="B77" s="478">
        <v>43937</v>
      </c>
      <c r="C77" s="565">
        <v>18466784</v>
      </c>
      <c r="D77" s="576">
        <f t="shared" si="2"/>
        <v>3371</v>
      </c>
      <c r="E77" s="577">
        <f t="shared" si="3"/>
        <v>1.8257729489135066E-4</v>
      </c>
    </row>
    <row r="78" spans="1:9">
      <c r="B78" s="478">
        <v>43938</v>
      </c>
      <c r="C78" s="565">
        <v>18456537</v>
      </c>
      <c r="D78" s="576">
        <f t="shared" si="2"/>
        <v>-10247</v>
      </c>
      <c r="E78" s="577">
        <f t="shared" si="3"/>
        <v>-5.5488817110760369E-4</v>
      </c>
    </row>
    <row r="79" spans="1:9">
      <c r="B79" s="478">
        <v>43941</v>
      </c>
      <c r="C79" s="565">
        <v>18476408</v>
      </c>
      <c r="D79" s="576">
        <f t="shared" si="2"/>
        <v>19871</v>
      </c>
      <c r="E79" s="577">
        <f t="shared" si="3"/>
        <v>1.0766375078921087E-3</v>
      </c>
    </row>
    <row r="80" spans="1:9">
      <c r="B80" s="478">
        <v>43942</v>
      </c>
      <c r="C80" s="565">
        <v>18482652</v>
      </c>
      <c r="D80" s="576">
        <f t="shared" si="2"/>
        <v>6244</v>
      </c>
      <c r="E80" s="577">
        <f t="shared" si="3"/>
        <v>3.3794447492185853E-4</v>
      </c>
    </row>
    <row r="81" spans="2:6">
      <c r="B81" s="478">
        <v>43943</v>
      </c>
      <c r="C81" s="565">
        <v>18486282</v>
      </c>
      <c r="D81" s="576">
        <f t="shared" si="2"/>
        <v>3630</v>
      </c>
      <c r="E81" s="577">
        <f t="shared" si="3"/>
        <v>1.9640038669765936E-4</v>
      </c>
    </row>
    <row r="82" spans="2:6">
      <c r="B82" s="478">
        <v>43944</v>
      </c>
      <c r="C82" s="565">
        <v>18490241</v>
      </c>
      <c r="D82" s="576">
        <f t="shared" si="2"/>
        <v>3959</v>
      </c>
      <c r="E82" s="577">
        <f t="shared" si="3"/>
        <v>2.1415880164554757E-4</v>
      </c>
    </row>
    <row r="83" spans="2:6">
      <c r="B83" s="478">
        <v>43945</v>
      </c>
      <c r="C83" s="565">
        <v>18480673</v>
      </c>
      <c r="D83" s="576">
        <f t="shared" si="2"/>
        <v>-9568</v>
      </c>
      <c r="E83" s="577">
        <f t="shared" si="3"/>
        <v>-5.1746215746995006E-4</v>
      </c>
    </row>
    <row r="84" spans="2:6">
      <c r="B84" s="478">
        <v>43948</v>
      </c>
      <c r="C84" s="565">
        <v>18494205</v>
      </c>
      <c r="D84" s="576">
        <f t="shared" si="2"/>
        <v>13532</v>
      </c>
      <c r="E84" s="577">
        <f t="shared" si="3"/>
        <v>7.3222441628617574E-4</v>
      </c>
    </row>
    <row r="85" spans="2:6">
      <c r="B85" s="478">
        <v>43949</v>
      </c>
      <c r="C85" s="565">
        <v>18498378</v>
      </c>
      <c r="D85" s="576">
        <f t="shared" si="2"/>
        <v>4173</v>
      </c>
      <c r="E85" s="577">
        <f t="shared" si="3"/>
        <v>2.2563824722388048E-4</v>
      </c>
    </row>
    <row r="86" spans="2:6">
      <c r="B86" s="478">
        <v>43950</v>
      </c>
      <c r="C86" s="565">
        <v>18500250</v>
      </c>
      <c r="D86" s="576">
        <f t="shared" si="2"/>
        <v>1872</v>
      </c>
      <c r="E86" s="577">
        <f t="shared" si="3"/>
        <v>1.011980617975361E-4</v>
      </c>
    </row>
    <row r="87" spans="2:6">
      <c r="B87" s="529">
        <v>43951</v>
      </c>
      <c r="C87" s="566">
        <v>18396362</v>
      </c>
      <c r="D87" s="578">
        <f t="shared" si="2"/>
        <v>-103888</v>
      </c>
      <c r="E87" s="579">
        <f t="shared" si="3"/>
        <v>-5.6154916825448264E-3</v>
      </c>
    </row>
    <row r="88" spans="2:6">
      <c r="B88" s="478">
        <v>43955</v>
      </c>
      <c r="C88" s="565">
        <v>18479862</v>
      </c>
      <c r="D88" s="576">
        <f t="shared" si="2"/>
        <v>83500</v>
      </c>
      <c r="E88" s="577">
        <f t="shared" si="3"/>
        <v>4.5389409058160801E-3</v>
      </c>
    </row>
    <row r="89" spans="2:6">
      <c r="B89" s="478">
        <v>43956</v>
      </c>
      <c r="C89" s="565">
        <v>18496586</v>
      </c>
      <c r="D89" s="576">
        <f t="shared" si="2"/>
        <v>16724</v>
      </c>
      <c r="E89" s="577">
        <f t="shared" si="3"/>
        <v>9.0498511298409134E-4</v>
      </c>
    </row>
    <row r="90" spans="2:6">
      <c r="B90" s="478">
        <v>43957</v>
      </c>
      <c r="C90" s="565">
        <v>18507039</v>
      </c>
      <c r="D90" s="576">
        <f t="shared" si="2"/>
        <v>10453</v>
      </c>
      <c r="E90" s="577">
        <f t="shared" si="3"/>
        <v>5.6513131666569016E-4</v>
      </c>
    </row>
    <row r="91" spans="2:6">
      <c r="B91" s="478">
        <v>43958</v>
      </c>
      <c r="C91" s="565">
        <v>18513251</v>
      </c>
      <c r="D91" s="576">
        <f t="shared" si="2"/>
        <v>6212</v>
      </c>
      <c r="E91" s="577">
        <f t="shared" si="3"/>
        <v>3.3565607118468677E-4</v>
      </c>
    </row>
    <row r="92" spans="2:6">
      <c r="B92" s="478">
        <v>43959</v>
      </c>
      <c r="C92" s="565">
        <v>18506641</v>
      </c>
      <c r="D92" s="576">
        <f t="shared" si="2"/>
        <v>-6610</v>
      </c>
      <c r="E92" s="577">
        <f t="shared" si="3"/>
        <v>-3.5704155904325852E-4</v>
      </c>
    </row>
    <row r="93" spans="2:6">
      <c r="B93" s="478">
        <v>43962</v>
      </c>
      <c r="C93" s="565">
        <v>18538144</v>
      </c>
      <c r="D93" s="576">
        <f t="shared" si="2"/>
        <v>31503</v>
      </c>
      <c r="E93" s="577">
        <f t="shared" si="3"/>
        <v>1.7022538017568145E-3</v>
      </c>
    </row>
    <row r="94" spans="2:6">
      <c r="B94" s="478">
        <v>43963</v>
      </c>
      <c r="C94" s="565">
        <v>18546658</v>
      </c>
      <c r="D94" s="576">
        <f t="shared" si="2"/>
        <v>8514</v>
      </c>
      <c r="E94" s="577">
        <f t="shared" si="3"/>
        <v>4.5926927744233126E-4</v>
      </c>
    </row>
    <row r="95" spans="2:6">
      <c r="B95" s="478">
        <v>43964</v>
      </c>
      <c r="C95" s="565">
        <v>18550346</v>
      </c>
      <c r="D95" s="576">
        <f t="shared" si="2"/>
        <v>3688</v>
      </c>
      <c r="E95" s="577">
        <f t="shared" si="3"/>
        <v>1.9884984130302819E-4</v>
      </c>
      <c r="F95" s="461"/>
    </row>
    <row r="96" spans="2:6">
      <c r="B96" s="478">
        <v>43965</v>
      </c>
      <c r="C96" s="565">
        <v>18550999</v>
      </c>
      <c r="D96" s="576">
        <f t="shared" si="2"/>
        <v>653</v>
      </c>
      <c r="E96" s="577">
        <f t="shared" si="3"/>
        <v>3.520149974556297E-5</v>
      </c>
      <c r="F96" s="479"/>
    </row>
    <row r="97" spans="2:6">
      <c r="B97" s="478">
        <v>43966</v>
      </c>
      <c r="C97" s="565">
        <v>18538117</v>
      </c>
      <c r="D97" s="576">
        <f t="shared" si="2"/>
        <v>-12882</v>
      </c>
      <c r="E97" s="577">
        <f t="shared" si="3"/>
        <v>-6.9441004228398828E-4</v>
      </c>
      <c r="F97" s="479"/>
    </row>
    <row r="98" spans="2:6">
      <c r="B98" s="478">
        <v>43969</v>
      </c>
      <c r="C98" s="565">
        <v>18567497</v>
      </c>
      <c r="D98" s="576">
        <f t="shared" si="2"/>
        <v>29380</v>
      </c>
      <c r="E98" s="577">
        <f t="shared" si="3"/>
        <v>1.5848427324092196E-3</v>
      </c>
      <c r="F98" s="479"/>
    </row>
    <row r="99" spans="2:6">
      <c r="B99" s="478">
        <v>43970</v>
      </c>
      <c r="C99" s="565">
        <v>18575845</v>
      </c>
      <c r="D99" s="576">
        <f t="shared" si="2"/>
        <v>8348</v>
      </c>
      <c r="E99" s="577">
        <f t="shared" si="3"/>
        <v>4.4960287323592141E-4</v>
      </c>
      <c r="F99" s="479"/>
    </row>
    <row r="100" spans="2:6">
      <c r="B100" s="478">
        <v>43971</v>
      </c>
      <c r="C100" s="565">
        <v>18581845</v>
      </c>
      <c r="D100" s="576">
        <f t="shared" si="2"/>
        <v>6000</v>
      </c>
      <c r="E100" s="577">
        <f t="shared" si="3"/>
        <v>3.2300011116581651E-4</v>
      </c>
      <c r="F100" s="479"/>
    </row>
    <row r="101" spans="2:6">
      <c r="B101" s="478">
        <v>43972</v>
      </c>
      <c r="C101" s="565">
        <v>18586088</v>
      </c>
      <c r="D101" s="576">
        <f t="shared" si="2"/>
        <v>4243</v>
      </c>
      <c r="E101" s="577">
        <f t="shared" si="3"/>
        <v>2.2834115772685237E-4</v>
      </c>
      <c r="F101" s="479"/>
    </row>
    <row r="102" spans="2:6">
      <c r="B102" s="478">
        <v>43973</v>
      </c>
      <c r="C102" s="565">
        <v>18577040</v>
      </c>
      <c r="D102" s="576">
        <f t="shared" si="2"/>
        <v>-9048</v>
      </c>
      <c r="E102" s="577">
        <f t="shared" si="3"/>
        <v>-4.8681573013109602E-4</v>
      </c>
      <c r="F102" s="479"/>
    </row>
    <row r="103" spans="2:6">
      <c r="B103" s="478">
        <v>43976</v>
      </c>
      <c r="C103" s="565">
        <v>18599696</v>
      </c>
      <c r="D103" s="576">
        <f t="shared" si="2"/>
        <v>22656</v>
      </c>
      <c r="E103" s="577">
        <f t="shared" si="3"/>
        <v>1.2195699637831403E-3</v>
      </c>
      <c r="F103" s="479"/>
    </row>
    <row r="104" spans="2:6">
      <c r="B104" s="478">
        <v>43977</v>
      </c>
      <c r="C104" s="565">
        <v>18606011</v>
      </c>
      <c r="D104" s="576">
        <f t="shared" si="2"/>
        <v>6315</v>
      </c>
      <c r="E104" s="577">
        <f t="shared" si="3"/>
        <v>3.3952167820383572E-4</v>
      </c>
      <c r="F104" s="479"/>
    </row>
    <row r="105" spans="2:6">
      <c r="B105" s="478">
        <v>43978</v>
      </c>
      <c r="C105" s="565">
        <v>18608596</v>
      </c>
      <c r="D105" s="576">
        <f t="shared" si="2"/>
        <v>2585</v>
      </c>
      <c r="E105" s="577">
        <f t="shared" si="3"/>
        <v>1.3893359516981008E-4</v>
      </c>
      <c r="F105" s="479"/>
    </row>
    <row r="106" spans="2:6">
      <c r="B106" s="478">
        <v>43979</v>
      </c>
      <c r="C106" s="565">
        <v>18608140</v>
      </c>
      <c r="D106" s="576">
        <f t="shared" si="2"/>
        <v>-456</v>
      </c>
      <c r="E106" s="577">
        <f t="shared" si="3"/>
        <v>-2.4504804123859358E-5</v>
      </c>
      <c r="F106" s="479"/>
    </row>
    <row r="107" spans="2:6">
      <c r="B107" s="530">
        <v>43980</v>
      </c>
      <c r="C107" s="567">
        <v>18584176</v>
      </c>
      <c r="D107" s="572">
        <f t="shared" si="2"/>
        <v>-23964</v>
      </c>
      <c r="E107" s="573">
        <f t="shared" si="3"/>
        <v>-1.2878235008979555E-3</v>
      </c>
      <c r="F107" s="479"/>
    </row>
    <row r="108" spans="2:6">
      <c r="B108" s="507">
        <v>43983</v>
      </c>
      <c r="C108" s="568">
        <v>18593260</v>
      </c>
      <c r="D108" s="570">
        <f t="shared" si="2"/>
        <v>9084</v>
      </c>
      <c r="E108" s="571">
        <f t="shared" si="3"/>
        <v>4.8880294719544359E-4</v>
      </c>
    </row>
    <row r="109" spans="2:6">
      <c r="B109" s="507">
        <v>43984</v>
      </c>
      <c r="C109" s="568">
        <v>18596186</v>
      </c>
      <c r="D109" s="570">
        <f t="shared" si="2"/>
        <v>2926</v>
      </c>
      <c r="E109" s="571">
        <f t="shared" si="3"/>
        <v>1.5736885301453896E-4</v>
      </c>
    </row>
    <row r="110" spans="2:6">
      <c r="B110" s="507">
        <v>43985</v>
      </c>
      <c r="C110" s="568">
        <v>18592623</v>
      </c>
      <c r="D110" s="570">
        <f t="shared" si="2"/>
        <v>-3563</v>
      </c>
      <c r="E110" s="571">
        <f t="shared" si="3"/>
        <v>-1.9159842776361735E-4</v>
      </c>
    </row>
    <row r="111" spans="2:6">
      <c r="B111" s="507">
        <v>43986</v>
      </c>
      <c r="C111" s="568">
        <v>18597021</v>
      </c>
      <c r="D111" s="570">
        <f t="shared" si="2"/>
        <v>4398</v>
      </c>
      <c r="E111" s="571">
        <f t="shared" si="3"/>
        <v>2.3654542987294747E-4</v>
      </c>
    </row>
    <row r="112" spans="2:6">
      <c r="B112" s="507">
        <v>43987</v>
      </c>
      <c r="C112" s="568">
        <v>18589284</v>
      </c>
      <c r="D112" s="570">
        <f t="shared" si="2"/>
        <v>-7737</v>
      </c>
      <c r="E112" s="571">
        <f t="shared" si="3"/>
        <v>-4.1603437453774372E-4</v>
      </c>
    </row>
    <row r="113" spans="2:5">
      <c r="B113" s="507">
        <v>43990</v>
      </c>
      <c r="C113" s="568">
        <v>18623071</v>
      </c>
      <c r="D113" s="570">
        <f t="shared" si="2"/>
        <v>33787</v>
      </c>
      <c r="E113" s="571">
        <f t="shared" si="3"/>
        <v>1.8175525211192589E-3</v>
      </c>
    </row>
    <row r="114" spans="2:5">
      <c r="B114" s="507">
        <v>43991</v>
      </c>
      <c r="C114" s="568">
        <v>18631548</v>
      </c>
      <c r="D114" s="570">
        <f t="shared" si="2"/>
        <v>8477</v>
      </c>
      <c r="E114" s="571">
        <f t="shared" si="3"/>
        <v>4.5518808364097829E-4</v>
      </c>
    </row>
    <row r="115" spans="2:5">
      <c r="B115" s="507">
        <v>43992</v>
      </c>
      <c r="C115" s="568">
        <v>18638993</v>
      </c>
      <c r="D115" s="570">
        <f t="shared" si="2"/>
        <v>7445</v>
      </c>
      <c r="E115" s="571">
        <f t="shared" si="3"/>
        <v>3.9959105920783777E-4</v>
      </c>
    </row>
    <row r="116" spans="2:5">
      <c r="B116" s="507">
        <v>43993</v>
      </c>
      <c r="C116" s="568">
        <v>18643383</v>
      </c>
      <c r="D116" s="570">
        <f t="shared" si="2"/>
        <v>4390</v>
      </c>
      <c r="E116" s="571">
        <f t="shared" si="3"/>
        <v>2.3552774551705014E-4</v>
      </c>
    </row>
    <row r="117" spans="2:5">
      <c r="B117" s="507">
        <v>43994</v>
      </c>
      <c r="C117" s="568">
        <v>18631814</v>
      </c>
      <c r="D117" s="570">
        <f t="shared" si="2"/>
        <v>-11569</v>
      </c>
      <c r="E117" s="571">
        <f t="shared" si="3"/>
        <v>-6.2054188341242877E-4</v>
      </c>
    </row>
    <row r="118" spans="2:5">
      <c r="B118" s="507">
        <v>43997</v>
      </c>
      <c r="C118" s="568">
        <v>18668725</v>
      </c>
      <c r="D118" s="570">
        <f t="shared" si="2"/>
        <v>36911</v>
      </c>
      <c r="E118" s="571">
        <f t="shared" si="3"/>
        <v>1.981073877186601E-3</v>
      </c>
    </row>
    <row r="119" spans="2:5">
      <c r="B119" s="507">
        <v>43998</v>
      </c>
      <c r="C119" s="568">
        <v>18684873</v>
      </c>
      <c r="D119" s="570">
        <f t="shared" si="2"/>
        <v>16148</v>
      </c>
      <c r="E119" s="571">
        <f t="shared" si="3"/>
        <v>8.6497604951607521E-4</v>
      </c>
    </row>
    <row r="120" spans="2:5">
      <c r="B120" s="507">
        <v>43999</v>
      </c>
      <c r="C120" s="568">
        <v>18684590</v>
      </c>
      <c r="D120" s="570">
        <f t="shared" si="2"/>
        <v>-283</v>
      </c>
      <c r="E120" s="571">
        <f t="shared" si="3"/>
        <v>-1.5145941853589306E-5</v>
      </c>
    </row>
    <row r="121" spans="2:5">
      <c r="B121" s="507">
        <v>44000</v>
      </c>
      <c r="C121" s="568">
        <v>18681594</v>
      </c>
      <c r="D121" s="570">
        <f t="shared" si="2"/>
        <v>-2996</v>
      </c>
      <c r="E121" s="571">
        <f t="shared" si="3"/>
        <v>-1.603460391691458E-4</v>
      </c>
    </row>
    <row r="122" spans="2:5">
      <c r="B122" s="507">
        <v>44001</v>
      </c>
      <c r="C122" s="568">
        <v>18634728</v>
      </c>
      <c r="D122" s="570">
        <f t="shared" si="2"/>
        <v>-46866</v>
      </c>
      <c r="E122" s="571">
        <f t="shared" si="3"/>
        <v>-2.5086724398356575E-3</v>
      </c>
    </row>
    <row r="123" spans="2:5">
      <c r="B123" s="507">
        <v>44004</v>
      </c>
      <c r="C123" s="568">
        <v>18633805</v>
      </c>
      <c r="D123" s="570">
        <f t="shared" si="2"/>
        <v>-923</v>
      </c>
      <c r="E123" s="571">
        <f t="shared" si="3"/>
        <v>-4.9531176414263633E-5</v>
      </c>
    </row>
    <row r="124" spans="2:5">
      <c r="B124" s="507">
        <v>44005</v>
      </c>
      <c r="C124" s="568">
        <v>18621455</v>
      </c>
      <c r="D124" s="570">
        <f t="shared" si="2"/>
        <v>-12350</v>
      </c>
      <c r="E124" s="571">
        <f t="shared" si="3"/>
        <v>-6.6277392083902154E-4</v>
      </c>
    </row>
    <row r="125" spans="2:5">
      <c r="B125" s="507">
        <v>44006</v>
      </c>
      <c r="C125" s="568">
        <v>18622765</v>
      </c>
      <c r="D125" s="570">
        <f t="shared" si="2"/>
        <v>1310</v>
      </c>
      <c r="E125" s="571">
        <f t="shared" si="3"/>
        <v>7.0348960379273962E-5</v>
      </c>
    </row>
    <row r="126" spans="2:5">
      <c r="B126" s="507">
        <v>44007</v>
      </c>
      <c r="C126" s="568">
        <v>18623083</v>
      </c>
      <c r="D126" s="570">
        <f t="shared" si="2"/>
        <v>318</v>
      </c>
      <c r="E126" s="571">
        <f t="shared" si="3"/>
        <v>1.7075874608307728E-5</v>
      </c>
    </row>
    <row r="127" spans="2:5">
      <c r="B127" s="507">
        <v>44008</v>
      </c>
      <c r="C127" s="568">
        <v>18612566</v>
      </c>
      <c r="D127" s="570">
        <f t="shared" si="2"/>
        <v>-10517</v>
      </c>
      <c r="E127" s="571">
        <f t="shared" si="3"/>
        <v>-5.647292663626402E-4</v>
      </c>
    </row>
    <row r="128" spans="2:5">
      <c r="B128" s="507">
        <v>44011</v>
      </c>
      <c r="C128" s="568">
        <v>18645770</v>
      </c>
      <c r="D128" s="570">
        <f t="shared" si="2"/>
        <v>33204</v>
      </c>
      <c r="E128" s="571">
        <f t="shared" si="3"/>
        <v>1.7839560649508535E-3</v>
      </c>
    </row>
    <row r="129" spans="2:13">
      <c r="B129" s="530">
        <v>44012</v>
      </c>
      <c r="C129" s="567">
        <v>18484270</v>
      </c>
      <c r="D129" s="572">
        <f t="shared" si="2"/>
        <v>-161500</v>
      </c>
      <c r="E129" s="573">
        <f t="shared" si="3"/>
        <v>-8.6614819339722038E-3</v>
      </c>
    </row>
    <row r="130" spans="2:13">
      <c r="B130" s="507">
        <v>44013</v>
      </c>
      <c r="C130" s="568">
        <v>18658421</v>
      </c>
      <c r="D130" s="570">
        <f t="shared" si="2"/>
        <v>174151</v>
      </c>
      <c r="E130" s="571">
        <f t="shared" si="3"/>
        <v>9.4215784556272997E-3</v>
      </c>
    </row>
    <row r="131" spans="2:13">
      <c r="B131" s="507">
        <v>44014</v>
      </c>
      <c r="C131" s="568">
        <v>18653210</v>
      </c>
      <c r="D131" s="570">
        <f t="shared" si="2"/>
        <v>-5211</v>
      </c>
      <c r="E131" s="571">
        <f t="shared" si="3"/>
        <v>-2.7928408304223051E-4</v>
      </c>
    </row>
    <row r="132" spans="2:13">
      <c r="B132" s="507">
        <v>44015</v>
      </c>
      <c r="C132" s="568">
        <v>18639231</v>
      </c>
      <c r="D132" s="570">
        <f t="shared" si="2"/>
        <v>-13979</v>
      </c>
      <c r="E132" s="571">
        <f t="shared" si="3"/>
        <v>-7.494152480993499E-4</v>
      </c>
    </row>
    <row r="133" spans="2:13">
      <c r="B133" s="507">
        <v>44018</v>
      </c>
      <c r="C133" s="568">
        <v>18713439</v>
      </c>
      <c r="D133" s="570">
        <f t="shared" si="2"/>
        <v>74208</v>
      </c>
      <c r="E133" s="571">
        <f t="shared" si="3"/>
        <v>3.9812801289924593E-3</v>
      </c>
    </row>
    <row r="134" spans="2:13">
      <c r="B134" s="507">
        <v>44019</v>
      </c>
      <c r="C134" s="568">
        <v>18725857</v>
      </c>
      <c r="D134" s="570">
        <f t="shared" si="2"/>
        <v>12418</v>
      </c>
      <c r="E134" s="571">
        <f t="shared" si="3"/>
        <v>6.6358727543347484E-4</v>
      </c>
    </row>
    <row r="135" spans="2:13">
      <c r="B135" s="507">
        <v>44020</v>
      </c>
      <c r="C135" s="568">
        <v>18746742</v>
      </c>
      <c r="D135" s="570">
        <f t="shared" ref="D135:D140" si="4">C135-C134</f>
        <v>20885</v>
      </c>
      <c r="E135" s="571">
        <f t="shared" ref="E135:E140" si="5">C135/C134-1</f>
        <v>1.1153027602421872E-3</v>
      </c>
    </row>
    <row r="136" spans="2:13">
      <c r="B136" s="507">
        <v>44021</v>
      </c>
      <c r="C136" s="568">
        <v>18745980</v>
      </c>
      <c r="D136" s="570">
        <f t="shared" si="4"/>
        <v>-762</v>
      </c>
      <c r="E136" s="571">
        <f t="shared" si="5"/>
        <v>-4.0647062833687464E-5</v>
      </c>
    </row>
    <row r="137" spans="2:13">
      <c r="B137" s="507">
        <v>44022</v>
      </c>
      <c r="C137" s="568">
        <v>18752251</v>
      </c>
      <c r="D137" s="570">
        <f t="shared" si="4"/>
        <v>6271</v>
      </c>
      <c r="E137" s="571">
        <f t="shared" si="5"/>
        <v>3.3452505550513045E-4</v>
      </c>
    </row>
    <row r="138" spans="2:13">
      <c r="B138" s="507">
        <v>44025</v>
      </c>
      <c r="C138" s="568">
        <v>18788383</v>
      </c>
      <c r="D138" s="570">
        <f t="shared" si="4"/>
        <v>36132</v>
      </c>
      <c r="E138" s="571">
        <f t="shared" si="5"/>
        <v>1.9268086801953466E-3</v>
      </c>
    </row>
    <row r="139" spans="2:13">
      <c r="B139" s="507">
        <v>44026</v>
      </c>
      <c r="C139" s="568">
        <v>18801972</v>
      </c>
      <c r="D139" s="570">
        <f t="shared" si="4"/>
        <v>13589</v>
      </c>
      <c r="E139" s="571">
        <f t="shared" si="5"/>
        <v>7.2326607350925443E-4</v>
      </c>
    </row>
    <row r="140" spans="2:13">
      <c r="B140" s="507">
        <v>44027</v>
      </c>
      <c r="C140" s="568">
        <v>18810078</v>
      </c>
      <c r="D140" s="570">
        <f t="shared" si="4"/>
        <v>8106</v>
      </c>
      <c r="E140" s="571">
        <f t="shared" si="5"/>
        <v>4.3112499050623754E-4</v>
      </c>
    </row>
    <row r="141" spans="2:13">
      <c r="B141" s="507">
        <v>44028</v>
      </c>
      <c r="C141" s="568">
        <v>18806595</v>
      </c>
      <c r="D141" s="570">
        <f t="shared" ref="D141:D173" si="6">C141-C140</f>
        <v>-3483</v>
      </c>
      <c r="E141" s="571">
        <f t="shared" ref="E141:E173" si="7">C141/C140-1</f>
        <v>-1.8516669627843818E-4</v>
      </c>
    </row>
    <row r="142" spans="2:13">
      <c r="B142" s="507">
        <v>44029</v>
      </c>
      <c r="C142" s="568">
        <v>18815564</v>
      </c>
      <c r="D142" s="570">
        <f t="shared" si="6"/>
        <v>8969</v>
      </c>
      <c r="E142" s="571">
        <f t="shared" si="7"/>
        <v>4.7690717006454442E-4</v>
      </c>
    </row>
    <row r="143" spans="2:13">
      <c r="B143" s="507">
        <v>44032</v>
      </c>
      <c r="C143" s="568">
        <v>18845698</v>
      </c>
      <c r="D143" s="570">
        <f t="shared" si="6"/>
        <v>30134</v>
      </c>
      <c r="E143" s="571">
        <f t="shared" si="7"/>
        <v>1.6015464644056898E-3</v>
      </c>
      <c r="J143" s="507"/>
      <c r="K143" s="593"/>
      <c r="L143" s="594"/>
      <c r="M143" s="595"/>
    </row>
    <row r="144" spans="2:13">
      <c r="B144" s="507">
        <v>44033</v>
      </c>
      <c r="C144" s="568">
        <v>18858871</v>
      </c>
      <c r="D144" s="570">
        <f t="shared" si="6"/>
        <v>13173</v>
      </c>
      <c r="E144" s="571">
        <f t="shared" si="7"/>
        <v>6.9899241726156802E-4</v>
      </c>
      <c r="J144" s="507"/>
      <c r="K144" s="593"/>
      <c r="L144" s="594"/>
      <c r="M144" s="595"/>
    </row>
    <row r="145" spans="2:13">
      <c r="B145" s="507">
        <v>44034</v>
      </c>
      <c r="C145" s="568">
        <v>18865077</v>
      </c>
      <c r="D145" s="570">
        <f t="shared" si="6"/>
        <v>6206</v>
      </c>
      <c r="E145" s="571">
        <f t="shared" si="7"/>
        <v>3.2907590279407373E-4</v>
      </c>
      <c r="J145" s="507"/>
      <c r="K145" s="593"/>
      <c r="L145" s="594"/>
      <c r="M145" s="595"/>
    </row>
    <row r="146" spans="2:13">
      <c r="B146" s="507">
        <v>44035</v>
      </c>
      <c r="C146" s="568">
        <v>18869125</v>
      </c>
      <c r="D146" s="570">
        <f t="shared" si="6"/>
        <v>4048</v>
      </c>
      <c r="E146" s="571">
        <f t="shared" si="7"/>
        <v>2.1457638365318665E-4</v>
      </c>
      <c r="J146" s="507"/>
      <c r="K146" s="593"/>
      <c r="L146" s="594"/>
      <c r="M146" s="595"/>
    </row>
    <row r="147" spans="2:13">
      <c r="B147" s="507">
        <v>44036</v>
      </c>
      <c r="C147" s="568">
        <v>18854492</v>
      </c>
      <c r="D147" s="570">
        <f t="shared" si="6"/>
        <v>-14633</v>
      </c>
      <c r="E147" s="571">
        <f t="shared" si="7"/>
        <v>-7.7549965883416672E-4</v>
      </c>
      <c r="J147" s="507"/>
      <c r="K147" s="593"/>
      <c r="L147" s="594"/>
      <c r="M147" s="595"/>
    </row>
    <row r="148" spans="2:13">
      <c r="B148" s="507">
        <v>44039</v>
      </c>
      <c r="C148" s="568">
        <v>18865622</v>
      </c>
      <c r="D148" s="570">
        <f t="shared" si="6"/>
        <v>11130</v>
      </c>
      <c r="E148" s="571">
        <f t="shared" si="7"/>
        <v>5.9031025603872855E-4</v>
      </c>
      <c r="J148" s="507"/>
      <c r="K148" s="593"/>
      <c r="L148" s="594"/>
      <c r="M148" s="595"/>
    </row>
    <row r="149" spans="2:13">
      <c r="B149" s="507">
        <v>44040</v>
      </c>
      <c r="C149" s="568">
        <v>18863231</v>
      </c>
      <c r="D149" s="570">
        <f t="shared" si="6"/>
        <v>-2391</v>
      </c>
      <c r="E149" s="571">
        <f t="shared" si="7"/>
        <v>-1.2673846640198771E-4</v>
      </c>
      <c r="J149" s="507"/>
      <c r="K149" s="593"/>
      <c r="L149" s="594"/>
      <c r="M149" s="595"/>
    </row>
    <row r="150" spans="2:13">
      <c r="B150" s="507">
        <v>44041</v>
      </c>
      <c r="C150" s="568">
        <v>18862234</v>
      </c>
      <c r="D150" s="570">
        <f t="shared" si="6"/>
        <v>-997</v>
      </c>
      <c r="E150" s="571">
        <f t="shared" si="7"/>
        <v>-5.2854147839287435E-5</v>
      </c>
    </row>
    <row r="151" spans="2:13">
      <c r="B151" s="507">
        <v>44042</v>
      </c>
      <c r="C151" s="568">
        <v>18851829</v>
      </c>
      <c r="D151" s="570">
        <f t="shared" si="6"/>
        <v>-10405</v>
      </c>
      <c r="E151" s="571">
        <f t="shared" si="7"/>
        <v>-5.5163137091818193E-4</v>
      </c>
    </row>
    <row r="152" spans="2:13">
      <c r="B152" s="530">
        <v>44043</v>
      </c>
      <c r="C152" s="567">
        <v>18673847</v>
      </c>
      <c r="D152" s="572">
        <f t="shared" si="6"/>
        <v>-177982</v>
      </c>
      <c r="E152" s="573">
        <f t="shared" si="7"/>
        <v>-9.441099852963819E-3</v>
      </c>
    </row>
    <row r="153" spans="2:13">
      <c r="B153" s="507">
        <v>44046</v>
      </c>
      <c r="C153" s="568">
        <v>18777103</v>
      </c>
      <c r="D153" s="570">
        <f t="shared" si="6"/>
        <v>103256</v>
      </c>
      <c r="E153" s="571">
        <f t="shared" si="7"/>
        <v>5.5294444685125566E-3</v>
      </c>
    </row>
    <row r="154" spans="2:13">
      <c r="B154" s="507">
        <v>44047</v>
      </c>
      <c r="C154" s="568">
        <v>18777462</v>
      </c>
      <c r="D154" s="570">
        <f t="shared" si="6"/>
        <v>359</v>
      </c>
      <c r="E154" s="571">
        <f t="shared" si="7"/>
        <v>1.911903023588124E-5</v>
      </c>
    </row>
    <row r="155" spans="2:13">
      <c r="B155" s="507">
        <v>44048</v>
      </c>
      <c r="C155" s="568">
        <v>18783395</v>
      </c>
      <c r="D155" s="570">
        <f t="shared" si="6"/>
        <v>5933</v>
      </c>
      <c r="E155" s="571">
        <f t="shared" si="7"/>
        <v>3.1596389330990071E-4</v>
      </c>
    </row>
    <row r="156" spans="2:13">
      <c r="B156" s="507">
        <v>44049</v>
      </c>
      <c r="C156" s="568">
        <v>18787859</v>
      </c>
      <c r="D156" s="570">
        <f t="shared" si="6"/>
        <v>4464</v>
      </c>
      <c r="E156" s="571">
        <f t="shared" si="7"/>
        <v>2.3765671754216733E-4</v>
      </c>
    </row>
    <row r="157" spans="2:13">
      <c r="B157" s="507">
        <v>44050</v>
      </c>
      <c r="C157" s="568">
        <v>18768445</v>
      </c>
      <c r="D157" s="570">
        <f t="shared" si="6"/>
        <v>-19414</v>
      </c>
      <c r="E157" s="571">
        <f t="shared" si="7"/>
        <v>-1.0333268947781971E-3</v>
      </c>
    </row>
    <row r="158" spans="2:13">
      <c r="B158" s="507">
        <v>44053</v>
      </c>
      <c r="C158" s="568">
        <v>18782091</v>
      </c>
      <c r="D158" s="570">
        <f t="shared" si="6"/>
        <v>13646</v>
      </c>
      <c r="E158" s="571">
        <f t="shared" si="7"/>
        <v>7.2707142227290689E-4</v>
      </c>
    </row>
    <row r="159" spans="2:13">
      <c r="B159" s="507">
        <v>44054</v>
      </c>
      <c r="C159" s="568">
        <v>18788387</v>
      </c>
      <c r="D159" s="570">
        <f t="shared" si="6"/>
        <v>6296</v>
      </c>
      <c r="E159" s="571">
        <f t="shared" si="7"/>
        <v>3.3521294301053217E-4</v>
      </c>
    </row>
    <row r="160" spans="2:13">
      <c r="B160" s="507">
        <v>44055</v>
      </c>
      <c r="C160" s="568">
        <v>18791947</v>
      </c>
      <c r="D160" s="570">
        <f t="shared" si="6"/>
        <v>3560</v>
      </c>
      <c r="E160" s="571">
        <f t="shared" si="7"/>
        <v>1.8947874556762834E-4</v>
      </c>
    </row>
    <row r="161" spans="2:5">
      <c r="B161" s="507">
        <v>44056</v>
      </c>
      <c r="C161" s="568">
        <v>18793248</v>
      </c>
      <c r="D161" s="570">
        <f t="shared" si="6"/>
        <v>1301</v>
      </c>
      <c r="E161" s="571">
        <f t="shared" si="7"/>
        <v>6.9231783167644778E-5</v>
      </c>
    </row>
    <row r="162" spans="2:5">
      <c r="B162" s="507">
        <v>44057</v>
      </c>
      <c r="C162" s="568">
        <v>18795882</v>
      </c>
      <c r="D162" s="570">
        <f t="shared" si="6"/>
        <v>2634</v>
      </c>
      <c r="E162" s="571">
        <f t="shared" si="7"/>
        <v>1.4015672011558067E-4</v>
      </c>
    </row>
    <row r="163" spans="2:5">
      <c r="B163" s="507">
        <v>44060</v>
      </c>
      <c r="C163" s="568">
        <v>18817729</v>
      </c>
      <c r="D163" s="570">
        <f t="shared" si="6"/>
        <v>21847</v>
      </c>
      <c r="E163" s="571">
        <f t="shared" si="7"/>
        <v>1.1623290676117115E-3</v>
      </c>
    </row>
    <row r="164" spans="2:5">
      <c r="B164" s="507">
        <v>44061</v>
      </c>
      <c r="C164" s="568">
        <v>18819170</v>
      </c>
      <c r="D164" s="570">
        <f t="shared" si="6"/>
        <v>1441</v>
      </c>
      <c r="E164" s="571">
        <f t="shared" si="7"/>
        <v>7.65767218775526E-5</v>
      </c>
    </row>
    <row r="165" spans="2:5">
      <c r="B165" s="507">
        <v>44062</v>
      </c>
      <c r="C165" s="568">
        <v>18820592</v>
      </c>
      <c r="D165" s="570">
        <f t="shared" si="6"/>
        <v>1422</v>
      </c>
      <c r="E165" s="571">
        <f t="shared" si="7"/>
        <v>7.5561249513134143E-5</v>
      </c>
    </row>
    <row r="166" spans="2:5">
      <c r="B166" s="507">
        <v>44063</v>
      </c>
      <c r="C166" s="568">
        <v>18821671</v>
      </c>
      <c r="D166" s="570">
        <f t="shared" si="6"/>
        <v>1079</v>
      </c>
      <c r="E166" s="571">
        <f t="shared" si="7"/>
        <v>5.7330821474632643E-5</v>
      </c>
    </row>
    <row r="167" spans="2:5">
      <c r="B167" s="507">
        <v>44064</v>
      </c>
      <c r="C167" s="568">
        <v>18806561</v>
      </c>
      <c r="D167" s="570">
        <f t="shared" si="6"/>
        <v>-15110</v>
      </c>
      <c r="E167" s="571">
        <f t="shared" si="7"/>
        <v>-8.0279800874216711E-4</v>
      </c>
    </row>
    <row r="168" spans="2:5">
      <c r="B168" s="507">
        <v>44067</v>
      </c>
      <c r="C168" s="568">
        <v>18827804</v>
      </c>
      <c r="D168" s="570">
        <f t="shared" si="6"/>
        <v>21243</v>
      </c>
      <c r="E168" s="571">
        <f t="shared" si="7"/>
        <v>1.1295526066674721E-3</v>
      </c>
    </row>
    <row r="169" spans="2:5">
      <c r="B169" s="507">
        <v>44068</v>
      </c>
      <c r="C169" s="568">
        <v>18827938</v>
      </c>
      <c r="D169" s="570">
        <f t="shared" si="6"/>
        <v>134</v>
      </c>
      <c r="E169" s="571">
        <f t="shared" si="7"/>
        <v>7.1171337878705998E-6</v>
      </c>
    </row>
    <row r="170" spans="2:5">
      <c r="B170" s="507">
        <v>44069</v>
      </c>
      <c r="C170" s="568">
        <v>18829729</v>
      </c>
      <c r="D170" s="570">
        <f t="shared" si="6"/>
        <v>1791</v>
      </c>
      <c r="E170" s="571">
        <f t="shared" si="7"/>
        <v>9.5124596225071301E-5</v>
      </c>
    </row>
    <row r="171" spans="2:5">
      <c r="B171" s="507">
        <v>44070</v>
      </c>
      <c r="C171" s="568">
        <v>18828708</v>
      </c>
      <c r="D171" s="570">
        <f t="shared" si="6"/>
        <v>-1021</v>
      </c>
      <c r="E171" s="571">
        <f t="shared" si="7"/>
        <v>-5.4222766562417313E-5</v>
      </c>
    </row>
    <row r="172" spans="2:5">
      <c r="B172" s="507">
        <v>44071</v>
      </c>
      <c r="C172" s="568">
        <v>18802872</v>
      </c>
      <c r="D172" s="570">
        <f t="shared" si="6"/>
        <v>-25836</v>
      </c>
      <c r="E172" s="571">
        <f t="shared" si="7"/>
        <v>-1.3721600016315394E-3</v>
      </c>
    </row>
    <row r="173" spans="2:5">
      <c r="B173" s="530">
        <v>44074</v>
      </c>
      <c r="C173" s="567">
        <v>18591306</v>
      </c>
      <c r="D173" s="572">
        <f t="shared" si="6"/>
        <v>-211566</v>
      </c>
      <c r="E173" s="573">
        <f t="shared" si="7"/>
        <v>-1.1251791747558526E-2</v>
      </c>
    </row>
    <row r="174" spans="2:5">
      <c r="B174" s="955">
        <v>44075</v>
      </c>
      <c r="C174" s="568">
        <v>18736462</v>
      </c>
      <c r="D174" s="956">
        <v>145156</v>
      </c>
      <c r="E174" s="957">
        <v>7.8077355081993538E-3</v>
      </c>
    </row>
    <row r="175" spans="2:5">
      <c r="B175" s="955">
        <v>44076</v>
      </c>
      <c r="C175" s="568">
        <v>18719291</v>
      </c>
      <c r="D175" s="956">
        <v>-17171</v>
      </c>
      <c r="E175" s="957">
        <v>-9.1644836682613917E-4</v>
      </c>
    </row>
    <row r="176" spans="2:5">
      <c r="B176" s="955">
        <v>44077</v>
      </c>
      <c r="C176" s="568">
        <v>18725807</v>
      </c>
      <c r="D176" s="956">
        <v>6516</v>
      </c>
      <c r="E176" s="957">
        <v>3.4809010661773776E-4</v>
      </c>
    </row>
    <row r="177" spans="2:5">
      <c r="B177" s="955">
        <v>44078</v>
      </c>
      <c r="C177" s="568">
        <v>18717975</v>
      </c>
      <c r="D177" s="956">
        <v>-7832</v>
      </c>
      <c r="E177" s="957">
        <v>-4.1824632711418008E-4</v>
      </c>
    </row>
    <row r="178" spans="2:5">
      <c r="B178" s="955">
        <v>44081</v>
      </c>
      <c r="C178" s="568">
        <v>18767815</v>
      </c>
      <c r="D178" s="956">
        <v>49840</v>
      </c>
      <c r="E178" s="957">
        <v>2.6626811928105454E-3</v>
      </c>
    </row>
    <row r="179" spans="2:5">
      <c r="B179" s="955">
        <v>44082</v>
      </c>
      <c r="C179" s="568">
        <v>18780953</v>
      </c>
      <c r="D179" s="956">
        <v>13138</v>
      </c>
      <c r="E179" s="957">
        <v>7.0002821319370412E-4</v>
      </c>
    </row>
    <row r="180" spans="2:5">
      <c r="B180" s="955">
        <v>44083</v>
      </c>
      <c r="C180" s="568">
        <v>18804019</v>
      </c>
      <c r="D180" s="956">
        <v>23066</v>
      </c>
      <c r="E180" s="957">
        <v>1.228159188727096E-3</v>
      </c>
    </row>
    <row r="181" spans="2:5">
      <c r="B181" s="955">
        <v>44084</v>
      </c>
      <c r="C181" s="568">
        <v>18829001</v>
      </c>
      <c r="D181" s="956">
        <v>24982</v>
      </c>
      <c r="E181" s="957">
        <v>1.3285457752409968E-3</v>
      </c>
    </row>
    <row r="182" spans="2:5">
      <c r="B182" s="955">
        <v>44085</v>
      </c>
      <c r="C182" s="568">
        <v>18835944</v>
      </c>
      <c r="D182" s="956">
        <v>6943</v>
      </c>
      <c r="E182" s="957">
        <v>3.6873969043815791E-4</v>
      </c>
    </row>
    <row r="183" spans="2:5">
      <c r="B183" s="955">
        <v>44088</v>
      </c>
      <c r="C183" s="568">
        <v>18892969</v>
      </c>
      <c r="D183" s="956">
        <v>57025</v>
      </c>
      <c r="E183" s="957">
        <v>3.027456441790255E-3</v>
      </c>
    </row>
    <row r="184" spans="2:5">
      <c r="B184" s="955">
        <v>44089</v>
      </c>
      <c r="C184" s="568">
        <v>18902590</v>
      </c>
      <c r="D184" s="956">
        <v>9621</v>
      </c>
      <c r="E184" s="957">
        <v>5.0923706062300234E-4</v>
      </c>
    </row>
    <row r="185" spans="2:5">
      <c r="B185" s="955">
        <v>44090</v>
      </c>
      <c r="C185" s="568">
        <v>18924567</v>
      </c>
      <c r="D185" s="956">
        <v>21977</v>
      </c>
      <c r="E185" s="957">
        <v>1.1626449073909306E-3</v>
      </c>
    </row>
    <row r="186" spans="2:5">
      <c r="B186" s="955">
        <v>44091</v>
      </c>
      <c r="C186" s="568">
        <v>18944002</v>
      </c>
      <c r="D186" s="956">
        <v>19435</v>
      </c>
      <c r="E186" s="957">
        <v>1.0269719777471487E-3</v>
      </c>
    </row>
    <row r="187" spans="2:5">
      <c r="B187" s="955">
        <v>44092</v>
      </c>
      <c r="C187" s="568">
        <v>18928956</v>
      </c>
      <c r="D187" s="956">
        <v>-15046</v>
      </c>
      <c r="E187" s="957">
        <v>-7.942355580410343E-4</v>
      </c>
    </row>
    <row r="188" spans="2:5">
      <c r="B188" s="955">
        <v>44095</v>
      </c>
      <c r="C188" s="568">
        <v>18969455</v>
      </c>
      <c r="D188" s="956">
        <v>40499</v>
      </c>
      <c r="E188" s="957">
        <v>2.139526342604503E-3</v>
      </c>
    </row>
    <row r="189" spans="2:5">
      <c r="B189" s="955">
        <v>44096</v>
      </c>
      <c r="C189" s="568">
        <v>18980284</v>
      </c>
      <c r="D189" s="956">
        <v>10829</v>
      </c>
      <c r="E189" s="957">
        <v>5.7086510919801547E-4</v>
      </c>
    </row>
    <row r="190" spans="2:5">
      <c r="B190" s="955">
        <v>44097</v>
      </c>
      <c r="C190" s="568">
        <v>18991053</v>
      </c>
      <c r="D190" s="956">
        <v>10769</v>
      </c>
      <c r="E190" s="957">
        <v>5.6737823311814317E-4</v>
      </c>
    </row>
    <row r="191" spans="2:5">
      <c r="B191" s="955">
        <v>44098</v>
      </c>
      <c r="C191" s="568">
        <v>18999355</v>
      </c>
      <c r="D191" s="956">
        <v>8302</v>
      </c>
      <c r="E191" s="957">
        <v>4.3715322157233949E-4</v>
      </c>
    </row>
    <row r="192" spans="2:5">
      <c r="B192" s="955">
        <v>44099</v>
      </c>
      <c r="C192" s="568">
        <v>18963805</v>
      </c>
      <c r="D192" s="956">
        <v>-35550</v>
      </c>
      <c r="E192" s="957">
        <v>-1.871116151048291E-3</v>
      </c>
    </row>
    <row r="193" spans="2:5">
      <c r="B193" s="955">
        <v>44102</v>
      </c>
      <c r="C193" s="568">
        <v>19011115</v>
      </c>
      <c r="D193" s="956">
        <v>47310</v>
      </c>
      <c r="E193" s="957">
        <v>2.4947525035192708E-3</v>
      </c>
    </row>
    <row r="194" spans="2:5">
      <c r="B194" s="955">
        <v>44103</v>
      </c>
      <c r="C194" s="568">
        <v>19011416</v>
      </c>
      <c r="D194" s="956">
        <v>301</v>
      </c>
      <c r="E194" s="957">
        <v>1.583284304995658E-5</v>
      </c>
    </row>
    <row r="195" spans="2:5">
      <c r="B195" s="530">
        <v>44104</v>
      </c>
      <c r="C195" s="567">
        <v>18843729</v>
      </c>
      <c r="D195" s="572">
        <v>-167687</v>
      </c>
      <c r="E195" s="573">
        <v>-8.8203319521281687E-3</v>
      </c>
    </row>
    <row r="196" spans="2:5">
      <c r="B196" s="480"/>
      <c r="C196" s="568"/>
      <c r="D196" s="569"/>
      <c r="E196" s="574"/>
    </row>
    <row r="197" spans="2:5">
      <c r="B197" s="480"/>
      <c r="C197" s="568"/>
      <c r="D197" s="569"/>
      <c r="E197" s="574"/>
    </row>
    <row r="198" spans="2:5">
      <c r="B198" s="480"/>
      <c r="C198" s="568"/>
      <c r="D198" s="569"/>
      <c r="E198" s="574"/>
    </row>
    <row r="199" spans="2:5">
      <c r="B199" s="480"/>
      <c r="C199" s="568"/>
      <c r="D199" s="569"/>
      <c r="E199" s="574"/>
    </row>
    <row r="200" spans="2:5">
      <c r="B200" s="480"/>
      <c r="C200" s="568"/>
      <c r="D200" s="569"/>
      <c r="E200" s="574"/>
    </row>
    <row r="201" spans="2:5">
      <c r="B201" s="480"/>
      <c r="C201" s="568"/>
      <c r="D201" s="569"/>
      <c r="E201" s="574"/>
    </row>
    <row r="202" spans="2:5">
      <c r="B202" s="480"/>
      <c r="C202" s="568"/>
      <c r="D202" s="569"/>
      <c r="E202" s="574"/>
    </row>
    <row r="203" spans="2:5">
      <c r="B203" s="480"/>
      <c r="C203" s="568"/>
      <c r="D203" s="569"/>
      <c r="E203" s="574"/>
    </row>
    <row r="204" spans="2:5">
      <c r="B204" s="480"/>
      <c r="C204" s="568"/>
      <c r="D204" s="569"/>
      <c r="E204" s="574"/>
    </row>
    <row r="205" spans="2:5">
      <c r="B205" s="480"/>
      <c r="C205" s="568"/>
      <c r="D205" s="569"/>
      <c r="E205" s="574"/>
    </row>
    <row r="206" spans="2:5">
      <c r="B206" s="480"/>
      <c r="C206" s="568"/>
      <c r="D206" s="569"/>
      <c r="E206" s="574"/>
    </row>
    <row r="207" spans="2:5">
      <c r="B207" s="480"/>
      <c r="C207" s="568"/>
      <c r="D207" s="569"/>
      <c r="E207" s="574"/>
    </row>
    <row r="208" spans="2:5">
      <c r="B208" s="480"/>
      <c r="C208" s="568"/>
      <c r="D208" s="569"/>
      <c r="E208" s="574"/>
    </row>
    <row r="209" spans="2:5">
      <c r="B209" s="480"/>
      <c r="C209" s="568"/>
      <c r="D209" s="569"/>
      <c r="E209" s="574"/>
    </row>
    <row r="210" spans="2:5">
      <c r="B210" s="480"/>
      <c r="C210" s="568"/>
      <c r="D210" s="569"/>
      <c r="E210" s="574"/>
    </row>
    <row r="211" spans="2:5">
      <c r="B211" s="480"/>
      <c r="C211" s="568"/>
      <c r="D211" s="569"/>
      <c r="E211" s="574"/>
    </row>
    <row r="212" spans="2:5">
      <c r="B212" s="480"/>
      <c r="C212" s="568"/>
      <c r="D212" s="569"/>
      <c r="E212" s="574"/>
    </row>
    <row r="213" spans="2:5">
      <c r="B213" s="480"/>
      <c r="C213" s="568"/>
      <c r="D213" s="569"/>
      <c r="E213" s="574"/>
    </row>
    <row r="214" spans="2:5">
      <c r="B214" s="480"/>
      <c r="C214" s="568"/>
      <c r="D214" s="569"/>
      <c r="E214" s="574"/>
    </row>
    <row r="215" spans="2:5">
      <c r="B215" s="480"/>
      <c r="C215" s="568"/>
      <c r="D215" s="569"/>
      <c r="E215" s="574"/>
    </row>
    <row r="216" spans="2:5">
      <c r="B216" s="480"/>
      <c r="C216" s="568"/>
      <c r="D216" s="569"/>
      <c r="E216" s="574"/>
    </row>
    <row r="217" spans="2:5">
      <c r="B217" s="480"/>
      <c r="C217" s="568"/>
      <c r="D217" s="569"/>
      <c r="E217" s="574"/>
    </row>
    <row r="218" spans="2:5">
      <c r="B218" s="480"/>
      <c r="C218" s="568"/>
      <c r="D218" s="569"/>
      <c r="E218" s="574"/>
    </row>
    <row r="219" spans="2:5">
      <c r="B219" s="480"/>
      <c r="C219" s="568"/>
      <c r="D219" s="569"/>
      <c r="E219" s="574"/>
    </row>
    <row r="220" spans="2:5">
      <c r="B220" s="480"/>
      <c r="C220" s="568"/>
      <c r="D220" s="569"/>
      <c r="E220" s="574"/>
    </row>
    <row r="221" spans="2:5">
      <c r="B221" s="480"/>
      <c r="C221" s="568"/>
      <c r="D221" s="569"/>
      <c r="E221" s="574"/>
    </row>
    <row r="222" spans="2:5">
      <c r="B222" s="480"/>
      <c r="C222" s="568"/>
      <c r="D222" s="569"/>
      <c r="E222" s="574"/>
    </row>
    <row r="223" spans="2:5">
      <c r="B223" s="480"/>
      <c r="C223" s="568"/>
      <c r="D223" s="569"/>
      <c r="E223" s="574"/>
    </row>
    <row r="224" spans="2:5">
      <c r="B224" s="480"/>
      <c r="C224" s="568"/>
      <c r="D224" s="569"/>
      <c r="E224" s="574"/>
    </row>
    <row r="225" spans="2:5">
      <c r="B225" s="480"/>
      <c r="C225" s="568"/>
      <c r="D225" s="569"/>
      <c r="E225" s="574"/>
    </row>
    <row r="226" spans="2:5">
      <c r="B226" s="480"/>
      <c r="C226" s="568"/>
      <c r="D226" s="569"/>
      <c r="E226" s="574"/>
    </row>
    <row r="227" spans="2:5">
      <c r="B227" s="480"/>
      <c r="C227" s="568"/>
      <c r="D227" s="569"/>
      <c r="E227" s="574"/>
    </row>
    <row r="228" spans="2:5">
      <c r="B228" s="480"/>
      <c r="C228" s="568"/>
      <c r="D228" s="569"/>
      <c r="E228" s="574"/>
    </row>
    <row r="229" spans="2:5">
      <c r="B229" s="480"/>
      <c r="C229" s="568"/>
      <c r="D229" s="569"/>
      <c r="E229" s="574"/>
    </row>
    <row r="230" spans="2:5">
      <c r="B230" s="480"/>
      <c r="C230" s="568"/>
      <c r="D230" s="569"/>
      <c r="E230" s="574"/>
    </row>
    <row r="231" spans="2:5">
      <c r="B231" s="480"/>
      <c r="C231" s="568"/>
      <c r="D231" s="569"/>
      <c r="E231" s="574"/>
    </row>
    <row r="232" spans="2:5">
      <c r="B232" s="480"/>
      <c r="C232" s="568"/>
      <c r="D232" s="569"/>
      <c r="E232" s="574"/>
    </row>
    <row r="233" spans="2:5">
      <c r="B233" s="480"/>
      <c r="C233" s="568"/>
      <c r="D233" s="569"/>
      <c r="E233" s="574"/>
    </row>
    <row r="234" spans="2:5">
      <c r="B234" s="480"/>
      <c r="C234" s="568"/>
      <c r="D234" s="569"/>
      <c r="E234" s="574"/>
    </row>
    <row r="235" spans="2:5">
      <c r="B235" s="480"/>
      <c r="C235" s="568"/>
      <c r="D235" s="569"/>
      <c r="E235" s="574"/>
    </row>
    <row r="236" spans="2:5">
      <c r="B236" s="480"/>
      <c r="C236" s="568"/>
      <c r="D236" s="569"/>
      <c r="E236" s="574"/>
    </row>
    <row r="237" spans="2:5">
      <c r="B237" s="480"/>
      <c r="C237" s="568"/>
      <c r="D237" s="569"/>
      <c r="E237" s="574"/>
    </row>
    <row r="238" spans="2:5">
      <c r="B238" s="480"/>
      <c r="C238" s="568"/>
      <c r="D238" s="569"/>
      <c r="E238" s="574"/>
    </row>
    <row r="239" spans="2:5">
      <c r="B239" s="480"/>
      <c r="C239" s="568"/>
      <c r="D239" s="569"/>
      <c r="E239" s="574"/>
    </row>
    <row r="240" spans="2:5">
      <c r="B240" s="480"/>
      <c r="C240" s="568"/>
      <c r="D240" s="569"/>
      <c r="E240" s="574"/>
    </row>
    <row r="241" spans="2:5">
      <c r="B241" s="480"/>
      <c r="C241" s="568"/>
      <c r="D241" s="569"/>
      <c r="E241" s="574"/>
    </row>
    <row r="242" spans="2:5">
      <c r="B242" s="480"/>
      <c r="C242" s="568"/>
      <c r="D242" s="569"/>
      <c r="E242" s="574"/>
    </row>
    <row r="243" spans="2:5">
      <c r="B243" s="480"/>
      <c r="C243" s="568"/>
      <c r="D243" s="569"/>
      <c r="E243" s="574"/>
    </row>
    <row r="244" spans="2:5">
      <c r="B244" s="480"/>
      <c r="C244" s="568"/>
      <c r="D244" s="569"/>
      <c r="E244" s="574"/>
    </row>
    <row r="245" spans="2:5">
      <c r="B245" s="480"/>
      <c r="C245" s="568"/>
      <c r="D245" s="569"/>
      <c r="E245" s="574"/>
    </row>
    <row r="246" spans="2:5">
      <c r="B246" s="480"/>
      <c r="C246" s="568"/>
      <c r="D246" s="569"/>
      <c r="E246" s="574"/>
    </row>
    <row r="247" spans="2:5">
      <c r="B247" s="480"/>
      <c r="C247" s="568"/>
      <c r="D247" s="569"/>
      <c r="E247" s="574"/>
    </row>
    <row r="248" spans="2:5">
      <c r="B248" s="480"/>
      <c r="C248" s="568"/>
      <c r="D248" s="569"/>
      <c r="E248" s="574"/>
    </row>
    <row r="249" spans="2:5">
      <c r="B249" s="480"/>
      <c r="C249" s="568"/>
      <c r="D249" s="569"/>
      <c r="E249" s="574"/>
    </row>
    <row r="250" spans="2:5">
      <c r="B250" s="480"/>
      <c r="C250" s="568"/>
      <c r="D250" s="569"/>
      <c r="E250" s="574"/>
    </row>
    <row r="251" spans="2:5">
      <c r="B251" s="480"/>
      <c r="C251" s="568"/>
      <c r="D251" s="569"/>
      <c r="E251" s="574"/>
    </row>
    <row r="252" spans="2:5">
      <c r="B252" s="480"/>
      <c r="C252" s="568"/>
      <c r="D252" s="569"/>
      <c r="E252" s="574"/>
    </row>
    <row r="253" spans="2:5">
      <c r="B253" s="480"/>
      <c r="C253" s="568"/>
      <c r="D253" s="569"/>
      <c r="E253" s="574"/>
    </row>
    <row r="254" spans="2:5">
      <c r="B254" s="480"/>
      <c r="C254" s="568"/>
      <c r="D254" s="569"/>
      <c r="E254" s="574"/>
    </row>
    <row r="255" spans="2:5">
      <c r="B255" s="480"/>
      <c r="C255" s="568"/>
      <c r="D255" s="569"/>
      <c r="E255" s="574"/>
    </row>
    <row r="256" spans="2:5">
      <c r="B256" s="480"/>
      <c r="C256" s="568"/>
      <c r="D256" s="569"/>
      <c r="E256" s="574"/>
    </row>
    <row r="257" spans="2:5">
      <c r="B257" s="480"/>
      <c r="C257" s="568"/>
      <c r="D257" s="569"/>
      <c r="E257" s="574"/>
    </row>
    <row r="258" spans="2:5">
      <c r="B258" s="480"/>
      <c r="C258" s="568"/>
      <c r="D258" s="569"/>
      <c r="E258" s="574"/>
    </row>
    <row r="259" spans="2:5">
      <c r="B259" s="481"/>
      <c r="C259" s="568"/>
      <c r="D259" s="569"/>
      <c r="E259" s="574"/>
    </row>
    <row r="260" spans="2:5">
      <c r="B260" s="481"/>
      <c r="C260" s="568"/>
      <c r="D260" s="569"/>
      <c r="E260" s="574"/>
    </row>
    <row r="261" spans="2:5">
      <c r="B261" s="481"/>
      <c r="C261" s="568"/>
      <c r="D261" s="569"/>
      <c r="E261" s="574"/>
    </row>
    <row r="262" spans="2:5">
      <c r="B262" s="481"/>
      <c r="C262" s="568"/>
      <c r="D262" s="569"/>
      <c r="E262" s="574"/>
    </row>
    <row r="263" spans="2:5">
      <c r="B263" s="481"/>
      <c r="C263" s="568"/>
      <c r="D263" s="569"/>
      <c r="E263" s="574"/>
    </row>
    <row r="264" spans="2:5">
      <c r="B264" s="481"/>
      <c r="C264" s="568"/>
      <c r="D264" s="569"/>
      <c r="E264" s="574"/>
    </row>
    <row r="265" spans="2:5">
      <c r="B265" s="481"/>
      <c r="C265" s="568"/>
      <c r="D265" s="569"/>
      <c r="E265" s="574"/>
    </row>
    <row r="266" spans="2:5">
      <c r="B266" s="481"/>
      <c r="C266" s="568"/>
      <c r="D266" s="569"/>
      <c r="E266" s="574"/>
    </row>
    <row r="267" spans="2:5">
      <c r="B267" s="481"/>
      <c r="C267" s="568"/>
      <c r="D267" s="569"/>
      <c r="E267" s="574"/>
    </row>
    <row r="268" spans="2:5">
      <c r="B268" s="481"/>
      <c r="C268" s="568"/>
      <c r="D268" s="569"/>
      <c r="E268" s="574"/>
    </row>
    <row r="269" spans="2:5">
      <c r="B269" s="481"/>
      <c r="C269" s="568"/>
      <c r="D269" s="569"/>
      <c r="E269" s="574"/>
    </row>
    <row r="270" spans="2:5">
      <c r="B270" s="481"/>
      <c r="C270" s="568"/>
      <c r="D270" s="569"/>
      <c r="E270" s="574"/>
    </row>
    <row r="271" spans="2:5">
      <c r="B271" s="481"/>
      <c r="C271" s="568"/>
      <c r="D271" s="569"/>
      <c r="E271" s="574"/>
    </row>
    <row r="272" spans="2:5">
      <c r="B272" s="481"/>
      <c r="C272" s="568"/>
      <c r="D272" s="569"/>
      <c r="E272" s="574"/>
    </row>
    <row r="273" spans="2:5">
      <c r="B273" s="481"/>
      <c r="C273" s="568"/>
      <c r="D273" s="569"/>
      <c r="E273" s="574"/>
    </row>
    <row r="274" spans="2:5">
      <c r="B274" s="481"/>
      <c r="C274" s="568"/>
      <c r="D274" s="569"/>
      <c r="E274" s="574"/>
    </row>
    <row r="275" spans="2:5">
      <c r="B275" s="481"/>
      <c r="C275" s="568"/>
      <c r="D275" s="569"/>
      <c r="E275" s="574"/>
    </row>
    <row r="276" spans="2:5">
      <c r="B276" s="481"/>
      <c r="C276" s="568"/>
      <c r="D276" s="569"/>
      <c r="E276" s="574"/>
    </row>
    <row r="277" spans="2:5">
      <c r="B277" s="481"/>
      <c r="C277" s="568"/>
      <c r="D277" s="569"/>
      <c r="E277" s="574"/>
    </row>
    <row r="278" spans="2:5">
      <c r="B278" s="481"/>
      <c r="C278" s="568"/>
      <c r="D278" s="569"/>
      <c r="E278" s="574"/>
    </row>
    <row r="279" spans="2:5">
      <c r="B279" s="481"/>
      <c r="C279" s="568"/>
      <c r="D279" s="569"/>
      <c r="E279" s="574"/>
    </row>
    <row r="280" spans="2:5">
      <c r="B280" s="481"/>
      <c r="C280" s="568"/>
      <c r="D280" s="569"/>
      <c r="E280" s="574"/>
    </row>
    <row r="281" spans="2:5">
      <c r="B281" s="481"/>
      <c r="D281" s="569"/>
      <c r="E281" s="574"/>
    </row>
    <row r="282" spans="2:5">
      <c r="B282" s="481"/>
      <c r="D282" s="569"/>
      <c r="E282" s="574"/>
    </row>
    <row r="283" spans="2:5">
      <c r="B283" s="481"/>
      <c r="D283" s="569"/>
      <c r="E283" s="574"/>
    </row>
    <row r="284" spans="2:5">
      <c r="B284" s="482"/>
      <c r="D284" s="569"/>
      <c r="E284" s="574"/>
    </row>
    <row r="285" spans="2:5">
      <c r="B285" s="482"/>
      <c r="D285" s="569"/>
      <c r="E285" s="574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W145"/>
  <sheetViews>
    <sheetView showGridLines="0" showRowColHeaders="0" topLeftCell="C1" zoomScaleNormal="100" workbookViewId="0">
      <pane ySplit="3" topLeftCell="A4" activePane="bottomLeft" state="frozen"/>
      <selection activeCell="L32" sqref="L32"/>
      <selection pane="bottomLeft" activeCell="V152" sqref="V152"/>
    </sheetView>
  </sheetViews>
  <sheetFormatPr baseColWidth="10" defaultRowHeight="15"/>
  <cols>
    <col min="1" max="1" width="15.28515625" style="660" customWidth="1"/>
    <col min="2" max="2" width="11.42578125" style="650" customWidth="1"/>
    <col min="3" max="19" width="11.42578125" style="650"/>
    <col min="20" max="20" width="2.85546875" style="702" customWidth="1"/>
    <col min="21" max="21" width="15.5703125" style="659" customWidth="1"/>
    <col min="22" max="22" width="13.7109375" style="650" customWidth="1"/>
    <col min="23" max="23" width="20" style="659" customWidth="1"/>
    <col min="24" max="16384" width="11.42578125" style="650"/>
  </cols>
  <sheetData>
    <row r="2" spans="1:23" ht="33" customHeight="1">
      <c r="A2" s="652"/>
      <c r="T2" s="652"/>
      <c r="U2" s="719" t="s">
        <v>610</v>
      </c>
      <c r="V2" s="719" t="s">
        <v>72</v>
      </c>
      <c r="W2" s="720" t="s">
        <v>579</v>
      </c>
    </row>
    <row r="3" spans="1:23" hidden="1">
      <c r="A3" s="656"/>
      <c r="U3" s="653">
        <v>43901</v>
      </c>
      <c r="V3" s="654">
        <v>19344258</v>
      </c>
      <c r="W3" s="655"/>
    </row>
    <row r="4" spans="1:23">
      <c r="A4" s="657"/>
      <c r="T4" s="702" t="s">
        <v>580</v>
      </c>
      <c r="U4" s="721">
        <v>43902</v>
      </c>
      <c r="V4" s="657">
        <v>19336069</v>
      </c>
      <c r="W4" s="657">
        <f>V4-V3</f>
        <v>-8189</v>
      </c>
    </row>
    <row r="5" spans="1:23">
      <c r="A5" s="657"/>
      <c r="U5" s="721">
        <v>43903</v>
      </c>
      <c r="V5" s="657">
        <v>19259284</v>
      </c>
      <c r="W5" s="657">
        <f t="shared" ref="W5:W68" si="0">V5-V4</f>
        <v>-76785</v>
      </c>
    </row>
    <row r="6" spans="1:23">
      <c r="A6" s="657"/>
      <c r="U6" s="721">
        <v>43906</v>
      </c>
      <c r="V6" s="657">
        <v>19080715</v>
      </c>
      <c r="W6" s="657">
        <f t="shared" si="0"/>
        <v>-178569</v>
      </c>
    </row>
    <row r="7" spans="1:23">
      <c r="A7" s="657"/>
      <c r="U7" s="721">
        <v>43907</v>
      </c>
      <c r="V7" s="657">
        <v>18995727</v>
      </c>
      <c r="W7" s="657">
        <f t="shared" si="0"/>
        <v>-84988</v>
      </c>
    </row>
    <row r="8" spans="1:23">
      <c r="A8" s="657"/>
      <c r="U8" s="721">
        <v>43908</v>
      </c>
      <c r="V8" s="657">
        <v>18920195</v>
      </c>
      <c r="W8" s="657">
        <f t="shared" si="0"/>
        <v>-75532</v>
      </c>
    </row>
    <row r="9" spans="1:23">
      <c r="A9" s="657"/>
      <c r="U9" s="721">
        <v>43909</v>
      </c>
      <c r="V9" s="657">
        <v>18864361</v>
      </c>
      <c r="W9" s="657">
        <f t="shared" si="0"/>
        <v>-55834</v>
      </c>
    </row>
    <row r="10" spans="1:23">
      <c r="A10" s="657"/>
      <c r="U10" s="721">
        <v>43910</v>
      </c>
      <c r="V10" s="657">
        <v>18788935</v>
      </c>
      <c r="W10" s="657">
        <f t="shared" si="0"/>
        <v>-75426</v>
      </c>
    </row>
    <row r="11" spans="1:23">
      <c r="A11" s="657"/>
      <c r="U11" s="721">
        <v>43913</v>
      </c>
      <c r="V11" s="657">
        <v>18719600</v>
      </c>
      <c r="W11" s="657">
        <f t="shared" si="0"/>
        <v>-69335</v>
      </c>
    </row>
    <row r="12" spans="1:23">
      <c r="A12" s="657"/>
      <c r="U12" s="721">
        <v>43914</v>
      </c>
      <c r="V12" s="657">
        <v>18686932</v>
      </c>
      <c r="W12" s="657">
        <f t="shared" si="0"/>
        <v>-32668</v>
      </c>
    </row>
    <row r="13" spans="1:23">
      <c r="A13" s="657"/>
      <c r="U13" s="721">
        <v>43915</v>
      </c>
      <c r="V13" s="657">
        <v>18664340</v>
      </c>
      <c r="W13" s="657">
        <f t="shared" si="0"/>
        <v>-22592</v>
      </c>
    </row>
    <row r="14" spans="1:23">
      <c r="A14" s="657"/>
      <c r="U14" s="721">
        <v>43916</v>
      </c>
      <c r="V14" s="657">
        <v>18645844</v>
      </c>
      <c r="W14" s="657">
        <f t="shared" si="0"/>
        <v>-18496</v>
      </c>
    </row>
    <row r="15" spans="1:23">
      <c r="A15" s="657"/>
      <c r="U15" s="721">
        <v>43917</v>
      </c>
      <c r="V15" s="657">
        <v>18612822</v>
      </c>
      <c r="W15" s="657">
        <f t="shared" si="0"/>
        <v>-33022</v>
      </c>
    </row>
    <row r="16" spans="1:23">
      <c r="A16" s="657"/>
      <c r="U16" s="721">
        <v>43920</v>
      </c>
      <c r="V16" s="657">
        <v>18565607</v>
      </c>
      <c r="W16" s="657">
        <f t="shared" si="0"/>
        <v>-47215</v>
      </c>
    </row>
    <row r="17" spans="1:23">
      <c r="A17" s="657"/>
      <c r="U17" s="781">
        <v>43921</v>
      </c>
      <c r="V17" s="782">
        <v>18445436</v>
      </c>
      <c r="W17" s="782">
        <f t="shared" si="0"/>
        <v>-120171</v>
      </c>
    </row>
    <row r="18" spans="1:23">
      <c r="A18" s="657"/>
      <c r="T18" s="702" t="s">
        <v>581</v>
      </c>
      <c r="U18" s="721">
        <v>43922</v>
      </c>
      <c r="V18" s="657">
        <v>18470660</v>
      </c>
      <c r="W18" s="657">
        <f t="shared" si="0"/>
        <v>25224</v>
      </c>
    </row>
    <row r="19" spans="1:23">
      <c r="A19" s="657"/>
      <c r="U19" s="721">
        <v>43923</v>
      </c>
      <c r="V19" s="657">
        <v>18449957</v>
      </c>
      <c r="W19" s="657">
        <f t="shared" si="0"/>
        <v>-20703</v>
      </c>
    </row>
    <row r="20" spans="1:23">
      <c r="A20" s="657"/>
      <c r="U20" s="721">
        <v>43924</v>
      </c>
      <c r="V20" s="657">
        <v>18423850</v>
      </c>
      <c r="W20" s="657">
        <f t="shared" si="0"/>
        <v>-26107</v>
      </c>
    </row>
    <row r="21" spans="1:23">
      <c r="A21" s="657"/>
      <c r="U21" s="721">
        <v>43927</v>
      </c>
      <c r="V21" s="657">
        <v>18422371</v>
      </c>
      <c r="W21" s="657">
        <f t="shared" si="0"/>
        <v>-1479</v>
      </c>
    </row>
    <row r="22" spans="1:23">
      <c r="A22" s="657"/>
      <c r="U22" s="721">
        <v>43928</v>
      </c>
      <c r="V22" s="657">
        <v>18422101</v>
      </c>
      <c r="W22" s="657">
        <f t="shared" si="0"/>
        <v>-270</v>
      </c>
    </row>
    <row r="23" spans="1:23">
      <c r="A23" s="657"/>
      <c r="U23" s="721">
        <v>43929</v>
      </c>
      <c r="V23" s="657">
        <v>18413235</v>
      </c>
      <c r="W23" s="657">
        <f t="shared" si="0"/>
        <v>-8866</v>
      </c>
    </row>
    <row r="24" spans="1:23">
      <c r="A24" s="657"/>
      <c r="U24" s="721">
        <v>43934</v>
      </c>
      <c r="V24" s="657">
        <v>18423316</v>
      </c>
      <c r="W24" s="657">
        <f t="shared" si="0"/>
        <v>10081</v>
      </c>
    </row>
    <row r="25" spans="1:23">
      <c r="A25" s="657"/>
      <c r="U25" s="721">
        <v>43935</v>
      </c>
      <c r="V25" s="657">
        <v>18455661</v>
      </c>
      <c r="W25" s="657">
        <f t="shared" si="0"/>
        <v>32345</v>
      </c>
    </row>
    <row r="26" spans="1:23">
      <c r="A26" s="657"/>
      <c r="U26" s="721">
        <v>43936</v>
      </c>
      <c r="V26" s="657">
        <v>18463413</v>
      </c>
      <c r="W26" s="657">
        <f t="shared" si="0"/>
        <v>7752</v>
      </c>
    </row>
    <row r="27" spans="1:23">
      <c r="A27" s="657"/>
      <c r="U27" s="721">
        <v>43937</v>
      </c>
      <c r="V27" s="657">
        <v>18466784</v>
      </c>
      <c r="W27" s="657">
        <f t="shared" si="0"/>
        <v>3371</v>
      </c>
    </row>
    <row r="28" spans="1:23">
      <c r="A28" s="657"/>
      <c r="U28" s="721">
        <v>43938</v>
      </c>
      <c r="V28" s="657">
        <v>18456537</v>
      </c>
      <c r="W28" s="657">
        <f t="shared" si="0"/>
        <v>-10247</v>
      </c>
    </row>
    <row r="29" spans="1:23">
      <c r="A29" s="657"/>
      <c r="U29" s="721">
        <v>43941</v>
      </c>
      <c r="V29" s="657">
        <v>18476408</v>
      </c>
      <c r="W29" s="657">
        <f t="shared" si="0"/>
        <v>19871</v>
      </c>
    </row>
    <row r="30" spans="1:23">
      <c r="A30" s="657"/>
      <c r="U30" s="721">
        <v>43942</v>
      </c>
      <c r="V30" s="657">
        <v>18482652</v>
      </c>
      <c r="W30" s="657">
        <f t="shared" si="0"/>
        <v>6244</v>
      </c>
    </row>
    <row r="31" spans="1:23">
      <c r="A31" s="657"/>
      <c r="U31" s="721">
        <v>43943</v>
      </c>
      <c r="V31" s="657">
        <v>18486282</v>
      </c>
      <c r="W31" s="657">
        <f t="shared" si="0"/>
        <v>3630</v>
      </c>
    </row>
    <row r="32" spans="1:23">
      <c r="A32" s="657"/>
      <c r="U32" s="721">
        <v>43944</v>
      </c>
      <c r="V32" s="657">
        <v>18490241</v>
      </c>
      <c r="W32" s="657">
        <f t="shared" si="0"/>
        <v>3959</v>
      </c>
    </row>
    <row r="33" spans="1:23">
      <c r="A33" s="657"/>
      <c r="U33" s="721">
        <v>43945</v>
      </c>
      <c r="V33" s="657">
        <v>18480673</v>
      </c>
      <c r="W33" s="657">
        <f t="shared" si="0"/>
        <v>-9568</v>
      </c>
    </row>
    <row r="34" spans="1:23">
      <c r="A34" s="657"/>
      <c r="U34" s="721">
        <v>43948</v>
      </c>
      <c r="V34" s="657">
        <v>18494205</v>
      </c>
      <c r="W34" s="657">
        <f t="shared" si="0"/>
        <v>13532</v>
      </c>
    </row>
    <row r="35" spans="1:23">
      <c r="A35" s="657"/>
      <c r="U35" s="721">
        <v>43949</v>
      </c>
      <c r="V35" s="657">
        <v>18498378</v>
      </c>
      <c r="W35" s="657">
        <f t="shared" si="0"/>
        <v>4173</v>
      </c>
    </row>
    <row r="36" spans="1:23">
      <c r="A36" s="657"/>
      <c r="U36" s="721">
        <v>43950</v>
      </c>
      <c r="V36" s="657">
        <v>18500250</v>
      </c>
      <c r="W36" s="657">
        <f t="shared" si="0"/>
        <v>1872</v>
      </c>
    </row>
    <row r="37" spans="1:23">
      <c r="A37" s="657"/>
      <c r="U37" s="781">
        <v>43951</v>
      </c>
      <c r="V37" s="782">
        <v>18396362</v>
      </c>
      <c r="W37" s="782">
        <f t="shared" si="0"/>
        <v>-103888</v>
      </c>
    </row>
    <row r="38" spans="1:23">
      <c r="A38" s="657"/>
      <c r="T38" s="702" t="s">
        <v>582</v>
      </c>
      <c r="U38" s="721">
        <v>43955</v>
      </c>
      <c r="V38" s="657">
        <v>18479862</v>
      </c>
      <c r="W38" s="657">
        <f t="shared" si="0"/>
        <v>83500</v>
      </c>
    </row>
    <row r="39" spans="1:23">
      <c r="A39" s="657"/>
      <c r="U39" s="721">
        <v>43956</v>
      </c>
      <c r="V39" s="657">
        <v>18496586</v>
      </c>
      <c r="W39" s="657">
        <f t="shared" si="0"/>
        <v>16724</v>
      </c>
    </row>
    <row r="40" spans="1:23">
      <c r="A40" s="657"/>
      <c r="U40" s="721">
        <v>43957</v>
      </c>
      <c r="V40" s="657">
        <v>18507039</v>
      </c>
      <c r="W40" s="657">
        <f t="shared" si="0"/>
        <v>10453</v>
      </c>
    </row>
    <row r="41" spans="1:23">
      <c r="A41" s="657"/>
      <c r="U41" s="721">
        <v>43958</v>
      </c>
      <c r="V41" s="657">
        <v>18513251</v>
      </c>
      <c r="W41" s="657">
        <f t="shared" si="0"/>
        <v>6212</v>
      </c>
    </row>
    <row r="42" spans="1:23">
      <c r="A42" s="657"/>
      <c r="U42" s="721">
        <v>43959</v>
      </c>
      <c r="V42" s="657">
        <v>18506641</v>
      </c>
      <c r="W42" s="657">
        <f t="shared" si="0"/>
        <v>-6610</v>
      </c>
    </row>
    <row r="43" spans="1:23">
      <c r="A43" s="657"/>
      <c r="U43" s="721">
        <v>43962</v>
      </c>
      <c r="V43" s="657">
        <v>18538144</v>
      </c>
      <c r="W43" s="657">
        <f t="shared" si="0"/>
        <v>31503</v>
      </c>
    </row>
    <row r="44" spans="1:23">
      <c r="A44" s="657"/>
      <c r="U44" s="721">
        <v>43963</v>
      </c>
      <c r="V44" s="657">
        <v>18546658</v>
      </c>
      <c r="W44" s="657">
        <f t="shared" si="0"/>
        <v>8514</v>
      </c>
    </row>
    <row r="45" spans="1:23">
      <c r="A45" s="657"/>
      <c r="U45" s="721">
        <v>43964</v>
      </c>
      <c r="V45" s="657">
        <v>18550346</v>
      </c>
      <c r="W45" s="657">
        <f t="shared" si="0"/>
        <v>3688</v>
      </c>
    </row>
    <row r="46" spans="1:23">
      <c r="A46" s="657"/>
      <c r="U46" s="721">
        <v>43965</v>
      </c>
      <c r="V46" s="657">
        <v>18550999</v>
      </c>
      <c r="W46" s="657">
        <f t="shared" si="0"/>
        <v>653</v>
      </c>
    </row>
    <row r="47" spans="1:23">
      <c r="A47" s="657"/>
      <c r="U47" s="721">
        <v>43966</v>
      </c>
      <c r="V47" s="657">
        <v>18538117</v>
      </c>
      <c r="W47" s="657">
        <f t="shared" si="0"/>
        <v>-12882</v>
      </c>
    </row>
    <row r="48" spans="1:23">
      <c r="A48" s="657"/>
      <c r="U48" s="721">
        <v>43969</v>
      </c>
      <c r="V48" s="657">
        <v>18567497</v>
      </c>
      <c r="W48" s="657">
        <f t="shared" si="0"/>
        <v>29380</v>
      </c>
    </row>
    <row r="49" spans="1:23">
      <c r="A49" s="657"/>
      <c r="U49" s="721">
        <v>43970</v>
      </c>
      <c r="V49" s="657">
        <v>18575845</v>
      </c>
      <c r="W49" s="657">
        <f t="shared" si="0"/>
        <v>8348</v>
      </c>
    </row>
    <row r="50" spans="1:23">
      <c r="A50" s="657"/>
      <c r="U50" s="721">
        <v>43971</v>
      </c>
      <c r="V50" s="657">
        <v>18581845</v>
      </c>
      <c r="W50" s="657">
        <f t="shared" si="0"/>
        <v>6000</v>
      </c>
    </row>
    <row r="51" spans="1:23">
      <c r="A51" s="657"/>
      <c r="U51" s="721">
        <v>43972</v>
      </c>
      <c r="V51" s="657">
        <v>18586088</v>
      </c>
      <c r="W51" s="657">
        <f t="shared" si="0"/>
        <v>4243</v>
      </c>
    </row>
    <row r="52" spans="1:23">
      <c r="A52" s="657"/>
      <c r="U52" s="721">
        <v>43973</v>
      </c>
      <c r="V52" s="657">
        <v>18577040</v>
      </c>
      <c r="W52" s="657">
        <f t="shared" si="0"/>
        <v>-9048</v>
      </c>
    </row>
    <row r="53" spans="1:23">
      <c r="A53" s="657"/>
      <c r="U53" s="721">
        <v>43976</v>
      </c>
      <c r="V53" s="657">
        <v>18599696</v>
      </c>
      <c r="W53" s="657">
        <f t="shared" si="0"/>
        <v>22656</v>
      </c>
    </row>
    <row r="54" spans="1:23">
      <c r="A54" s="657"/>
      <c r="U54" s="721">
        <v>43977</v>
      </c>
      <c r="V54" s="657">
        <v>18606011</v>
      </c>
      <c r="W54" s="657">
        <f t="shared" si="0"/>
        <v>6315</v>
      </c>
    </row>
    <row r="55" spans="1:23">
      <c r="A55" s="657"/>
      <c r="U55" s="721">
        <v>43978</v>
      </c>
      <c r="V55" s="657">
        <v>18608596</v>
      </c>
      <c r="W55" s="657">
        <f t="shared" si="0"/>
        <v>2585</v>
      </c>
    </row>
    <row r="56" spans="1:23">
      <c r="A56" s="657"/>
      <c r="U56" s="721">
        <v>43979</v>
      </c>
      <c r="V56" s="657">
        <v>18608140</v>
      </c>
      <c r="W56" s="657">
        <f t="shared" si="0"/>
        <v>-456</v>
      </c>
    </row>
    <row r="57" spans="1:23">
      <c r="A57" s="657"/>
      <c r="U57" s="781">
        <v>43980</v>
      </c>
      <c r="V57" s="782">
        <v>18584176</v>
      </c>
      <c r="W57" s="782">
        <f t="shared" si="0"/>
        <v>-23964</v>
      </c>
    </row>
    <row r="58" spans="1:23">
      <c r="A58" s="657"/>
      <c r="T58" s="702" t="s">
        <v>583</v>
      </c>
      <c r="U58" s="721">
        <v>43983</v>
      </c>
      <c r="V58" s="657">
        <v>18593260</v>
      </c>
      <c r="W58" s="657">
        <f t="shared" si="0"/>
        <v>9084</v>
      </c>
    </row>
    <row r="59" spans="1:23">
      <c r="A59" s="657"/>
      <c r="U59" s="721">
        <v>43984</v>
      </c>
      <c r="V59" s="657">
        <v>18596186</v>
      </c>
      <c r="W59" s="657">
        <f t="shared" si="0"/>
        <v>2926</v>
      </c>
    </row>
    <row r="60" spans="1:23">
      <c r="A60" s="657"/>
      <c r="U60" s="721">
        <v>43985</v>
      </c>
      <c r="V60" s="657">
        <v>18592623</v>
      </c>
      <c r="W60" s="657">
        <f t="shared" si="0"/>
        <v>-3563</v>
      </c>
    </row>
    <row r="61" spans="1:23">
      <c r="A61" s="657"/>
      <c r="U61" s="721">
        <v>43986</v>
      </c>
      <c r="V61" s="657">
        <v>18597021</v>
      </c>
      <c r="W61" s="657">
        <f t="shared" si="0"/>
        <v>4398</v>
      </c>
    </row>
    <row r="62" spans="1:23">
      <c r="A62" s="657"/>
      <c r="U62" s="721">
        <v>43987</v>
      </c>
      <c r="V62" s="657">
        <v>18589284</v>
      </c>
      <c r="W62" s="657">
        <f t="shared" si="0"/>
        <v>-7737</v>
      </c>
    </row>
    <row r="63" spans="1:23">
      <c r="A63" s="657"/>
      <c r="U63" s="721">
        <v>43990</v>
      </c>
      <c r="V63" s="657">
        <v>18623071</v>
      </c>
      <c r="W63" s="657">
        <f t="shared" si="0"/>
        <v>33787</v>
      </c>
    </row>
    <row r="64" spans="1:23">
      <c r="A64" s="657"/>
      <c r="U64" s="721">
        <v>43991</v>
      </c>
      <c r="V64" s="657">
        <v>18631548</v>
      </c>
      <c r="W64" s="657">
        <f t="shared" si="0"/>
        <v>8477</v>
      </c>
    </row>
    <row r="65" spans="1:23">
      <c r="A65" s="657"/>
      <c r="U65" s="721">
        <v>43992</v>
      </c>
      <c r="V65" s="657">
        <v>18638993</v>
      </c>
      <c r="W65" s="657">
        <f t="shared" si="0"/>
        <v>7445</v>
      </c>
    </row>
    <row r="66" spans="1:23">
      <c r="A66" s="657"/>
      <c r="U66" s="721">
        <v>43993</v>
      </c>
      <c r="V66" s="657">
        <v>18643383</v>
      </c>
      <c r="W66" s="657">
        <f t="shared" si="0"/>
        <v>4390</v>
      </c>
    </row>
    <row r="67" spans="1:23">
      <c r="A67" s="657"/>
      <c r="U67" s="721">
        <v>43994</v>
      </c>
      <c r="V67" s="657">
        <v>18631814</v>
      </c>
      <c r="W67" s="657">
        <f t="shared" si="0"/>
        <v>-11569</v>
      </c>
    </row>
    <row r="68" spans="1:23">
      <c r="A68" s="657"/>
      <c r="U68" s="721">
        <v>43997</v>
      </c>
      <c r="V68" s="657">
        <v>18668725</v>
      </c>
      <c r="W68" s="657">
        <f t="shared" si="0"/>
        <v>36911</v>
      </c>
    </row>
    <row r="69" spans="1:23">
      <c r="A69" s="657"/>
      <c r="U69" s="721">
        <v>43998</v>
      </c>
      <c r="V69" s="657">
        <v>18684873</v>
      </c>
      <c r="W69" s="657">
        <f t="shared" ref="W69:W132" si="1">V69-V68</f>
        <v>16148</v>
      </c>
    </row>
    <row r="70" spans="1:23">
      <c r="A70" s="657"/>
      <c r="U70" s="721">
        <v>43999</v>
      </c>
      <c r="V70" s="657">
        <v>18684590</v>
      </c>
      <c r="W70" s="657">
        <f t="shared" si="1"/>
        <v>-283</v>
      </c>
    </row>
    <row r="71" spans="1:23">
      <c r="A71" s="657"/>
      <c r="U71" s="721">
        <v>44000</v>
      </c>
      <c r="V71" s="657">
        <v>18681594</v>
      </c>
      <c r="W71" s="657">
        <f t="shared" si="1"/>
        <v>-2996</v>
      </c>
    </row>
    <row r="72" spans="1:23">
      <c r="A72" s="657"/>
      <c r="U72" s="721">
        <v>44001</v>
      </c>
      <c r="V72" s="657">
        <v>18634728</v>
      </c>
      <c r="W72" s="657">
        <f t="shared" si="1"/>
        <v>-46866</v>
      </c>
    </row>
    <row r="73" spans="1:23">
      <c r="A73" s="657"/>
      <c r="U73" s="721">
        <v>44002</v>
      </c>
      <c r="V73" s="657">
        <v>18633805</v>
      </c>
      <c r="W73" s="657">
        <f t="shared" si="1"/>
        <v>-923</v>
      </c>
    </row>
    <row r="74" spans="1:23">
      <c r="A74" s="657"/>
      <c r="U74" s="721">
        <v>44005</v>
      </c>
      <c r="V74" s="657">
        <v>18621455</v>
      </c>
      <c r="W74" s="657">
        <f t="shared" si="1"/>
        <v>-12350</v>
      </c>
    </row>
    <row r="75" spans="1:23">
      <c r="A75" s="657"/>
      <c r="U75" s="721">
        <v>44006</v>
      </c>
      <c r="V75" s="657">
        <v>18622765</v>
      </c>
      <c r="W75" s="657">
        <f t="shared" si="1"/>
        <v>1310</v>
      </c>
    </row>
    <row r="76" spans="1:23">
      <c r="A76" s="657"/>
      <c r="U76" s="721">
        <v>44007</v>
      </c>
      <c r="V76" s="657">
        <v>18623083</v>
      </c>
      <c r="W76" s="657">
        <f t="shared" si="1"/>
        <v>318</v>
      </c>
    </row>
    <row r="77" spans="1:23">
      <c r="A77" s="657"/>
      <c r="U77" s="721">
        <v>44008</v>
      </c>
      <c r="V77" s="657">
        <v>18612566</v>
      </c>
      <c r="W77" s="657">
        <f t="shared" si="1"/>
        <v>-10517</v>
      </c>
    </row>
    <row r="78" spans="1:23">
      <c r="A78" s="657"/>
      <c r="U78" s="721">
        <v>44011</v>
      </c>
      <c r="V78" s="657">
        <v>18645770</v>
      </c>
      <c r="W78" s="657">
        <f t="shared" si="1"/>
        <v>33204</v>
      </c>
    </row>
    <row r="79" spans="1:23">
      <c r="A79" s="657"/>
      <c r="U79" s="781">
        <v>44012</v>
      </c>
      <c r="V79" s="782">
        <v>18484270</v>
      </c>
      <c r="W79" s="782">
        <f t="shared" si="1"/>
        <v>-161500</v>
      </c>
    </row>
    <row r="80" spans="1:23">
      <c r="A80" s="657"/>
      <c r="T80" s="702" t="s">
        <v>584</v>
      </c>
      <c r="U80" s="721">
        <v>44013</v>
      </c>
      <c r="V80" s="657">
        <v>18658421</v>
      </c>
      <c r="W80" s="959">
        <f t="shared" si="1"/>
        <v>174151</v>
      </c>
    </row>
    <row r="81" spans="1:23">
      <c r="A81" s="657"/>
      <c r="U81" s="721">
        <v>44014</v>
      </c>
      <c r="V81" s="657">
        <v>18653210</v>
      </c>
      <c r="W81" s="959">
        <f t="shared" si="1"/>
        <v>-5211</v>
      </c>
    </row>
    <row r="82" spans="1:23">
      <c r="A82" s="657"/>
      <c r="U82" s="721">
        <v>44015</v>
      </c>
      <c r="V82" s="657">
        <v>18639231</v>
      </c>
      <c r="W82" s="959">
        <f t="shared" si="1"/>
        <v>-13979</v>
      </c>
    </row>
    <row r="83" spans="1:23">
      <c r="A83" s="657"/>
      <c r="U83" s="721">
        <v>44018</v>
      </c>
      <c r="V83" s="657">
        <v>18713439</v>
      </c>
      <c r="W83" s="959">
        <f t="shared" si="1"/>
        <v>74208</v>
      </c>
    </row>
    <row r="84" spans="1:23">
      <c r="A84" s="657"/>
      <c r="U84" s="721">
        <v>44019</v>
      </c>
      <c r="V84" s="657">
        <v>18725857</v>
      </c>
      <c r="W84" s="959">
        <f t="shared" si="1"/>
        <v>12418</v>
      </c>
    </row>
    <row r="85" spans="1:23">
      <c r="A85" s="657"/>
      <c r="U85" s="721">
        <v>44020</v>
      </c>
      <c r="V85" s="657">
        <v>18746742</v>
      </c>
      <c r="W85" s="959">
        <f t="shared" si="1"/>
        <v>20885</v>
      </c>
    </row>
    <row r="86" spans="1:23">
      <c r="A86" s="657"/>
      <c r="U86" s="721">
        <v>44021</v>
      </c>
      <c r="V86" s="657">
        <v>18745980</v>
      </c>
      <c r="W86" s="959">
        <f t="shared" si="1"/>
        <v>-762</v>
      </c>
    </row>
    <row r="87" spans="1:23">
      <c r="A87" s="657"/>
      <c r="U87" s="721">
        <v>44022</v>
      </c>
      <c r="V87" s="657">
        <v>18752251</v>
      </c>
      <c r="W87" s="959">
        <f t="shared" si="1"/>
        <v>6271</v>
      </c>
    </row>
    <row r="88" spans="1:23">
      <c r="A88" s="657"/>
      <c r="U88" s="721">
        <v>44025</v>
      </c>
      <c r="V88" s="657">
        <v>18788383</v>
      </c>
      <c r="W88" s="959">
        <f t="shared" si="1"/>
        <v>36132</v>
      </c>
    </row>
    <row r="89" spans="1:23">
      <c r="A89" s="657"/>
      <c r="U89" s="721">
        <v>44026</v>
      </c>
      <c r="V89" s="657">
        <v>18801972</v>
      </c>
      <c r="W89" s="959">
        <f t="shared" si="1"/>
        <v>13589</v>
      </c>
    </row>
    <row r="90" spans="1:23">
      <c r="A90" s="657"/>
      <c r="U90" s="721">
        <v>44027</v>
      </c>
      <c r="V90" s="657">
        <v>18810078</v>
      </c>
      <c r="W90" s="959">
        <f t="shared" si="1"/>
        <v>8106</v>
      </c>
    </row>
    <row r="91" spans="1:23">
      <c r="A91" s="657"/>
      <c r="U91" s="721">
        <v>44028</v>
      </c>
      <c r="V91" s="657">
        <v>18806595</v>
      </c>
      <c r="W91" s="959">
        <f t="shared" si="1"/>
        <v>-3483</v>
      </c>
    </row>
    <row r="92" spans="1:23">
      <c r="A92" s="657"/>
      <c r="U92" s="721">
        <v>44029</v>
      </c>
      <c r="V92" s="657">
        <v>18815564</v>
      </c>
      <c r="W92" s="959">
        <f t="shared" si="1"/>
        <v>8969</v>
      </c>
    </row>
    <row r="93" spans="1:23">
      <c r="A93" s="657"/>
      <c r="U93" s="721">
        <v>44032</v>
      </c>
      <c r="V93" s="657">
        <v>18845698</v>
      </c>
      <c r="W93" s="959">
        <f t="shared" si="1"/>
        <v>30134</v>
      </c>
    </row>
    <row r="94" spans="1:23">
      <c r="A94" s="657"/>
      <c r="U94" s="721">
        <v>44033</v>
      </c>
      <c r="V94" s="657">
        <v>18858871</v>
      </c>
      <c r="W94" s="959">
        <f t="shared" si="1"/>
        <v>13173</v>
      </c>
    </row>
    <row r="95" spans="1:23">
      <c r="A95" s="657"/>
      <c r="U95" s="721">
        <v>44034</v>
      </c>
      <c r="V95" s="657">
        <v>18865077</v>
      </c>
      <c r="W95" s="959">
        <f t="shared" si="1"/>
        <v>6206</v>
      </c>
    </row>
    <row r="96" spans="1:23">
      <c r="A96" s="657"/>
      <c r="U96" s="721">
        <v>44035</v>
      </c>
      <c r="V96" s="657">
        <v>18869125</v>
      </c>
      <c r="W96" s="959">
        <f t="shared" si="1"/>
        <v>4048</v>
      </c>
    </row>
    <row r="97" spans="1:23">
      <c r="A97" s="657"/>
      <c r="U97" s="721">
        <v>44036</v>
      </c>
      <c r="V97" s="657">
        <v>18854492</v>
      </c>
      <c r="W97" s="959">
        <f t="shared" si="1"/>
        <v>-14633</v>
      </c>
    </row>
    <row r="98" spans="1:23">
      <c r="A98" s="657"/>
      <c r="U98" s="721">
        <v>44039</v>
      </c>
      <c r="V98" s="657">
        <v>18865622</v>
      </c>
      <c r="W98" s="959">
        <f t="shared" si="1"/>
        <v>11130</v>
      </c>
    </row>
    <row r="99" spans="1:23">
      <c r="A99" s="657"/>
      <c r="U99" s="721">
        <v>44040</v>
      </c>
      <c r="V99" s="657">
        <v>18863231</v>
      </c>
      <c r="W99" s="959">
        <f t="shared" si="1"/>
        <v>-2391</v>
      </c>
    </row>
    <row r="100" spans="1:23">
      <c r="A100" s="657"/>
      <c r="U100" s="721">
        <v>44041</v>
      </c>
      <c r="V100" s="657">
        <v>18862234</v>
      </c>
      <c r="W100" s="959">
        <f t="shared" si="1"/>
        <v>-997</v>
      </c>
    </row>
    <row r="101" spans="1:23">
      <c r="A101" s="657"/>
      <c r="U101" s="721">
        <v>44042</v>
      </c>
      <c r="V101" s="657">
        <v>18851829</v>
      </c>
      <c r="W101" s="959">
        <f t="shared" si="1"/>
        <v>-10405</v>
      </c>
    </row>
    <row r="102" spans="1:23">
      <c r="A102" s="657"/>
      <c r="U102" s="781">
        <v>44043</v>
      </c>
      <c r="V102" s="782">
        <v>18673847</v>
      </c>
      <c r="W102" s="960">
        <f t="shared" si="1"/>
        <v>-177982</v>
      </c>
    </row>
    <row r="103" spans="1:23">
      <c r="A103" s="657"/>
      <c r="T103" s="702" t="s">
        <v>585</v>
      </c>
      <c r="U103" s="721">
        <v>44046</v>
      </c>
      <c r="V103" s="657">
        <v>18777103</v>
      </c>
      <c r="W103" s="959">
        <f t="shared" si="1"/>
        <v>103256</v>
      </c>
    </row>
    <row r="104" spans="1:23">
      <c r="A104" s="657"/>
      <c r="U104" s="721">
        <v>44047</v>
      </c>
      <c r="V104" s="657">
        <v>18777462</v>
      </c>
      <c r="W104" s="959">
        <f t="shared" si="1"/>
        <v>359</v>
      </c>
    </row>
    <row r="105" spans="1:23">
      <c r="A105" s="657"/>
      <c r="U105" s="721">
        <v>44048</v>
      </c>
      <c r="V105" s="657">
        <v>18783395</v>
      </c>
      <c r="W105" s="959">
        <f t="shared" si="1"/>
        <v>5933</v>
      </c>
    </row>
    <row r="106" spans="1:23">
      <c r="A106" s="657"/>
      <c r="U106" s="721">
        <v>44049</v>
      </c>
      <c r="V106" s="657">
        <v>18787859</v>
      </c>
      <c r="W106" s="959">
        <f t="shared" si="1"/>
        <v>4464</v>
      </c>
    </row>
    <row r="107" spans="1:23">
      <c r="A107" s="657"/>
      <c r="U107" s="721">
        <v>44050</v>
      </c>
      <c r="V107" s="657">
        <v>18768445</v>
      </c>
      <c r="W107" s="959">
        <f t="shared" si="1"/>
        <v>-19414</v>
      </c>
    </row>
    <row r="108" spans="1:23">
      <c r="A108" s="657"/>
      <c r="U108" s="721">
        <v>44053</v>
      </c>
      <c r="V108" s="657">
        <v>18782091</v>
      </c>
      <c r="W108" s="959">
        <f t="shared" si="1"/>
        <v>13646</v>
      </c>
    </row>
    <row r="109" spans="1:23">
      <c r="A109" s="657"/>
      <c r="U109" s="721">
        <v>44054</v>
      </c>
      <c r="V109" s="657">
        <v>18788387</v>
      </c>
      <c r="W109" s="959">
        <f t="shared" si="1"/>
        <v>6296</v>
      </c>
    </row>
    <row r="110" spans="1:23">
      <c r="A110" s="657"/>
      <c r="U110" s="721">
        <v>44055</v>
      </c>
      <c r="V110" s="657">
        <v>18791947</v>
      </c>
      <c r="W110" s="959">
        <f t="shared" si="1"/>
        <v>3560</v>
      </c>
    </row>
    <row r="111" spans="1:23">
      <c r="A111" s="657"/>
      <c r="U111" s="721">
        <v>44056</v>
      </c>
      <c r="V111" s="657">
        <v>18793248</v>
      </c>
      <c r="W111" s="959">
        <f t="shared" si="1"/>
        <v>1301</v>
      </c>
    </row>
    <row r="112" spans="1:23">
      <c r="A112" s="657"/>
      <c r="U112" s="721">
        <v>44057</v>
      </c>
      <c r="V112" s="657">
        <v>18795882</v>
      </c>
      <c r="W112" s="959">
        <f t="shared" si="1"/>
        <v>2634</v>
      </c>
    </row>
    <row r="113" spans="1:23">
      <c r="A113" s="657"/>
      <c r="U113" s="721">
        <v>44060</v>
      </c>
      <c r="V113" s="657">
        <v>18817729</v>
      </c>
      <c r="W113" s="959">
        <f t="shared" si="1"/>
        <v>21847</v>
      </c>
    </row>
    <row r="114" spans="1:23">
      <c r="A114" s="657"/>
      <c r="U114" s="721">
        <v>44061</v>
      </c>
      <c r="V114" s="657">
        <v>18819170</v>
      </c>
      <c r="W114" s="959">
        <f t="shared" si="1"/>
        <v>1441</v>
      </c>
    </row>
    <row r="115" spans="1:23">
      <c r="A115" s="657"/>
      <c r="U115" s="721">
        <v>44062</v>
      </c>
      <c r="V115" s="657">
        <v>18820592</v>
      </c>
      <c r="W115" s="959">
        <f t="shared" si="1"/>
        <v>1422</v>
      </c>
    </row>
    <row r="116" spans="1:23">
      <c r="A116" s="657"/>
      <c r="U116" s="721">
        <v>44063</v>
      </c>
      <c r="V116" s="657">
        <v>18821671</v>
      </c>
      <c r="W116" s="959">
        <f t="shared" si="1"/>
        <v>1079</v>
      </c>
    </row>
    <row r="117" spans="1:23">
      <c r="A117" s="657"/>
      <c r="U117" s="721">
        <v>44064</v>
      </c>
      <c r="V117" s="657">
        <v>18806561</v>
      </c>
      <c r="W117" s="959">
        <f t="shared" si="1"/>
        <v>-15110</v>
      </c>
    </row>
    <row r="118" spans="1:23">
      <c r="A118" s="657"/>
      <c r="U118" s="721">
        <v>44067</v>
      </c>
      <c r="V118" s="657">
        <v>18827804</v>
      </c>
      <c r="W118" s="959">
        <f t="shared" si="1"/>
        <v>21243</v>
      </c>
    </row>
    <row r="119" spans="1:23">
      <c r="A119" s="657"/>
      <c r="U119" s="721">
        <v>44068</v>
      </c>
      <c r="V119" s="657">
        <v>18827938</v>
      </c>
      <c r="W119" s="959">
        <f t="shared" si="1"/>
        <v>134</v>
      </c>
    </row>
    <row r="120" spans="1:23">
      <c r="A120" s="658"/>
      <c r="U120" s="721">
        <v>44069</v>
      </c>
      <c r="V120" s="657">
        <v>18829729</v>
      </c>
      <c r="W120" s="959">
        <f t="shared" si="1"/>
        <v>1791</v>
      </c>
    </row>
    <row r="121" spans="1:23">
      <c r="A121" s="658"/>
      <c r="U121" s="721">
        <v>44070</v>
      </c>
      <c r="V121" s="657">
        <v>18828708</v>
      </c>
      <c r="W121" s="959">
        <f t="shared" si="1"/>
        <v>-1021</v>
      </c>
    </row>
    <row r="122" spans="1:23">
      <c r="A122" s="658"/>
      <c r="E122" s="651"/>
      <c r="F122" s="651"/>
      <c r="G122" s="651"/>
      <c r="H122" s="651"/>
      <c r="I122" s="651"/>
      <c r="J122" s="651"/>
      <c r="K122" s="651"/>
      <c r="L122" s="651"/>
      <c r="M122" s="651"/>
      <c r="N122" s="651"/>
      <c r="O122" s="651"/>
      <c r="P122" s="651"/>
      <c r="Q122" s="651"/>
      <c r="U122" s="721">
        <v>44071</v>
      </c>
      <c r="V122" s="657">
        <v>18802872</v>
      </c>
      <c r="W122" s="959">
        <f t="shared" si="1"/>
        <v>-25836</v>
      </c>
    </row>
    <row r="123" spans="1:23">
      <c r="A123" s="658"/>
      <c r="E123" s="651"/>
      <c r="F123" s="651"/>
      <c r="G123" s="651"/>
      <c r="H123" s="651"/>
      <c r="I123" s="651"/>
      <c r="J123" s="651"/>
      <c r="K123" s="651"/>
      <c r="L123" s="651"/>
      <c r="M123" s="651"/>
      <c r="N123" s="651"/>
      <c r="O123" s="651"/>
      <c r="P123" s="651"/>
      <c r="Q123" s="651"/>
      <c r="U123" s="781">
        <v>44074</v>
      </c>
      <c r="V123" s="782">
        <v>18591306</v>
      </c>
      <c r="W123" s="960">
        <f t="shared" si="1"/>
        <v>-211566</v>
      </c>
    </row>
    <row r="124" spans="1:23">
      <c r="E124" s="651"/>
      <c r="F124" s="661" t="str">
        <f t="shared" ref="F124:G124" si="2">IF(SUM(F113:F123)=0,"",SUM(F113:F123))</f>
        <v/>
      </c>
      <c r="G124" s="662" t="str">
        <f t="shared" si="2"/>
        <v/>
      </c>
      <c r="H124" s="663" t="str">
        <f t="shared" ref="H124" si="3">IF(F124="","",(F124/C124-1))</f>
        <v/>
      </c>
      <c r="I124" s="661" t="str">
        <f t="shared" ref="I124:J124" si="4">IF(SUM(I113:I123)=0,"",SUM(I113:I123))</f>
        <v/>
      </c>
      <c r="J124" s="662" t="str">
        <f t="shared" si="4"/>
        <v/>
      </c>
      <c r="K124" s="663" t="str">
        <f t="shared" ref="K124" si="5">IF(I124="","",(I124/F124-1))</f>
        <v/>
      </c>
      <c r="L124" s="661" t="str">
        <f t="shared" ref="L124:M124" si="6">IF(SUM(L113:L123)=0,"",SUM(L113:L123))</f>
        <v/>
      </c>
      <c r="M124" s="662" t="str">
        <f t="shared" si="6"/>
        <v/>
      </c>
      <c r="N124" s="663" t="str">
        <f t="shared" ref="N124" si="7">IF(L124="","",(L124/I124-1))</f>
        <v/>
      </c>
      <c r="O124" s="661" t="str">
        <f t="shared" ref="O124" si="8">IF(SUM(O113:O123)=0,"",SUM(O113:O123))</f>
        <v/>
      </c>
      <c r="P124" s="651"/>
      <c r="Q124" s="651"/>
      <c r="T124" s="702" t="s">
        <v>644</v>
      </c>
      <c r="U124" s="721">
        <v>44075</v>
      </c>
      <c r="V124" s="657">
        <v>18736462</v>
      </c>
      <c r="W124" s="959">
        <f t="shared" si="1"/>
        <v>145156</v>
      </c>
    </row>
    <row r="125" spans="1:23">
      <c r="E125" s="651"/>
      <c r="F125" s="651"/>
      <c r="G125" s="651"/>
      <c r="H125" s="651"/>
      <c r="I125" s="651"/>
      <c r="J125" s="651"/>
      <c r="K125" s="651"/>
      <c r="L125" s="651"/>
      <c r="M125" s="651"/>
      <c r="N125" s="651"/>
      <c r="O125" s="651"/>
      <c r="P125" s="651"/>
      <c r="Q125" s="651"/>
      <c r="U125" s="721">
        <v>44076</v>
      </c>
      <c r="V125" s="657">
        <v>18719291</v>
      </c>
      <c r="W125" s="959">
        <f t="shared" si="1"/>
        <v>-17171</v>
      </c>
    </row>
    <row r="126" spans="1:23">
      <c r="U126" s="721">
        <v>44077</v>
      </c>
      <c r="V126" s="657">
        <v>18725807</v>
      </c>
      <c r="W126" s="959">
        <f t="shared" si="1"/>
        <v>6516</v>
      </c>
    </row>
    <row r="127" spans="1:23">
      <c r="N127" s="651"/>
      <c r="O127" s="651"/>
      <c r="P127" s="651"/>
      <c r="Q127" s="651"/>
      <c r="U127" s="721">
        <v>44078</v>
      </c>
      <c r="V127" s="657">
        <v>18717975</v>
      </c>
      <c r="W127" s="959">
        <f t="shared" si="1"/>
        <v>-7832</v>
      </c>
    </row>
    <row r="128" spans="1:23">
      <c r="N128" s="651"/>
      <c r="O128" s="809"/>
      <c r="P128" s="809"/>
      <c r="Q128" s="651"/>
      <c r="U128" s="721">
        <v>44081</v>
      </c>
      <c r="V128" s="657">
        <v>18767815</v>
      </c>
      <c r="W128" s="959">
        <f t="shared" si="1"/>
        <v>49840</v>
      </c>
    </row>
    <row r="129" spans="14:23">
      <c r="N129" s="651"/>
      <c r="O129" s="809"/>
      <c r="P129" s="809"/>
      <c r="Q129" s="651"/>
      <c r="U129" s="721">
        <v>44082</v>
      </c>
      <c r="V129" s="657">
        <v>18780953</v>
      </c>
      <c r="W129" s="959">
        <f t="shared" si="1"/>
        <v>13138</v>
      </c>
    </row>
    <row r="130" spans="14:23">
      <c r="N130" s="651"/>
      <c r="O130" s="809"/>
      <c r="P130" s="809"/>
      <c r="Q130" s="651"/>
      <c r="U130" s="721">
        <v>44083</v>
      </c>
      <c r="V130" s="657">
        <v>18804019</v>
      </c>
      <c r="W130" s="959">
        <f t="shared" si="1"/>
        <v>23066</v>
      </c>
    </row>
    <row r="131" spans="14:23">
      <c r="N131" s="651"/>
      <c r="O131" s="809"/>
      <c r="P131" s="809"/>
      <c r="Q131" s="651"/>
      <c r="U131" s="721">
        <v>44084</v>
      </c>
      <c r="V131" s="657">
        <v>18829001</v>
      </c>
      <c r="W131" s="959">
        <f t="shared" si="1"/>
        <v>24982</v>
      </c>
    </row>
    <row r="132" spans="14:23">
      <c r="N132" s="651"/>
      <c r="O132" s="809"/>
      <c r="P132" s="809"/>
      <c r="Q132" s="651"/>
      <c r="U132" s="721">
        <v>44085</v>
      </c>
      <c r="V132" s="657">
        <v>18835944</v>
      </c>
      <c r="W132" s="959">
        <f t="shared" si="1"/>
        <v>6943</v>
      </c>
    </row>
    <row r="133" spans="14:23">
      <c r="N133" s="651"/>
      <c r="O133" s="651"/>
      <c r="P133" s="651"/>
      <c r="Q133" s="651"/>
      <c r="U133" s="721">
        <v>44088</v>
      </c>
      <c r="V133" s="657">
        <v>18892969</v>
      </c>
      <c r="W133" s="959">
        <f t="shared" ref="W133:W145" si="9">V133-V132</f>
        <v>57025</v>
      </c>
    </row>
    <row r="134" spans="14:23">
      <c r="U134" s="721">
        <v>44089</v>
      </c>
      <c r="V134" s="657">
        <v>18902590</v>
      </c>
      <c r="W134" s="959">
        <f t="shared" si="9"/>
        <v>9621</v>
      </c>
    </row>
    <row r="135" spans="14:23">
      <c r="U135" s="721">
        <v>44090</v>
      </c>
      <c r="V135" s="657">
        <v>18924567</v>
      </c>
      <c r="W135" s="959">
        <f t="shared" si="9"/>
        <v>21977</v>
      </c>
    </row>
    <row r="136" spans="14:23">
      <c r="U136" s="721">
        <v>44091</v>
      </c>
      <c r="V136" s="657">
        <v>18944002</v>
      </c>
      <c r="W136" s="959">
        <f t="shared" si="9"/>
        <v>19435</v>
      </c>
    </row>
    <row r="137" spans="14:23">
      <c r="U137" s="721">
        <v>44092</v>
      </c>
      <c r="V137" s="657">
        <v>18928956</v>
      </c>
      <c r="W137" s="959">
        <f t="shared" si="9"/>
        <v>-15046</v>
      </c>
    </row>
    <row r="138" spans="14:23">
      <c r="U138" s="721">
        <v>44095</v>
      </c>
      <c r="V138" s="657">
        <v>18969455</v>
      </c>
      <c r="W138" s="959">
        <f t="shared" si="9"/>
        <v>40499</v>
      </c>
    </row>
    <row r="139" spans="14:23">
      <c r="U139" s="721">
        <v>44096</v>
      </c>
      <c r="V139" s="657">
        <v>18980284</v>
      </c>
      <c r="W139" s="959">
        <f t="shared" si="9"/>
        <v>10829</v>
      </c>
    </row>
    <row r="140" spans="14:23">
      <c r="U140" s="721">
        <v>44097</v>
      </c>
      <c r="V140" s="657">
        <v>18991053</v>
      </c>
      <c r="W140" s="959">
        <f t="shared" si="9"/>
        <v>10769</v>
      </c>
    </row>
    <row r="141" spans="14:23">
      <c r="U141" s="721">
        <v>44098</v>
      </c>
      <c r="V141" s="657">
        <v>18999355</v>
      </c>
      <c r="W141" s="959">
        <f t="shared" si="9"/>
        <v>8302</v>
      </c>
    </row>
    <row r="142" spans="14:23">
      <c r="U142" s="721">
        <v>44099</v>
      </c>
      <c r="V142" s="657">
        <v>18963805</v>
      </c>
      <c r="W142" s="959">
        <f t="shared" si="9"/>
        <v>-35550</v>
      </c>
    </row>
    <row r="143" spans="14:23">
      <c r="U143" s="721">
        <v>44102</v>
      </c>
      <c r="V143" s="657">
        <v>19011115</v>
      </c>
      <c r="W143" s="959">
        <f t="shared" si="9"/>
        <v>47310</v>
      </c>
    </row>
    <row r="144" spans="14:23">
      <c r="U144" s="721">
        <v>44103</v>
      </c>
      <c r="V144" s="657">
        <v>19011416</v>
      </c>
      <c r="W144" s="959">
        <f t="shared" si="9"/>
        <v>301</v>
      </c>
    </row>
    <row r="145" spans="21:23">
      <c r="U145" s="958">
        <v>44104</v>
      </c>
      <c r="V145" s="782">
        <v>18843729</v>
      </c>
      <c r="W145" s="960">
        <f t="shared" si="9"/>
        <v>-167687</v>
      </c>
    </row>
  </sheetData>
  <pageMargins left="0.7" right="0.7" top="0.75" bottom="0.75" header="0.3" footer="0.3"/>
  <pageSetup paperSize="9" scale="6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0"/>
  <sheetViews>
    <sheetView showGridLines="0" showRowColHeaders="0" topLeftCell="A34" zoomScaleNormal="100" workbookViewId="0">
      <selection activeCell="F37" sqref="F37"/>
    </sheetView>
  </sheetViews>
  <sheetFormatPr baseColWidth="10" defaultRowHeight="15"/>
  <cols>
    <col min="1" max="1" width="4.42578125" style="650" customWidth="1"/>
    <col min="2" max="8" width="11.42578125" style="650"/>
    <col min="9" max="11" width="16.140625" style="650" customWidth="1"/>
    <col min="12" max="12" width="11.42578125" style="650" customWidth="1"/>
    <col min="13" max="13" width="13.7109375" style="650" customWidth="1"/>
    <col min="14" max="14" width="27.140625" style="664" customWidth="1"/>
    <col min="15" max="15" width="16.140625" style="650" customWidth="1"/>
    <col min="16" max="18" width="11.42578125" style="650" customWidth="1"/>
    <col min="19" max="19" width="11.42578125" style="650"/>
    <col min="20" max="20" width="13.140625" style="650" customWidth="1"/>
    <col min="21" max="16384" width="11.42578125" style="650"/>
  </cols>
  <sheetData>
    <row r="1" spans="13:21">
      <c r="P1" s="660"/>
      <c r="Q1" s="660"/>
      <c r="R1" s="660"/>
      <c r="S1" s="660"/>
      <c r="T1" s="660"/>
      <c r="U1" s="660"/>
    </row>
    <row r="4" spans="13:21">
      <c r="M4" s="651"/>
      <c r="N4" s="665"/>
      <c r="O4" s="662"/>
      <c r="P4" s="651"/>
      <c r="Q4" s="651"/>
      <c r="R4" s="651"/>
      <c r="S4" s="651"/>
    </row>
    <row r="5" spans="13:21" ht="38.25" customHeight="1">
      <c r="N5" s="726" t="s">
        <v>578</v>
      </c>
      <c r="O5" s="726" t="s">
        <v>586</v>
      </c>
      <c r="P5" s="726" t="s">
        <v>92</v>
      </c>
      <c r="Q5" s="726" t="s">
        <v>93</v>
      </c>
      <c r="R5" s="668"/>
      <c r="S5" s="651"/>
    </row>
    <row r="6" spans="13:21" ht="15" customHeight="1">
      <c r="M6" s="968"/>
      <c r="N6" s="723">
        <v>43901</v>
      </c>
      <c r="O6" s="724">
        <v>19344258</v>
      </c>
      <c r="P6" s="724">
        <v>10314136</v>
      </c>
      <c r="Q6" s="724">
        <v>9030122</v>
      </c>
      <c r="R6" s="668"/>
      <c r="S6" s="668"/>
    </row>
    <row r="7" spans="13:21" ht="15" customHeight="1">
      <c r="M7" s="968"/>
      <c r="N7" s="723">
        <v>43921</v>
      </c>
      <c r="O7" s="724">
        <v>18445436</v>
      </c>
      <c r="P7" s="724">
        <v>9781895</v>
      </c>
      <c r="Q7" s="724">
        <v>8663541</v>
      </c>
      <c r="R7" s="668"/>
      <c r="S7" s="668"/>
    </row>
    <row r="8" spans="13:21" ht="15" customHeight="1">
      <c r="M8" s="968"/>
      <c r="N8" s="723">
        <v>43951</v>
      </c>
      <c r="O8" s="724">
        <v>18396362</v>
      </c>
      <c r="P8" s="724">
        <v>9789636</v>
      </c>
      <c r="Q8" s="724">
        <v>8606726</v>
      </c>
      <c r="R8" s="668"/>
      <c r="S8" s="668"/>
    </row>
    <row r="9" spans="13:21" ht="15" customHeight="1">
      <c r="M9" s="968"/>
      <c r="N9" s="725">
        <v>43982</v>
      </c>
      <c r="O9" s="724">
        <v>18584176</v>
      </c>
      <c r="P9" s="724">
        <v>9931702</v>
      </c>
      <c r="Q9" s="724">
        <v>8652474</v>
      </c>
      <c r="R9" s="668"/>
      <c r="S9" s="668"/>
    </row>
    <row r="10" spans="13:21" ht="15" customHeight="1">
      <c r="M10" s="968"/>
      <c r="N10" s="725">
        <v>44043</v>
      </c>
      <c r="O10" s="724">
        <v>18673847</v>
      </c>
      <c r="P10" s="724">
        <v>10070269</v>
      </c>
      <c r="Q10" s="724">
        <v>8603578</v>
      </c>
      <c r="R10" s="668"/>
      <c r="S10" s="972"/>
      <c r="T10" s="660"/>
      <c r="U10" s="660"/>
    </row>
    <row r="11" spans="13:21" ht="15" customHeight="1">
      <c r="M11" s="968"/>
      <c r="N11" s="728">
        <v>44074</v>
      </c>
      <c r="O11" s="961">
        <v>18591306</v>
      </c>
      <c r="P11" s="961">
        <v>10035798</v>
      </c>
      <c r="Q11" s="961">
        <v>8555508</v>
      </c>
      <c r="R11" s="668"/>
      <c r="S11" s="678"/>
      <c r="T11" s="660"/>
      <c r="U11" s="660"/>
    </row>
    <row r="12" spans="13:21" ht="15" customHeight="1">
      <c r="M12" s="978"/>
      <c r="N12" s="783">
        <v>44104</v>
      </c>
      <c r="O12" s="784">
        <v>18843729</v>
      </c>
      <c r="P12" s="784">
        <v>10087368</v>
      </c>
      <c r="Q12" s="784">
        <v>8756361</v>
      </c>
      <c r="R12" s="670"/>
      <c r="S12" s="678"/>
      <c r="T12" s="660"/>
      <c r="U12" s="660"/>
    </row>
    <row r="13" spans="13:21" ht="15" customHeight="1">
      <c r="M13" s="969"/>
      <c r="N13" s="744"/>
      <c r="O13" s="745"/>
      <c r="P13" s="745"/>
      <c r="Q13" s="745"/>
      <c r="R13" s="668"/>
      <c r="S13" s="678"/>
      <c r="T13" s="660"/>
      <c r="U13" s="660"/>
    </row>
    <row r="14" spans="13:21" ht="15" customHeight="1">
      <c r="M14" s="1133" t="s">
        <v>605</v>
      </c>
      <c r="N14" s="731" t="s">
        <v>587</v>
      </c>
      <c r="O14" s="729">
        <f>O8-O6</f>
        <v>-947896</v>
      </c>
      <c r="P14" s="729">
        <f t="shared" ref="P14:Q14" si="0">P8-P6</f>
        <v>-524500</v>
      </c>
      <c r="Q14" s="729">
        <f t="shared" si="0"/>
        <v>-423396</v>
      </c>
      <c r="R14" s="668"/>
      <c r="S14" s="678"/>
      <c r="T14" s="660"/>
      <c r="U14" s="660"/>
    </row>
    <row r="15" spans="13:21" ht="15.75" customHeight="1">
      <c r="M15" s="1134"/>
      <c r="N15" s="962" t="s">
        <v>645</v>
      </c>
      <c r="O15" s="729">
        <f>O12-O8</f>
        <v>447367</v>
      </c>
      <c r="P15" s="729">
        <f>P12-P8</f>
        <v>297732</v>
      </c>
      <c r="Q15" s="729">
        <f>Q12-Q8</f>
        <v>149635</v>
      </c>
      <c r="R15" s="668"/>
      <c r="S15" s="651"/>
    </row>
    <row r="16" spans="13:21" ht="15.75" customHeight="1">
      <c r="M16" s="1134"/>
      <c r="N16" s="731"/>
      <c r="O16" s="729"/>
      <c r="P16" s="729"/>
      <c r="Q16" s="729"/>
      <c r="R16" s="668"/>
      <c r="S16" s="651"/>
    </row>
    <row r="17" spans="1:19" ht="15" customHeight="1">
      <c r="M17" s="1134"/>
      <c r="N17" s="738" t="s">
        <v>647</v>
      </c>
      <c r="O17" s="729">
        <f>O12-O6</f>
        <v>-500529</v>
      </c>
      <c r="P17" s="729">
        <f>P12-P6</f>
        <v>-226768</v>
      </c>
      <c r="Q17" s="729">
        <f>Q12-Q6</f>
        <v>-273761</v>
      </c>
      <c r="R17" s="668"/>
      <c r="S17" s="651"/>
    </row>
    <row r="18" spans="1:19" ht="15" customHeight="1">
      <c r="M18" s="752"/>
      <c r="N18" s="750"/>
      <c r="O18" s="751"/>
      <c r="P18" s="751"/>
      <c r="Q18" s="751"/>
      <c r="R18" s="668"/>
      <c r="S18" s="651"/>
    </row>
    <row r="19" spans="1:19" ht="15" customHeight="1">
      <c r="M19" s="747"/>
      <c r="N19" s="748"/>
      <c r="O19" s="749"/>
      <c r="P19" s="749"/>
      <c r="Q19" s="749"/>
      <c r="R19" s="668"/>
      <c r="S19" s="651"/>
    </row>
    <row r="20" spans="1:19" ht="15" customHeight="1">
      <c r="M20" s="1135" t="s">
        <v>606</v>
      </c>
      <c r="N20" s="731" t="s">
        <v>587</v>
      </c>
      <c r="O20" s="733">
        <f>O8/O6-1</f>
        <v>-4.9001414269805532E-2</v>
      </c>
      <c r="P20" s="733">
        <f t="shared" ref="P20:Q20" si="1">P8/P6-1</f>
        <v>-5.0852538690589255E-2</v>
      </c>
      <c r="Q20" s="733">
        <f t="shared" si="1"/>
        <v>-4.6887074172419774E-2</v>
      </c>
      <c r="R20" s="668"/>
      <c r="S20" s="651"/>
    </row>
    <row r="21" spans="1:19" ht="15" customHeight="1">
      <c r="M21" s="1135"/>
      <c r="N21" s="962" t="s">
        <v>646</v>
      </c>
      <c r="O21" s="733">
        <f>O12/O8-1</f>
        <v>2.4318232050445587E-2</v>
      </c>
      <c r="P21" s="733">
        <f>P12/P8-1</f>
        <v>3.0412979604144574E-2</v>
      </c>
      <c r="Q21" s="733">
        <f>Q12/Q8-1</f>
        <v>1.7385821275128333E-2</v>
      </c>
      <c r="R21" s="668"/>
      <c r="S21" s="651"/>
    </row>
    <row r="22" spans="1:19" ht="15" customHeight="1">
      <c r="M22" s="1135"/>
      <c r="N22" s="731"/>
      <c r="O22" s="733"/>
      <c r="P22" s="733"/>
      <c r="Q22" s="733"/>
      <c r="R22" s="668"/>
      <c r="S22" s="651"/>
    </row>
    <row r="23" spans="1:19" ht="17.25" customHeight="1">
      <c r="M23" s="1135"/>
      <c r="N23" s="738" t="s">
        <v>647</v>
      </c>
      <c r="O23" s="733">
        <f>O12/O6-1</f>
        <v>-2.5874809982373015E-2</v>
      </c>
      <c r="P23" s="733">
        <f>P12/P6-1</f>
        <v>-2.198613630846058E-2</v>
      </c>
      <c r="Q23" s="733">
        <f>Q12/Q6-1</f>
        <v>-3.0316423188966879E-2</v>
      </c>
      <c r="R23" s="668"/>
      <c r="S23" s="651"/>
    </row>
    <row r="24" spans="1:19" ht="15" customHeight="1">
      <c r="M24" s="704"/>
      <c r="N24" s="671"/>
      <c r="O24" s="672"/>
      <c r="P24" s="672"/>
      <c r="Q24" s="672"/>
      <c r="R24" s="668"/>
      <c r="S24" s="651"/>
    </row>
    <row r="25" spans="1:19" ht="15" customHeight="1">
      <c r="M25" s="651"/>
      <c r="N25" s="673"/>
      <c r="O25" s="674"/>
      <c r="P25" s="675"/>
      <c r="Q25" s="674"/>
      <c r="R25" s="668"/>
      <c r="S25" s="651"/>
    </row>
    <row r="26" spans="1:19" ht="15" customHeight="1">
      <c r="M26" s="651"/>
      <c r="N26" s="676"/>
      <c r="O26" s="651"/>
      <c r="P26" s="675"/>
      <c r="Q26" s="651"/>
      <c r="R26" s="668"/>
      <c r="S26" s="651"/>
    </row>
    <row r="27" spans="1:19" ht="15" customHeight="1">
      <c r="M27" s="651"/>
      <c r="N27" s="677"/>
      <c r="O27" s="678"/>
      <c r="P27" s="679"/>
      <c r="Q27" s="678"/>
      <c r="R27" s="668"/>
      <c r="S27" s="651"/>
    </row>
    <row r="28" spans="1:19" ht="15" customHeight="1">
      <c r="M28" s="651"/>
      <c r="N28" s="677"/>
      <c r="O28" s="678"/>
      <c r="P28" s="679"/>
      <c r="Q28" s="678"/>
      <c r="R28" s="668"/>
      <c r="S28" s="651"/>
    </row>
    <row r="29" spans="1:19" ht="15" customHeight="1">
      <c r="A29" s="680"/>
      <c r="B29" s="681">
        <v>-5.6277509688092101E-2</v>
      </c>
      <c r="C29" s="681">
        <v>-1.603793783503793E-2</v>
      </c>
      <c r="D29" s="681">
        <v>-1.625229806177797E-2</v>
      </c>
      <c r="E29" s="681">
        <v>-1.2513549942616553E-2</v>
      </c>
      <c r="F29" s="681">
        <v>-4.4830339946447917E-2</v>
      </c>
      <c r="G29" s="681">
        <v>-8.0710250201776468E-4</v>
      </c>
      <c r="H29" s="681">
        <v>-4.6464537435346398E-2</v>
      </c>
      <c r="I29" s="681"/>
      <c r="J29" s="681"/>
      <c r="K29" s="681"/>
      <c r="L29" s="681"/>
      <c r="M29" s="682"/>
      <c r="N29" s="677"/>
      <c r="O29" s="678"/>
      <c r="P29" s="679"/>
      <c r="Q29" s="678"/>
      <c r="R29" s="668"/>
      <c r="S29" s="651"/>
    </row>
    <row r="30" spans="1:19">
      <c r="A30" s="680"/>
      <c r="B30" s="680"/>
      <c r="C30" s="680"/>
      <c r="D30" s="680"/>
      <c r="E30" s="680"/>
      <c r="F30" s="680"/>
      <c r="G30" s="680"/>
      <c r="H30" s="680"/>
      <c r="I30" s="680"/>
      <c r="J30" s="680"/>
      <c r="K30" s="680"/>
      <c r="L30" s="680"/>
      <c r="M30" s="682"/>
      <c r="N30" s="985"/>
      <c r="O30" s="683"/>
      <c r="P30" s="679"/>
      <c r="Q30" s="678"/>
      <c r="R30" s="668"/>
      <c r="S30" s="651"/>
    </row>
    <row r="31" spans="1:19">
      <c r="M31" s="651"/>
      <c r="N31" s="985"/>
      <c r="O31" s="683"/>
      <c r="P31" s="679"/>
      <c r="Q31" s="678"/>
      <c r="R31" s="668"/>
      <c r="S31" s="651"/>
    </row>
    <row r="32" spans="1:19">
      <c r="M32" s="651"/>
      <c r="N32" s="676"/>
      <c r="O32" s="684"/>
      <c r="P32" s="675"/>
      <c r="Q32" s="651"/>
      <c r="R32" s="668"/>
      <c r="S32" s="651"/>
    </row>
    <row r="33" spans="13:20">
      <c r="M33" s="651"/>
      <c r="N33" s="676"/>
      <c r="O33" s="685"/>
      <c r="P33" s="675"/>
      <c r="Q33" s="651"/>
      <c r="R33" s="668"/>
      <c r="S33" s="651"/>
    </row>
    <row r="34" spans="13:20">
      <c r="N34" s="651"/>
      <c r="O34" s="684"/>
      <c r="P34" s="675"/>
      <c r="Q34" s="651"/>
      <c r="R34" s="668"/>
      <c r="S34" s="651"/>
    </row>
    <row r="35" spans="13:20">
      <c r="M35" s="651"/>
      <c r="N35" s="676"/>
      <c r="O35" s="651"/>
      <c r="P35" s="675"/>
      <c r="Q35" s="651"/>
      <c r="R35" s="668"/>
      <c r="S35" s="651"/>
    </row>
    <row r="36" spans="13:20">
      <c r="M36" s="651"/>
      <c r="N36" s="676"/>
      <c r="O36" s="651"/>
      <c r="P36" s="686"/>
      <c r="Q36" s="651"/>
      <c r="R36" s="668"/>
      <c r="S36" s="651"/>
    </row>
    <row r="37" spans="13:20">
      <c r="M37" s="651"/>
      <c r="N37" s="676"/>
      <c r="O37" s="651"/>
      <c r="P37" s="675"/>
      <c r="Q37" s="651"/>
      <c r="R37" s="668"/>
      <c r="S37" s="651"/>
    </row>
    <row r="38" spans="13:20">
      <c r="M38" s="651"/>
      <c r="N38" s="676"/>
      <c r="O38" s="651"/>
      <c r="P38" s="675"/>
      <c r="Q38" s="651"/>
      <c r="R38" s="668"/>
      <c r="S38" s="651"/>
    </row>
    <row r="39" spans="13:20">
      <c r="M39" s="651"/>
      <c r="N39" s="676"/>
      <c r="O39" s="651"/>
      <c r="P39" s="675"/>
      <c r="Q39" s="651"/>
      <c r="R39" s="668"/>
      <c r="S39" s="651"/>
    </row>
    <row r="40" spans="13:20">
      <c r="M40" s="651"/>
      <c r="N40" s="676"/>
      <c r="O40" s="651"/>
      <c r="P40" s="675"/>
      <c r="Q40" s="651"/>
      <c r="R40" s="668"/>
      <c r="S40" s="651"/>
    </row>
    <row r="41" spans="13:20">
      <c r="M41" s="651"/>
      <c r="N41" s="676"/>
      <c r="O41" s="651"/>
      <c r="P41" s="687"/>
      <c r="Q41" s="651"/>
      <c r="R41" s="668"/>
      <c r="S41" s="651"/>
    </row>
    <row r="42" spans="13:20">
      <c r="M42" s="651"/>
      <c r="N42" s="676"/>
      <c r="O42" s="651"/>
      <c r="P42" s="687"/>
      <c r="Q42" s="651"/>
      <c r="R42" s="668"/>
      <c r="S42" s="651"/>
    </row>
    <row r="43" spans="13:20">
      <c r="M43" s="651"/>
      <c r="N43" s="676"/>
      <c r="O43" s="651"/>
      <c r="P43" s="687"/>
      <c r="Q43" s="651"/>
      <c r="R43" s="668"/>
      <c r="S43" s="651"/>
      <c r="T43" s="670"/>
    </row>
    <row r="44" spans="13:20">
      <c r="M44" s="651"/>
      <c r="N44" s="665"/>
      <c r="O44" s="651"/>
      <c r="P44" s="651"/>
      <c r="Q44" s="651"/>
      <c r="R44" s="651"/>
      <c r="S44" s="651"/>
    </row>
    <row r="45" spans="13:20">
      <c r="M45" s="651"/>
      <c r="N45" s="665"/>
      <c r="O45" s="651"/>
      <c r="P45" s="651"/>
      <c r="Q45" s="651"/>
      <c r="R45" s="651"/>
      <c r="S45" s="651"/>
    </row>
    <row r="52" spans="14:19">
      <c r="N52" s="650"/>
      <c r="P52" s="666"/>
      <c r="Q52" s="667"/>
      <c r="R52" s="667"/>
      <c r="S52" s="668"/>
    </row>
    <row r="53" spans="14:19">
      <c r="N53" s="678"/>
      <c r="O53" s="688"/>
      <c r="P53" s="657"/>
      <c r="Q53" s="657"/>
      <c r="R53" s="657"/>
      <c r="S53" s="689"/>
    </row>
    <row r="54" spans="14:19">
      <c r="N54" s="678"/>
      <c r="O54" s="688"/>
      <c r="P54" s="657"/>
      <c r="Q54" s="657"/>
      <c r="R54" s="657"/>
      <c r="S54" s="689"/>
    </row>
    <row r="55" spans="14:19">
      <c r="N55" s="1138"/>
      <c r="O55" s="688"/>
      <c r="P55" s="657"/>
      <c r="Q55" s="657"/>
      <c r="R55" s="657"/>
      <c r="S55" s="689"/>
    </row>
    <row r="56" spans="14:19">
      <c r="N56" s="1139"/>
      <c r="O56" s="688"/>
      <c r="P56" s="657"/>
      <c r="Q56" s="657"/>
      <c r="R56" s="657"/>
      <c r="S56" s="689"/>
    </row>
    <row r="57" spans="14:19">
      <c r="N57" s="678"/>
      <c r="O57" s="688"/>
      <c r="P57" s="657"/>
      <c r="Q57" s="657"/>
      <c r="R57" s="657"/>
      <c r="S57" s="689"/>
    </row>
    <row r="58" spans="14:19">
      <c r="N58" s="1136"/>
      <c r="O58" s="689"/>
      <c r="P58" s="689"/>
      <c r="Q58" s="689"/>
      <c r="R58" s="689"/>
      <c r="S58" s="689"/>
    </row>
    <row r="59" spans="14:19">
      <c r="N59" s="1137"/>
      <c r="O59" s="689"/>
      <c r="P59" s="689"/>
      <c r="Q59" s="689"/>
      <c r="R59" s="689"/>
      <c r="S59" s="689"/>
    </row>
    <row r="60" spans="14:19">
      <c r="N60" s="1137"/>
      <c r="O60" s="689"/>
      <c r="P60" s="689"/>
      <c r="Q60" s="689"/>
      <c r="R60" s="689"/>
      <c r="S60" s="689"/>
    </row>
    <row r="61" spans="14:19">
      <c r="N61" s="1137"/>
      <c r="O61" s="689"/>
      <c r="P61" s="689"/>
      <c r="Q61" s="689"/>
      <c r="R61" s="689"/>
      <c r="S61" s="689"/>
    </row>
    <row r="62" spans="14:19">
      <c r="N62" s="678"/>
      <c r="O62" s="678"/>
      <c r="P62" s="678"/>
      <c r="Q62" s="678"/>
      <c r="R62" s="678"/>
      <c r="S62" s="689"/>
    </row>
    <row r="63" spans="14:19">
      <c r="N63" s="1136"/>
      <c r="O63" s="690"/>
      <c r="P63" s="690"/>
      <c r="Q63" s="690"/>
      <c r="R63" s="690"/>
      <c r="S63" s="689"/>
    </row>
    <row r="64" spans="14:19">
      <c r="N64" s="1137"/>
      <c r="O64" s="690"/>
      <c r="P64" s="690"/>
      <c r="Q64" s="690"/>
      <c r="R64" s="690"/>
      <c r="S64" s="689"/>
    </row>
    <row r="65" spans="14:19">
      <c r="N65" s="1137"/>
      <c r="O65" s="690"/>
      <c r="P65" s="690"/>
      <c r="Q65" s="690"/>
      <c r="R65" s="690"/>
      <c r="S65" s="689"/>
    </row>
    <row r="66" spans="14:19">
      <c r="N66" s="1137"/>
      <c r="O66" s="690"/>
      <c r="P66" s="690"/>
      <c r="Q66" s="690"/>
      <c r="R66" s="690"/>
      <c r="S66" s="689"/>
    </row>
    <row r="67" spans="14:19">
      <c r="N67" s="1137"/>
      <c r="O67" s="689"/>
      <c r="P67" s="690"/>
      <c r="Q67" s="690"/>
      <c r="R67" s="690"/>
      <c r="S67" s="689"/>
    </row>
    <row r="68" spans="14:19">
      <c r="N68" s="678"/>
      <c r="O68" s="677"/>
      <c r="P68" s="678"/>
      <c r="Q68" s="679"/>
      <c r="R68" s="678"/>
      <c r="S68" s="689"/>
    </row>
    <row r="69" spans="14:19">
      <c r="N69" s="678"/>
      <c r="O69" s="677"/>
      <c r="P69" s="678"/>
      <c r="Q69" s="679"/>
      <c r="R69" s="678"/>
      <c r="S69" s="689"/>
    </row>
    <row r="70" spans="14:19">
      <c r="N70" s="691"/>
      <c r="O70" s="678"/>
      <c r="P70" s="678"/>
      <c r="Q70" s="678"/>
      <c r="R70" s="678"/>
      <c r="S70" s="678"/>
    </row>
  </sheetData>
  <mergeCells count="5">
    <mergeCell ref="M14:M17"/>
    <mergeCell ref="M20:M23"/>
    <mergeCell ref="N63:N67"/>
    <mergeCell ref="N55:N56"/>
    <mergeCell ref="N58:N61"/>
  </mergeCells>
  <printOptions horizontalCentered="1" verticalCentered="1"/>
  <pageMargins left="0.39370078740157483" right="0.39370078740157483" top="0.39370078740157483" bottom="0.78740157480314965" header="0" footer="0"/>
  <pageSetup paperSize="9" scale="6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X56"/>
  <sheetViews>
    <sheetView showGridLines="0" showRowColHeaders="0" topLeftCell="A25" zoomScale="115" zoomScaleNormal="115" workbookViewId="0">
      <selection activeCell="M59" sqref="M59"/>
    </sheetView>
  </sheetViews>
  <sheetFormatPr baseColWidth="10" defaultRowHeight="15"/>
  <cols>
    <col min="1" max="1" width="3.28515625" style="650" customWidth="1"/>
    <col min="2" max="9" width="11.42578125" style="650"/>
    <col min="10" max="10" width="17" style="650" customWidth="1"/>
    <col min="11" max="11" width="4" style="650" customWidth="1"/>
    <col min="12" max="12" width="11.42578125" style="650"/>
    <col min="13" max="13" width="11.42578125" style="650" customWidth="1"/>
    <col min="14" max="14" width="14.5703125" style="650" customWidth="1"/>
    <col min="15" max="15" width="27.7109375" style="650" customWidth="1"/>
    <col min="16" max="16" width="14" style="650" customWidth="1"/>
    <col min="17" max="17" width="14.42578125" style="650" customWidth="1"/>
    <col min="18" max="18" width="11.7109375" style="650" customWidth="1"/>
    <col min="19" max="19" width="11.5703125" style="650" customWidth="1"/>
    <col min="20" max="21" width="9" style="650" customWidth="1"/>
    <col min="22" max="22" width="17.5703125" style="650" customWidth="1"/>
    <col min="23" max="16384" width="11.42578125" style="650"/>
  </cols>
  <sheetData>
    <row r="5" spans="14:22" ht="18" customHeight="1">
      <c r="O5" s="726" t="s">
        <v>578</v>
      </c>
      <c r="P5" s="726" t="s">
        <v>15</v>
      </c>
      <c r="Q5" s="726" t="s">
        <v>588</v>
      </c>
      <c r="R5" s="726" t="s">
        <v>589</v>
      </c>
      <c r="S5" s="726" t="s">
        <v>590</v>
      </c>
      <c r="T5" s="726" t="s">
        <v>591</v>
      </c>
      <c r="U5" s="726" t="s">
        <v>4</v>
      </c>
      <c r="V5" s="726" t="s">
        <v>76</v>
      </c>
    </row>
    <row r="6" spans="14:22">
      <c r="N6" s="968"/>
      <c r="O6" s="723">
        <v>43901</v>
      </c>
      <c r="P6" s="727">
        <v>14865672</v>
      </c>
      <c r="Q6" s="727">
        <v>751967</v>
      </c>
      <c r="R6" s="727">
        <v>394898</v>
      </c>
      <c r="S6" s="727">
        <v>3266619</v>
      </c>
      <c r="T6" s="727">
        <v>63863</v>
      </c>
      <c r="U6" s="727">
        <v>1239</v>
      </c>
      <c r="V6" s="727">
        <f t="shared" ref="V6:V11" si="0">SUM(P6:U6)</f>
        <v>19344258</v>
      </c>
    </row>
    <row r="7" spans="14:22">
      <c r="N7" s="968"/>
      <c r="O7" s="723">
        <v>43921</v>
      </c>
      <c r="P7" s="727">
        <v>14029069</v>
      </c>
      <c r="Q7" s="727">
        <v>739907</v>
      </c>
      <c r="R7" s="727">
        <v>388480</v>
      </c>
      <c r="S7" s="727">
        <v>3225742</v>
      </c>
      <c r="T7" s="727">
        <v>61000</v>
      </c>
      <c r="U7" s="727">
        <v>1238</v>
      </c>
      <c r="V7" s="727">
        <f t="shared" si="0"/>
        <v>18445436</v>
      </c>
    </row>
    <row r="8" spans="14:22">
      <c r="N8" s="968"/>
      <c r="O8" s="723">
        <v>43951</v>
      </c>
      <c r="P8" s="727">
        <v>13980803</v>
      </c>
      <c r="Q8" s="727">
        <v>771525</v>
      </c>
      <c r="R8" s="727">
        <v>375868</v>
      </c>
      <c r="S8" s="727">
        <v>3205927</v>
      </c>
      <c r="T8" s="727">
        <v>61030</v>
      </c>
      <c r="U8" s="727">
        <v>1209</v>
      </c>
      <c r="V8" s="727">
        <f t="shared" si="0"/>
        <v>18396362</v>
      </c>
    </row>
    <row r="9" spans="14:22">
      <c r="N9" s="968"/>
      <c r="O9" s="728">
        <v>43982</v>
      </c>
      <c r="P9" s="729">
        <v>14131474</v>
      </c>
      <c r="Q9" s="729">
        <v>787409</v>
      </c>
      <c r="R9" s="729">
        <v>373592</v>
      </c>
      <c r="S9" s="729">
        <v>3228503</v>
      </c>
      <c r="T9" s="729">
        <v>61995</v>
      </c>
      <c r="U9" s="729">
        <v>1204</v>
      </c>
      <c r="V9" s="729">
        <f t="shared" si="0"/>
        <v>18584177</v>
      </c>
    </row>
    <row r="10" spans="14:22">
      <c r="N10" s="968"/>
      <c r="O10" s="730">
        <v>44043</v>
      </c>
      <c r="P10" s="727">
        <v>14304027</v>
      </c>
      <c r="Q10" s="727">
        <v>672752</v>
      </c>
      <c r="R10" s="727">
        <v>372436</v>
      </c>
      <c r="S10" s="727">
        <v>3258192</v>
      </c>
      <c r="T10" s="727">
        <v>65247</v>
      </c>
      <c r="U10" s="727">
        <v>1193</v>
      </c>
      <c r="V10" s="727">
        <f t="shared" si="0"/>
        <v>18673847</v>
      </c>
    </row>
    <row r="11" spans="14:22">
      <c r="N11" s="968"/>
      <c r="O11" s="730">
        <v>44074</v>
      </c>
      <c r="P11" s="729">
        <v>14200542</v>
      </c>
      <c r="Q11" s="729">
        <v>694728</v>
      </c>
      <c r="R11" s="729">
        <v>371459</v>
      </c>
      <c r="S11" s="729">
        <v>3258728</v>
      </c>
      <c r="T11" s="729">
        <v>64666</v>
      </c>
      <c r="U11" s="729">
        <v>1183</v>
      </c>
      <c r="V11" s="729">
        <f t="shared" si="0"/>
        <v>18591306</v>
      </c>
    </row>
    <row r="12" spans="14:22">
      <c r="N12" s="978"/>
      <c r="O12" s="785">
        <v>44104</v>
      </c>
      <c r="P12" s="967">
        <v>14414332</v>
      </c>
      <c r="Q12" s="967">
        <v>736618</v>
      </c>
      <c r="R12" s="967">
        <v>373238</v>
      </c>
      <c r="S12" s="967">
        <v>3255283</v>
      </c>
      <c r="T12" s="967">
        <v>63097</v>
      </c>
      <c r="U12" s="967">
        <v>1161</v>
      </c>
      <c r="V12" s="786">
        <f>SUM(P12:U12)</f>
        <v>18843729</v>
      </c>
    </row>
    <row r="13" spans="14:22">
      <c r="N13" s="969"/>
      <c r="O13" s="739"/>
      <c r="P13" s="740"/>
      <c r="Q13" s="740"/>
      <c r="R13" s="740"/>
      <c r="S13" s="740"/>
      <c r="T13" s="740"/>
      <c r="U13" s="740"/>
      <c r="V13" s="740"/>
    </row>
    <row r="14" spans="14:22" ht="15" customHeight="1">
      <c r="N14" s="1135" t="s">
        <v>605</v>
      </c>
      <c r="O14" s="731" t="s">
        <v>587</v>
      </c>
      <c r="P14" s="729">
        <f t="shared" ref="P14:V14" si="1">P8-P6</f>
        <v>-884869</v>
      </c>
      <c r="Q14" s="729">
        <f t="shared" si="1"/>
        <v>19558</v>
      </c>
      <c r="R14" s="729">
        <f t="shared" si="1"/>
        <v>-19030</v>
      </c>
      <c r="S14" s="729">
        <f t="shared" si="1"/>
        <v>-60692</v>
      </c>
      <c r="T14" s="729">
        <f t="shared" si="1"/>
        <v>-2833</v>
      </c>
      <c r="U14" s="729">
        <f t="shared" si="1"/>
        <v>-30</v>
      </c>
      <c r="V14" s="729">
        <f t="shared" si="1"/>
        <v>-947896</v>
      </c>
    </row>
    <row r="15" spans="14:22" ht="15" customHeight="1">
      <c r="N15" s="1135"/>
      <c r="O15" s="962" t="s">
        <v>645</v>
      </c>
      <c r="P15" s="729">
        <f>P12-P8</f>
        <v>433529</v>
      </c>
      <c r="Q15" s="729">
        <f>Q12-Q8</f>
        <v>-34907</v>
      </c>
      <c r="R15" s="729">
        <f>R12-R8</f>
        <v>-2630</v>
      </c>
      <c r="S15" s="729">
        <f>S12-S8</f>
        <v>49356</v>
      </c>
      <c r="T15" s="729">
        <f t="shared" ref="T15:U15" si="2">T12-T8</f>
        <v>2067</v>
      </c>
      <c r="U15" s="729">
        <f t="shared" si="2"/>
        <v>-48</v>
      </c>
      <c r="V15" s="729">
        <f>V12-V8</f>
        <v>447367</v>
      </c>
    </row>
    <row r="16" spans="14:22" ht="15" customHeight="1">
      <c r="N16" s="1135"/>
      <c r="O16" s="737" t="s">
        <v>647</v>
      </c>
      <c r="P16" s="729">
        <f>P12-P6</f>
        <v>-451340</v>
      </c>
      <c r="Q16" s="729">
        <f>Q12-Q6</f>
        <v>-15349</v>
      </c>
      <c r="R16" s="729">
        <f>R12-R6</f>
        <v>-21660</v>
      </c>
      <c r="S16" s="729">
        <f>S12-S6</f>
        <v>-11336</v>
      </c>
      <c r="T16" s="729">
        <f t="shared" ref="T16:U16" si="3">T12-T6</f>
        <v>-766</v>
      </c>
      <c r="U16" s="729">
        <f t="shared" si="3"/>
        <v>-78</v>
      </c>
      <c r="V16" s="729">
        <f>V12-V6</f>
        <v>-500529</v>
      </c>
    </row>
    <row r="17" spans="14:24" ht="15.75">
      <c r="N17" s="734"/>
      <c r="O17" s="735"/>
      <c r="P17" s="736"/>
      <c r="Q17" s="736"/>
      <c r="R17" s="736"/>
      <c r="S17" s="736"/>
      <c r="T17" s="736"/>
      <c r="U17" s="736"/>
      <c r="V17" s="736"/>
    </row>
    <row r="18" spans="14:24" ht="15" customHeight="1">
      <c r="N18" s="1133" t="s">
        <v>606</v>
      </c>
      <c r="O18" s="731" t="s">
        <v>587</v>
      </c>
      <c r="P18" s="733">
        <f t="shared" ref="P18:V18" si="4">P8/P6-1</f>
        <v>-5.9524318846803537E-2</v>
      </c>
      <c r="Q18" s="733">
        <f t="shared" si="4"/>
        <v>2.6009120081067483E-2</v>
      </c>
      <c r="R18" s="733">
        <f t="shared" si="4"/>
        <v>-4.8189659101844029E-2</v>
      </c>
      <c r="S18" s="733">
        <f t="shared" si="4"/>
        <v>-1.8579454781840199E-2</v>
      </c>
      <c r="T18" s="733">
        <f t="shared" si="4"/>
        <v>-4.4360584375929712E-2</v>
      </c>
      <c r="U18" s="733">
        <f t="shared" si="4"/>
        <v>-2.4213075060532718E-2</v>
      </c>
      <c r="V18" s="733">
        <f t="shared" si="4"/>
        <v>-4.9001414269805532E-2</v>
      </c>
    </row>
    <row r="19" spans="14:24" ht="15" customHeight="1">
      <c r="N19" s="1134"/>
      <c r="O19" s="962" t="s">
        <v>645</v>
      </c>
      <c r="P19" s="733">
        <f>P12/P8-1</f>
        <v>3.1008876957925757E-2</v>
      </c>
      <c r="Q19" s="733">
        <f t="shared" ref="Q19:V19" si="5">Q12/Q8-1</f>
        <v>-4.5244159294902997E-2</v>
      </c>
      <c r="R19" s="733">
        <f t="shared" si="5"/>
        <v>-6.9971372928794295E-3</v>
      </c>
      <c r="S19" s="733">
        <f t="shared" si="5"/>
        <v>1.5395235137918073E-2</v>
      </c>
      <c r="T19" s="733">
        <f t="shared" si="5"/>
        <v>3.3868589218417178E-2</v>
      </c>
      <c r="U19" s="733">
        <f t="shared" si="5"/>
        <v>-3.9702233250620389E-2</v>
      </c>
      <c r="V19" s="733">
        <f t="shared" si="5"/>
        <v>2.4318232050445587E-2</v>
      </c>
    </row>
    <row r="20" spans="14:24" ht="15" customHeight="1">
      <c r="N20" s="1140"/>
      <c r="O20" s="738" t="s">
        <v>647</v>
      </c>
      <c r="P20" s="733">
        <f>P12/P6-1</f>
        <v>-3.0361224168002576E-2</v>
      </c>
      <c r="Q20" s="733">
        <f t="shared" ref="Q20:V20" si="6">Q12/Q6-1</f>
        <v>-2.0411799985903589E-2</v>
      </c>
      <c r="R20" s="733">
        <f t="shared" si="6"/>
        <v>-5.4849606733890832E-2</v>
      </c>
      <c r="S20" s="733">
        <f t="shared" si="6"/>
        <v>-3.4702547190229582E-3</v>
      </c>
      <c r="T20" s="733">
        <f t="shared" si="6"/>
        <v>-1.1994425567229849E-2</v>
      </c>
      <c r="U20" s="733">
        <f t="shared" si="6"/>
        <v>-6.2953995157384979E-2</v>
      </c>
      <c r="V20" s="733">
        <f t="shared" si="6"/>
        <v>-2.5874809982373015E-2</v>
      </c>
    </row>
    <row r="21" spans="14:24" ht="15" customHeight="1">
      <c r="O21" s="694"/>
      <c r="V21" s="670"/>
    </row>
    <row r="22" spans="14:24" ht="15" customHeight="1">
      <c r="O22" s="694"/>
      <c r="V22" s="670"/>
    </row>
    <row r="23" spans="14:24" ht="15" customHeight="1">
      <c r="O23" s="694"/>
      <c r="U23" s="694"/>
      <c r="V23" s="670"/>
    </row>
    <row r="24" spans="14:24" ht="15" customHeight="1">
      <c r="O24" s="694"/>
      <c r="P24" s="678"/>
      <c r="Q24" s="678"/>
      <c r="R24" s="678"/>
      <c r="S24" s="678"/>
      <c r="T24" s="678"/>
      <c r="U24" s="678"/>
      <c r="V24" s="689"/>
      <c r="W24" s="678"/>
    </row>
    <row r="25" spans="14:24" ht="15" customHeight="1">
      <c r="P25" s="678"/>
      <c r="Q25" s="678"/>
      <c r="R25" s="678"/>
      <c r="S25" s="678"/>
      <c r="T25" s="678"/>
      <c r="U25" s="678"/>
      <c r="V25" s="678"/>
      <c r="W25" s="678"/>
    </row>
    <row r="26" spans="14:24" ht="15" customHeight="1">
      <c r="P26" s="678"/>
      <c r="Q26" s="979"/>
      <c r="R26" s="979"/>
      <c r="S26" s="979"/>
      <c r="T26" s="979"/>
      <c r="U26" s="979"/>
      <c r="V26" s="979"/>
      <c r="W26" s="979"/>
    </row>
    <row r="27" spans="14:24" ht="15" customHeight="1">
      <c r="P27" s="678"/>
      <c r="Q27" s="689"/>
      <c r="R27" s="678"/>
      <c r="S27" s="678"/>
      <c r="T27" s="678"/>
      <c r="U27" s="678"/>
      <c r="V27" s="678"/>
      <c r="W27" s="678"/>
    </row>
    <row r="28" spans="14:24" ht="15" customHeight="1">
      <c r="P28" s="678"/>
      <c r="Q28" s="678"/>
      <c r="R28" s="678"/>
      <c r="S28" s="678"/>
      <c r="T28" s="678"/>
      <c r="U28" s="678"/>
      <c r="V28" s="678"/>
      <c r="W28" s="678"/>
    </row>
    <row r="29" spans="14:24" ht="15" customHeight="1">
      <c r="P29" s="678"/>
      <c r="Q29" s="678"/>
      <c r="R29" s="678"/>
      <c r="S29" s="678"/>
      <c r="T29" s="678"/>
      <c r="U29" s="678"/>
      <c r="V29" s="678"/>
      <c r="W29" s="678"/>
    </row>
    <row r="30" spans="14:24" ht="15" customHeight="1">
      <c r="P30" s="678"/>
      <c r="Q30" s="678"/>
      <c r="R30" s="678"/>
      <c r="S30" s="678"/>
      <c r="T30" s="678"/>
      <c r="U30" s="678"/>
      <c r="V30" s="678"/>
      <c r="W30" s="678"/>
    </row>
    <row r="31" spans="14:24" ht="15" customHeight="1">
      <c r="P31" s="678"/>
      <c r="Q31" s="678"/>
      <c r="R31" s="678"/>
      <c r="S31" s="678"/>
      <c r="T31" s="678"/>
      <c r="U31" s="678"/>
      <c r="V31" s="678"/>
      <c r="W31" s="678"/>
      <c r="X31" s="660"/>
    </row>
    <row r="32" spans="14:24" ht="15" customHeight="1">
      <c r="P32" s="678"/>
      <c r="Q32" s="678"/>
      <c r="R32" s="678"/>
      <c r="S32" s="678"/>
      <c r="T32" s="678"/>
      <c r="U32" s="678"/>
      <c r="V32" s="678"/>
      <c r="W32" s="678"/>
      <c r="X32" s="660"/>
    </row>
    <row r="33" spans="3:24" ht="15" customHeight="1">
      <c r="W33" s="660"/>
      <c r="X33" s="660"/>
    </row>
    <row r="34" spans="3:24" ht="15" customHeight="1">
      <c r="W34" s="660"/>
      <c r="X34" s="660"/>
    </row>
    <row r="35" spans="3:24" ht="15" customHeight="1">
      <c r="W35" s="660"/>
      <c r="X35" s="660"/>
    </row>
    <row r="36" spans="3:24" ht="39" customHeight="1">
      <c r="W36" s="660"/>
      <c r="X36" s="660"/>
    </row>
    <row r="37" spans="3:24" ht="15" customHeight="1">
      <c r="W37" s="660"/>
      <c r="X37" s="660"/>
    </row>
    <row r="38" spans="3:24" ht="15" customHeight="1">
      <c r="N38" s="660"/>
      <c r="O38" s="726" t="s">
        <v>578</v>
      </c>
      <c r="P38" s="726" t="s">
        <v>607</v>
      </c>
      <c r="Q38" s="726" t="s">
        <v>608</v>
      </c>
      <c r="R38" s="726" t="s">
        <v>609</v>
      </c>
      <c r="S38" s="726" t="s">
        <v>355</v>
      </c>
      <c r="W38" s="660"/>
      <c r="X38" s="660"/>
    </row>
    <row r="39" spans="3:24" ht="15" customHeight="1">
      <c r="N39" s="970"/>
      <c r="O39" s="723">
        <v>43901</v>
      </c>
      <c r="P39" s="727">
        <v>9464786</v>
      </c>
      <c r="Q39" s="727">
        <v>4244446</v>
      </c>
      <c r="R39" s="727">
        <v>1156440</v>
      </c>
      <c r="S39" s="727">
        <v>14865672</v>
      </c>
      <c r="W39" s="660"/>
      <c r="X39" s="660"/>
    </row>
    <row r="40" spans="3:24" ht="15" customHeight="1">
      <c r="N40" s="970"/>
      <c r="O40" s="723">
        <v>43921</v>
      </c>
      <c r="P40" s="727">
        <v>9282881</v>
      </c>
      <c r="Q40" s="727">
        <v>3631196</v>
      </c>
      <c r="R40" s="727">
        <v>1114992</v>
      </c>
      <c r="S40" s="727">
        <v>14029069</v>
      </c>
      <c r="W40" s="660"/>
      <c r="X40" s="660"/>
    </row>
    <row r="41" spans="3:24" ht="15" customHeight="1">
      <c r="N41" s="970"/>
      <c r="O41" s="723">
        <v>43951</v>
      </c>
      <c r="P41" s="727">
        <v>9303999</v>
      </c>
      <c r="Q41" s="727">
        <v>3572116</v>
      </c>
      <c r="R41" s="727">
        <v>1104688</v>
      </c>
      <c r="S41" s="727">
        <f>P41+Q41+R41</f>
        <v>13980803</v>
      </c>
      <c r="V41" s="660"/>
      <c r="W41" s="660"/>
      <c r="X41" s="660"/>
    </row>
    <row r="42" spans="3:24" ht="15" customHeight="1">
      <c r="N42" s="970"/>
      <c r="O42" s="728">
        <v>43982</v>
      </c>
      <c r="P42" s="727">
        <v>9345952</v>
      </c>
      <c r="Q42" s="727">
        <v>3677523</v>
      </c>
      <c r="R42" s="727">
        <v>1107999</v>
      </c>
      <c r="S42" s="727">
        <f>P42+Q42+R42</f>
        <v>14131474</v>
      </c>
      <c r="V42" s="660"/>
      <c r="W42" s="660"/>
      <c r="X42" s="660"/>
    </row>
    <row r="43" spans="3:24" ht="15" customHeight="1">
      <c r="N43" s="970"/>
      <c r="O43" s="730">
        <v>44043</v>
      </c>
      <c r="P43" s="727">
        <v>9206687</v>
      </c>
      <c r="Q43" s="727">
        <v>4008986</v>
      </c>
      <c r="R43" s="727">
        <v>1088354</v>
      </c>
      <c r="S43" s="727">
        <f>P43+Q43+R43</f>
        <v>14304027</v>
      </c>
      <c r="V43" s="660"/>
      <c r="W43" s="660"/>
      <c r="X43" s="660"/>
    </row>
    <row r="44" spans="3:24" ht="15" customHeight="1">
      <c r="N44" s="970"/>
      <c r="O44" s="730">
        <v>44074</v>
      </c>
      <c r="P44" s="729">
        <v>9215326</v>
      </c>
      <c r="Q44" s="729">
        <v>3927258</v>
      </c>
      <c r="R44" s="729">
        <v>1057958</v>
      </c>
      <c r="S44" s="729">
        <f>P44+Q44+R44</f>
        <v>14200542</v>
      </c>
      <c r="V44" s="660"/>
      <c r="W44" s="660"/>
      <c r="X44" s="660"/>
    </row>
    <row r="45" spans="3:24" ht="15" customHeight="1">
      <c r="N45" s="978"/>
      <c r="O45" s="963">
        <v>44104</v>
      </c>
      <c r="P45" s="964">
        <v>9364624</v>
      </c>
      <c r="Q45" s="964">
        <v>3934155</v>
      </c>
      <c r="R45" s="965">
        <v>1115553</v>
      </c>
      <c r="S45" s="966">
        <f>SUM(P45:R45)</f>
        <v>14414332</v>
      </c>
      <c r="U45" s="660"/>
      <c r="V45" s="660"/>
      <c r="W45" s="660"/>
      <c r="X45" s="660"/>
    </row>
    <row r="46" spans="3:24">
      <c r="C46" s="680"/>
      <c r="D46" s="680"/>
      <c r="E46" s="680"/>
      <c r="F46" s="680"/>
      <c r="G46" s="680"/>
      <c r="H46" s="680"/>
      <c r="I46" s="680"/>
      <c r="J46" s="680"/>
      <c r="K46" s="680"/>
      <c r="N46" s="971"/>
      <c r="O46" s="736"/>
      <c r="P46" s="741"/>
      <c r="Q46" s="741"/>
      <c r="R46" s="741"/>
      <c r="S46" s="741"/>
      <c r="U46" s="660"/>
      <c r="V46" s="660"/>
      <c r="W46" s="660"/>
      <c r="X46" s="660"/>
    </row>
    <row r="47" spans="3:24" ht="15" customHeight="1">
      <c r="C47" s="680"/>
      <c r="D47" s="680"/>
      <c r="E47" s="680"/>
      <c r="F47" s="680"/>
      <c r="G47" s="680"/>
      <c r="H47" s="680"/>
      <c r="I47" s="680"/>
      <c r="J47" s="680"/>
      <c r="K47" s="680"/>
      <c r="N47" s="1135" t="s">
        <v>605</v>
      </c>
      <c r="O47" s="731" t="s">
        <v>587</v>
      </c>
      <c r="P47" s="729">
        <f>P41-P39</f>
        <v>-160787</v>
      </c>
      <c r="Q47" s="729">
        <f>Q41-Q39</f>
        <v>-672330</v>
      </c>
      <c r="R47" s="729">
        <f t="shared" ref="R47:S47" si="7">R41-R39</f>
        <v>-51752</v>
      </c>
      <c r="S47" s="729">
        <f t="shared" si="7"/>
        <v>-884869</v>
      </c>
      <c r="W47" s="660"/>
      <c r="X47" s="660"/>
    </row>
    <row r="48" spans="3:24" ht="15" customHeight="1">
      <c r="N48" s="1135"/>
      <c r="O48" s="962" t="s">
        <v>645</v>
      </c>
      <c r="P48" s="729">
        <f>P45-P41</f>
        <v>60625</v>
      </c>
      <c r="Q48" s="729">
        <f t="shared" ref="Q48:S48" si="8">Q45-Q41</f>
        <v>362039</v>
      </c>
      <c r="R48" s="729">
        <f t="shared" si="8"/>
        <v>10865</v>
      </c>
      <c r="S48" s="729">
        <f t="shared" si="8"/>
        <v>433529</v>
      </c>
      <c r="W48" s="660"/>
      <c r="X48" s="660"/>
    </row>
    <row r="49" spans="14:24" ht="14.25" customHeight="1">
      <c r="N49" s="1135"/>
      <c r="O49" s="738" t="s">
        <v>647</v>
      </c>
      <c r="P49" s="729">
        <f>P45-P39</f>
        <v>-100162</v>
      </c>
      <c r="Q49" s="729">
        <f t="shared" ref="Q49:S49" si="9">Q45-Q39</f>
        <v>-310291</v>
      </c>
      <c r="R49" s="729">
        <f t="shared" si="9"/>
        <v>-40887</v>
      </c>
      <c r="S49" s="729">
        <f t="shared" si="9"/>
        <v>-451340</v>
      </c>
      <c r="W49" s="660"/>
      <c r="X49" s="660"/>
    </row>
    <row r="50" spans="14:24" ht="15" customHeight="1">
      <c r="N50" s="742"/>
      <c r="O50" s="735"/>
      <c r="P50" s="743"/>
      <c r="Q50" s="743"/>
      <c r="R50" s="743"/>
      <c r="S50" s="743"/>
      <c r="W50" s="660"/>
      <c r="X50" s="660"/>
    </row>
    <row r="51" spans="14:24" ht="15" customHeight="1">
      <c r="N51" s="1135" t="s">
        <v>606</v>
      </c>
      <c r="O51" s="731" t="s">
        <v>587</v>
      </c>
      <c r="P51" s="733">
        <f>P41/P39-1</f>
        <v>-1.6987917106630834E-2</v>
      </c>
      <c r="Q51" s="733">
        <f t="shared" ref="Q51:S51" si="10">Q41/Q39-1</f>
        <v>-0.15840229796774419</v>
      </c>
      <c r="R51" s="733">
        <f t="shared" si="10"/>
        <v>-4.4751132786828518E-2</v>
      </c>
      <c r="S51" s="733">
        <f t="shared" si="10"/>
        <v>-5.9524318846803537E-2</v>
      </c>
      <c r="W51" s="660"/>
      <c r="X51" s="660"/>
    </row>
    <row r="52" spans="14:24" ht="15" customHeight="1">
      <c r="N52" s="1135"/>
      <c r="O52" s="962" t="s">
        <v>645</v>
      </c>
      <c r="P52" s="733">
        <f>P45/P41-1</f>
        <v>6.5160153177143965E-3</v>
      </c>
      <c r="Q52" s="733">
        <f t="shared" ref="Q52:S52" si="11">Q45/Q41-1</f>
        <v>0.10135141188024122</v>
      </c>
      <c r="R52" s="733">
        <f t="shared" si="11"/>
        <v>9.8353562272786021E-3</v>
      </c>
      <c r="S52" s="733">
        <f t="shared" si="11"/>
        <v>3.1008876957925757E-2</v>
      </c>
      <c r="W52" s="660"/>
      <c r="X52" s="660"/>
    </row>
    <row r="53" spans="14:24">
      <c r="N53" s="1135"/>
      <c r="O53" s="738" t="s">
        <v>647</v>
      </c>
      <c r="P53" s="733">
        <f>P45/P39-1</f>
        <v>-1.0582595316999233E-2</v>
      </c>
      <c r="Q53" s="733">
        <f t="shared" ref="Q53:S53" si="12">Q45/Q39-1</f>
        <v>-7.3105182631608479E-2</v>
      </c>
      <c r="R53" s="733">
        <f t="shared" si="12"/>
        <v>-3.5355919892082643E-2</v>
      </c>
      <c r="S53" s="733">
        <f t="shared" si="12"/>
        <v>-3.0361224168002576E-2</v>
      </c>
    </row>
    <row r="54" spans="14:24" ht="15" customHeight="1">
      <c r="N54" s="704"/>
      <c r="O54" s="700"/>
      <c r="P54" s="693"/>
      <c r="Q54" s="693"/>
      <c r="R54" s="693"/>
      <c r="S54" s="693"/>
    </row>
    <row r="55" spans="14:24" ht="15" customHeight="1">
      <c r="N55" s="704"/>
    </row>
    <row r="56" spans="14:24">
      <c r="R56" s="660"/>
    </row>
  </sheetData>
  <mergeCells count="4">
    <mergeCell ref="N18:N20"/>
    <mergeCell ref="N51:N53"/>
    <mergeCell ref="N47:N49"/>
    <mergeCell ref="N14:N16"/>
  </mergeCells>
  <printOptions horizontalCentered="1" verticalCentered="1"/>
  <pageMargins left="0.39370078740157483" right="0.39370078740157483" top="0.39370078740157483" bottom="0.78740157480314965" header="0" footer="0"/>
  <pageSetup paperSize="9" scale="7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AL66"/>
  <sheetViews>
    <sheetView showGridLines="0" showRowColHeaders="0" tabSelected="1" topLeftCell="A22" zoomScaleNormal="100" workbookViewId="0">
      <selection activeCell="N27" sqref="N27"/>
    </sheetView>
  </sheetViews>
  <sheetFormatPr baseColWidth="10" defaultRowHeight="15"/>
  <cols>
    <col min="1" max="11" width="11.42578125" style="650"/>
    <col min="12" max="12" width="6.42578125" style="650" customWidth="1"/>
    <col min="13" max="13" width="11.42578125" style="650"/>
    <col min="14" max="14" width="18.140625" style="650" customWidth="1"/>
    <col min="15" max="15" width="14.42578125" style="650" customWidth="1"/>
    <col min="16" max="16" width="12.5703125" style="650" customWidth="1"/>
    <col min="17" max="17" width="14" style="650" customWidth="1"/>
    <col min="18" max="18" width="13.140625" style="650" customWidth="1"/>
    <col min="19" max="19" width="14.42578125" style="650" customWidth="1"/>
    <col min="20" max="20" width="13.28515625" style="650" customWidth="1"/>
    <col min="21" max="22" width="10.7109375" style="650" customWidth="1"/>
    <col min="23" max="23" width="4.85546875" style="650" customWidth="1"/>
    <col min="24" max="26" width="10.7109375" style="650" customWidth="1"/>
    <col min="27" max="27" width="4.85546875" style="660" customWidth="1"/>
    <col min="28" max="30" width="10.7109375" style="650" customWidth="1"/>
    <col min="31" max="31" width="11.42578125" style="660" customWidth="1"/>
    <col min="32" max="33" width="11.42578125" style="650" customWidth="1"/>
    <col min="34" max="16384" width="11.42578125" style="650"/>
  </cols>
  <sheetData>
    <row r="4" spans="14:26">
      <c r="N4" s="695"/>
      <c r="O4" s="695"/>
      <c r="P4" s="695"/>
      <c r="Q4" s="695"/>
      <c r="R4" s="695"/>
      <c r="S4" s="695"/>
      <c r="T4" s="695"/>
      <c r="U4" s="695"/>
      <c r="V4" s="695"/>
      <c r="W4" s="695"/>
      <c r="X4" s="695"/>
      <c r="Y4" s="695"/>
      <c r="Z4" s="695"/>
    </row>
    <row r="5" spans="14:26">
      <c r="N5" s="695"/>
      <c r="O5" s="695"/>
      <c r="P5" s="695"/>
      <c r="Q5" s="695"/>
      <c r="R5" s="695"/>
      <c r="S5" s="695"/>
      <c r="T5" s="695"/>
      <c r="U5" s="695"/>
      <c r="V5" s="695"/>
      <c r="W5" s="695"/>
      <c r="X5" s="695"/>
      <c r="Y5" s="695"/>
      <c r="Z5" s="695"/>
    </row>
    <row r="6" spans="14:26">
      <c r="N6" s="1141"/>
      <c r="U6" s="671"/>
      <c r="V6" s="671"/>
      <c r="W6" s="671"/>
      <c r="X6" s="671"/>
      <c r="Y6" s="671"/>
      <c r="Z6" s="671"/>
    </row>
    <row r="7" spans="14:26" ht="15" customHeight="1">
      <c r="N7" s="1142"/>
      <c r="P7" s="726" t="s">
        <v>578</v>
      </c>
      <c r="Q7" s="726" t="s">
        <v>592</v>
      </c>
      <c r="R7" s="726" t="s">
        <v>211</v>
      </c>
      <c r="S7" s="726" t="s">
        <v>96</v>
      </c>
      <c r="T7" s="726" t="s">
        <v>212</v>
      </c>
      <c r="U7" s="695"/>
      <c r="V7" s="695"/>
      <c r="W7" s="695"/>
      <c r="X7" s="695"/>
      <c r="Y7" s="695"/>
      <c r="Z7" s="695"/>
    </row>
    <row r="8" spans="14:26">
      <c r="N8" s="695"/>
      <c r="O8" s="968"/>
      <c r="P8" s="723">
        <v>43901</v>
      </c>
      <c r="Q8" s="727">
        <v>1125376</v>
      </c>
      <c r="R8" s="727">
        <v>2285601</v>
      </c>
      <c r="S8" s="727">
        <v>1275710</v>
      </c>
      <c r="T8" s="727">
        <v>14657571</v>
      </c>
      <c r="U8" s="695"/>
      <c r="V8" s="695"/>
      <c r="W8" s="695"/>
      <c r="X8" s="695"/>
      <c r="Y8" s="695"/>
      <c r="Z8" s="695"/>
    </row>
    <row r="9" spans="14:26">
      <c r="N9" s="695"/>
      <c r="O9" s="968"/>
      <c r="P9" s="723">
        <v>43921</v>
      </c>
      <c r="Q9" s="727">
        <v>1109320</v>
      </c>
      <c r="R9" s="727">
        <v>2204744</v>
      </c>
      <c r="S9" s="727">
        <v>1118721</v>
      </c>
      <c r="T9" s="727">
        <v>14012651</v>
      </c>
      <c r="U9" s="695"/>
      <c r="V9" s="695"/>
      <c r="W9" s="695"/>
      <c r="X9" s="695"/>
      <c r="Y9" s="695"/>
      <c r="Z9" s="695"/>
    </row>
    <row r="10" spans="14:26">
      <c r="N10" s="695"/>
      <c r="O10" s="968"/>
      <c r="P10" s="728">
        <v>43951</v>
      </c>
      <c r="Q10" s="729">
        <v>1142657</v>
      </c>
      <c r="R10" s="729">
        <v>2189686</v>
      </c>
      <c r="S10" s="729">
        <v>1145756</v>
      </c>
      <c r="T10" s="729">
        <v>13918263</v>
      </c>
      <c r="U10" s="695"/>
      <c r="V10" s="695"/>
      <c r="W10" s="695"/>
      <c r="X10" s="695"/>
      <c r="Y10" s="695"/>
      <c r="Z10" s="695"/>
    </row>
    <row r="11" spans="14:26">
      <c r="N11" s="695"/>
      <c r="O11" s="968"/>
      <c r="P11" s="728">
        <v>43982</v>
      </c>
      <c r="Q11" s="729">
        <v>1164026</v>
      </c>
      <c r="R11" s="729">
        <v>2201615</v>
      </c>
      <c r="S11" s="729">
        <v>1200981</v>
      </c>
      <c r="T11" s="729">
        <v>14017554</v>
      </c>
      <c r="U11" s="671"/>
      <c r="V11" s="671"/>
      <c r="W11" s="671"/>
      <c r="X11" s="671"/>
      <c r="Y11" s="671"/>
      <c r="Z11" s="695"/>
    </row>
    <row r="12" spans="14:26">
      <c r="N12" s="695"/>
      <c r="O12" s="968"/>
      <c r="P12" s="728">
        <v>44043</v>
      </c>
      <c r="Q12" s="727">
        <v>1051618</v>
      </c>
      <c r="R12" s="727">
        <v>2228936</v>
      </c>
      <c r="S12" s="727">
        <v>1246624</v>
      </c>
      <c r="T12" s="727">
        <v>14146669</v>
      </c>
      <c r="U12" s="671"/>
      <c r="V12" s="671"/>
      <c r="W12" s="671"/>
      <c r="X12" s="671"/>
      <c r="Y12" s="671"/>
      <c r="Z12" s="695"/>
    </row>
    <row r="13" spans="14:26">
      <c r="N13" s="695"/>
      <c r="O13" s="968"/>
      <c r="P13" s="728">
        <v>44074</v>
      </c>
      <c r="Q13" s="729">
        <v>1071867</v>
      </c>
      <c r="R13" s="729">
        <v>2224206</v>
      </c>
      <c r="S13" s="729">
        <v>1236813</v>
      </c>
      <c r="T13" s="729">
        <v>14058420</v>
      </c>
      <c r="U13" s="671"/>
      <c r="V13" s="671"/>
      <c r="W13" s="671"/>
      <c r="X13" s="695"/>
      <c r="Y13" s="695"/>
      <c r="Z13" s="695"/>
    </row>
    <row r="14" spans="14:26">
      <c r="N14" s="695"/>
      <c r="O14" s="978"/>
      <c r="P14" s="973">
        <v>44104</v>
      </c>
      <c r="Q14" s="967">
        <v>1117097</v>
      </c>
      <c r="R14" s="967">
        <v>2236808</v>
      </c>
      <c r="S14" s="967">
        <v>1252510</v>
      </c>
      <c r="T14" s="967">
        <v>14237314</v>
      </c>
      <c r="U14" s="671"/>
      <c r="V14" s="671"/>
      <c r="W14" s="671"/>
      <c r="X14" s="695"/>
      <c r="Y14" s="695"/>
      <c r="Z14" s="695"/>
    </row>
    <row r="15" spans="14:26">
      <c r="N15" s="695"/>
      <c r="O15" s="969"/>
      <c r="P15" s="746"/>
      <c r="Q15" s="753"/>
      <c r="R15" s="753"/>
      <c r="S15" s="753"/>
      <c r="T15" s="753"/>
      <c r="U15" s="695"/>
      <c r="V15" s="695"/>
      <c r="W15" s="695"/>
      <c r="X15" s="695"/>
      <c r="Y15" s="695"/>
      <c r="Z15" s="695"/>
    </row>
    <row r="16" spans="14:26" ht="15" customHeight="1">
      <c r="N16" s="695"/>
      <c r="O16" s="1135" t="s">
        <v>605</v>
      </c>
      <c r="P16" s="731" t="s">
        <v>587</v>
      </c>
      <c r="Q16" s="729">
        <f>Q10-Q8</f>
        <v>17281</v>
      </c>
      <c r="R16" s="729">
        <f>R10-R8</f>
        <v>-95915</v>
      </c>
      <c r="S16" s="729">
        <f>S10-S8</f>
        <v>-129954</v>
      </c>
      <c r="T16" s="729">
        <f>T10-T8</f>
        <v>-739308</v>
      </c>
      <c r="U16" s="695"/>
      <c r="V16" s="695"/>
      <c r="W16" s="695"/>
      <c r="X16" s="695"/>
      <c r="Y16" s="695"/>
      <c r="Z16" s="695"/>
    </row>
    <row r="17" spans="14:33" ht="15" customHeight="1">
      <c r="N17" s="695"/>
      <c r="O17" s="1135"/>
      <c r="P17" s="962" t="s">
        <v>645</v>
      </c>
      <c r="Q17" s="729">
        <f>Q14-Q10</f>
        <v>-25560</v>
      </c>
      <c r="R17" s="729">
        <f t="shared" ref="R17:T17" si="0">R14-R10</f>
        <v>47122</v>
      </c>
      <c r="S17" s="729">
        <f t="shared" si="0"/>
        <v>106754</v>
      </c>
      <c r="T17" s="729">
        <f t="shared" si="0"/>
        <v>319051</v>
      </c>
      <c r="U17" s="696"/>
      <c r="V17" s="696"/>
      <c r="W17" s="696"/>
      <c r="X17" s="696"/>
      <c r="Y17" s="696"/>
      <c r="Z17" s="695"/>
    </row>
    <row r="18" spans="14:33" ht="49.5" customHeight="1">
      <c r="N18" s="695"/>
      <c r="O18" s="1135"/>
      <c r="P18" s="756" t="s">
        <v>647</v>
      </c>
      <c r="Q18" s="757">
        <f>Q14-Q8</f>
        <v>-8279</v>
      </c>
      <c r="R18" s="757">
        <f t="shared" ref="R18:T18" si="1">R14-R8</f>
        <v>-48793</v>
      </c>
      <c r="S18" s="757">
        <f t="shared" si="1"/>
        <v>-23200</v>
      </c>
      <c r="T18" s="757">
        <f t="shared" si="1"/>
        <v>-420257</v>
      </c>
      <c r="U18" s="671"/>
      <c r="V18" s="671"/>
      <c r="W18" s="671"/>
      <c r="X18" s="671"/>
      <c r="Y18" s="671"/>
      <c r="Z18" s="695"/>
    </row>
    <row r="19" spans="14:33">
      <c r="O19" s="754"/>
      <c r="P19" s="735"/>
      <c r="Q19" s="755"/>
      <c r="R19" s="755"/>
      <c r="S19" s="755"/>
      <c r="T19" s="755"/>
    </row>
    <row r="20" spans="14:33" ht="15" customHeight="1">
      <c r="O20" s="1135" t="s">
        <v>606</v>
      </c>
      <c r="P20" s="731" t="s">
        <v>587</v>
      </c>
      <c r="Q20" s="733">
        <f>Q10/Q8-1</f>
        <v>1.5355756653776087E-2</v>
      </c>
      <c r="R20" s="733">
        <f>R10/R8-1</f>
        <v>-4.1964892384978802E-2</v>
      </c>
      <c r="S20" s="733">
        <f>S10/S8-1</f>
        <v>-0.10186797939970682</v>
      </c>
      <c r="T20" s="733">
        <f>T10/T8-1</f>
        <v>-5.0438643619737489E-2</v>
      </c>
    </row>
    <row r="21" spans="14:33" ht="15" customHeight="1">
      <c r="O21" s="1135"/>
      <c r="P21" s="962" t="s">
        <v>645</v>
      </c>
      <c r="Q21" s="733">
        <f>Q14/Q10-1</f>
        <v>-2.2368917356652029E-2</v>
      </c>
      <c r="R21" s="733">
        <f t="shared" ref="R21:T21" si="2">R14/R10-1</f>
        <v>2.1519980490353419E-2</v>
      </c>
      <c r="S21" s="733">
        <f t="shared" si="2"/>
        <v>9.3173415631251366E-2</v>
      </c>
      <c r="T21" s="733">
        <f t="shared" si="2"/>
        <v>2.2923190918292091E-2</v>
      </c>
    </row>
    <row r="22" spans="14:33" ht="49.5" customHeight="1">
      <c r="O22" s="1135"/>
      <c r="P22" s="756" t="s">
        <v>647</v>
      </c>
      <c r="Q22" s="758">
        <f>Q14/Q8-1</f>
        <v>-7.3566523544130735E-3</v>
      </c>
      <c r="R22" s="758">
        <f t="shared" ref="R22:T22" si="3">R14/R8-1</f>
        <v>-2.1347995560029975E-2</v>
      </c>
      <c r="S22" s="758">
        <f t="shared" si="3"/>
        <v>-1.8185951352580165E-2</v>
      </c>
      <c r="T22" s="758">
        <f t="shared" si="3"/>
        <v>-2.8671667358800446E-2</v>
      </c>
      <c r="U22" s="694"/>
      <c r="V22" s="694"/>
      <c r="W22" s="694"/>
      <c r="X22" s="694"/>
      <c r="Y22" s="694"/>
    </row>
    <row r="23" spans="14:33">
      <c r="P23" s="695"/>
      <c r="Q23" s="695"/>
      <c r="R23" s="695"/>
      <c r="S23" s="695"/>
      <c r="T23" s="695"/>
      <c r="U23" s="695"/>
      <c r="V23" s="695"/>
      <c r="W23" s="695"/>
      <c r="X23" s="695"/>
      <c r="Y23" s="695"/>
      <c r="Z23" s="695"/>
      <c r="AB23" s="695"/>
      <c r="AC23" s="695"/>
      <c r="AD23" s="695"/>
      <c r="AF23" s="695"/>
      <c r="AG23" s="695"/>
    </row>
    <row r="24" spans="14:33">
      <c r="P24" s="695"/>
      <c r="Q24" s="669"/>
      <c r="R24" s="695"/>
      <c r="S24" s="695"/>
      <c r="T24" s="695"/>
      <c r="U24" s="695"/>
      <c r="V24" s="695"/>
      <c r="W24" s="695"/>
      <c r="X24" s="695"/>
      <c r="Y24" s="695"/>
      <c r="Z24" s="695"/>
      <c r="AB24" s="695"/>
      <c r="AC24" s="695"/>
      <c r="AD24" s="695"/>
      <c r="AF24" s="695"/>
      <c r="AG24" s="695"/>
    </row>
    <row r="25" spans="14:33">
      <c r="P25" s="695"/>
      <c r="Q25" s="672"/>
      <c r="R25" s="672"/>
      <c r="S25" s="672"/>
      <c r="T25" s="672"/>
      <c r="U25" s="695"/>
      <c r="V25" s="695"/>
      <c r="W25" s="695"/>
      <c r="X25" s="695"/>
      <c r="Y25" s="695"/>
      <c r="Z25" s="695"/>
      <c r="AB25" s="695"/>
      <c r="AC25" s="695"/>
      <c r="AD25" s="695"/>
      <c r="AF25" s="695"/>
      <c r="AG25" s="695"/>
    </row>
    <row r="26" spans="14:33">
      <c r="N26" s="678"/>
      <c r="O26" s="678"/>
      <c r="P26" s="678"/>
      <c r="Q26" s="690"/>
      <c r="R26" s="690"/>
      <c r="S26" s="690"/>
      <c r="T26" s="690"/>
      <c r="U26" s="678"/>
      <c r="V26" s="695"/>
      <c r="W26" s="695"/>
      <c r="X26" s="695"/>
      <c r="Y26" s="695"/>
      <c r="Z26" s="695"/>
      <c r="AB26" s="695"/>
      <c r="AC26" s="695"/>
      <c r="AD26" s="695"/>
      <c r="AF26" s="695"/>
      <c r="AG26" s="695"/>
    </row>
    <row r="27" spans="14:33">
      <c r="N27" s="678"/>
      <c r="O27" s="980"/>
      <c r="P27" s="689"/>
      <c r="Q27" s="689"/>
      <c r="R27" s="689"/>
      <c r="S27" s="687"/>
      <c r="T27" s="687"/>
      <c r="U27" s="678"/>
      <c r="V27" s="695"/>
      <c r="W27" s="695"/>
      <c r="X27" s="695"/>
      <c r="Y27" s="695"/>
      <c r="Z27" s="695"/>
      <c r="AB27" s="695"/>
      <c r="AC27" s="695"/>
      <c r="AD27" s="695"/>
      <c r="AF27" s="695"/>
      <c r="AG27" s="695"/>
    </row>
    <row r="28" spans="14:33">
      <c r="N28" s="678"/>
      <c r="O28" s="678"/>
      <c r="P28" s="970"/>
      <c r="Q28" s="689"/>
      <c r="R28" s="689"/>
      <c r="S28" s="689"/>
      <c r="T28" s="689"/>
      <c r="U28" s="678"/>
      <c r="V28" s="695"/>
      <c r="W28" s="695"/>
      <c r="X28" s="695"/>
      <c r="Y28" s="695"/>
      <c r="Z28" s="695"/>
      <c r="AB28" s="695"/>
      <c r="AC28" s="695"/>
      <c r="AD28" s="695"/>
      <c r="AF28" s="695"/>
      <c r="AG28" s="695"/>
    </row>
    <row r="29" spans="14:33">
      <c r="N29" s="678"/>
      <c r="O29" s="678"/>
      <c r="P29" s="970"/>
      <c r="Q29" s="689"/>
      <c r="R29" s="689"/>
      <c r="S29" s="689"/>
      <c r="T29" s="689"/>
      <c r="U29" s="678"/>
      <c r="V29" s="695"/>
      <c r="W29" s="695"/>
      <c r="X29" s="695"/>
      <c r="Y29" s="695"/>
      <c r="Z29" s="695"/>
      <c r="AB29" s="695"/>
      <c r="AC29" s="695"/>
      <c r="AD29" s="695"/>
      <c r="AF29" s="695"/>
      <c r="AG29" s="695"/>
    </row>
    <row r="30" spans="14:33" ht="15.75">
      <c r="N30" s="678"/>
      <c r="O30" s="981"/>
      <c r="P30" s="678"/>
      <c r="Q30" s="678"/>
      <c r="R30" s="678"/>
      <c r="S30" s="678"/>
      <c r="T30" s="678"/>
      <c r="U30" s="678"/>
    </row>
    <row r="31" spans="14:33">
      <c r="N31" s="678"/>
      <c r="O31" s="678"/>
      <c r="P31" s="678"/>
      <c r="Q31" s="678"/>
      <c r="R31" s="678"/>
      <c r="S31" s="678"/>
      <c r="T31" s="678"/>
      <c r="U31" s="678"/>
      <c r="AG31" s="659"/>
    </row>
    <row r="32" spans="14:33" ht="20.25" customHeight="1">
      <c r="O32" s="670"/>
      <c r="P32" s="670"/>
      <c r="Q32" s="670"/>
      <c r="R32" s="670"/>
      <c r="V32" s="978"/>
      <c r="X32" s="1135" t="s">
        <v>612</v>
      </c>
      <c r="Y32" s="1135"/>
      <c r="Z32" s="1135"/>
      <c r="AA32" s="766"/>
      <c r="AB32" s="1135" t="s">
        <v>613</v>
      </c>
      <c r="AC32" s="1135"/>
      <c r="AD32" s="1135"/>
      <c r="AE32" s="704"/>
    </row>
    <row r="33" spans="3:38" ht="7.5" customHeight="1">
      <c r="O33" s="670"/>
      <c r="P33" s="670"/>
      <c r="Q33" s="670"/>
      <c r="R33" s="670"/>
      <c r="X33" s="768"/>
      <c r="Y33" s="768"/>
      <c r="Z33" s="768"/>
      <c r="AA33" s="678"/>
      <c r="AB33" s="768"/>
      <c r="AC33" s="768"/>
      <c r="AD33" s="768"/>
      <c r="AE33" s="704"/>
    </row>
    <row r="34" spans="3:38" ht="34.5" customHeight="1">
      <c r="N34" s="651"/>
      <c r="O34" s="726" t="s">
        <v>578</v>
      </c>
      <c r="P34" s="761">
        <v>43901</v>
      </c>
      <c r="Q34" s="761">
        <v>43921</v>
      </c>
      <c r="R34" s="761">
        <v>43951</v>
      </c>
      <c r="S34" s="762">
        <v>43980</v>
      </c>
      <c r="T34" s="762">
        <v>44043</v>
      </c>
      <c r="U34" s="976">
        <v>44074</v>
      </c>
      <c r="V34" s="787">
        <v>44104</v>
      </c>
      <c r="W34" s="769"/>
      <c r="X34" s="756" t="s">
        <v>593</v>
      </c>
      <c r="Y34" s="756" t="s">
        <v>646</v>
      </c>
      <c r="Z34" s="771" t="s">
        <v>649</v>
      </c>
      <c r="AA34" s="772"/>
      <c r="AB34" s="756" t="s">
        <v>593</v>
      </c>
      <c r="AC34" s="756" t="s">
        <v>646</v>
      </c>
      <c r="AD34" s="771" t="s">
        <v>649</v>
      </c>
    </row>
    <row r="35" spans="3:38" ht="15" customHeight="1">
      <c r="C35" s="680"/>
      <c r="D35" s="680"/>
      <c r="E35" s="680"/>
      <c r="F35" s="680"/>
      <c r="G35" s="680"/>
      <c r="H35" s="680"/>
      <c r="I35" s="680"/>
      <c r="J35" s="680"/>
      <c r="K35" s="680"/>
      <c r="N35" s="651"/>
      <c r="O35" s="759" t="s">
        <v>594</v>
      </c>
      <c r="P35" s="757">
        <v>2437400</v>
      </c>
      <c r="Q35" s="729">
        <v>2344924</v>
      </c>
      <c r="R35" s="729">
        <v>2315271</v>
      </c>
      <c r="S35" s="727">
        <v>2334536</v>
      </c>
      <c r="T35" s="763">
        <v>2394508</v>
      </c>
      <c r="U35" s="974">
        <v>2378322</v>
      </c>
      <c r="V35" s="788">
        <v>2364126</v>
      </c>
      <c r="W35" s="770"/>
      <c r="X35" s="727">
        <f>R35-P35</f>
        <v>-122129</v>
      </c>
      <c r="Y35" s="727">
        <f>V35-R35</f>
        <v>48855</v>
      </c>
      <c r="Z35" s="727">
        <f>V35-P35</f>
        <v>-73274</v>
      </c>
      <c r="AA35" s="767"/>
      <c r="AB35" s="765">
        <f>R35/P35-1</f>
        <v>-5.0106260769672617E-2</v>
      </c>
      <c r="AC35" s="765">
        <f>V35/R35-1</f>
        <v>2.1101201544009296E-2</v>
      </c>
      <c r="AD35" s="765">
        <f>V35/P35-1</f>
        <v>-3.0062361532780857E-2</v>
      </c>
    </row>
    <row r="36" spans="3:38" ht="15" customHeight="1">
      <c r="C36" s="680"/>
      <c r="D36" s="681">
        <v>-5.6277509688092101E-2</v>
      </c>
      <c r="E36" s="681">
        <v>-1.603793783503793E-2</v>
      </c>
      <c r="F36" s="681">
        <v>-1.625229806177797E-2</v>
      </c>
      <c r="G36" s="681">
        <v>-1.2513549942616553E-2</v>
      </c>
      <c r="H36" s="681">
        <v>-4.4830339946447917E-2</v>
      </c>
      <c r="I36" s="681">
        <v>-8.0710250201776468E-4</v>
      </c>
      <c r="J36" s="681">
        <v>-4.6464537435346398E-2</v>
      </c>
      <c r="K36" s="680"/>
      <c r="N36" s="651"/>
      <c r="O36" s="759" t="s">
        <v>595</v>
      </c>
      <c r="P36" s="757">
        <v>1866997</v>
      </c>
      <c r="Q36" s="729">
        <v>1792056</v>
      </c>
      <c r="R36" s="729">
        <v>1780129</v>
      </c>
      <c r="S36" s="727">
        <v>1789119</v>
      </c>
      <c r="T36" s="763">
        <v>1807681</v>
      </c>
      <c r="U36" s="974">
        <v>1803203</v>
      </c>
      <c r="V36" s="788">
        <v>1819829</v>
      </c>
      <c r="W36" s="770"/>
      <c r="X36" s="727">
        <f t="shared" ref="X36:X47" si="4">R36-P36</f>
        <v>-86868</v>
      </c>
      <c r="Y36" s="727">
        <f t="shared" ref="Y36:Y47" si="5">V36-R36</f>
        <v>39700</v>
      </c>
      <c r="Z36" s="727">
        <f t="shared" ref="Z36:Z47" si="6">V36-P36</f>
        <v>-47168</v>
      </c>
      <c r="AA36" s="767"/>
      <c r="AB36" s="765">
        <f t="shared" ref="AB36:AB47" si="7">R36/P36-1</f>
        <v>-4.6528194742680329E-2</v>
      </c>
      <c r="AC36" s="765">
        <f t="shared" ref="AC36:AC47" si="8">V36/R36-1</f>
        <v>2.2301754535766882E-2</v>
      </c>
      <c r="AD36" s="765">
        <f t="shared" ref="AD36:AD47" si="9">V36/P36-1</f>
        <v>-2.5264100585057125E-2</v>
      </c>
    </row>
    <row r="37" spans="3:38" ht="15" customHeight="1">
      <c r="C37" s="680"/>
      <c r="D37" s="680"/>
      <c r="E37" s="680"/>
      <c r="F37" s="680"/>
      <c r="G37" s="680"/>
      <c r="H37" s="680"/>
      <c r="I37" s="680"/>
      <c r="J37" s="680"/>
      <c r="K37" s="680"/>
      <c r="N37" s="651"/>
      <c r="O37" s="759" t="s">
        <v>596</v>
      </c>
      <c r="P37" s="757">
        <v>1611802</v>
      </c>
      <c r="Q37" s="729">
        <v>1618887</v>
      </c>
      <c r="R37" s="729">
        <v>1624475</v>
      </c>
      <c r="S37" s="727">
        <v>1614860</v>
      </c>
      <c r="T37" s="763">
        <v>1666851</v>
      </c>
      <c r="U37" s="974">
        <v>1674988</v>
      </c>
      <c r="V37" s="788">
        <v>1657700</v>
      </c>
      <c r="W37" s="770"/>
      <c r="X37" s="727">
        <f t="shared" si="4"/>
        <v>12673</v>
      </c>
      <c r="Y37" s="727">
        <f t="shared" si="5"/>
        <v>33225</v>
      </c>
      <c r="Z37" s="727">
        <f t="shared" si="6"/>
        <v>45898</v>
      </c>
      <c r="AA37" s="767"/>
      <c r="AB37" s="765">
        <f t="shared" si="7"/>
        <v>7.8626282880900344E-3</v>
      </c>
      <c r="AC37" s="765">
        <f t="shared" si="8"/>
        <v>2.0452761661459817E-2</v>
      </c>
      <c r="AD37" s="765">
        <f t="shared" si="9"/>
        <v>2.8476202411958695E-2</v>
      </c>
    </row>
    <row r="38" spans="3:38" ht="15" customHeight="1">
      <c r="C38" s="680"/>
      <c r="D38" s="680"/>
      <c r="E38" s="680"/>
      <c r="F38" s="680"/>
      <c r="G38" s="680"/>
      <c r="H38" s="680"/>
      <c r="I38" s="680"/>
      <c r="J38" s="680"/>
      <c r="K38" s="680"/>
      <c r="N38" s="651"/>
      <c r="O38" s="759" t="s">
        <v>597</v>
      </c>
      <c r="P38" s="757">
        <v>1307465</v>
      </c>
      <c r="Q38" s="729">
        <v>1190941</v>
      </c>
      <c r="R38" s="729">
        <v>1177850</v>
      </c>
      <c r="S38" s="727">
        <v>1205188</v>
      </c>
      <c r="T38" s="763">
        <v>1239592</v>
      </c>
      <c r="U38" s="974">
        <v>1268099</v>
      </c>
      <c r="V38" s="788">
        <v>1296175</v>
      </c>
      <c r="W38" s="770"/>
      <c r="X38" s="727">
        <f t="shared" si="4"/>
        <v>-129615</v>
      </c>
      <c r="Y38" s="727">
        <f t="shared" si="5"/>
        <v>118325</v>
      </c>
      <c r="Z38" s="727">
        <f t="shared" si="6"/>
        <v>-11290</v>
      </c>
      <c r="AA38" s="767"/>
      <c r="AB38" s="765">
        <f t="shared" si="7"/>
        <v>-9.9134584864604358E-2</v>
      </c>
      <c r="AC38" s="765">
        <f t="shared" si="8"/>
        <v>0.10045846245277423</v>
      </c>
      <c r="AD38" s="765">
        <f t="shared" si="9"/>
        <v>-8.6350303832224418E-3</v>
      </c>
    </row>
    <row r="39" spans="3:38" ht="15" customHeight="1">
      <c r="N39" s="651"/>
      <c r="O39" s="759" t="s">
        <v>598</v>
      </c>
      <c r="P39" s="757">
        <v>1269323</v>
      </c>
      <c r="Q39" s="729">
        <v>1088175</v>
      </c>
      <c r="R39" s="729">
        <v>1115644</v>
      </c>
      <c r="S39" s="727">
        <v>1151046</v>
      </c>
      <c r="T39" s="763">
        <v>1232821</v>
      </c>
      <c r="U39" s="974">
        <v>1209871</v>
      </c>
      <c r="V39" s="788">
        <v>1167942</v>
      </c>
      <c r="W39" s="770"/>
      <c r="X39" s="727">
        <f t="shared" si="4"/>
        <v>-153679</v>
      </c>
      <c r="Y39" s="727">
        <f t="shared" si="5"/>
        <v>52298</v>
      </c>
      <c r="Z39" s="727">
        <f t="shared" si="6"/>
        <v>-101381</v>
      </c>
      <c r="AA39" s="767"/>
      <c r="AB39" s="765">
        <f t="shared" si="7"/>
        <v>-0.12107162637090796</v>
      </c>
      <c r="AC39" s="765">
        <f t="shared" si="8"/>
        <v>4.6876960750920516E-2</v>
      </c>
      <c r="AD39" s="765">
        <f t="shared" si="9"/>
        <v>-7.9870135497426609E-2</v>
      </c>
    </row>
    <row r="40" spans="3:38" ht="26.25" customHeight="1">
      <c r="N40" s="651"/>
      <c r="O40" s="759" t="s">
        <v>611</v>
      </c>
      <c r="P40" s="773">
        <v>1113329</v>
      </c>
      <c r="Q40" s="729">
        <v>1093606</v>
      </c>
      <c r="R40" s="729">
        <v>1086257</v>
      </c>
      <c r="S40" s="727">
        <v>1091597</v>
      </c>
      <c r="T40" s="763">
        <v>1101713</v>
      </c>
      <c r="U40" s="974">
        <v>1089917</v>
      </c>
      <c r="V40" s="788">
        <v>1111703</v>
      </c>
      <c r="W40" s="770"/>
      <c r="X40" s="727">
        <f t="shared" si="4"/>
        <v>-27072</v>
      </c>
      <c r="Y40" s="727">
        <f t="shared" si="5"/>
        <v>25446</v>
      </c>
      <c r="Z40" s="727">
        <f t="shared" si="6"/>
        <v>-1626</v>
      </c>
      <c r="AA40" s="767"/>
      <c r="AB40" s="765">
        <f t="shared" si="7"/>
        <v>-2.4316262308805348E-2</v>
      </c>
      <c r="AC40" s="765">
        <f t="shared" si="8"/>
        <v>2.3425395647622915E-2</v>
      </c>
      <c r="AD40" s="765">
        <f t="shared" si="9"/>
        <v>-1.4604847264375609E-3</v>
      </c>
    </row>
    <row r="41" spans="3:38" ht="31.5">
      <c r="N41" s="651"/>
      <c r="O41" s="759" t="s">
        <v>600</v>
      </c>
      <c r="P41" s="757">
        <v>889657</v>
      </c>
      <c r="Q41" s="729">
        <v>737688</v>
      </c>
      <c r="R41" s="729">
        <v>766363</v>
      </c>
      <c r="S41" s="727">
        <v>816398</v>
      </c>
      <c r="T41" s="763">
        <v>783233</v>
      </c>
      <c r="U41" s="974">
        <v>719849</v>
      </c>
      <c r="V41" s="788">
        <v>862990</v>
      </c>
      <c r="W41" s="770"/>
      <c r="X41" s="727">
        <f t="shared" si="4"/>
        <v>-123294</v>
      </c>
      <c r="Y41" s="727">
        <f t="shared" si="5"/>
        <v>96627</v>
      </c>
      <c r="Z41" s="727">
        <f t="shared" si="6"/>
        <v>-26667</v>
      </c>
      <c r="AA41" s="767"/>
      <c r="AB41" s="765">
        <f t="shared" si="7"/>
        <v>-0.13858599437760843</v>
      </c>
      <c r="AC41" s="765">
        <f t="shared" si="8"/>
        <v>0.12608515807782994</v>
      </c>
      <c r="AD41" s="765">
        <f t="shared" si="9"/>
        <v>-2.9974473308252536E-2</v>
      </c>
    </row>
    <row r="42" spans="3:38" ht="15.75">
      <c r="N42" s="651"/>
      <c r="O42" s="759" t="s">
        <v>599</v>
      </c>
      <c r="P42" s="757">
        <v>1007515</v>
      </c>
      <c r="Q42" s="729">
        <v>954717</v>
      </c>
      <c r="R42" s="729">
        <v>939441</v>
      </c>
      <c r="S42" s="727">
        <v>930383</v>
      </c>
      <c r="T42" s="763">
        <v>857873</v>
      </c>
      <c r="U42" s="974">
        <v>847708</v>
      </c>
      <c r="V42" s="788">
        <v>905854</v>
      </c>
      <c r="W42" s="770"/>
      <c r="X42" s="727">
        <f t="shared" si="4"/>
        <v>-68074</v>
      </c>
      <c r="Y42" s="727">
        <f t="shared" si="5"/>
        <v>-33587</v>
      </c>
      <c r="Z42" s="727">
        <f t="shared" si="6"/>
        <v>-101661</v>
      </c>
      <c r="AA42" s="767"/>
      <c r="AB42" s="765">
        <f t="shared" si="7"/>
        <v>-6.7566239708589992E-2</v>
      </c>
      <c r="AC42" s="765">
        <f t="shared" si="8"/>
        <v>-3.5752112160316596E-2</v>
      </c>
      <c r="AD42" s="765">
        <f t="shared" si="9"/>
        <v>-0.10090271608859425</v>
      </c>
    </row>
    <row r="43" spans="3:38" ht="15.75" customHeight="1">
      <c r="N43" s="651"/>
      <c r="O43" s="759" t="s">
        <v>601</v>
      </c>
      <c r="P43" s="757">
        <v>776158</v>
      </c>
      <c r="Q43" s="729">
        <v>744221</v>
      </c>
      <c r="R43" s="729">
        <v>734972</v>
      </c>
      <c r="S43" s="763">
        <v>738614</v>
      </c>
      <c r="T43" s="727">
        <v>740620</v>
      </c>
      <c r="U43" s="975">
        <v>737449</v>
      </c>
      <c r="V43" s="789">
        <v>747030</v>
      </c>
      <c r="W43" s="767"/>
      <c r="X43" s="727">
        <f t="shared" si="4"/>
        <v>-41186</v>
      </c>
      <c r="Y43" s="727">
        <f t="shared" si="5"/>
        <v>12058</v>
      </c>
      <c r="Z43" s="727">
        <f t="shared" si="6"/>
        <v>-29128</v>
      </c>
      <c r="AA43" s="767"/>
      <c r="AB43" s="765">
        <f t="shared" si="7"/>
        <v>-5.3063938012621104E-2</v>
      </c>
      <c r="AC43" s="765">
        <f t="shared" si="8"/>
        <v>1.640606716990578E-2</v>
      </c>
      <c r="AD43" s="765">
        <f t="shared" si="9"/>
        <v>-3.7528441374050092E-2</v>
      </c>
    </row>
    <row r="44" spans="3:38" ht="25.5" customHeight="1">
      <c r="N44" s="651"/>
      <c r="O44" s="759" t="s">
        <v>602</v>
      </c>
      <c r="P44" s="757">
        <v>732501</v>
      </c>
      <c r="Q44" s="729">
        <v>697655</v>
      </c>
      <c r="R44" s="729">
        <v>691486</v>
      </c>
      <c r="S44" s="763">
        <v>696889</v>
      </c>
      <c r="T44" s="727">
        <v>707620</v>
      </c>
      <c r="U44" s="975">
        <v>707555</v>
      </c>
      <c r="V44" s="789">
        <v>715171</v>
      </c>
      <c r="W44" s="767"/>
      <c r="X44" s="727">
        <f t="shared" si="4"/>
        <v>-41015</v>
      </c>
      <c r="Y44" s="727">
        <f t="shared" si="5"/>
        <v>23685</v>
      </c>
      <c r="Z44" s="727">
        <f t="shared" si="6"/>
        <v>-17330</v>
      </c>
      <c r="AA44" s="767"/>
      <c r="AB44" s="765">
        <f t="shared" si="7"/>
        <v>-5.5993097620344545E-2</v>
      </c>
      <c r="AC44" s="765">
        <f t="shared" si="8"/>
        <v>3.4252320365126598E-2</v>
      </c>
      <c r="AD44" s="765">
        <f t="shared" si="9"/>
        <v>-2.3658670773145651E-2</v>
      </c>
    </row>
    <row r="45" spans="3:38" ht="31.5">
      <c r="N45" s="651"/>
      <c r="O45" s="760" t="s">
        <v>603</v>
      </c>
      <c r="P45" s="732">
        <v>1853525</v>
      </c>
      <c r="Q45" s="729">
        <v>1766199</v>
      </c>
      <c r="R45" s="729">
        <v>1748915</v>
      </c>
      <c r="S45" s="764">
        <v>1756535</v>
      </c>
      <c r="T45" s="727">
        <v>1771515</v>
      </c>
      <c r="U45" s="975">
        <v>1763581</v>
      </c>
      <c r="V45" s="789">
        <v>1765812</v>
      </c>
      <c r="W45" s="767"/>
      <c r="X45" s="727">
        <f t="shared" si="4"/>
        <v>-104610</v>
      </c>
      <c r="Y45" s="727">
        <f t="shared" si="5"/>
        <v>16897</v>
      </c>
      <c r="Z45" s="727">
        <f t="shared" si="6"/>
        <v>-87713</v>
      </c>
      <c r="AA45" s="767"/>
      <c r="AB45" s="765">
        <f t="shared" si="7"/>
        <v>-5.6438407898463772E-2</v>
      </c>
      <c r="AC45" s="765">
        <f t="shared" si="8"/>
        <v>9.6614186509922373E-3</v>
      </c>
      <c r="AD45" s="765">
        <f t="shared" si="9"/>
        <v>-4.732226433417408E-2</v>
      </c>
    </row>
    <row r="46" spans="3:38">
      <c r="N46" s="651"/>
      <c r="O46" s="746"/>
      <c r="P46" s="746"/>
      <c r="Q46" s="743"/>
      <c r="R46" s="746"/>
      <c r="S46" s="746"/>
      <c r="T46" s="740"/>
      <c r="U46" s="743"/>
      <c r="V46" s="743"/>
      <c r="W46" s="689"/>
      <c r="X46" s="740"/>
      <c r="Y46" s="727"/>
      <c r="Z46" s="727"/>
      <c r="AA46" s="678"/>
      <c r="AB46" s="774"/>
      <c r="AC46" s="765"/>
      <c r="AD46" s="765"/>
      <c r="AG46" s="660"/>
      <c r="AH46" s="660"/>
      <c r="AI46" s="660"/>
      <c r="AJ46" s="660"/>
      <c r="AK46" s="660"/>
      <c r="AL46" s="660"/>
    </row>
    <row r="47" spans="3:38" ht="15.75">
      <c r="N47" s="651"/>
      <c r="O47" s="760" t="s">
        <v>12</v>
      </c>
      <c r="P47" s="727">
        <f t="shared" ref="P47:R47" si="10">SUM(P35:P46)</f>
        <v>14865672</v>
      </c>
      <c r="Q47" s="727">
        <f t="shared" si="10"/>
        <v>14029069</v>
      </c>
      <c r="R47" s="727">
        <f t="shared" si="10"/>
        <v>13980803</v>
      </c>
      <c r="S47" s="727">
        <f>SUM(S35:S46)</f>
        <v>14125165</v>
      </c>
      <c r="T47" s="727">
        <f>SUM(T35:T45)</f>
        <v>14304027</v>
      </c>
      <c r="U47" s="975">
        <f>SUM(U35:U45)</f>
        <v>14200542</v>
      </c>
      <c r="V47" s="975">
        <f>SUM(V35:V45)</f>
        <v>14414332</v>
      </c>
      <c r="W47" s="767"/>
      <c r="X47" s="727">
        <f t="shared" si="4"/>
        <v>-884869</v>
      </c>
      <c r="Y47" s="727">
        <f t="shared" si="5"/>
        <v>433529</v>
      </c>
      <c r="Z47" s="727">
        <f t="shared" si="6"/>
        <v>-451340</v>
      </c>
      <c r="AA47" s="767"/>
      <c r="AB47" s="765">
        <f t="shared" si="7"/>
        <v>-5.9524318846803537E-2</v>
      </c>
      <c r="AC47" s="765">
        <f t="shared" si="8"/>
        <v>3.1008876957925757E-2</v>
      </c>
      <c r="AD47" s="765">
        <f t="shared" si="9"/>
        <v>-3.0361224168002576E-2</v>
      </c>
      <c r="AG47" s="698"/>
      <c r="AH47" s="698"/>
      <c r="AI47" s="698"/>
      <c r="AJ47" s="660"/>
      <c r="AK47" s="660"/>
      <c r="AL47" s="660"/>
    </row>
    <row r="48" spans="3:38">
      <c r="N48" s="651"/>
      <c r="O48" s="660"/>
      <c r="P48" s="660"/>
      <c r="Q48" s="660"/>
      <c r="R48" s="660"/>
      <c r="S48" s="660"/>
      <c r="T48" s="660"/>
      <c r="U48" s="660"/>
      <c r="V48" s="660"/>
      <c r="W48" s="660"/>
      <c r="X48" s="660"/>
      <c r="Y48" s="670"/>
      <c r="Z48" s="660"/>
      <c r="AB48" s="660"/>
      <c r="AC48" s="660"/>
      <c r="AD48" s="660"/>
      <c r="AF48" s="660"/>
      <c r="AG48" s="660"/>
      <c r="AH48" s="660"/>
      <c r="AI48" s="660"/>
      <c r="AJ48" s="660"/>
      <c r="AK48" s="660"/>
      <c r="AL48" s="660"/>
    </row>
    <row r="49" spans="14:38">
      <c r="N49" s="651"/>
      <c r="O49" s="660"/>
      <c r="P49" s="660"/>
      <c r="Q49" s="660"/>
      <c r="R49" s="660"/>
      <c r="S49" s="660"/>
      <c r="T49" s="660"/>
      <c r="U49" s="660"/>
      <c r="V49" s="660"/>
      <c r="W49" s="660"/>
      <c r="X49" s="698"/>
      <c r="Y49" s="698"/>
      <c r="Z49" s="698"/>
      <c r="AA49" s="698"/>
      <c r="AB49" s="698"/>
      <c r="AC49" s="698"/>
      <c r="AD49" s="698"/>
      <c r="AE49" s="697"/>
      <c r="AF49" s="697"/>
      <c r="AG49" s="697"/>
      <c r="AH49" s="697"/>
      <c r="AI49" s="660"/>
      <c r="AJ49" s="660"/>
      <c r="AK49" s="660"/>
      <c r="AL49" s="660"/>
    </row>
    <row r="50" spans="14:38">
      <c r="N50" s="651"/>
      <c r="O50" s="678"/>
      <c r="P50" s="698"/>
      <c r="Q50" s="692"/>
      <c r="R50" s="697"/>
      <c r="S50" s="692"/>
      <c r="T50" s="660"/>
      <c r="U50" s="660"/>
      <c r="V50" s="660"/>
      <c r="W50" s="660"/>
      <c r="X50" s="660"/>
      <c r="Y50" s="660"/>
      <c r="Z50" s="692"/>
      <c r="AA50" s="692"/>
      <c r="AB50" s="699"/>
      <c r="AC50" s="692"/>
      <c r="AD50" s="692"/>
      <c r="AE50" s="692"/>
      <c r="AF50" s="692"/>
      <c r="AG50" s="692"/>
      <c r="AH50" s="692"/>
      <c r="AI50" s="692"/>
      <c r="AJ50" s="660"/>
      <c r="AK50" s="660"/>
      <c r="AL50" s="660"/>
    </row>
    <row r="51" spans="14:38">
      <c r="N51" s="651"/>
      <c r="O51" s="678"/>
      <c r="P51" s="698"/>
      <c r="Q51" s="660"/>
      <c r="R51" s="697"/>
      <c r="S51" s="692"/>
      <c r="T51" s="660"/>
      <c r="U51" s="660"/>
      <c r="V51" s="660"/>
      <c r="W51" s="660"/>
      <c r="X51" s="660"/>
      <c r="Y51" s="660"/>
      <c r="Z51" s="660"/>
      <c r="AB51" s="699"/>
      <c r="AC51" s="660"/>
      <c r="AD51" s="660"/>
      <c r="AF51" s="660"/>
      <c r="AG51" s="660"/>
      <c r="AH51" s="660"/>
      <c r="AI51" s="660"/>
      <c r="AJ51" s="660"/>
      <c r="AK51" s="660"/>
      <c r="AL51" s="660"/>
    </row>
    <row r="52" spans="14:38">
      <c r="N52" s="651"/>
      <c r="O52" s="678"/>
      <c r="P52" s="698"/>
      <c r="Q52" s="660"/>
      <c r="R52" s="697"/>
      <c r="S52" s="692"/>
      <c r="T52" s="660"/>
      <c r="U52" s="660"/>
      <c r="V52" s="660"/>
      <c r="W52" s="660"/>
      <c r="X52" s="660"/>
      <c r="Y52" s="660"/>
      <c r="Z52" s="660"/>
      <c r="AB52" s="699"/>
      <c r="AC52" s="660"/>
      <c r="AD52" s="660"/>
      <c r="AF52" s="660"/>
      <c r="AG52" s="660"/>
      <c r="AH52" s="660"/>
      <c r="AI52" s="660"/>
      <c r="AJ52" s="660"/>
      <c r="AK52" s="660"/>
      <c r="AL52" s="660"/>
    </row>
    <row r="53" spans="14:38">
      <c r="N53" s="651"/>
      <c r="O53" s="678"/>
      <c r="P53" s="698"/>
      <c r="Q53" s="660"/>
      <c r="R53" s="697"/>
      <c r="S53" s="692"/>
      <c r="T53" s="660"/>
      <c r="U53" s="660"/>
      <c r="V53" s="660"/>
      <c r="W53" s="660"/>
      <c r="X53" s="660"/>
      <c r="Y53" s="660"/>
      <c r="Z53" s="660"/>
      <c r="AB53" s="699"/>
      <c r="AC53" s="660"/>
      <c r="AD53" s="660"/>
      <c r="AF53" s="660"/>
      <c r="AG53" s="660"/>
      <c r="AH53" s="660"/>
      <c r="AI53" s="660"/>
      <c r="AJ53" s="660"/>
      <c r="AK53" s="660"/>
      <c r="AL53" s="660"/>
    </row>
    <row r="54" spans="14:38">
      <c r="N54" s="651"/>
      <c r="O54" s="678"/>
      <c r="P54" s="698"/>
      <c r="Q54" s="660"/>
      <c r="R54" s="697"/>
      <c r="S54" s="692"/>
      <c r="T54" s="660"/>
      <c r="U54" s="660"/>
      <c r="V54" s="660"/>
      <c r="W54" s="660"/>
      <c r="X54" s="660"/>
      <c r="Y54" s="660"/>
      <c r="Z54" s="660"/>
      <c r="AB54" s="699"/>
      <c r="AC54" s="660"/>
      <c r="AD54" s="660"/>
      <c r="AF54" s="660"/>
      <c r="AG54" s="660"/>
      <c r="AH54" s="660"/>
      <c r="AI54" s="660"/>
      <c r="AJ54" s="660"/>
      <c r="AK54" s="660"/>
      <c r="AL54" s="660"/>
    </row>
    <row r="55" spans="14:38">
      <c r="N55" s="651"/>
      <c r="O55" s="678"/>
      <c r="P55" s="698"/>
      <c r="Q55" s="660"/>
      <c r="R55" s="697"/>
      <c r="S55" s="692"/>
      <c r="T55" s="660"/>
      <c r="U55" s="660"/>
      <c r="V55" s="660"/>
      <c r="W55" s="660"/>
      <c r="X55" s="660"/>
      <c r="Y55" s="660"/>
      <c r="Z55" s="660"/>
      <c r="AB55" s="699"/>
      <c r="AC55" s="660"/>
      <c r="AD55" s="660"/>
      <c r="AF55" s="660"/>
      <c r="AG55" s="660"/>
      <c r="AH55" s="660"/>
      <c r="AI55" s="660"/>
      <c r="AJ55" s="660"/>
      <c r="AK55" s="660"/>
      <c r="AL55" s="660"/>
    </row>
    <row r="56" spans="14:38">
      <c r="O56" s="660"/>
      <c r="P56" s="698"/>
      <c r="Q56" s="660"/>
      <c r="R56" s="697"/>
      <c r="S56" s="692"/>
      <c r="T56" s="660"/>
      <c r="U56" s="692"/>
      <c r="V56" s="692"/>
      <c r="W56" s="692"/>
      <c r="X56" s="660"/>
      <c r="Y56" s="660"/>
      <c r="Z56" s="660"/>
      <c r="AB56" s="699"/>
      <c r="AC56" s="660"/>
      <c r="AD56" s="660"/>
      <c r="AF56" s="660"/>
      <c r="AG56" s="660"/>
      <c r="AH56" s="660"/>
      <c r="AI56" s="660"/>
      <c r="AJ56" s="660"/>
      <c r="AK56" s="660"/>
      <c r="AL56" s="660"/>
    </row>
    <row r="57" spans="14:38">
      <c r="O57" s="660"/>
      <c r="P57" s="698"/>
      <c r="Q57" s="660"/>
      <c r="R57" s="697"/>
      <c r="S57" s="692"/>
      <c r="T57" s="660"/>
      <c r="U57" s="660"/>
      <c r="V57" s="660"/>
      <c r="W57" s="660"/>
      <c r="X57" s="660"/>
      <c r="Y57" s="660"/>
      <c r="Z57" s="660"/>
      <c r="AB57" s="699"/>
      <c r="AC57" s="660"/>
      <c r="AD57" s="660"/>
      <c r="AF57" s="660"/>
      <c r="AG57" s="660"/>
      <c r="AH57" s="660"/>
      <c r="AI57" s="660"/>
      <c r="AJ57" s="660"/>
      <c r="AK57" s="660"/>
      <c r="AL57" s="660"/>
    </row>
    <row r="58" spans="14:38">
      <c r="O58" s="660"/>
      <c r="P58" s="698"/>
      <c r="Q58" s="660"/>
      <c r="R58" s="697"/>
      <c r="S58" s="692"/>
      <c r="T58" s="660"/>
      <c r="U58" s="660"/>
      <c r="V58" s="660"/>
      <c r="W58" s="660"/>
      <c r="X58" s="660"/>
      <c r="Y58" s="660"/>
      <c r="Z58" s="660"/>
      <c r="AB58" s="699"/>
      <c r="AC58" s="660"/>
      <c r="AD58" s="660"/>
      <c r="AF58" s="660"/>
      <c r="AG58" s="660"/>
      <c r="AH58" s="660"/>
      <c r="AI58" s="660"/>
      <c r="AJ58" s="660"/>
      <c r="AK58" s="660"/>
      <c r="AL58" s="660"/>
    </row>
    <row r="59" spans="14:38">
      <c r="O59" s="660"/>
      <c r="P59" s="698"/>
      <c r="Q59" s="660"/>
      <c r="R59" s="697"/>
      <c r="S59" s="692"/>
      <c r="T59" s="660"/>
      <c r="U59" s="660"/>
      <c r="V59" s="660"/>
      <c r="W59" s="660"/>
      <c r="X59" s="660"/>
      <c r="Y59" s="660"/>
      <c r="Z59" s="660"/>
      <c r="AB59" s="699"/>
      <c r="AC59" s="660"/>
      <c r="AD59" s="660"/>
      <c r="AF59" s="660"/>
      <c r="AG59" s="660"/>
      <c r="AH59" s="660"/>
      <c r="AI59" s="660"/>
      <c r="AJ59" s="660"/>
      <c r="AK59" s="660"/>
      <c r="AL59" s="660"/>
    </row>
    <row r="60" spans="14:38">
      <c r="O60" s="660"/>
      <c r="P60" s="698"/>
      <c r="Q60" s="660"/>
      <c r="R60" s="660"/>
      <c r="S60" s="692"/>
      <c r="T60" s="660"/>
      <c r="U60" s="660"/>
      <c r="V60" s="660"/>
      <c r="W60" s="660"/>
      <c r="X60" s="660"/>
      <c r="Y60" s="660"/>
      <c r="Z60" s="660"/>
      <c r="AB60" s="699"/>
      <c r="AC60" s="660"/>
      <c r="AD60" s="660"/>
      <c r="AF60" s="660"/>
      <c r="AG60" s="660"/>
      <c r="AH60" s="660"/>
      <c r="AI60" s="660"/>
      <c r="AJ60" s="660"/>
      <c r="AK60" s="660"/>
      <c r="AL60" s="660"/>
    </row>
    <row r="61" spans="14:38">
      <c r="O61" s="660"/>
      <c r="P61" s="660"/>
      <c r="Q61" s="660"/>
      <c r="R61" s="692"/>
      <c r="S61" s="692"/>
      <c r="T61" s="660"/>
      <c r="U61" s="660"/>
      <c r="V61" s="660"/>
      <c r="W61" s="660"/>
      <c r="X61" s="660"/>
      <c r="Y61" s="660"/>
      <c r="Z61" s="660"/>
      <c r="AB61" s="699"/>
      <c r="AC61" s="660"/>
      <c r="AD61" s="660"/>
      <c r="AF61" s="660"/>
      <c r="AG61" s="660"/>
      <c r="AH61" s="660"/>
      <c r="AI61" s="660"/>
      <c r="AJ61" s="660"/>
      <c r="AK61" s="660"/>
      <c r="AL61" s="660"/>
    </row>
    <row r="62" spans="14:38">
      <c r="O62" s="660"/>
      <c r="P62" s="660"/>
      <c r="Q62" s="660"/>
      <c r="R62" s="660"/>
      <c r="S62" s="660"/>
      <c r="T62" s="660"/>
      <c r="U62" s="660"/>
      <c r="V62" s="660"/>
      <c r="W62" s="660"/>
      <c r="X62" s="660"/>
      <c r="Y62" s="660"/>
      <c r="Z62" s="660"/>
      <c r="AB62" s="660"/>
      <c r="AC62" s="660"/>
      <c r="AD62" s="660"/>
      <c r="AF62" s="660"/>
      <c r="AG62" s="660"/>
      <c r="AH62" s="660"/>
      <c r="AI62" s="660"/>
      <c r="AJ62" s="660"/>
      <c r="AK62" s="660"/>
      <c r="AL62" s="660"/>
    </row>
    <row r="63" spans="14:38">
      <c r="O63" s="660"/>
      <c r="P63" s="660"/>
      <c r="Q63" s="660"/>
      <c r="R63" s="660"/>
      <c r="S63" s="660"/>
      <c r="T63" s="660"/>
      <c r="U63" s="660"/>
      <c r="V63" s="660"/>
      <c r="W63" s="660"/>
      <c r="X63" s="660"/>
      <c r="Y63" s="660"/>
      <c r="Z63" s="660"/>
      <c r="AB63" s="660"/>
      <c r="AC63" s="660"/>
      <c r="AD63" s="660"/>
      <c r="AF63" s="660"/>
      <c r="AG63" s="660"/>
      <c r="AH63" s="660"/>
      <c r="AI63" s="660"/>
      <c r="AJ63" s="660"/>
      <c r="AK63" s="660"/>
      <c r="AL63" s="660"/>
    </row>
    <row r="64" spans="14:38">
      <c r="O64" s="660"/>
      <c r="P64" s="660"/>
      <c r="Q64" s="660"/>
      <c r="R64" s="660"/>
      <c r="S64" s="660"/>
      <c r="T64" s="660"/>
      <c r="U64" s="660"/>
      <c r="V64" s="660"/>
      <c r="W64" s="660"/>
      <c r="X64" s="660"/>
      <c r="Y64" s="660"/>
      <c r="Z64" s="660"/>
      <c r="AB64" s="660"/>
      <c r="AC64" s="660"/>
      <c r="AD64" s="660"/>
      <c r="AF64" s="660"/>
      <c r="AG64" s="660"/>
      <c r="AH64" s="660"/>
      <c r="AI64" s="660"/>
      <c r="AJ64" s="660"/>
      <c r="AK64" s="660"/>
      <c r="AL64" s="660"/>
    </row>
    <row r="65" spans="15:38">
      <c r="O65" s="660"/>
      <c r="P65" s="660"/>
      <c r="Q65" s="660"/>
      <c r="R65" s="660"/>
      <c r="S65" s="660"/>
      <c r="T65" s="660"/>
      <c r="U65" s="660"/>
      <c r="V65" s="660"/>
      <c r="W65" s="660"/>
      <c r="X65" s="660"/>
      <c r="Y65" s="660"/>
      <c r="Z65" s="660"/>
      <c r="AB65" s="660"/>
      <c r="AC65" s="660"/>
      <c r="AD65" s="660"/>
      <c r="AF65" s="660"/>
      <c r="AG65" s="660"/>
      <c r="AH65" s="660"/>
      <c r="AI65" s="660"/>
      <c r="AJ65" s="660"/>
      <c r="AK65" s="660"/>
      <c r="AL65" s="660"/>
    </row>
    <row r="66" spans="15:38">
      <c r="O66" s="660"/>
      <c r="P66" s="660"/>
      <c r="Q66" s="660"/>
      <c r="R66" s="660"/>
      <c r="S66" s="660"/>
      <c r="T66" s="660"/>
      <c r="U66" s="660"/>
      <c r="V66" s="660"/>
      <c r="W66" s="660"/>
      <c r="X66" s="660"/>
      <c r="Y66" s="660"/>
      <c r="Z66" s="660"/>
      <c r="AB66" s="660"/>
      <c r="AC66" s="660"/>
      <c r="AD66" s="660"/>
      <c r="AF66" s="660"/>
      <c r="AG66" s="660"/>
      <c r="AH66" s="660"/>
      <c r="AI66" s="660"/>
      <c r="AJ66" s="660"/>
      <c r="AK66" s="660"/>
      <c r="AL66" s="660"/>
    </row>
  </sheetData>
  <mergeCells count="5">
    <mergeCell ref="X32:Z32"/>
    <mergeCell ref="AB32:AD32"/>
    <mergeCell ref="N6:N7"/>
    <mergeCell ref="O16:O18"/>
    <mergeCell ref="O20:O22"/>
  </mergeCells>
  <printOptions horizontalCentered="1" verticalCentered="1"/>
  <pageMargins left="0.39370078740157483" right="0.39370078740157483" top="0.39370078740157483" bottom="0.78740157480314965" header="0" footer="0"/>
  <pageSetup paperSize="9" scale="6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C79"/>
  <sheetViews>
    <sheetView showGridLines="0" showRowColHeaders="0" zoomScale="80" zoomScaleNormal="80" workbookViewId="0">
      <pane xSplit="3" ySplit="5" topLeftCell="D61" activePane="bottomRight" state="frozen"/>
      <selection activeCell="K38" sqref="K38"/>
      <selection pane="topRight" activeCell="K38" sqref="K38"/>
      <selection pane="bottomLeft" activeCell="K38" sqref="K38"/>
      <selection pane="bottomRight" activeCell="F84" sqref="F84"/>
    </sheetView>
  </sheetViews>
  <sheetFormatPr baseColWidth="10" defaultRowHeight="15"/>
  <cols>
    <col min="1" max="1" width="3.28515625" style="332" customWidth="1"/>
    <col min="2" max="2" width="5.42578125" style="466" customWidth="1"/>
    <col min="3" max="3" width="24.140625" style="466" customWidth="1"/>
    <col min="4" max="7" width="16.7109375" style="466" customWidth="1"/>
    <col min="8" max="8" width="14.42578125" style="466" customWidth="1"/>
    <col min="9" max="9" width="17.140625" style="466" customWidth="1"/>
    <col min="10" max="10" width="2.28515625" style="465" customWidth="1"/>
    <col min="11" max="14" width="16.7109375" style="466" customWidth="1"/>
    <col min="15" max="16" width="14.42578125" style="466" customWidth="1"/>
    <col min="17" max="17" width="2.28515625" style="465" customWidth="1"/>
    <col min="18" max="21" width="16.7109375" style="466" customWidth="1"/>
    <col min="22" max="23" width="14.42578125" style="466" customWidth="1"/>
    <col min="24" max="29" width="11.42578125" style="445"/>
    <col min="30" max="16384" width="11.42578125" style="466"/>
  </cols>
  <sheetData>
    <row r="1" spans="1:24" s="445" customFormat="1" ht="26.25">
      <c r="A1" s="332"/>
      <c r="B1" s="1144" t="s">
        <v>351</v>
      </c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  <c r="V1" s="1144"/>
      <c r="W1" s="1144"/>
    </row>
    <row r="2" spans="1:24" s="445" customFormat="1" ht="31.5" customHeight="1">
      <c r="A2" s="442"/>
      <c r="B2" s="1145" t="s">
        <v>632</v>
      </c>
      <c r="C2" s="1145"/>
      <c r="D2" s="1145"/>
      <c r="E2" s="1145"/>
      <c r="F2" s="1145"/>
      <c r="G2" s="1145"/>
      <c r="H2" s="1145"/>
      <c r="I2" s="1145"/>
      <c r="J2" s="1146"/>
      <c r="K2" s="1145"/>
      <c r="L2" s="1145"/>
      <c r="M2" s="1145"/>
      <c r="N2" s="1145"/>
      <c r="O2" s="1145"/>
      <c r="P2" s="1145"/>
      <c r="Q2" s="1146"/>
      <c r="R2" s="1145"/>
      <c r="S2" s="1145"/>
      <c r="T2" s="1145"/>
      <c r="U2" s="1145"/>
      <c r="V2" s="1145"/>
      <c r="W2" s="1145"/>
    </row>
    <row r="3" spans="1:24" s="490" customFormat="1" ht="38.25" customHeight="1">
      <c r="A3" s="488"/>
      <c r="B3" s="1147" t="s">
        <v>352</v>
      </c>
      <c r="C3" s="1148"/>
      <c r="D3" s="1153" t="s">
        <v>353</v>
      </c>
      <c r="E3" s="1154"/>
      <c r="F3" s="1154"/>
      <c r="G3" s="1154"/>
      <c r="H3" s="1154"/>
      <c r="I3" s="1155"/>
      <c r="J3" s="489"/>
      <c r="K3" s="1153" t="s">
        <v>354</v>
      </c>
      <c r="L3" s="1154"/>
      <c r="M3" s="1154"/>
      <c r="N3" s="1154"/>
      <c r="O3" s="1154"/>
      <c r="P3" s="1155"/>
      <c r="Q3" s="489"/>
      <c r="R3" s="1153" t="s">
        <v>355</v>
      </c>
      <c r="S3" s="1154"/>
      <c r="T3" s="1154"/>
      <c r="U3" s="1154"/>
      <c r="V3" s="1154"/>
      <c r="W3" s="1155"/>
    </row>
    <row r="4" spans="1:24" s="445" customFormat="1" ht="38.25" customHeight="1">
      <c r="A4" s="442"/>
      <c r="B4" s="1149"/>
      <c r="C4" s="1150"/>
      <c r="D4" s="1156" t="s">
        <v>356</v>
      </c>
      <c r="E4" s="1157"/>
      <c r="F4" s="1156" t="s">
        <v>526</v>
      </c>
      <c r="G4" s="1157"/>
      <c r="H4" s="1158" t="s">
        <v>626</v>
      </c>
      <c r="I4" s="1159"/>
      <c r="J4" s="447"/>
      <c r="K4" s="1156" t="s">
        <v>356</v>
      </c>
      <c r="L4" s="1157"/>
      <c r="M4" s="1156" t="s">
        <v>526</v>
      </c>
      <c r="N4" s="1157"/>
      <c r="O4" s="1158" t="s">
        <v>626</v>
      </c>
      <c r="P4" s="1159"/>
      <c r="Q4" s="447"/>
      <c r="R4" s="1156" t="s">
        <v>356</v>
      </c>
      <c r="S4" s="1157"/>
      <c r="T4" s="1156" t="s">
        <v>526</v>
      </c>
      <c r="U4" s="1157"/>
      <c r="V4" s="1158" t="s">
        <v>626</v>
      </c>
      <c r="W4" s="1159"/>
    </row>
    <row r="5" spans="1:24" s="445" customFormat="1" ht="38.25" customHeight="1">
      <c r="A5" s="443"/>
      <c r="B5" s="1151"/>
      <c r="C5" s="1152"/>
      <c r="D5" s="843" t="s">
        <v>650</v>
      </c>
      <c r="E5" s="628" t="s">
        <v>651</v>
      </c>
      <c r="F5" s="843" t="s">
        <v>650</v>
      </c>
      <c r="G5" s="628" t="s">
        <v>651</v>
      </c>
      <c r="H5" s="628" t="s">
        <v>87</v>
      </c>
      <c r="I5" s="629" t="s">
        <v>88</v>
      </c>
      <c r="J5" s="448"/>
      <c r="K5" s="843" t="s">
        <v>650</v>
      </c>
      <c r="L5" s="628" t="s">
        <v>651</v>
      </c>
      <c r="M5" s="843" t="s">
        <v>650</v>
      </c>
      <c r="N5" s="628" t="s">
        <v>651</v>
      </c>
      <c r="O5" s="628" t="s">
        <v>87</v>
      </c>
      <c r="P5" s="629" t="s">
        <v>88</v>
      </c>
      <c r="Q5" s="448"/>
      <c r="R5" s="843" t="s">
        <v>650</v>
      </c>
      <c r="S5" s="628" t="s">
        <v>651</v>
      </c>
      <c r="T5" s="843" t="s">
        <v>650</v>
      </c>
      <c r="U5" s="628" t="s">
        <v>651</v>
      </c>
      <c r="V5" s="607" t="s">
        <v>87</v>
      </c>
      <c r="W5" s="607" t="s">
        <v>88</v>
      </c>
    </row>
    <row r="6" spans="1:24" s="445" customFormat="1" ht="15.75">
      <c r="A6" s="443"/>
      <c r="B6" s="449" t="s">
        <v>357</v>
      </c>
      <c r="C6" s="790"/>
      <c r="D6" s="790">
        <v>1969</v>
      </c>
      <c r="E6" s="791">
        <v>2069.3000000000002</v>
      </c>
      <c r="F6" s="791">
        <v>10701</v>
      </c>
      <c r="G6" s="791">
        <v>11152.35</v>
      </c>
      <c r="H6" s="791">
        <v>6636.3</v>
      </c>
      <c r="I6" s="791">
        <v>4516.05</v>
      </c>
      <c r="J6" s="451"/>
      <c r="K6" s="791">
        <v>24902</v>
      </c>
      <c r="L6" s="791">
        <v>26159.65</v>
      </c>
      <c r="M6" s="791">
        <v>74334</v>
      </c>
      <c r="N6" s="791">
        <v>76265.45</v>
      </c>
      <c r="O6" s="791">
        <v>35303.550000000003</v>
      </c>
      <c r="P6" s="791">
        <v>40961.9</v>
      </c>
      <c r="Q6" s="451"/>
      <c r="R6" s="450">
        <v>26871</v>
      </c>
      <c r="S6" s="450">
        <v>28228.95</v>
      </c>
      <c r="T6" s="450">
        <v>85035</v>
      </c>
      <c r="U6" s="450">
        <v>87417.8</v>
      </c>
      <c r="V6" s="450">
        <v>41939.850000000006</v>
      </c>
      <c r="W6" s="450">
        <v>45477.950000000004</v>
      </c>
      <c r="X6" s="604"/>
    </row>
    <row r="7" spans="1:24" ht="15.75">
      <c r="B7" s="452">
        <v>4</v>
      </c>
      <c r="C7" s="453" t="s">
        <v>101</v>
      </c>
      <c r="D7" s="454">
        <v>91</v>
      </c>
      <c r="E7" s="454">
        <v>94.65</v>
      </c>
      <c r="F7" s="454">
        <v>338</v>
      </c>
      <c r="G7" s="454">
        <v>395.4</v>
      </c>
      <c r="H7" s="454">
        <v>234.9</v>
      </c>
      <c r="I7" s="454">
        <v>160.5</v>
      </c>
      <c r="J7" s="451"/>
      <c r="K7" s="454">
        <v>1605</v>
      </c>
      <c r="L7" s="454">
        <v>1693.6</v>
      </c>
      <c r="M7" s="454">
        <v>4147</v>
      </c>
      <c r="N7" s="454">
        <v>4116.1000000000004</v>
      </c>
      <c r="O7" s="454">
        <v>1791.7</v>
      </c>
      <c r="P7" s="454">
        <v>2324.4</v>
      </c>
      <c r="Q7" s="451"/>
      <c r="R7" s="484">
        <v>1696</v>
      </c>
      <c r="S7" s="484">
        <v>1788.25</v>
      </c>
      <c r="T7" s="484">
        <v>4485</v>
      </c>
      <c r="U7" s="484">
        <v>4511.5</v>
      </c>
      <c r="V7" s="484">
        <v>2026.6000000000001</v>
      </c>
      <c r="W7" s="484">
        <v>2484.9</v>
      </c>
      <c r="X7" s="604"/>
    </row>
    <row r="8" spans="1:24" ht="15.75">
      <c r="B8" s="452">
        <v>11</v>
      </c>
      <c r="C8" s="453" t="s">
        <v>102</v>
      </c>
      <c r="D8" s="455">
        <v>240</v>
      </c>
      <c r="E8" s="455">
        <v>243.95</v>
      </c>
      <c r="F8" s="455">
        <v>1829</v>
      </c>
      <c r="G8" s="455">
        <v>1804.8</v>
      </c>
      <c r="H8" s="455">
        <v>1161.2</v>
      </c>
      <c r="I8" s="455">
        <v>643.6</v>
      </c>
      <c r="J8" s="451"/>
      <c r="K8" s="455">
        <v>2929</v>
      </c>
      <c r="L8" s="455">
        <v>3108.1</v>
      </c>
      <c r="M8" s="455">
        <v>8364</v>
      </c>
      <c r="N8" s="455">
        <v>8137.05</v>
      </c>
      <c r="O8" s="455">
        <v>3556.75</v>
      </c>
      <c r="P8" s="455">
        <v>4580.3</v>
      </c>
      <c r="Q8" s="451"/>
      <c r="R8" s="484">
        <v>3169</v>
      </c>
      <c r="S8" s="484">
        <v>3352.0499999999997</v>
      </c>
      <c r="T8" s="484">
        <v>10193</v>
      </c>
      <c r="U8" s="484">
        <v>9941.85</v>
      </c>
      <c r="V8" s="484">
        <v>4717.95</v>
      </c>
      <c r="W8" s="484">
        <v>5223.9000000000005</v>
      </c>
      <c r="X8" s="604"/>
    </row>
    <row r="9" spans="1:24" ht="15.75">
      <c r="B9" s="452">
        <v>14</v>
      </c>
      <c r="C9" s="453" t="s">
        <v>103</v>
      </c>
      <c r="D9" s="455">
        <v>216</v>
      </c>
      <c r="E9" s="455">
        <v>228</v>
      </c>
      <c r="F9" s="455">
        <v>838</v>
      </c>
      <c r="G9" s="455">
        <v>909.75</v>
      </c>
      <c r="H9" s="455">
        <v>545.85</v>
      </c>
      <c r="I9" s="455">
        <v>363.9</v>
      </c>
      <c r="J9" s="451"/>
      <c r="K9" s="455">
        <v>2085</v>
      </c>
      <c r="L9" s="455">
        <v>2210.85</v>
      </c>
      <c r="M9" s="455">
        <v>5124</v>
      </c>
      <c r="N9" s="455">
        <v>5588.8</v>
      </c>
      <c r="O9" s="455">
        <v>2743.55</v>
      </c>
      <c r="P9" s="455">
        <v>2845.25</v>
      </c>
      <c r="Q9" s="451"/>
      <c r="R9" s="484">
        <v>2301</v>
      </c>
      <c r="S9" s="484">
        <v>2438.85</v>
      </c>
      <c r="T9" s="484">
        <v>5962</v>
      </c>
      <c r="U9" s="484">
        <v>6498.55</v>
      </c>
      <c r="V9" s="484">
        <v>3289.4</v>
      </c>
      <c r="W9" s="484">
        <v>3209.15</v>
      </c>
      <c r="X9" s="604"/>
    </row>
    <row r="10" spans="1:24" ht="15.75">
      <c r="B10" s="452">
        <v>18</v>
      </c>
      <c r="C10" s="453" t="s">
        <v>104</v>
      </c>
      <c r="D10" s="455">
        <v>170</v>
      </c>
      <c r="E10" s="455">
        <v>184.85</v>
      </c>
      <c r="F10" s="455">
        <v>838</v>
      </c>
      <c r="G10" s="455">
        <v>764.05</v>
      </c>
      <c r="H10" s="455">
        <v>437.55</v>
      </c>
      <c r="I10" s="455">
        <v>326.5</v>
      </c>
      <c r="J10" s="451"/>
      <c r="K10" s="455">
        <v>2936</v>
      </c>
      <c r="L10" s="455">
        <v>3115.85</v>
      </c>
      <c r="M10" s="455">
        <v>7759</v>
      </c>
      <c r="N10" s="455">
        <v>8360.2000000000007</v>
      </c>
      <c r="O10" s="455">
        <v>4016.95</v>
      </c>
      <c r="P10" s="455">
        <v>4343.25</v>
      </c>
      <c r="Q10" s="451"/>
      <c r="R10" s="484">
        <v>3106</v>
      </c>
      <c r="S10" s="484">
        <v>3300.7</v>
      </c>
      <c r="T10" s="484">
        <v>8597</v>
      </c>
      <c r="U10" s="484">
        <v>9124.25</v>
      </c>
      <c r="V10" s="484">
        <v>4454.5</v>
      </c>
      <c r="W10" s="484">
        <v>4669.75</v>
      </c>
      <c r="X10" s="604"/>
    </row>
    <row r="11" spans="1:24" ht="15.75">
      <c r="B11" s="452">
        <v>21</v>
      </c>
      <c r="C11" s="453" t="s">
        <v>105</v>
      </c>
      <c r="D11" s="455">
        <v>61</v>
      </c>
      <c r="E11" s="455">
        <v>66.900000000000006</v>
      </c>
      <c r="F11" s="455">
        <v>247</v>
      </c>
      <c r="G11" s="455">
        <v>260.89999999999998</v>
      </c>
      <c r="H11" s="455">
        <v>161.6</v>
      </c>
      <c r="I11" s="455">
        <v>99.3</v>
      </c>
      <c r="J11" s="451"/>
      <c r="K11" s="455">
        <v>940</v>
      </c>
      <c r="L11" s="455">
        <v>986.2</v>
      </c>
      <c r="M11" s="455">
        <v>2524</v>
      </c>
      <c r="N11" s="455">
        <v>2414.65</v>
      </c>
      <c r="O11" s="455">
        <v>1093.5</v>
      </c>
      <c r="P11" s="455">
        <v>1321.15</v>
      </c>
      <c r="Q11" s="451"/>
      <c r="R11" s="484">
        <v>1001</v>
      </c>
      <c r="S11" s="484">
        <v>1053.1000000000001</v>
      </c>
      <c r="T11" s="484">
        <v>2771</v>
      </c>
      <c r="U11" s="484">
        <v>2675.55</v>
      </c>
      <c r="V11" s="484">
        <v>1255.0999999999999</v>
      </c>
      <c r="W11" s="484">
        <v>1420.45</v>
      </c>
      <c r="X11" s="604"/>
    </row>
    <row r="12" spans="1:24" ht="15.75">
      <c r="B12" s="452">
        <v>23</v>
      </c>
      <c r="C12" s="453" t="s">
        <v>106</v>
      </c>
      <c r="D12" s="455">
        <v>132</v>
      </c>
      <c r="E12" s="455">
        <v>143.85</v>
      </c>
      <c r="F12" s="455">
        <v>638</v>
      </c>
      <c r="G12" s="455">
        <v>744.45</v>
      </c>
      <c r="H12" s="455">
        <v>485.5</v>
      </c>
      <c r="I12" s="455">
        <v>258.95</v>
      </c>
      <c r="J12" s="451"/>
      <c r="K12" s="455">
        <v>1216</v>
      </c>
      <c r="L12" s="455">
        <v>1287.8499999999999</v>
      </c>
      <c r="M12" s="455">
        <v>2580</v>
      </c>
      <c r="N12" s="455">
        <v>2861.6</v>
      </c>
      <c r="O12" s="455">
        <v>1414.95</v>
      </c>
      <c r="P12" s="455">
        <v>1446.65</v>
      </c>
      <c r="Q12" s="451"/>
      <c r="R12" s="484">
        <v>1348</v>
      </c>
      <c r="S12" s="484">
        <v>1431.6999999999998</v>
      </c>
      <c r="T12" s="484">
        <v>3218</v>
      </c>
      <c r="U12" s="484">
        <v>3606.05</v>
      </c>
      <c r="V12" s="484">
        <v>1900.45</v>
      </c>
      <c r="W12" s="484">
        <v>1705.6000000000001</v>
      </c>
      <c r="X12" s="604"/>
    </row>
    <row r="13" spans="1:24" ht="15.75">
      <c r="B13" s="452">
        <v>29</v>
      </c>
      <c r="C13" s="453" t="s">
        <v>107</v>
      </c>
      <c r="D13" s="455">
        <v>541</v>
      </c>
      <c r="E13" s="455">
        <v>562.9</v>
      </c>
      <c r="F13" s="455">
        <v>2810</v>
      </c>
      <c r="G13" s="455">
        <v>2942.75</v>
      </c>
      <c r="H13" s="455">
        <v>1532.65</v>
      </c>
      <c r="I13" s="455">
        <v>1410.1</v>
      </c>
      <c r="J13" s="451"/>
      <c r="K13" s="455">
        <v>6924</v>
      </c>
      <c r="L13" s="455">
        <v>7171.4</v>
      </c>
      <c r="M13" s="455">
        <v>24111</v>
      </c>
      <c r="N13" s="455">
        <v>23801.95</v>
      </c>
      <c r="O13" s="455">
        <v>10720.3</v>
      </c>
      <c r="P13" s="455">
        <v>13081.65</v>
      </c>
      <c r="Q13" s="451"/>
      <c r="R13" s="484">
        <v>7465</v>
      </c>
      <c r="S13" s="484">
        <v>7734.2999999999993</v>
      </c>
      <c r="T13" s="484">
        <v>26921</v>
      </c>
      <c r="U13" s="484">
        <v>26744.7</v>
      </c>
      <c r="V13" s="484">
        <v>12252.949999999999</v>
      </c>
      <c r="W13" s="484">
        <v>14491.75</v>
      </c>
      <c r="X13" s="604"/>
    </row>
    <row r="14" spans="1:24" ht="15.75">
      <c r="B14" s="456">
        <v>41</v>
      </c>
      <c r="C14" s="457" t="s">
        <v>108</v>
      </c>
      <c r="D14" s="458">
        <v>518</v>
      </c>
      <c r="E14" s="458">
        <v>544.20000000000005</v>
      </c>
      <c r="F14" s="458">
        <v>3163</v>
      </c>
      <c r="G14" s="458">
        <v>3330.25</v>
      </c>
      <c r="H14" s="458">
        <v>2077.0500000000002</v>
      </c>
      <c r="I14" s="458">
        <v>1253.2</v>
      </c>
      <c r="J14" s="451"/>
      <c r="K14" s="458">
        <v>6267</v>
      </c>
      <c r="L14" s="458">
        <v>6585.8</v>
      </c>
      <c r="M14" s="458">
        <v>19725</v>
      </c>
      <c r="N14" s="458">
        <v>20985.1</v>
      </c>
      <c r="O14" s="458">
        <v>9965.85</v>
      </c>
      <c r="P14" s="458">
        <v>11019.25</v>
      </c>
      <c r="Q14" s="451"/>
      <c r="R14" s="484">
        <v>6785</v>
      </c>
      <c r="S14" s="484">
        <v>7130</v>
      </c>
      <c r="T14" s="484">
        <v>22888</v>
      </c>
      <c r="U14" s="484">
        <v>24315.35</v>
      </c>
      <c r="V14" s="484">
        <v>12042.900000000001</v>
      </c>
      <c r="W14" s="484">
        <v>12272.45</v>
      </c>
      <c r="X14" s="604"/>
    </row>
    <row r="15" spans="1:24" ht="15.75">
      <c r="B15" s="790" t="s">
        <v>74</v>
      </c>
      <c r="C15" s="790"/>
      <c r="D15" s="790">
        <v>592</v>
      </c>
      <c r="E15" s="791">
        <v>619.5</v>
      </c>
      <c r="F15" s="791">
        <v>2470</v>
      </c>
      <c r="G15" s="791">
        <v>2667.75</v>
      </c>
      <c r="H15" s="791">
        <v>1593.1499999999999</v>
      </c>
      <c r="I15" s="791">
        <v>1074.5999999999999</v>
      </c>
      <c r="J15" s="451"/>
      <c r="K15" s="791">
        <v>3730</v>
      </c>
      <c r="L15" s="791">
        <v>3912.4</v>
      </c>
      <c r="M15" s="791">
        <v>10400</v>
      </c>
      <c r="N15" s="791">
        <v>11266.55</v>
      </c>
      <c r="O15" s="791">
        <v>4501.5</v>
      </c>
      <c r="P15" s="791">
        <v>6765.05</v>
      </c>
      <c r="Q15" s="451"/>
      <c r="R15" s="450">
        <v>4322</v>
      </c>
      <c r="S15" s="450">
        <v>4531.8999999999996</v>
      </c>
      <c r="T15" s="450">
        <v>12870</v>
      </c>
      <c r="U15" s="450">
        <v>13934.3</v>
      </c>
      <c r="V15" s="450">
        <v>6094.65</v>
      </c>
      <c r="W15" s="450">
        <v>7839.65</v>
      </c>
      <c r="X15" s="604"/>
    </row>
    <row r="16" spans="1:24" ht="15.75">
      <c r="B16" s="459">
        <v>22</v>
      </c>
      <c r="C16" s="460" t="s">
        <v>112</v>
      </c>
      <c r="D16" s="455">
        <v>59</v>
      </c>
      <c r="E16" s="455">
        <v>62.1</v>
      </c>
      <c r="F16" s="455">
        <v>239</v>
      </c>
      <c r="G16" s="455">
        <v>285.05</v>
      </c>
      <c r="H16" s="455">
        <v>150.80000000000001</v>
      </c>
      <c r="I16" s="455">
        <v>134.25</v>
      </c>
      <c r="J16" s="451"/>
      <c r="K16" s="455">
        <v>543</v>
      </c>
      <c r="L16" s="455">
        <v>571.95000000000005</v>
      </c>
      <c r="M16" s="455">
        <v>1204</v>
      </c>
      <c r="N16" s="455">
        <v>1289.9000000000001</v>
      </c>
      <c r="O16" s="455">
        <v>492.4</v>
      </c>
      <c r="P16" s="455">
        <v>797.5</v>
      </c>
      <c r="Q16" s="451"/>
      <c r="R16" s="484">
        <v>602</v>
      </c>
      <c r="S16" s="484">
        <v>634.05000000000007</v>
      </c>
      <c r="T16" s="484">
        <v>1443</v>
      </c>
      <c r="U16" s="484">
        <v>1574.95</v>
      </c>
      <c r="V16" s="484">
        <v>643.20000000000005</v>
      </c>
      <c r="W16" s="484">
        <v>931.75</v>
      </c>
      <c r="X16" s="604"/>
    </row>
    <row r="17" spans="2:24" ht="15.75">
      <c r="B17" s="452">
        <v>44</v>
      </c>
      <c r="C17" s="453" t="s">
        <v>113</v>
      </c>
      <c r="D17" s="455">
        <v>52</v>
      </c>
      <c r="E17" s="455">
        <v>55.25</v>
      </c>
      <c r="F17" s="455">
        <v>166</v>
      </c>
      <c r="G17" s="455">
        <v>192.75</v>
      </c>
      <c r="H17" s="455">
        <v>125.75</v>
      </c>
      <c r="I17" s="455">
        <v>67</v>
      </c>
      <c r="J17" s="451"/>
      <c r="K17" s="455">
        <v>322</v>
      </c>
      <c r="L17" s="455">
        <v>341.3</v>
      </c>
      <c r="M17" s="455">
        <v>658</v>
      </c>
      <c r="N17" s="455">
        <v>695.15</v>
      </c>
      <c r="O17" s="455">
        <v>247.9</v>
      </c>
      <c r="P17" s="455">
        <v>447.25</v>
      </c>
      <c r="Q17" s="451"/>
      <c r="R17" s="484">
        <v>374</v>
      </c>
      <c r="S17" s="484">
        <v>396.55</v>
      </c>
      <c r="T17" s="484">
        <v>824</v>
      </c>
      <c r="U17" s="484">
        <v>887.9</v>
      </c>
      <c r="V17" s="484">
        <v>373.65</v>
      </c>
      <c r="W17" s="484">
        <v>514.25</v>
      </c>
      <c r="X17" s="604"/>
    </row>
    <row r="18" spans="2:24" ht="15.75">
      <c r="B18" s="456">
        <v>50</v>
      </c>
      <c r="C18" s="457" t="s">
        <v>114</v>
      </c>
      <c r="D18" s="455">
        <v>481</v>
      </c>
      <c r="E18" s="455">
        <v>502.15</v>
      </c>
      <c r="F18" s="455">
        <v>2065</v>
      </c>
      <c r="G18" s="455">
        <v>2189.9499999999998</v>
      </c>
      <c r="H18" s="455">
        <v>1316.6</v>
      </c>
      <c r="I18" s="455">
        <v>873.35</v>
      </c>
      <c r="J18" s="451"/>
      <c r="K18" s="455">
        <v>2865</v>
      </c>
      <c r="L18" s="455">
        <v>2999.15</v>
      </c>
      <c r="M18" s="455">
        <v>8538</v>
      </c>
      <c r="N18" s="455">
        <v>9281.5</v>
      </c>
      <c r="O18" s="455">
        <v>3761.2</v>
      </c>
      <c r="P18" s="455">
        <v>5520.3</v>
      </c>
      <c r="Q18" s="451"/>
      <c r="R18" s="484">
        <v>3346</v>
      </c>
      <c r="S18" s="484">
        <v>3501.3</v>
      </c>
      <c r="T18" s="484">
        <v>10603</v>
      </c>
      <c r="U18" s="484">
        <v>11471.45</v>
      </c>
      <c r="V18" s="484">
        <v>5077.7999999999993</v>
      </c>
      <c r="W18" s="484">
        <v>6393.6500000000005</v>
      </c>
      <c r="X18" s="604"/>
    </row>
    <row r="19" spans="2:24" ht="15.75">
      <c r="B19" s="790" t="s">
        <v>23</v>
      </c>
      <c r="C19" s="790"/>
      <c r="D19" s="790">
        <v>435</v>
      </c>
      <c r="E19" s="791">
        <v>458.85</v>
      </c>
      <c r="F19" s="791">
        <v>2919</v>
      </c>
      <c r="G19" s="791">
        <v>3159.35</v>
      </c>
      <c r="H19" s="791">
        <v>2242.4499999999998</v>
      </c>
      <c r="I19" s="791">
        <v>916.9</v>
      </c>
      <c r="J19" s="451"/>
      <c r="K19" s="791">
        <v>2919</v>
      </c>
      <c r="L19" s="791">
        <v>3084.3</v>
      </c>
      <c r="M19" s="791">
        <v>6279</v>
      </c>
      <c r="N19" s="791">
        <v>6696.85</v>
      </c>
      <c r="O19" s="791">
        <v>2919.05</v>
      </c>
      <c r="P19" s="791">
        <v>3777.8</v>
      </c>
      <c r="Q19" s="451"/>
      <c r="R19" s="450">
        <v>3354</v>
      </c>
      <c r="S19" s="450">
        <v>3543.15</v>
      </c>
      <c r="T19" s="450">
        <v>9198</v>
      </c>
      <c r="U19" s="450">
        <v>9856.2000000000007</v>
      </c>
      <c r="V19" s="450">
        <v>5161.5</v>
      </c>
      <c r="W19" s="450">
        <v>4694.7</v>
      </c>
      <c r="X19" s="604"/>
    </row>
    <row r="20" spans="2:24" ht="15.75">
      <c r="B20" s="452">
        <v>33</v>
      </c>
      <c r="C20" s="453" t="s">
        <v>358</v>
      </c>
      <c r="D20" s="455">
        <v>435</v>
      </c>
      <c r="E20" s="455">
        <v>458.85</v>
      </c>
      <c r="F20" s="455">
        <v>2919</v>
      </c>
      <c r="G20" s="455">
        <v>3159.35</v>
      </c>
      <c r="H20" s="455">
        <v>2242.4499999999998</v>
      </c>
      <c r="I20" s="455">
        <v>916.9</v>
      </c>
      <c r="J20" s="451"/>
      <c r="K20" s="455">
        <v>2919</v>
      </c>
      <c r="L20" s="455">
        <v>3084.3</v>
      </c>
      <c r="M20" s="455">
        <v>6279</v>
      </c>
      <c r="N20" s="455">
        <v>6696.85</v>
      </c>
      <c r="O20" s="455">
        <v>2919.05</v>
      </c>
      <c r="P20" s="455">
        <v>3777.8</v>
      </c>
      <c r="Q20" s="451"/>
      <c r="R20" s="484">
        <v>3354</v>
      </c>
      <c r="S20" s="484">
        <v>3543.15</v>
      </c>
      <c r="T20" s="484">
        <v>9198</v>
      </c>
      <c r="U20" s="484">
        <v>9856.2000000000007</v>
      </c>
      <c r="V20" s="484">
        <v>5161.5</v>
      </c>
      <c r="W20" s="484">
        <v>4694.7</v>
      </c>
      <c r="X20" s="604"/>
    </row>
    <row r="21" spans="2:24" ht="15.75">
      <c r="B21" s="790" t="s">
        <v>359</v>
      </c>
      <c r="C21" s="790"/>
      <c r="D21" s="790">
        <v>601</v>
      </c>
      <c r="E21" s="791">
        <v>612.35</v>
      </c>
      <c r="F21" s="791">
        <v>5390</v>
      </c>
      <c r="G21" s="791">
        <v>5513.4</v>
      </c>
      <c r="H21" s="791">
        <v>2855.15</v>
      </c>
      <c r="I21" s="791">
        <v>2658.25</v>
      </c>
      <c r="J21" s="451"/>
      <c r="K21" s="790">
        <v>8555</v>
      </c>
      <c r="L21" s="791">
        <v>8537.2999999999993</v>
      </c>
      <c r="M21" s="791">
        <v>64141</v>
      </c>
      <c r="N21" s="790">
        <v>58987.65</v>
      </c>
      <c r="O21" s="791">
        <v>27591.25</v>
      </c>
      <c r="P21" s="791">
        <v>31396.400000000001</v>
      </c>
      <c r="Q21" s="451"/>
      <c r="R21" s="450">
        <v>9156</v>
      </c>
      <c r="S21" s="450">
        <v>9149.65</v>
      </c>
      <c r="T21" s="450">
        <v>69531</v>
      </c>
      <c r="U21" s="450">
        <v>64501.05</v>
      </c>
      <c r="V21" s="450">
        <v>30446.400000000001</v>
      </c>
      <c r="W21" s="450">
        <v>34054.65</v>
      </c>
      <c r="X21" s="604"/>
    </row>
    <row r="22" spans="2:24" ht="15.75">
      <c r="B22" s="462">
        <v>7</v>
      </c>
      <c r="C22" s="463" t="s">
        <v>360</v>
      </c>
      <c r="D22" s="454">
        <v>601</v>
      </c>
      <c r="E22" s="454">
        <v>612.35</v>
      </c>
      <c r="F22" s="454">
        <v>5390</v>
      </c>
      <c r="G22" s="454">
        <v>5513.4</v>
      </c>
      <c r="H22" s="454">
        <v>2855.15</v>
      </c>
      <c r="I22" s="454">
        <v>2658.25</v>
      </c>
      <c r="J22" s="451"/>
      <c r="K22" s="454">
        <v>8555</v>
      </c>
      <c r="L22" s="454">
        <v>8537.2999999999993</v>
      </c>
      <c r="M22" s="454">
        <v>64141</v>
      </c>
      <c r="N22" s="454">
        <v>58987.65</v>
      </c>
      <c r="O22" s="454">
        <v>27591.25</v>
      </c>
      <c r="P22" s="454">
        <v>31396.400000000001</v>
      </c>
      <c r="Q22" s="451"/>
      <c r="R22" s="484">
        <v>9156</v>
      </c>
      <c r="S22" s="484">
        <v>9149.65</v>
      </c>
      <c r="T22" s="484">
        <v>69531</v>
      </c>
      <c r="U22" s="484">
        <v>64501.05</v>
      </c>
      <c r="V22" s="484">
        <v>30446.400000000001</v>
      </c>
      <c r="W22" s="484">
        <v>34054.65</v>
      </c>
      <c r="X22" s="604"/>
    </row>
    <row r="23" spans="2:24" ht="15.75">
      <c r="B23" s="790" t="s">
        <v>24</v>
      </c>
      <c r="C23" s="790"/>
      <c r="D23" s="790">
        <v>839</v>
      </c>
      <c r="E23" s="791">
        <v>857.25</v>
      </c>
      <c r="F23" s="791">
        <v>4623</v>
      </c>
      <c r="G23" s="791">
        <v>4881.6000000000004</v>
      </c>
      <c r="H23" s="791">
        <v>2776.6499999999996</v>
      </c>
      <c r="I23" s="791">
        <v>2104.9499999999998</v>
      </c>
      <c r="J23" s="451"/>
      <c r="K23" s="791">
        <v>13366</v>
      </c>
      <c r="L23" s="791">
        <v>13701.15</v>
      </c>
      <c r="M23" s="791">
        <v>78456</v>
      </c>
      <c r="N23" s="791">
        <v>76739.45</v>
      </c>
      <c r="O23" s="791">
        <v>38691.399999999994</v>
      </c>
      <c r="P23" s="791">
        <v>38048.050000000003</v>
      </c>
      <c r="Q23" s="451"/>
      <c r="R23" s="450">
        <v>14205</v>
      </c>
      <c r="S23" s="450">
        <v>14558.4</v>
      </c>
      <c r="T23" s="450">
        <v>83079</v>
      </c>
      <c r="U23" s="450">
        <v>81621.05</v>
      </c>
      <c r="V23" s="450">
        <v>41468.049999999996</v>
      </c>
      <c r="W23" s="450">
        <v>40153</v>
      </c>
      <c r="X23" s="604"/>
    </row>
    <row r="24" spans="2:24" ht="15.75">
      <c r="B24" s="452">
        <v>35</v>
      </c>
      <c r="C24" s="453" t="s">
        <v>120</v>
      </c>
      <c r="D24" s="455">
        <v>522</v>
      </c>
      <c r="E24" s="455">
        <v>524</v>
      </c>
      <c r="F24" s="455">
        <v>2820</v>
      </c>
      <c r="G24" s="455">
        <v>3036.55</v>
      </c>
      <c r="H24" s="455">
        <v>1739.6</v>
      </c>
      <c r="I24" s="455">
        <v>1296.95</v>
      </c>
      <c r="J24" s="451"/>
      <c r="K24" s="455">
        <v>7388</v>
      </c>
      <c r="L24" s="455">
        <v>7531.85</v>
      </c>
      <c r="M24" s="455">
        <v>43956</v>
      </c>
      <c r="N24" s="455">
        <v>42145.45</v>
      </c>
      <c r="O24" s="455">
        <v>21353.35</v>
      </c>
      <c r="P24" s="455">
        <v>20792.099999999999</v>
      </c>
      <c r="Q24" s="451"/>
      <c r="R24" s="484">
        <v>7910</v>
      </c>
      <c r="S24" s="484">
        <v>8055.85</v>
      </c>
      <c r="T24" s="484">
        <v>46776</v>
      </c>
      <c r="U24" s="484">
        <v>45182</v>
      </c>
      <c r="V24" s="484">
        <v>23092.949999999997</v>
      </c>
      <c r="W24" s="484">
        <v>22089.05</v>
      </c>
      <c r="X24" s="604"/>
    </row>
    <row r="25" spans="2:24" ht="15.75">
      <c r="B25" s="452">
        <v>38</v>
      </c>
      <c r="C25" s="453" t="s">
        <v>361</v>
      </c>
      <c r="D25" s="455">
        <v>317</v>
      </c>
      <c r="E25" s="455">
        <v>333.25</v>
      </c>
      <c r="F25" s="455">
        <v>1803</v>
      </c>
      <c r="G25" s="455">
        <v>1845.05</v>
      </c>
      <c r="H25" s="455">
        <v>1037.05</v>
      </c>
      <c r="I25" s="455">
        <v>808</v>
      </c>
      <c r="J25" s="451"/>
      <c r="K25" s="455">
        <v>5978</v>
      </c>
      <c r="L25" s="455">
        <v>6169.3</v>
      </c>
      <c r="M25" s="455">
        <v>34500</v>
      </c>
      <c r="N25" s="455">
        <v>34594</v>
      </c>
      <c r="O25" s="455">
        <v>17338.05</v>
      </c>
      <c r="P25" s="455">
        <v>17255.95</v>
      </c>
      <c r="Q25" s="451"/>
      <c r="R25" s="484">
        <v>6295</v>
      </c>
      <c r="S25" s="484">
        <v>6502.55</v>
      </c>
      <c r="T25" s="484">
        <v>36303</v>
      </c>
      <c r="U25" s="484">
        <v>36439.050000000003</v>
      </c>
      <c r="V25" s="484">
        <v>18375.099999999999</v>
      </c>
      <c r="W25" s="484">
        <v>18063.95</v>
      </c>
      <c r="X25" s="604"/>
    </row>
    <row r="26" spans="2:24" ht="15.75">
      <c r="B26" s="790" t="s">
        <v>25</v>
      </c>
      <c r="C26" s="790"/>
      <c r="D26" s="790">
        <v>220</v>
      </c>
      <c r="E26" s="791">
        <v>236.35</v>
      </c>
      <c r="F26" s="791">
        <v>992</v>
      </c>
      <c r="G26" s="791">
        <v>1028.7</v>
      </c>
      <c r="H26" s="791">
        <v>688.95</v>
      </c>
      <c r="I26" s="791">
        <v>339.75</v>
      </c>
      <c r="J26" s="451"/>
      <c r="K26" s="791">
        <v>1462</v>
      </c>
      <c r="L26" s="791">
        <v>1512.4</v>
      </c>
      <c r="M26" s="791">
        <v>3227</v>
      </c>
      <c r="N26" s="791">
        <v>3347.6</v>
      </c>
      <c r="O26" s="791">
        <v>1393.8</v>
      </c>
      <c r="P26" s="791">
        <v>1953.8</v>
      </c>
      <c r="Q26" s="451"/>
      <c r="R26" s="450">
        <v>1682</v>
      </c>
      <c r="S26" s="450">
        <v>1748.75</v>
      </c>
      <c r="T26" s="450">
        <v>4219</v>
      </c>
      <c r="U26" s="450">
        <v>4376.3</v>
      </c>
      <c r="V26" s="450">
        <v>2082.75</v>
      </c>
      <c r="W26" s="450">
        <v>2293.5500000000002</v>
      </c>
      <c r="X26" s="604"/>
    </row>
    <row r="27" spans="2:24" ht="15.75">
      <c r="B27" s="452">
        <v>39</v>
      </c>
      <c r="C27" s="453" t="s">
        <v>362</v>
      </c>
      <c r="D27" s="455">
        <v>220</v>
      </c>
      <c r="E27" s="455">
        <v>236.35</v>
      </c>
      <c r="F27" s="455">
        <v>992</v>
      </c>
      <c r="G27" s="455">
        <v>1028.7</v>
      </c>
      <c r="H27" s="455">
        <v>688.95</v>
      </c>
      <c r="I27" s="455">
        <v>339.75</v>
      </c>
      <c r="J27" s="464"/>
      <c r="K27" s="455">
        <v>1462</v>
      </c>
      <c r="L27" s="455">
        <v>1512.4</v>
      </c>
      <c r="M27" s="455">
        <v>3227</v>
      </c>
      <c r="N27" s="455">
        <v>3347.6</v>
      </c>
      <c r="O27" s="455">
        <v>1393.8</v>
      </c>
      <c r="P27" s="455">
        <v>1953.8</v>
      </c>
      <c r="Q27" s="464"/>
      <c r="R27" s="484">
        <v>1682</v>
      </c>
      <c r="S27" s="484">
        <v>1748.75</v>
      </c>
      <c r="T27" s="484">
        <v>4219</v>
      </c>
      <c r="U27" s="484">
        <v>4376.3</v>
      </c>
      <c r="V27" s="484">
        <v>2082.75</v>
      </c>
      <c r="W27" s="484">
        <v>2293.5500000000002</v>
      </c>
      <c r="X27" s="604"/>
    </row>
    <row r="28" spans="2:24" ht="15.75">
      <c r="B28" s="790" t="s">
        <v>328</v>
      </c>
      <c r="C28" s="790"/>
      <c r="D28" s="790">
        <v>328</v>
      </c>
      <c r="E28" s="791">
        <v>335.35</v>
      </c>
      <c r="F28" s="791">
        <v>2419</v>
      </c>
      <c r="G28" s="791">
        <v>2383.6</v>
      </c>
      <c r="H28" s="791">
        <v>1575.6</v>
      </c>
      <c r="I28" s="791">
        <v>808</v>
      </c>
      <c r="J28" s="451"/>
      <c r="K28" s="791">
        <v>5671</v>
      </c>
      <c r="L28" s="791">
        <v>5989.25</v>
      </c>
      <c r="M28" s="791">
        <v>13147</v>
      </c>
      <c r="N28" s="791">
        <v>14009.55</v>
      </c>
      <c r="O28" s="791">
        <v>6274</v>
      </c>
      <c r="P28" s="791">
        <v>7735.5499999999993</v>
      </c>
      <c r="Q28" s="451"/>
      <c r="R28" s="450">
        <v>5999</v>
      </c>
      <c r="S28" s="450">
        <v>6324.6</v>
      </c>
      <c r="T28" s="450">
        <v>15566</v>
      </c>
      <c r="U28" s="450">
        <v>16393.149999999998</v>
      </c>
      <c r="V28" s="450">
        <v>7849.6</v>
      </c>
      <c r="W28" s="450">
        <v>8543.5499999999993</v>
      </c>
      <c r="X28" s="604"/>
    </row>
    <row r="29" spans="2:24" ht="15.75">
      <c r="B29" s="452">
        <v>2</v>
      </c>
      <c r="C29" s="453" t="s">
        <v>115</v>
      </c>
      <c r="D29" s="455">
        <v>72</v>
      </c>
      <c r="E29" s="455">
        <v>75.2</v>
      </c>
      <c r="F29" s="455">
        <v>650</v>
      </c>
      <c r="G29" s="455">
        <v>654.6</v>
      </c>
      <c r="H29" s="455">
        <v>401.05</v>
      </c>
      <c r="I29" s="455">
        <v>253.55</v>
      </c>
      <c r="J29" s="451"/>
      <c r="K29" s="455">
        <v>1241</v>
      </c>
      <c r="L29" s="455">
        <v>1318.6</v>
      </c>
      <c r="M29" s="455">
        <v>2755</v>
      </c>
      <c r="N29" s="455">
        <v>2940.6</v>
      </c>
      <c r="O29" s="455">
        <v>1276.3</v>
      </c>
      <c r="P29" s="455">
        <v>1664.3</v>
      </c>
      <c r="Q29" s="451"/>
      <c r="R29" s="484">
        <v>1313</v>
      </c>
      <c r="S29" s="484">
        <v>1393.8</v>
      </c>
      <c r="T29" s="484">
        <v>3405</v>
      </c>
      <c r="U29" s="484">
        <v>3595.2</v>
      </c>
      <c r="V29" s="484">
        <v>1677.35</v>
      </c>
      <c r="W29" s="484">
        <v>1917.85</v>
      </c>
      <c r="X29" s="604"/>
    </row>
    <row r="30" spans="2:24" ht="15.75">
      <c r="B30" s="452">
        <v>13</v>
      </c>
      <c r="C30" s="453" t="s">
        <v>116</v>
      </c>
      <c r="D30" s="455">
        <v>58</v>
      </c>
      <c r="E30" s="455">
        <v>58.7</v>
      </c>
      <c r="F30" s="455">
        <v>321</v>
      </c>
      <c r="G30" s="455">
        <v>322.85000000000002</v>
      </c>
      <c r="H30" s="455">
        <v>226.6</v>
      </c>
      <c r="I30" s="455">
        <v>96.25</v>
      </c>
      <c r="J30" s="464"/>
      <c r="K30" s="455">
        <v>1334</v>
      </c>
      <c r="L30" s="455">
        <v>1404.25</v>
      </c>
      <c r="M30" s="455">
        <v>2850</v>
      </c>
      <c r="N30" s="455">
        <v>3026.85</v>
      </c>
      <c r="O30" s="455">
        <v>1295.75</v>
      </c>
      <c r="P30" s="455">
        <v>1731.1</v>
      </c>
      <c r="Q30" s="464"/>
      <c r="R30" s="484">
        <v>1392</v>
      </c>
      <c r="S30" s="484">
        <v>1462.95</v>
      </c>
      <c r="T30" s="484">
        <v>3171</v>
      </c>
      <c r="U30" s="484">
        <v>3349.7</v>
      </c>
      <c r="V30" s="484">
        <v>1522.35</v>
      </c>
      <c r="W30" s="484">
        <v>1827.35</v>
      </c>
      <c r="X30" s="604"/>
    </row>
    <row r="31" spans="2:24">
      <c r="B31" s="452">
        <v>16</v>
      </c>
      <c r="C31" s="453" t="s">
        <v>117</v>
      </c>
      <c r="D31" s="455">
        <v>25</v>
      </c>
      <c r="E31" s="455">
        <v>27.5</v>
      </c>
      <c r="F31" s="455">
        <v>99</v>
      </c>
      <c r="G31" s="455">
        <v>111.5</v>
      </c>
      <c r="H31" s="455">
        <v>44.15</v>
      </c>
      <c r="I31" s="455">
        <v>67.349999999999994</v>
      </c>
      <c r="J31" s="602"/>
      <c r="K31" s="455">
        <v>483</v>
      </c>
      <c r="L31" s="455">
        <v>511.85</v>
      </c>
      <c r="M31" s="455">
        <v>933</v>
      </c>
      <c r="N31" s="455">
        <v>1016.45</v>
      </c>
      <c r="O31" s="455">
        <v>431.45</v>
      </c>
      <c r="P31" s="455">
        <v>585</v>
      </c>
      <c r="Q31" s="602"/>
      <c r="R31" s="484">
        <v>508</v>
      </c>
      <c r="S31" s="484">
        <v>539.35</v>
      </c>
      <c r="T31" s="484">
        <v>1032</v>
      </c>
      <c r="U31" s="484">
        <v>1127.95</v>
      </c>
      <c r="V31" s="484">
        <v>475.59999999999997</v>
      </c>
      <c r="W31" s="484">
        <v>652.35</v>
      </c>
      <c r="X31" s="604"/>
    </row>
    <row r="32" spans="2:24">
      <c r="B32" s="452">
        <v>19</v>
      </c>
      <c r="C32" s="453" t="s">
        <v>118</v>
      </c>
      <c r="D32" s="455">
        <v>51</v>
      </c>
      <c r="E32" s="455">
        <v>50.85</v>
      </c>
      <c r="F32" s="455">
        <v>343</v>
      </c>
      <c r="G32" s="455">
        <v>338.15</v>
      </c>
      <c r="H32" s="455">
        <v>188.55</v>
      </c>
      <c r="I32" s="455">
        <v>149.6</v>
      </c>
      <c r="J32" s="602"/>
      <c r="K32" s="455">
        <v>569</v>
      </c>
      <c r="L32" s="455">
        <v>611</v>
      </c>
      <c r="M32" s="455">
        <v>1229</v>
      </c>
      <c r="N32" s="455">
        <v>1350.75</v>
      </c>
      <c r="O32" s="455">
        <v>588.75</v>
      </c>
      <c r="P32" s="455">
        <v>762</v>
      </c>
      <c r="Q32" s="602"/>
      <c r="R32" s="484">
        <v>620</v>
      </c>
      <c r="S32" s="484">
        <v>661.85</v>
      </c>
      <c r="T32" s="484">
        <v>1572</v>
      </c>
      <c r="U32" s="484">
        <v>1688.9</v>
      </c>
      <c r="V32" s="484">
        <v>777.3</v>
      </c>
      <c r="W32" s="484">
        <v>911.6</v>
      </c>
      <c r="X32" s="604"/>
    </row>
    <row r="33" spans="2:24">
      <c r="B33" s="452">
        <v>45</v>
      </c>
      <c r="C33" s="453" t="s">
        <v>119</v>
      </c>
      <c r="D33" s="455">
        <v>122</v>
      </c>
      <c r="E33" s="455">
        <v>123.1</v>
      </c>
      <c r="F33" s="455">
        <v>1006</v>
      </c>
      <c r="G33" s="455">
        <v>956.5</v>
      </c>
      <c r="H33" s="455">
        <v>715.25</v>
      </c>
      <c r="I33" s="455">
        <v>241.25</v>
      </c>
      <c r="J33" s="602"/>
      <c r="K33" s="455">
        <v>2044</v>
      </c>
      <c r="L33" s="455">
        <v>2143.5500000000002</v>
      </c>
      <c r="M33" s="455">
        <v>5380</v>
      </c>
      <c r="N33" s="455">
        <v>5674.9</v>
      </c>
      <c r="O33" s="455">
        <v>2681.75</v>
      </c>
      <c r="P33" s="455">
        <v>2993.15</v>
      </c>
      <c r="Q33" s="602"/>
      <c r="R33" s="484">
        <v>2166</v>
      </c>
      <c r="S33" s="484">
        <v>2266.65</v>
      </c>
      <c r="T33" s="484">
        <v>6386</v>
      </c>
      <c r="U33" s="484">
        <v>6631.4</v>
      </c>
      <c r="V33" s="484">
        <v>3397</v>
      </c>
      <c r="W33" s="484">
        <v>3234.4</v>
      </c>
      <c r="X33" s="604"/>
    </row>
    <row r="34" spans="2:24">
      <c r="B34" s="790" t="s">
        <v>327</v>
      </c>
      <c r="C34" s="790"/>
      <c r="D34" s="790">
        <v>742</v>
      </c>
      <c r="E34" s="791">
        <v>813.35</v>
      </c>
      <c r="F34" s="791">
        <v>3684</v>
      </c>
      <c r="G34" s="791">
        <v>3995.5</v>
      </c>
      <c r="H34" s="791">
        <v>2600.25</v>
      </c>
      <c r="I34" s="791">
        <v>1395.25</v>
      </c>
      <c r="J34" s="602"/>
      <c r="K34" s="791">
        <v>7183</v>
      </c>
      <c r="L34" s="791">
        <v>7515.55</v>
      </c>
      <c r="M34" s="791">
        <v>16738</v>
      </c>
      <c r="N34" s="791">
        <v>17728.45</v>
      </c>
      <c r="O34" s="791">
        <v>7085.2</v>
      </c>
      <c r="P34" s="791">
        <v>10643.25</v>
      </c>
      <c r="Q34" s="602"/>
      <c r="R34" s="450">
        <v>7925</v>
      </c>
      <c r="S34" s="450">
        <v>8328.9</v>
      </c>
      <c r="T34" s="450">
        <v>20422</v>
      </c>
      <c r="U34" s="450">
        <v>21723.95</v>
      </c>
      <c r="V34" s="450">
        <v>9685.4500000000007</v>
      </c>
      <c r="W34" s="450">
        <v>12038.5</v>
      </c>
      <c r="X34" s="604"/>
    </row>
    <row r="35" spans="2:24">
      <c r="B35" s="452">
        <v>5</v>
      </c>
      <c r="C35" s="453" t="s">
        <v>166</v>
      </c>
      <c r="D35" s="455">
        <v>24</v>
      </c>
      <c r="E35" s="455">
        <v>28.9</v>
      </c>
      <c r="F35" s="455">
        <v>384</v>
      </c>
      <c r="G35" s="455">
        <v>410.65</v>
      </c>
      <c r="H35" s="455">
        <v>381.15</v>
      </c>
      <c r="I35" s="455">
        <v>29.5</v>
      </c>
      <c r="J35" s="602"/>
      <c r="K35" s="455">
        <v>370</v>
      </c>
      <c r="L35" s="455">
        <v>381.85</v>
      </c>
      <c r="M35" s="455">
        <v>820</v>
      </c>
      <c r="N35" s="455">
        <v>848.7</v>
      </c>
      <c r="O35" s="455">
        <v>356.75</v>
      </c>
      <c r="P35" s="455">
        <v>491.95</v>
      </c>
      <c r="Q35" s="602"/>
      <c r="R35" s="484">
        <v>394</v>
      </c>
      <c r="S35" s="484">
        <v>410.75</v>
      </c>
      <c r="T35" s="484">
        <v>1204</v>
      </c>
      <c r="U35" s="484">
        <v>1259.3499999999999</v>
      </c>
      <c r="V35" s="484">
        <v>737.9</v>
      </c>
      <c r="W35" s="484">
        <v>521.45000000000005</v>
      </c>
      <c r="X35" s="604"/>
    </row>
    <row r="36" spans="2:24">
      <c r="B36" s="452">
        <v>9</v>
      </c>
      <c r="C36" s="453" t="s">
        <v>124</v>
      </c>
      <c r="D36" s="455">
        <v>142</v>
      </c>
      <c r="E36" s="455">
        <v>160.05000000000001</v>
      </c>
      <c r="F36" s="455">
        <v>742</v>
      </c>
      <c r="G36" s="455">
        <v>834.9</v>
      </c>
      <c r="H36" s="455">
        <v>535.75</v>
      </c>
      <c r="I36" s="455">
        <v>299.14999999999998</v>
      </c>
      <c r="J36" s="602"/>
      <c r="K36" s="455">
        <v>1069</v>
      </c>
      <c r="L36" s="455">
        <v>1116.4000000000001</v>
      </c>
      <c r="M36" s="455">
        <v>2339</v>
      </c>
      <c r="N36" s="455">
        <v>2500.8000000000002</v>
      </c>
      <c r="O36" s="455">
        <v>884.95</v>
      </c>
      <c r="P36" s="455">
        <v>1615.85</v>
      </c>
      <c r="Q36" s="602"/>
      <c r="R36" s="484">
        <v>1211</v>
      </c>
      <c r="S36" s="484">
        <v>1276.45</v>
      </c>
      <c r="T36" s="484">
        <v>3081</v>
      </c>
      <c r="U36" s="484">
        <v>3335.7000000000003</v>
      </c>
      <c r="V36" s="484">
        <v>1420.7</v>
      </c>
      <c r="W36" s="484">
        <v>1915</v>
      </c>
      <c r="X36" s="604"/>
    </row>
    <row r="37" spans="2:24">
      <c r="B37" s="452">
        <v>24</v>
      </c>
      <c r="C37" s="453" t="s">
        <v>125</v>
      </c>
      <c r="D37" s="455">
        <v>87</v>
      </c>
      <c r="E37" s="455">
        <v>93.9</v>
      </c>
      <c r="F37" s="455">
        <v>405</v>
      </c>
      <c r="G37" s="455">
        <v>424.55</v>
      </c>
      <c r="H37" s="455">
        <v>260.95</v>
      </c>
      <c r="I37" s="455">
        <v>163.6</v>
      </c>
      <c r="J37" s="602"/>
      <c r="K37" s="455">
        <v>1308</v>
      </c>
      <c r="L37" s="455">
        <v>1378.35</v>
      </c>
      <c r="M37" s="455">
        <v>2882</v>
      </c>
      <c r="N37" s="455">
        <v>3043.2</v>
      </c>
      <c r="O37" s="455">
        <v>1188.3</v>
      </c>
      <c r="P37" s="455">
        <v>1854.9</v>
      </c>
      <c r="Q37" s="602"/>
      <c r="R37" s="484">
        <v>1395</v>
      </c>
      <c r="S37" s="484">
        <v>1472.25</v>
      </c>
      <c r="T37" s="484">
        <v>3287</v>
      </c>
      <c r="U37" s="484">
        <v>3467.75</v>
      </c>
      <c r="V37" s="484">
        <v>1449.25</v>
      </c>
      <c r="W37" s="484">
        <v>2018.5</v>
      </c>
      <c r="X37" s="604"/>
    </row>
    <row r="38" spans="2:24">
      <c r="B38" s="452">
        <v>34</v>
      </c>
      <c r="C38" s="453" t="s">
        <v>126</v>
      </c>
      <c r="D38" s="455">
        <v>41</v>
      </c>
      <c r="E38" s="455">
        <v>45.25</v>
      </c>
      <c r="F38" s="455">
        <v>209</v>
      </c>
      <c r="G38" s="455">
        <v>192</v>
      </c>
      <c r="H38" s="455">
        <v>126</v>
      </c>
      <c r="I38" s="455">
        <v>66</v>
      </c>
      <c r="J38" s="602"/>
      <c r="K38" s="455">
        <v>437</v>
      </c>
      <c r="L38" s="455">
        <v>463.05</v>
      </c>
      <c r="M38" s="455">
        <v>963</v>
      </c>
      <c r="N38" s="455">
        <v>1037.55</v>
      </c>
      <c r="O38" s="455">
        <v>462.75</v>
      </c>
      <c r="P38" s="455">
        <v>574.79999999999995</v>
      </c>
      <c r="Q38" s="602"/>
      <c r="R38" s="484">
        <v>478</v>
      </c>
      <c r="S38" s="484">
        <v>508.3</v>
      </c>
      <c r="T38" s="484">
        <v>1172</v>
      </c>
      <c r="U38" s="484">
        <v>1229.55</v>
      </c>
      <c r="V38" s="484">
        <v>588.75</v>
      </c>
      <c r="W38" s="484">
        <v>640.79999999999995</v>
      </c>
      <c r="X38" s="604"/>
    </row>
    <row r="39" spans="2:24">
      <c r="B39" s="452">
        <v>37</v>
      </c>
      <c r="C39" s="453" t="s">
        <v>127</v>
      </c>
      <c r="D39" s="455">
        <v>140</v>
      </c>
      <c r="E39" s="455">
        <v>146.4</v>
      </c>
      <c r="F39" s="455">
        <v>513</v>
      </c>
      <c r="G39" s="455">
        <v>551.35</v>
      </c>
      <c r="H39" s="455">
        <v>321.7</v>
      </c>
      <c r="I39" s="455">
        <v>229.65</v>
      </c>
      <c r="J39" s="602"/>
      <c r="K39" s="455">
        <v>1166</v>
      </c>
      <c r="L39" s="455">
        <v>1213.45</v>
      </c>
      <c r="M39" s="455">
        <v>3090</v>
      </c>
      <c r="N39" s="455">
        <v>3212.15</v>
      </c>
      <c r="O39" s="455">
        <v>1351.3</v>
      </c>
      <c r="P39" s="455">
        <v>1860.85</v>
      </c>
      <c r="Q39" s="602"/>
      <c r="R39" s="484">
        <v>1306</v>
      </c>
      <c r="S39" s="484">
        <v>1359.8500000000001</v>
      </c>
      <c r="T39" s="484">
        <v>3603</v>
      </c>
      <c r="U39" s="484">
        <v>3763.5</v>
      </c>
      <c r="V39" s="484">
        <v>1673</v>
      </c>
      <c r="W39" s="484">
        <v>2090.5</v>
      </c>
      <c r="X39" s="604"/>
    </row>
    <row r="40" spans="2:24">
      <c r="B40" s="452">
        <v>40</v>
      </c>
      <c r="C40" s="453" t="s">
        <v>128</v>
      </c>
      <c r="D40" s="455">
        <v>48</v>
      </c>
      <c r="E40" s="455">
        <v>52.35</v>
      </c>
      <c r="F40" s="455">
        <v>186</v>
      </c>
      <c r="G40" s="455">
        <v>208.3</v>
      </c>
      <c r="H40" s="455">
        <v>130.65</v>
      </c>
      <c r="I40" s="455">
        <v>77.650000000000006</v>
      </c>
      <c r="J40" s="602"/>
      <c r="K40" s="455">
        <v>468</v>
      </c>
      <c r="L40" s="455">
        <v>492.25</v>
      </c>
      <c r="M40" s="455">
        <v>1086</v>
      </c>
      <c r="N40" s="455">
        <v>1152.2</v>
      </c>
      <c r="O40" s="455">
        <v>434.25</v>
      </c>
      <c r="P40" s="455">
        <v>717.95</v>
      </c>
      <c r="Q40" s="602"/>
      <c r="R40" s="484">
        <v>516</v>
      </c>
      <c r="S40" s="484">
        <v>544.6</v>
      </c>
      <c r="T40" s="484">
        <v>1272</v>
      </c>
      <c r="U40" s="484">
        <v>1360.5</v>
      </c>
      <c r="V40" s="484">
        <v>564.9</v>
      </c>
      <c r="W40" s="484">
        <v>795.6</v>
      </c>
      <c r="X40" s="604"/>
    </row>
    <row r="41" spans="2:24">
      <c r="B41" s="452">
        <v>42</v>
      </c>
      <c r="C41" s="453" t="s">
        <v>129</v>
      </c>
      <c r="D41" s="455">
        <v>26</v>
      </c>
      <c r="E41" s="455">
        <v>29.35</v>
      </c>
      <c r="F41" s="455">
        <v>121</v>
      </c>
      <c r="G41" s="455">
        <v>136.19999999999999</v>
      </c>
      <c r="H41" s="455">
        <v>84</v>
      </c>
      <c r="I41" s="455">
        <v>52.2</v>
      </c>
      <c r="J41" s="602"/>
      <c r="K41" s="455">
        <v>248</v>
      </c>
      <c r="L41" s="455">
        <v>257.89999999999998</v>
      </c>
      <c r="M41" s="455">
        <v>499</v>
      </c>
      <c r="N41" s="455">
        <v>528.04999999999995</v>
      </c>
      <c r="O41" s="455">
        <v>217.9</v>
      </c>
      <c r="P41" s="455">
        <v>310.14999999999998</v>
      </c>
      <c r="Q41" s="602"/>
      <c r="R41" s="484">
        <v>274</v>
      </c>
      <c r="S41" s="484">
        <v>287.25</v>
      </c>
      <c r="T41" s="484">
        <v>620</v>
      </c>
      <c r="U41" s="484">
        <v>664.25</v>
      </c>
      <c r="V41" s="484">
        <v>301.89999999999998</v>
      </c>
      <c r="W41" s="484">
        <v>362.34999999999997</v>
      </c>
      <c r="X41" s="604"/>
    </row>
    <row r="42" spans="2:24">
      <c r="B42" s="452">
        <v>47</v>
      </c>
      <c r="C42" s="453" t="s">
        <v>130</v>
      </c>
      <c r="D42" s="455">
        <v>185</v>
      </c>
      <c r="E42" s="455">
        <v>205.55</v>
      </c>
      <c r="F42" s="455">
        <v>957</v>
      </c>
      <c r="G42" s="455">
        <v>1056.55</v>
      </c>
      <c r="H42" s="455">
        <v>659.75</v>
      </c>
      <c r="I42" s="455">
        <v>396.8</v>
      </c>
      <c r="J42" s="602"/>
      <c r="K42" s="455">
        <v>1704</v>
      </c>
      <c r="L42" s="455">
        <v>1773.25</v>
      </c>
      <c r="M42" s="455">
        <v>4239</v>
      </c>
      <c r="N42" s="455">
        <v>4544.25</v>
      </c>
      <c r="O42" s="455">
        <v>1837.25</v>
      </c>
      <c r="P42" s="455">
        <v>2707</v>
      </c>
      <c r="Q42" s="602"/>
      <c r="R42" s="484">
        <v>1889</v>
      </c>
      <c r="S42" s="484">
        <v>1978.8</v>
      </c>
      <c r="T42" s="484">
        <v>5196</v>
      </c>
      <c r="U42" s="484">
        <v>5600.8</v>
      </c>
      <c r="V42" s="484">
        <v>2497</v>
      </c>
      <c r="W42" s="484">
        <v>3103.8</v>
      </c>
      <c r="X42" s="604"/>
    </row>
    <row r="43" spans="2:24">
      <c r="B43" s="452">
        <v>49</v>
      </c>
      <c r="C43" s="453" t="s">
        <v>131</v>
      </c>
      <c r="D43" s="455">
        <v>49</v>
      </c>
      <c r="E43" s="455">
        <v>51.6</v>
      </c>
      <c r="F43" s="455">
        <v>167</v>
      </c>
      <c r="G43" s="455">
        <v>181</v>
      </c>
      <c r="H43" s="455">
        <v>100.3</v>
      </c>
      <c r="I43" s="455">
        <v>80.7</v>
      </c>
      <c r="J43" s="602"/>
      <c r="K43" s="455">
        <v>413</v>
      </c>
      <c r="L43" s="455">
        <v>439.05</v>
      </c>
      <c r="M43" s="455">
        <v>820</v>
      </c>
      <c r="N43" s="455">
        <v>861.55</v>
      </c>
      <c r="O43" s="455">
        <v>351.75</v>
      </c>
      <c r="P43" s="455">
        <v>509.8</v>
      </c>
      <c r="Q43" s="602"/>
      <c r="R43" s="484">
        <v>462</v>
      </c>
      <c r="S43" s="484">
        <v>490.65000000000003</v>
      </c>
      <c r="T43" s="484">
        <v>987</v>
      </c>
      <c r="U43" s="484">
        <v>1042.55</v>
      </c>
      <c r="V43" s="484">
        <v>452.05</v>
      </c>
      <c r="W43" s="484">
        <v>590.5</v>
      </c>
      <c r="X43" s="604"/>
    </row>
    <row r="44" spans="2:24">
      <c r="B44" s="790" t="s">
        <v>40</v>
      </c>
      <c r="C44" s="790"/>
      <c r="D44" s="790">
        <v>3965</v>
      </c>
      <c r="E44" s="791">
        <v>4166.45</v>
      </c>
      <c r="F44" s="791">
        <v>28824</v>
      </c>
      <c r="G44" s="791">
        <v>30820.25</v>
      </c>
      <c r="H44" s="791">
        <v>17302.650000000001</v>
      </c>
      <c r="I44" s="791">
        <v>13517.6</v>
      </c>
      <c r="J44" s="602"/>
      <c r="K44" s="791">
        <v>29239</v>
      </c>
      <c r="L44" s="791">
        <v>30694.85</v>
      </c>
      <c r="M44" s="791">
        <v>117735</v>
      </c>
      <c r="N44" s="791">
        <v>124191.05</v>
      </c>
      <c r="O44" s="791">
        <v>60133.05</v>
      </c>
      <c r="P44" s="791">
        <v>64058</v>
      </c>
      <c r="Q44" s="602"/>
      <c r="R44" s="450">
        <v>33204</v>
      </c>
      <c r="S44" s="450">
        <v>34861.299999999996</v>
      </c>
      <c r="T44" s="450">
        <v>146559</v>
      </c>
      <c r="U44" s="450">
        <v>155011.29999999999</v>
      </c>
      <c r="V44" s="450">
        <v>77435.700000000012</v>
      </c>
      <c r="W44" s="450">
        <v>77575.600000000006</v>
      </c>
      <c r="X44" s="604"/>
    </row>
    <row r="45" spans="2:24">
      <c r="B45" s="452">
        <v>8</v>
      </c>
      <c r="C45" s="453" t="s">
        <v>97</v>
      </c>
      <c r="D45" s="455">
        <v>3298</v>
      </c>
      <c r="E45" s="455">
        <v>3464.45</v>
      </c>
      <c r="F45" s="455">
        <v>24874</v>
      </c>
      <c r="G45" s="455">
        <v>26799.9</v>
      </c>
      <c r="H45" s="455">
        <v>14866.2</v>
      </c>
      <c r="I45" s="455">
        <v>11933.7</v>
      </c>
      <c r="J45" s="602"/>
      <c r="K45" s="455">
        <v>23448</v>
      </c>
      <c r="L45" s="455">
        <v>24493.95</v>
      </c>
      <c r="M45" s="455">
        <v>100152</v>
      </c>
      <c r="N45" s="455">
        <v>105403.35</v>
      </c>
      <c r="O45" s="455">
        <v>52116.05</v>
      </c>
      <c r="P45" s="455">
        <v>53287.3</v>
      </c>
      <c r="Q45" s="602"/>
      <c r="R45" s="484">
        <v>26746</v>
      </c>
      <c r="S45" s="484">
        <v>27958.400000000001</v>
      </c>
      <c r="T45" s="484">
        <v>125026</v>
      </c>
      <c r="U45" s="484">
        <v>132203.25</v>
      </c>
      <c r="V45" s="484">
        <v>66982.25</v>
      </c>
      <c r="W45" s="484">
        <v>65221</v>
      </c>
      <c r="X45" s="604"/>
    </row>
    <row r="46" spans="2:24">
      <c r="B46" s="452">
        <v>17</v>
      </c>
      <c r="C46" s="453" t="s">
        <v>652</v>
      </c>
      <c r="D46" s="455">
        <v>292</v>
      </c>
      <c r="E46" s="455">
        <v>303.39999999999998</v>
      </c>
      <c r="F46" s="455">
        <v>2085</v>
      </c>
      <c r="G46" s="455">
        <v>2115.85</v>
      </c>
      <c r="H46" s="455">
        <v>1367.85</v>
      </c>
      <c r="I46" s="455">
        <v>748</v>
      </c>
      <c r="J46" s="602"/>
      <c r="K46" s="455">
        <v>2337</v>
      </c>
      <c r="L46" s="455">
        <v>2459.0500000000002</v>
      </c>
      <c r="M46" s="455">
        <v>7839</v>
      </c>
      <c r="N46" s="455">
        <v>8146</v>
      </c>
      <c r="O46" s="455">
        <v>3661.15</v>
      </c>
      <c r="P46" s="455">
        <v>4484.8500000000004</v>
      </c>
      <c r="Q46" s="602"/>
      <c r="R46" s="484">
        <v>2629</v>
      </c>
      <c r="S46" s="484">
        <v>2762.4500000000003</v>
      </c>
      <c r="T46" s="484">
        <v>9924</v>
      </c>
      <c r="U46" s="484">
        <v>10261.85</v>
      </c>
      <c r="V46" s="484">
        <v>5029</v>
      </c>
      <c r="W46" s="484">
        <v>5232.8500000000004</v>
      </c>
      <c r="X46" s="604"/>
    </row>
    <row r="47" spans="2:24">
      <c r="B47" s="452">
        <v>25</v>
      </c>
      <c r="C47" s="453" t="s">
        <v>654</v>
      </c>
      <c r="D47" s="455">
        <v>138</v>
      </c>
      <c r="E47" s="455">
        <v>144.19999999999999</v>
      </c>
      <c r="F47" s="455">
        <v>448</v>
      </c>
      <c r="G47" s="455">
        <v>488.8</v>
      </c>
      <c r="H47" s="455">
        <v>259.55</v>
      </c>
      <c r="I47" s="455">
        <v>229.25</v>
      </c>
      <c r="J47" s="602"/>
      <c r="K47" s="455">
        <v>1415</v>
      </c>
      <c r="L47" s="455">
        <v>1562.3</v>
      </c>
      <c r="M47" s="455">
        <v>3578</v>
      </c>
      <c r="N47" s="455">
        <v>4099.8</v>
      </c>
      <c r="O47" s="455">
        <v>1666.35</v>
      </c>
      <c r="P47" s="455">
        <v>2433.4499999999998</v>
      </c>
      <c r="Q47" s="602"/>
      <c r="R47" s="484">
        <v>1553</v>
      </c>
      <c r="S47" s="484">
        <v>1706.5</v>
      </c>
      <c r="T47" s="484">
        <v>4026</v>
      </c>
      <c r="U47" s="484">
        <v>4588.6000000000004</v>
      </c>
      <c r="V47" s="484">
        <v>1925.8999999999999</v>
      </c>
      <c r="W47" s="484">
        <v>2662.7</v>
      </c>
      <c r="X47" s="604"/>
    </row>
    <row r="48" spans="2:24">
      <c r="B48" s="452">
        <v>43</v>
      </c>
      <c r="C48" s="453" t="s">
        <v>98</v>
      </c>
      <c r="D48" s="455">
        <v>237</v>
      </c>
      <c r="E48" s="455">
        <v>254.4</v>
      </c>
      <c r="F48" s="455">
        <v>1417</v>
      </c>
      <c r="G48" s="455">
        <v>1415.7</v>
      </c>
      <c r="H48" s="455">
        <v>809.05</v>
      </c>
      <c r="I48" s="455">
        <v>606.65</v>
      </c>
      <c r="J48" s="602"/>
      <c r="K48" s="455">
        <v>2039</v>
      </c>
      <c r="L48" s="455">
        <v>2179.5500000000002</v>
      </c>
      <c r="M48" s="455">
        <v>6166</v>
      </c>
      <c r="N48" s="455">
        <v>6541.9</v>
      </c>
      <c r="O48" s="455">
        <v>2689.5</v>
      </c>
      <c r="P48" s="455">
        <v>3852.4</v>
      </c>
      <c r="Q48" s="602"/>
      <c r="R48" s="484">
        <v>2276</v>
      </c>
      <c r="S48" s="484">
        <v>2433.9500000000003</v>
      </c>
      <c r="T48" s="484">
        <v>7583</v>
      </c>
      <c r="U48" s="484">
        <v>7957.5999999999995</v>
      </c>
      <c r="V48" s="484">
        <v>3498.55</v>
      </c>
      <c r="W48" s="484">
        <v>4459.05</v>
      </c>
      <c r="X48" s="604"/>
    </row>
    <row r="49" spans="1:24">
      <c r="B49" s="790" t="s">
        <v>363</v>
      </c>
      <c r="C49" s="790"/>
      <c r="D49" s="790">
        <v>2558</v>
      </c>
      <c r="E49" s="791">
        <v>2687.2</v>
      </c>
      <c r="F49" s="791">
        <v>14291</v>
      </c>
      <c r="G49" s="791">
        <v>15039.4</v>
      </c>
      <c r="H49" s="791">
        <v>9071.75</v>
      </c>
      <c r="I49" s="791">
        <v>5967.65</v>
      </c>
      <c r="J49" s="602"/>
      <c r="K49" s="791">
        <v>14584</v>
      </c>
      <c r="L49" s="791">
        <v>15335.45</v>
      </c>
      <c r="M49" s="791">
        <v>44179</v>
      </c>
      <c r="N49" s="791">
        <v>46057.2</v>
      </c>
      <c r="O49" s="791">
        <v>20739.3</v>
      </c>
      <c r="P49" s="791">
        <v>25317.9</v>
      </c>
      <c r="Q49" s="602"/>
      <c r="R49" s="450">
        <v>17142</v>
      </c>
      <c r="S49" s="450">
        <v>18022.650000000001</v>
      </c>
      <c r="T49" s="450">
        <v>58470</v>
      </c>
      <c r="U49" s="450">
        <v>61096.6</v>
      </c>
      <c r="V49" s="450">
        <v>29811.05</v>
      </c>
      <c r="W49" s="450">
        <v>31285.550000000003</v>
      </c>
      <c r="X49" s="604"/>
    </row>
    <row r="50" spans="1:24">
      <c r="B50" s="452">
        <v>3</v>
      </c>
      <c r="C50" s="453" t="s">
        <v>109</v>
      </c>
      <c r="D50" s="455">
        <v>841</v>
      </c>
      <c r="E50" s="455">
        <v>890.45</v>
      </c>
      <c r="F50" s="455">
        <v>4098</v>
      </c>
      <c r="G50" s="455">
        <v>4447.5</v>
      </c>
      <c r="H50" s="455">
        <v>2730.65</v>
      </c>
      <c r="I50" s="455">
        <v>1716.85</v>
      </c>
      <c r="J50" s="602"/>
      <c r="K50" s="455">
        <v>6614</v>
      </c>
      <c r="L50" s="455">
        <v>6909.2</v>
      </c>
      <c r="M50" s="455">
        <v>20864</v>
      </c>
      <c r="N50" s="455">
        <v>21278.2</v>
      </c>
      <c r="O50" s="455">
        <v>9944.65</v>
      </c>
      <c r="P50" s="455">
        <v>11333.55</v>
      </c>
      <c r="Q50" s="602"/>
      <c r="R50" s="484">
        <v>7455</v>
      </c>
      <c r="S50" s="484">
        <v>7799.65</v>
      </c>
      <c r="T50" s="484">
        <v>24962</v>
      </c>
      <c r="U50" s="484">
        <v>25725.7</v>
      </c>
      <c r="V50" s="484">
        <v>12675.3</v>
      </c>
      <c r="W50" s="484">
        <v>13050.4</v>
      </c>
      <c r="X50" s="604"/>
    </row>
    <row r="51" spans="1:24">
      <c r="B51" s="452">
        <v>12</v>
      </c>
      <c r="C51" s="453" t="s">
        <v>110</v>
      </c>
      <c r="D51" s="455">
        <v>334</v>
      </c>
      <c r="E51" s="455">
        <v>343.1</v>
      </c>
      <c r="F51" s="455">
        <v>1610</v>
      </c>
      <c r="G51" s="455">
        <v>1950.05</v>
      </c>
      <c r="H51" s="455">
        <v>1253.4000000000001</v>
      </c>
      <c r="I51" s="455">
        <v>696.65</v>
      </c>
      <c r="J51" s="602"/>
      <c r="K51" s="455">
        <v>1493</v>
      </c>
      <c r="L51" s="455">
        <v>1579.45</v>
      </c>
      <c r="M51" s="455">
        <v>3660</v>
      </c>
      <c r="N51" s="455">
        <v>3919.3</v>
      </c>
      <c r="O51" s="455">
        <v>1543.15</v>
      </c>
      <c r="P51" s="455">
        <v>2376.15</v>
      </c>
      <c r="Q51" s="602"/>
      <c r="R51" s="484">
        <v>1827</v>
      </c>
      <c r="S51" s="484">
        <v>1922.5500000000002</v>
      </c>
      <c r="T51" s="484">
        <v>5270</v>
      </c>
      <c r="U51" s="484">
        <v>5869.35</v>
      </c>
      <c r="V51" s="484">
        <v>2796.55</v>
      </c>
      <c r="W51" s="484">
        <v>3072.8</v>
      </c>
      <c r="X51" s="604"/>
    </row>
    <row r="52" spans="1:24">
      <c r="B52" s="452">
        <v>46</v>
      </c>
      <c r="C52" s="453" t="s">
        <v>111</v>
      </c>
      <c r="D52" s="455">
        <v>1383</v>
      </c>
      <c r="E52" s="455">
        <v>1453.65</v>
      </c>
      <c r="F52" s="455">
        <v>8583</v>
      </c>
      <c r="G52" s="455">
        <v>8641.85</v>
      </c>
      <c r="H52" s="455">
        <v>5087.7</v>
      </c>
      <c r="I52" s="455">
        <v>3554.15</v>
      </c>
      <c r="J52" s="602"/>
      <c r="K52" s="455">
        <v>6477</v>
      </c>
      <c r="L52" s="455">
        <v>6846.8</v>
      </c>
      <c r="M52" s="455">
        <v>19655</v>
      </c>
      <c r="N52" s="455">
        <v>20859.7</v>
      </c>
      <c r="O52" s="455">
        <v>9251.5</v>
      </c>
      <c r="P52" s="455">
        <v>11608.2</v>
      </c>
      <c r="Q52" s="602"/>
      <c r="R52" s="484">
        <v>7860</v>
      </c>
      <c r="S52" s="484">
        <v>8300.4500000000007</v>
      </c>
      <c r="T52" s="484">
        <v>28238</v>
      </c>
      <c r="U52" s="484">
        <v>29501.550000000003</v>
      </c>
      <c r="V52" s="484">
        <v>14339.2</v>
      </c>
      <c r="W52" s="484">
        <v>15162.35</v>
      </c>
      <c r="X52" s="604"/>
    </row>
    <row r="53" spans="1:24">
      <c r="B53" s="790" t="s">
        <v>43</v>
      </c>
      <c r="C53" s="790"/>
      <c r="D53" s="790">
        <v>254</v>
      </c>
      <c r="E53" s="791">
        <v>275</v>
      </c>
      <c r="F53" s="791">
        <v>761</v>
      </c>
      <c r="G53" s="791">
        <v>845.5</v>
      </c>
      <c r="H53" s="791">
        <v>534.5</v>
      </c>
      <c r="I53" s="791">
        <v>311</v>
      </c>
      <c r="J53" s="602"/>
      <c r="K53" s="791">
        <v>2406</v>
      </c>
      <c r="L53" s="791">
        <v>2554.4</v>
      </c>
      <c r="M53" s="791">
        <v>4964</v>
      </c>
      <c r="N53" s="791">
        <v>5314.4</v>
      </c>
      <c r="O53" s="791">
        <v>2380.1999999999998</v>
      </c>
      <c r="P53" s="791">
        <v>2934.2</v>
      </c>
      <c r="Q53" s="602"/>
      <c r="R53" s="450">
        <v>2660</v>
      </c>
      <c r="S53" s="450">
        <v>2829.4</v>
      </c>
      <c r="T53" s="450">
        <v>5725</v>
      </c>
      <c r="U53" s="450">
        <v>6159.9</v>
      </c>
      <c r="V53" s="450">
        <v>2914.7</v>
      </c>
      <c r="W53" s="450">
        <v>3245.2</v>
      </c>
      <c r="X53" s="604"/>
    </row>
    <row r="54" spans="1:24">
      <c r="B54" s="459">
        <v>10</v>
      </c>
      <c r="C54" s="460" t="s">
        <v>123</v>
      </c>
      <c r="D54" s="454">
        <v>116</v>
      </c>
      <c r="E54" s="454">
        <v>128.75</v>
      </c>
      <c r="F54" s="454">
        <v>263</v>
      </c>
      <c r="G54" s="454">
        <v>313.35000000000002</v>
      </c>
      <c r="H54" s="454">
        <v>196.5</v>
      </c>
      <c r="I54" s="454">
        <v>116.85</v>
      </c>
      <c r="J54" s="602"/>
      <c r="K54" s="454">
        <v>1020</v>
      </c>
      <c r="L54" s="454">
        <v>1077.25</v>
      </c>
      <c r="M54" s="454">
        <v>2059</v>
      </c>
      <c r="N54" s="454">
        <v>2196.9</v>
      </c>
      <c r="O54" s="454">
        <v>1018.8</v>
      </c>
      <c r="P54" s="454">
        <v>1178.0999999999999</v>
      </c>
      <c r="Q54" s="602"/>
      <c r="R54" s="484">
        <v>1136</v>
      </c>
      <c r="S54" s="484">
        <v>1206</v>
      </c>
      <c r="T54" s="484">
        <v>2322</v>
      </c>
      <c r="U54" s="484">
        <v>2510.25</v>
      </c>
      <c r="V54" s="484">
        <v>1215.3</v>
      </c>
      <c r="W54" s="484">
        <v>1294.9499999999998</v>
      </c>
      <c r="X54" s="604"/>
    </row>
    <row r="55" spans="1:24">
      <c r="B55" s="456">
        <v>6</v>
      </c>
      <c r="C55" s="457" t="s">
        <v>122</v>
      </c>
      <c r="D55" s="455">
        <v>138</v>
      </c>
      <c r="E55" s="455">
        <v>146.25</v>
      </c>
      <c r="F55" s="455">
        <v>498</v>
      </c>
      <c r="G55" s="455">
        <v>532.15</v>
      </c>
      <c r="H55" s="455">
        <v>338</v>
      </c>
      <c r="I55" s="455">
        <v>194.15</v>
      </c>
      <c r="J55" s="602"/>
      <c r="K55" s="455">
        <v>1386</v>
      </c>
      <c r="L55" s="455">
        <v>1477.15</v>
      </c>
      <c r="M55" s="455">
        <v>2905</v>
      </c>
      <c r="N55" s="455">
        <v>3117.5</v>
      </c>
      <c r="O55" s="455">
        <v>1361.4</v>
      </c>
      <c r="P55" s="455">
        <v>1756.1</v>
      </c>
      <c r="Q55" s="602"/>
      <c r="R55" s="484">
        <v>1524</v>
      </c>
      <c r="S55" s="484">
        <v>1623.4</v>
      </c>
      <c r="T55" s="484">
        <v>3403</v>
      </c>
      <c r="U55" s="484">
        <v>3649.65</v>
      </c>
      <c r="V55" s="484">
        <v>1699.4</v>
      </c>
      <c r="W55" s="484">
        <v>1950.25</v>
      </c>
      <c r="X55" s="604"/>
    </row>
    <row r="56" spans="1:24">
      <c r="A56" s="792"/>
      <c r="B56" s="790" t="s">
        <v>46</v>
      </c>
      <c r="C56" s="790"/>
      <c r="D56" s="790">
        <v>838</v>
      </c>
      <c r="E56" s="791">
        <v>881.55</v>
      </c>
      <c r="F56" s="791">
        <v>4126</v>
      </c>
      <c r="G56" s="791">
        <v>4373.3</v>
      </c>
      <c r="H56" s="791">
        <v>2558.85</v>
      </c>
      <c r="I56" s="791">
        <v>1814.45</v>
      </c>
      <c r="J56" s="602"/>
      <c r="K56" s="791">
        <v>8028</v>
      </c>
      <c r="L56" s="791">
        <v>8439.0499999999993</v>
      </c>
      <c r="M56" s="791">
        <v>18581</v>
      </c>
      <c r="N56" s="791">
        <v>19827.650000000001</v>
      </c>
      <c r="O56" s="791">
        <v>8177.25</v>
      </c>
      <c r="P56" s="791">
        <v>11650.4</v>
      </c>
      <c r="Q56" s="602"/>
      <c r="R56" s="450">
        <v>8866</v>
      </c>
      <c r="S56" s="450">
        <v>9320.5999999999985</v>
      </c>
      <c r="T56" s="450">
        <v>22707</v>
      </c>
      <c r="U56" s="450">
        <v>24200.95</v>
      </c>
      <c r="V56" s="450">
        <v>10736.1</v>
      </c>
      <c r="W56" s="450">
        <v>13464.85</v>
      </c>
      <c r="X56" s="604"/>
    </row>
    <row r="57" spans="1:24">
      <c r="B57" s="452">
        <v>15</v>
      </c>
      <c r="C57" s="453" t="s">
        <v>656</v>
      </c>
      <c r="D57" s="455">
        <v>325</v>
      </c>
      <c r="E57" s="455">
        <v>342.4</v>
      </c>
      <c r="F57" s="455">
        <v>1623</v>
      </c>
      <c r="G57" s="455">
        <v>1848.95</v>
      </c>
      <c r="H57" s="455">
        <v>1153.95</v>
      </c>
      <c r="I57" s="455">
        <v>695</v>
      </c>
      <c r="J57" s="602"/>
      <c r="K57" s="455">
        <v>3377</v>
      </c>
      <c r="L57" s="455">
        <v>3545.15</v>
      </c>
      <c r="M57" s="455">
        <v>8544</v>
      </c>
      <c r="N57" s="455">
        <v>9075.4500000000007</v>
      </c>
      <c r="O57" s="455">
        <v>3807.25</v>
      </c>
      <c r="P57" s="455">
        <v>5268.2</v>
      </c>
      <c r="Q57" s="602"/>
      <c r="R57" s="484">
        <v>3702</v>
      </c>
      <c r="S57" s="484">
        <v>3887.55</v>
      </c>
      <c r="T57" s="484">
        <v>10167</v>
      </c>
      <c r="U57" s="484">
        <v>10924.400000000001</v>
      </c>
      <c r="V57" s="484">
        <v>4961.2</v>
      </c>
      <c r="W57" s="484">
        <v>5963.2</v>
      </c>
      <c r="X57" s="604"/>
    </row>
    <row r="58" spans="1:24">
      <c r="B58" s="452">
        <v>27</v>
      </c>
      <c r="C58" s="453" t="s">
        <v>99</v>
      </c>
      <c r="D58" s="455">
        <v>75</v>
      </c>
      <c r="E58" s="455">
        <v>81.7</v>
      </c>
      <c r="F58" s="455">
        <v>312</v>
      </c>
      <c r="G58" s="455">
        <v>334.7</v>
      </c>
      <c r="H58" s="455">
        <v>228.85</v>
      </c>
      <c r="I58" s="455">
        <v>105.85</v>
      </c>
      <c r="J58" s="602"/>
      <c r="K58" s="455">
        <v>957</v>
      </c>
      <c r="L58" s="455">
        <v>1000.7</v>
      </c>
      <c r="M58" s="455">
        <v>1960</v>
      </c>
      <c r="N58" s="455">
        <v>2050.9499999999998</v>
      </c>
      <c r="O58" s="455">
        <v>788.4</v>
      </c>
      <c r="P58" s="455">
        <v>1262.55</v>
      </c>
      <c r="Q58" s="602"/>
      <c r="R58" s="484">
        <v>1032</v>
      </c>
      <c r="S58" s="484">
        <v>1082.4000000000001</v>
      </c>
      <c r="T58" s="484">
        <v>2272</v>
      </c>
      <c r="U58" s="484">
        <v>2385.6499999999996</v>
      </c>
      <c r="V58" s="484">
        <v>1017.25</v>
      </c>
      <c r="W58" s="484">
        <v>1368.3999999999999</v>
      </c>
      <c r="X58" s="604"/>
    </row>
    <row r="59" spans="1:24">
      <c r="B59" s="452">
        <v>32</v>
      </c>
      <c r="C59" s="453" t="s">
        <v>364</v>
      </c>
      <c r="D59" s="455">
        <v>86</v>
      </c>
      <c r="E59" s="455">
        <v>90.65</v>
      </c>
      <c r="F59" s="455">
        <v>703</v>
      </c>
      <c r="G59" s="455">
        <v>629.35</v>
      </c>
      <c r="H59" s="455">
        <v>257.75</v>
      </c>
      <c r="I59" s="455">
        <v>371.6</v>
      </c>
      <c r="J59" s="602"/>
      <c r="K59" s="455">
        <v>1078</v>
      </c>
      <c r="L59" s="455">
        <v>1135.0999999999999</v>
      </c>
      <c r="M59" s="455">
        <v>1976</v>
      </c>
      <c r="N59" s="455">
        <v>2125.65</v>
      </c>
      <c r="O59" s="455">
        <v>887.95</v>
      </c>
      <c r="P59" s="455">
        <v>1237.7</v>
      </c>
      <c r="Q59" s="602"/>
      <c r="R59" s="484">
        <v>1164</v>
      </c>
      <c r="S59" s="484">
        <v>1225.75</v>
      </c>
      <c r="T59" s="484">
        <v>2679</v>
      </c>
      <c r="U59" s="484">
        <v>2755</v>
      </c>
      <c r="V59" s="484">
        <v>1145.7</v>
      </c>
      <c r="W59" s="484">
        <v>1609.3000000000002</v>
      </c>
      <c r="X59" s="604"/>
    </row>
    <row r="60" spans="1:24">
      <c r="B60" s="452">
        <v>36</v>
      </c>
      <c r="C60" s="453" t="s">
        <v>100</v>
      </c>
      <c r="D60" s="455">
        <v>352</v>
      </c>
      <c r="E60" s="455">
        <v>366.8</v>
      </c>
      <c r="F60" s="455">
        <v>1488</v>
      </c>
      <c r="G60" s="455">
        <v>1560.3</v>
      </c>
      <c r="H60" s="455">
        <v>918.3</v>
      </c>
      <c r="I60" s="455">
        <v>642</v>
      </c>
      <c r="J60" s="602"/>
      <c r="K60" s="455">
        <v>2616</v>
      </c>
      <c r="L60" s="455">
        <v>2758.1</v>
      </c>
      <c r="M60" s="455">
        <v>6101</v>
      </c>
      <c r="N60" s="455">
        <v>6575.6</v>
      </c>
      <c r="O60" s="455">
        <v>2693.65</v>
      </c>
      <c r="P60" s="455">
        <v>3881.95</v>
      </c>
      <c r="Q60" s="602"/>
      <c r="R60" s="484">
        <v>2968</v>
      </c>
      <c r="S60" s="484">
        <v>3124.9</v>
      </c>
      <c r="T60" s="484">
        <v>7589</v>
      </c>
      <c r="U60" s="484">
        <v>8135.9000000000005</v>
      </c>
      <c r="V60" s="484">
        <v>3611.95</v>
      </c>
      <c r="W60" s="484">
        <v>4523.95</v>
      </c>
      <c r="X60" s="604"/>
    </row>
    <row r="61" spans="1:24">
      <c r="B61" s="790" t="s">
        <v>365</v>
      </c>
      <c r="C61" s="790"/>
      <c r="D61" s="790">
        <v>3136</v>
      </c>
      <c r="E61" s="791">
        <v>3313.7</v>
      </c>
      <c r="F61" s="791">
        <v>30496</v>
      </c>
      <c r="G61" s="791">
        <v>32936.35</v>
      </c>
      <c r="H61" s="791">
        <v>17460.900000000001</v>
      </c>
      <c r="I61" s="791">
        <v>15475.45</v>
      </c>
      <c r="J61" s="602"/>
      <c r="K61" s="791">
        <v>25104</v>
      </c>
      <c r="L61" s="791">
        <v>26299.599999999999</v>
      </c>
      <c r="M61" s="791">
        <v>119379</v>
      </c>
      <c r="N61" s="791">
        <v>125383.4</v>
      </c>
      <c r="O61" s="791">
        <v>59503.45</v>
      </c>
      <c r="P61" s="791">
        <v>65879.95</v>
      </c>
      <c r="Q61" s="602"/>
      <c r="R61" s="450">
        <v>28240</v>
      </c>
      <c r="S61" s="450">
        <v>29613.3</v>
      </c>
      <c r="T61" s="450">
        <v>149875</v>
      </c>
      <c r="U61" s="450">
        <v>158319.75</v>
      </c>
      <c r="V61" s="450">
        <v>76964.350000000006</v>
      </c>
      <c r="W61" s="450">
        <v>81355.399999999994</v>
      </c>
      <c r="X61" s="604"/>
    </row>
    <row r="62" spans="1:24">
      <c r="B62" s="462">
        <v>28</v>
      </c>
      <c r="C62" s="463" t="s">
        <v>366</v>
      </c>
      <c r="D62" s="454">
        <v>3136</v>
      </c>
      <c r="E62" s="454">
        <v>3313.7</v>
      </c>
      <c r="F62" s="454">
        <v>30496</v>
      </c>
      <c r="G62" s="454">
        <v>32936.35</v>
      </c>
      <c r="H62" s="454">
        <v>17460.900000000001</v>
      </c>
      <c r="I62" s="454">
        <v>15475.45</v>
      </c>
      <c r="J62" s="602"/>
      <c r="K62" s="454">
        <v>25104</v>
      </c>
      <c r="L62" s="454">
        <v>26299.599999999999</v>
      </c>
      <c r="M62" s="454">
        <v>119379</v>
      </c>
      <c r="N62" s="454">
        <v>125383.4</v>
      </c>
      <c r="O62" s="454">
        <v>59503.45</v>
      </c>
      <c r="P62" s="454">
        <v>65879.95</v>
      </c>
      <c r="Q62" s="602"/>
      <c r="R62" s="484">
        <v>28240</v>
      </c>
      <c r="S62" s="484">
        <v>29613.3</v>
      </c>
      <c r="T62" s="484">
        <v>149875</v>
      </c>
      <c r="U62" s="484">
        <v>158319.75</v>
      </c>
      <c r="V62" s="484">
        <v>76964.350000000006</v>
      </c>
      <c r="W62" s="484">
        <v>81355.399999999994</v>
      </c>
      <c r="X62" s="604"/>
    </row>
    <row r="63" spans="1:24">
      <c r="B63" s="790" t="s">
        <v>367</v>
      </c>
      <c r="C63" s="790"/>
      <c r="D63" s="790">
        <v>291</v>
      </c>
      <c r="E63" s="791">
        <v>316.3</v>
      </c>
      <c r="F63" s="791">
        <v>1496</v>
      </c>
      <c r="G63" s="791">
        <v>1611.3</v>
      </c>
      <c r="H63" s="791">
        <v>1050.1500000000001</v>
      </c>
      <c r="I63" s="791">
        <v>561.15</v>
      </c>
      <c r="J63" s="602"/>
      <c r="K63" s="791">
        <v>3484</v>
      </c>
      <c r="L63" s="791">
        <v>3686.75</v>
      </c>
      <c r="M63" s="791">
        <v>9069</v>
      </c>
      <c r="N63" s="791">
        <v>9705.6</v>
      </c>
      <c r="O63" s="791">
        <v>4045.15</v>
      </c>
      <c r="P63" s="791">
        <v>5660.45</v>
      </c>
      <c r="Q63" s="602"/>
      <c r="R63" s="450">
        <v>3775</v>
      </c>
      <c r="S63" s="450">
        <v>4003.05</v>
      </c>
      <c r="T63" s="450">
        <v>10565</v>
      </c>
      <c r="U63" s="450">
        <v>11316.9</v>
      </c>
      <c r="V63" s="450">
        <v>5095.3</v>
      </c>
      <c r="W63" s="450">
        <v>6221.5999999999995</v>
      </c>
      <c r="X63" s="604"/>
    </row>
    <row r="64" spans="1:24">
      <c r="B64" s="459">
        <v>30</v>
      </c>
      <c r="C64" s="460" t="s">
        <v>368</v>
      </c>
      <c r="D64" s="454">
        <v>291</v>
      </c>
      <c r="E64" s="454">
        <v>316.3</v>
      </c>
      <c r="F64" s="454">
        <v>1496</v>
      </c>
      <c r="G64" s="454">
        <v>1611.3</v>
      </c>
      <c r="H64" s="454">
        <v>1050.1500000000001</v>
      </c>
      <c r="I64" s="454">
        <v>561.15</v>
      </c>
      <c r="J64" s="602"/>
      <c r="K64" s="454">
        <v>3484</v>
      </c>
      <c r="L64" s="454">
        <v>3686.75</v>
      </c>
      <c r="M64" s="454">
        <v>9069</v>
      </c>
      <c r="N64" s="454">
        <v>9705.6</v>
      </c>
      <c r="O64" s="454">
        <v>4045.15</v>
      </c>
      <c r="P64" s="454">
        <v>5660.45</v>
      </c>
      <c r="Q64" s="602"/>
      <c r="R64" s="484">
        <v>3775</v>
      </c>
      <c r="S64" s="484">
        <v>4003.05</v>
      </c>
      <c r="T64" s="484">
        <v>10565</v>
      </c>
      <c r="U64" s="484">
        <v>11316.9</v>
      </c>
      <c r="V64" s="484">
        <v>5095.3</v>
      </c>
      <c r="W64" s="484">
        <v>6221.5999999999995</v>
      </c>
      <c r="X64" s="604"/>
    </row>
    <row r="65" spans="2:24">
      <c r="B65" s="790" t="s">
        <v>49</v>
      </c>
      <c r="C65" s="790"/>
      <c r="D65" s="790">
        <v>252</v>
      </c>
      <c r="E65" s="791">
        <v>261.60000000000002</v>
      </c>
      <c r="F65" s="791">
        <v>1536</v>
      </c>
      <c r="G65" s="791">
        <v>1572.75</v>
      </c>
      <c r="H65" s="791">
        <v>1096.2</v>
      </c>
      <c r="I65" s="791">
        <v>476.55</v>
      </c>
      <c r="J65" s="602"/>
      <c r="K65" s="791">
        <v>1381</v>
      </c>
      <c r="L65" s="791">
        <v>1469.15</v>
      </c>
      <c r="M65" s="791">
        <v>3896</v>
      </c>
      <c r="N65" s="791">
        <v>4172.8</v>
      </c>
      <c r="O65" s="791">
        <v>1835.45</v>
      </c>
      <c r="P65" s="791">
        <v>2337.35</v>
      </c>
      <c r="Q65" s="602"/>
      <c r="R65" s="450">
        <v>1633</v>
      </c>
      <c r="S65" s="450">
        <v>1730.75</v>
      </c>
      <c r="T65" s="450">
        <v>5432</v>
      </c>
      <c r="U65" s="450">
        <v>5745.55</v>
      </c>
      <c r="V65" s="450">
        <v>2931.65</v>
      </c>
      <c r="W65" s="450">
        <v>2813.9</v>
      </c>
      <c r="X65" s="604"/>
    </row>
    <row r="66" spans="2:24">
      <c r="B66" s="797">
        <v>31</v>
      </c>
      <c r="C66" s="798" t="s">
        <v>369</v>
      </c>
      <c r="D66" s="799">
        <v>252</v>
      </c>
      <c r="E66" s="799">
        <v>261.60000000000002</v>
      </c>
      <c r="F66" s="799">
        <v>1536</v>
      </c>
      <c r="G66" s="799">
        <v>1572.75</v>
      </c>
      <c r="H66" s="799">
        <v>1096.2</v>
      </c>
      <c r="I66" s="799">
        <v>476.55</v>
      </c>
      <c r="J66" s="602"/>
      <c r="K66" s="454">
        <v>1381</v>
      </c>
      <c r="L66" s="454">
        <v>1469.15</v>
      </c>
      <c r="M66" s="454">
        <v>3896</v>
      </c>
      <c r="N66" s="454">
        <v>4172.8</v>
      </c>
      <c r="O66" s="454">
        <v>1835.45</v>
      </c>
      <c r="P66" s="454">
        <v>2337.35</v>
      </c>
      <c r="Q66" s="602"/>
      <c r="R66" s="484">
        <v>1633</v>
      </c>
      <c r="S66" s="484">
        <v>1730.75</v>
      </c>
      <c r="T66" s="484">
        <v>5432</v>
      </c>
      <c r="U66" s="484">
        <v>5745.55</v>
      </c>
      <c r="V66" s="484">
        <v>2931.65</v>
      </c>
      <c r="W66" s="484">
        <v>2813.9</v>
      </c>
      <c r="X66" s="604"/>
    </row>
    <row r="67" spans="2:24">
      <c r="B67" s="790" t="s">
        <v>75</v>
      </c>
      <c r="C67" s="790"/>
      <c r="D67" s="790">
        <v>1228</v>
      </c>
      <c r="E67" s="791">
        <v>1292.05</v>
      </c>
      <c r="F67" s="791">
        <v>7564</v>
      </c>
      <c r="G67" s="791">
        <v>7822.7</v>
      </c>
      <c r="H67" s="791">
        <v>5466.75</v>
      </c>
      <c r="I67" s="791">
        <v>2355.9499999999998</v>
      </c>
      <c r="J67" s="602"/>
      <c r="K67" s="791">
        <v>6423</v>
      </c>
      <c r="L67" s="791">
        <v>6733.65</v>
      </c>
      <c r="M67" s="791">
        <v>17482</v>
      </c>
      <c r="N67" s="791">
        <v>18342.3</v>
      </c>
      <c r="O67" s="791">
        <v>8160.45</v>
      </c>
      <c r="P67" s="791">
        <v>10181.85</v>
      </c>
      <c r="Q67" s="602"/>
      <c r="R67" s="450">
        <v>7651</v>
      </c>
      <c r="S67" s="450">
        <v>8025.7</v>
      </c>
      <c r="T67" s="450">
        <v>25046</v>
      </c>
      <c r="U67" s="450">
        <v>26165</v>
      </c>
      <c r="V67" s="450">
        <v>13627.2</v>
      </c>
      <c r="W67" s="450">
        <v>12537.8</v>
      </c>
      <c r="X67" s="604"/>
    </row>
    <row r="68" spans="2:24">
      <c r="B68" s="452">
        <v>1</v>
      </c>
      <c r="C68" s="453" t="s">
        <v>370</v>
      </c>
      <c r="D68" s="455">
        <v>237</v>
      </c>
      <c r="E68" s="455">
        <v>248</v>
      </c>
      <c r="F68" s="455">
        <v>1608</v>
      </c>
      <c r="G68" s="455">
        <v>1628.7</v>
      </c>
      <c r="H68" s="455">
        <v>1202.8499999999999</v>
      </c>
      <c r="I68" s="455">
        <v>425.85</v>
      </c>
      <c r="J68" s="602"/>
      <c r="K68" s="455">
        <v>893</v>
      </c>
      <c r="L68" s="455">
        <v>935.35</v>
      </c>
      <c r="M68" s="455">
        <v>2197</v>
      </c>
      <c r="N68" s="455">
        <v>2294.5</v>
      </c>
      <c r="O68" s="455">
        <v>986.7</v>
      </c>
      <c r="P68" s="455">
        <v>1307.8</v>
      </c>
      <c r="Q68" s="602"/>
      <c r="R68" s="484">
        <v>1130</v>
      </c>
      <c r="S68" s="484">
        <v>1183.3499999999999</v>
      </c>
      <c r="T68" s="484">
        <v>3805</v>
      </c>
      <c r="U68" s="484">
        <v>3923.2</v>
      </c>
      <c r="V68" s="484">
        <v>2189.5500000000002</v>
      </c>
      <c r="W68" s="484">
        <v>1733.65</v>
      </c>
      <c r="X68" s="604"/>
    </row>
    <row r="69" spans="2:24">
      <c r="B69" s="452">
        <v>20</v>
      </c>
      <c r="C69" s="453" t="s">
        <v>371</v>
      </c>
      <c r="D69" s="455">
        <v>398</v>
      </c>
      <c r="E69" s="455">
        <v>427</v>
      </c>
      <c r="F69" s="455">
        <v>2641</v>
      </c>
      <c r="G69" s="455">
        <v>2785.05</v>
      </c>
      <c r="H69" s="455">
        <v>1953</v>
      </c>
      <c r="I69" s="455">
        <v>832.05</v>
      </c>
      <c r="J69" s="602"/>
      <c r="K69" s="455">
        <v>1863</v>
      </c>
      <c r="L69" s="455">
        <v>1950.8</v>
      </c>
      <c r="M69" s="455">
        <v>4731</v>
      </c>
      <c r="N69" s="455">
        <v>4883.3</v>
      </c>
      <c r="O69" s="455">
        <v>2126.1</v>
      </c>
      <c r="P69" s="455">
        <v>2757.2</v>
      </c>
      <c r="Q69" s="602"/>
      <c r="R69" s="484">
        <v>2261</v>
      </c>
      <c r="S69" s="484">
        <v>2377.8000000000002</v>
      </c>
      <c r="T69" s="484">
        <v>7372</v>
      </c>
      <c r="U69" s="484">
        <v>7668.35</v>
      </c>
      <c r="V69" s="484">
        <v>4079.1</v>
      </c>
      <c r="W69" s="484">
        <v>3589.25</v>
      </c>
      <c r="X69" s="604"/>
    </row>
    <row r="70" spans="2:24">
      <c r="B70" s="452">
        <v>48</v>
      </c>
      <c r="C70" s="453" t="s">
        <v>666</v>
      </c>
      <c r="D70" s="455">
        <v>593</v>
      </c>
      <c r="E70" s="455">
        <v>617.04999999999995</v>
      </c>
      <c r="F70" s="455">
        <v>3315</v>
      </c>
      <c r="G70" s="455">
        <v>3408.95</v>
      </c>
      <c r="H70" s="455">
        <v>2310.9</v>
      </c>
      <c r="I70" s="455">
        <v>1098.05</v>
      </c>
      <c r="J70" s="602"/>
      <c r="K70" s="455">
        <v>3667</v>
      </c>
      <c r="L70" s="455">
        <v>3847.5</v>
      </c>
      <c r="M70" s="455">
        <v>10554</v>
      </c>
      <c r="N70" s="455">
        <v>11164.5</v>
      </c>
      <c r="O70" s="455">
        <v>5047.6499999999996</v>
      </c>
      <c r="P70" s="455">
        <v>6116.85</v>
      </c>
      <c r="Q70" s="602"/>
      <c r="R70" s="484">
        <v>4260</v>
      </c>
      <c r="S70" s="484">
        <v>4464.55</v>
      </c>
      <c r="T70" s="484">
        <v>13869</v>
      </c>
      <c r="U70" s="484">
        <v>14573.45</v>
      </c>
      <c r="V70" s="484">
        <v>7358.5499999999993</v>
      </c>
      <c r="W70" s="484">
        <v>7214.9000000000005</v>
      </c>
      <c r="X70" s="604"/>
    </row>
    <row r="71" spans="2:24">
      <c r="B71" s="790" t="s">
        <v>50</v>
      </c>
      <c r="C71" s="790"/>
      <c r="D71" s="790">
        <v>111</v>
      </c>
      <c r="E71" s="791">
        <v>118.55</v>
      </c>
      <c r="F71" s="791">
        <v>592</v>
      </c>
      <c r="G71" s="791">
        <v>628.5</v>
      </c>
      <c r="H71" s="791">
        <v>405.1</v>
      </c>
      <c r="I71" s="791">
        <v>223.4</v>
      </c>
      <c r="J71" s="602"/>
      <c r="K71" s="791">
        <v>1014</v>
      </c>
      <c r="L71" s="791">
        <v>1061.95</v>
      </c>
      <c r="M71" s="791">
        <v>2497</v>
      </c>
      <c r="N71" s="791">
        <v>2633.9</v>
      </c>
      <c r="O71" s="791">
        <v>1091.95</v>
      </c>
      <c r="P71" s="791">
        <v>1541.95</v>
      </c>
      <c r="Q71" s="602"/>
      <c r="R71" s="450">
        <v>1125</v>
      </c>
      <c r="S71" s="450">
        <v>1180.5</v>
      </c>
      <c r="T71" s="450">
        <v>3089</v>
      </c>
      <c r="U71" s="450">
        <v>3262.4</v>
      </c>
      <c r="V71" s="450">
        <v>1497.0500000000002</v>
      </c>
      <c r="W71" s="450">
        <v>1765.3500000000001</v>
      </c>
      <c r="X71" s="604"/>
    </row>
    <row r="72" spans="2:24">
      <c r="B72" s="459">
        <v>26</v>
      </c>
      <c r="C72" s="460" t="s">
        <v>372</v>
      </c>
      <c r="D72" s="454">
        <v>111</v>
      </c>
      <c r="E72" s="454">
        <v>118.55</v>
      </c>
      <c r="F72" s="454">
        <v>592</v>
      </c>
      <c r="G72" s="454">
        <v>628.5</v>
      </c>
      <c r="H72" s="454">
        <v>405.1</v>
      </c>
      <c r="I72" s="454">
        <v>223.4</v>
      </c>
      <c r="J72" s="602"/>
      <c r="K72" s="454">
        <v>1014</v>
      </c>
      <c r="L72" s="454">
        <v>1061.95</v>
      </c>
      <c r="M72" s="454">
        <v>2497</v>
      </c>
      <c r="N72" s="454">
        <v>2633.9</v>
      </c>
      <c r="O72" s="454">
        <v>1091.95</v>
      </c>
      <c r="P72" s="454">
        <v>1541.95</v>
      </c>
      <c r="Q72" s="602"/>
      <c r="R72" s="484">
        <v>1125</v>
      </c>
      <c r="S72" s="484">
        <v>1180.5</v>
      </c>
      <c r="T72" s="484">
        <v>3089</v>
      </c>
      <c r="U72" s="484">
        <v>3262.4</v>
      </c>
      <c r="V72" s="484">
        <v>1497.0500000000002</v>
      </c>
      <c r="W72" s="484">
        <v>1765.3500000000001</v>
      </c>
      <c r="X72" s="604"/>
    </row>
    <row r="73" spans="2:24">
      <c r="B73" s="793">
        <v>51</v>
      </c>
      <c r="C73" s="790" t="s">
        <v>373</v>
      </c>
      <c r="D73" s="790">
        <v>46</v>
      </c>
      <c r="E73" s="791">
        <v>48.25</v>
      </c>
      <c r="F73" s="791">
        <v>119</v>
      </c>
      <c r="G73" s="791">
        <v>127.25</v>
      </c>
      <c r="H73" s="791">
        <v>86.65</v>
      </c>
      <c r="I73" s="791">
        <v>40.6</v>
      </c>
      <c r="J73" s="602"/>
      <c r="K73" s="791">
        <v>309</v>
      </c>
      <c r="L73" s="791">
        <v>329.35</v>
      </c>
      <c r="M73" s="791">
        <v>626</v>
      </c>
      <c r="N73" s="791">
        <v>663.7</v>
      </c>
      <c r="O73" s="791">
        <v>412.5</v>
      </c>
      <c r="P73" s="791">
        <v>251.2</v>
      </c>
      <c r="Q73" s="602"/>
      <c r="R73" s="450">
        <v>355</v>
      </c>
      <c r="S73" s="450">
        <v>377.6</v>
      </c>
      <c r="T73" s="450">
        <v>745</v>
      </c>
      <c r="U73" s="450">
        <v>790.95</v>
      </c>
      <c r="V73" s="450">
        <v>499.15</v>
      </c>
      <c r="W73" s="450">
        <v>291.8</v>
      </c>
      <c r="X73" s="604"/>
    </row>
    <row r="74" spans="2:24" ht="15.75" thickBot="1">
      <c r="B74" s="794">
        <v>52</v>
      </c>
      <c r="C74" s="795" t="s">
        <v>374</v>
      </c>
      <c r="D74" s="795">
        <v>18</v>
      </c>
      <c r="E74" s="796">
        <v>18.2</v>
      </c>
      <c r="F74" s="796">
        <v>45</v>
      </c>
      <c r="G74" s="796">
        <v>47.5</v>
      </c>
      <c r="H74" s="796">
        <v>27.6</v>
      </c>
      <c r="I74" s="796">
        <v>19.899999999999999</v>
      </c>
      <c r="J74" s="602"/>
      <c r="K74" s="796">
        <v>346</v>
      </c>
      <c r="L74" s="796">
        <v>357.25</v>
      </c>
      <c r="M74" s="796">
        <v>731</v>
      </c>
      <c r="N74" s="796">
        <v>770.2</v>
      </c>
      <c r="O74" s="796">
        <v>527.95000000000005</v>
      </c>
      <c r="P74" s="796">
        <v>242.25</v>
      </c>
      <c r="Q74" s="602"/>
      <c r="R74" s="467">
        <v>364</v>
      </c>
      <c r="S74" s="467">
        <v>375.45</v>
      </c>
      <c r="T74" s="467">
        <v>776</v>
      </c>
      <c r="U74" s="467">
        <v>817.7</v>
      </c>
      <c r="V74" s="467">
        <v>555.55000000000007</v>
      </c>
      <c r="W74" s="467">
        <v>262.14999999999998</v>
      </c>
      <c r="X74" s="604"/>
    </row>
    <row r="75" spans="2:24" ht="21.75" thickBot="1">
      <c r="B75" s="1143" t="s">
        <v>355</v>
      </c>
      <c r="C75" s="1143"/>
      <c r="D75" s="983">
        <v>18423</v>
      </c>
      <c r="E75" s="983">
        <v>19381.149999999998</v>
      </c>
      <c r="F75" s="983">
        <v>123048</v>
      </c>
      <c r="G75" s="983">
        <v>130607.04999999999</v>
      </c>
      <c r="H75" s="983">
        <v>76029.599999999991</v>
      </c>
      <c r="I75" s="983">
        <v>54577.45</v>
      </c>
      <c r="J75" s="984">
        <v>0</v>
      </c>
      <c r="K75" s="983">
        <v>160106</v>
      </c>
      <c r="L75" s="983">
        <v>167373.45000000001</v>
      </c>
      <c r="M75" s="983">
        <v>605861</v>
      </c>
      <c r="N75" s="983">
        <v>622103.75</v>
      </c>
      <c r="O75" s="983">
        <v>290766.45</v>
      </c>
      <c r="P75" s="983">
        <v>331337.30000000005</v>
      </c>
      <c r="Q75" s="984">
        <v>0</v>
      </c>
      <c r="R75" s="983">
        <v>178529</v>
      </c>
      <c r="S75" s="983">
        <v>186754.6</v>
      </c>
      <c r="T75" s="983">
        <v>728909</v>
      </c>
      <c r="U75" s="983">
        <v>752710.80000000016</v>
      </c>
      <c r="V75" s="983">
        <v>366796.05</v>
      </c>
      <c r="W75" s="983">
        <v>385914.75000000006</v>
      </c>
      <c r="X75" s="604"/>
    </row>
    <row r="76" spans="2:24">
      <c r="D76" s="477"/>
      <c r="E76" s="477"/>
      <c r="F76" s="477"/>
      <c r="G76" s="477"/>
      <c r="H76" s="477"/>
      <c r="I76" s="477"/>
      <c r="K76" s="477"/>
      <c r="L76" s="477"/>
      <c r="M76" s="477"/>
      <c r="N76" s="477"/>
      <c r="O76" s="477"/>
      <c r="P76" s="477"/>
    </row>
    <row r="77" spans="2:24">
      <c r="D77" s="477"/>
      <c r="E77" s="477"/>
      <c r="F77" s="477"/>
      <c r="G77" s="477"/>
      <c r="H77" s="477"/>
      <c r="I77" s="477"/>
      <c r="K77" s="477"/>
      <c r="L77" s="477"/>
      <c r="M77" s="477"/>
      <c r="N77" s="477"/>
      <c r="O77" s="477"/>
      <c r="P77" s="477"/>
      <c r="W77" s="844"/>
    </row>
    <row r="78" spans="2:24">
      <c r="D78" s="477"/>
      <c r="E78" s="477"/>
      <c r="F78" s="477"/>
      <c r="G78" s="477"/>
      <c r="H78" s="477"/>
      <c r="I78" s="477"/>
      <c r="K78" s="477"/>
      <c r="L78" s="477"/>
      <c r="M78" s="477"/>
      <c r="N78" s="845"/>
      <c r="O78" s="477"/>
      <c r="P78" s="477"/>
    </row>
    <row r="79" spans="2:24">
      <c r="D79" s="477"/>
      <c r="E79" s="477"/>
      <c r="F79" s="477"/>
      <c r="G79" s="477"/>
      <c r="H79" s="477"/>
      <c r="I79" s="477"/>
      <c r="K79" s="477"/>
      <c r="L79" s="477"/>
      <c r="M79" s="477"/>
      <c r="N79" s="477"/>
      <c r="O79" s="477"/>
      <c r="P79" s="477"/>
    </row>
  </sheetData>
  <mergeCells count="16">
    <mergeCell ref="B75:C75"/>
    <mergeCell ref="B1:W1"/>
    <mergeCell ref="B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AD97"/>
  <sheetViews>
    <sheetView showGridLines="0" showRowColHeaders="0" zoomScale="70" zoomScaleNormal="70" workbookViewId="0">
      <pane xSplit="3" ySplit="5" topLeftCell="D67" activePane="bottomRight" state="frozen"/>
      <selection activeCell="K38" sqref="K38"/>
      <selection pane="topRight" activeCell="K38" sqref="K38"/>
      <selection pane="bottomLeft" activeCell="K38" sqref="K38"/>
      <selection pane="bottomRight" activeCell="H109" sqref="H109"/>
    </sheetView>
  </sheetViews>
  <sheetFormatPr baseColWidth="10" defaultRowHeight="15"/>
  <cols>
    <col min="1" max="1" width="3.28515625" style="332" customWidth="1"/>
    <col min="2" max="2" width="4.7109375" style="473" customWidth="1"/>
    <col min="3" max="3" width="70.85546875" style="466" customWidth="1"/>
    <col min="4" max="7" width="16.7109375" style="466" customWidth="1"/>
    <col min="8" max="8" width="14.42578125" style="466" customWidth="1"/>
    <col min="9" max="9" width="17.140625" style="466" customWidth="1"/>
    <col min="10" max="10" width="2.28515625" style="465" customWidth="1"/>
    <col min="11" max="14" width="16.7109375" style="466" customWidth="1"/>
    <col min="15" max="16" width="14.42578125" style="466" customWidth="1"/>
    <col min="17" max="17" width="2.28515625" style="465" customWidth="1"/>
    <col min="18" max="21" width="16.7109375" style="466" customWidth="1"/>
    <col min="22" max="23" width="14.42578125" style="466" customWidth="1"/>
    <col min="24" max="29" width="11.42578125" style="445"/>
    <col min="30" max="16384" width="11.42578125" style="466"/>
  </cols>
  <sheetData>
    <row r="1" spans="1:30" s="445" customFormat="1" ht="26.25">
      <c r="A1" s="332"/>
      <c r="B1" s="468"/>
      <c r="C1" s="1144" t="s">
        <v>351</v>
      </c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  <c r="V1" s="1144"/>
      <c r="W1" s="1144"/>
      <c r="AD1" s="466"/>
    </row>
    <row r="2" spans="1:30" s="445" customFormat="1" ht="31.5" customHeight="1">
      <c r="A2" s="442"/>
      <c r="B2" s="468"/>
      <c r="C2" s="1146" t="s">
        <v>632</v>
      </c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  <c r="T2" s="1146"/>
      <c r="U2" s="1146"/>
      <c r="V2" s="1146"/>
      <c r="W2" s="1146"/>
      <c r="AD2" s="466"/>
    </row>
    <row r="3" spans="1:30" s="445" customFormat="1" ht="38.25" customHeight="1">
      <c r="A3" s="442"/>
      <c r="B3" s="1161" t="s">
        <v>375</v>
      </c>
      <c r="C3" s="1161"/>
      <c r="D3" s="1154" t="s">
        <v>353</v>
      </c>
      <c r="E3" s="1154"/>
      <c r="F3" s="1154"/>
      <c r="G3" s="1154"/>
      <c r="H3" s="1154"/>
      <c r="I3" s="1154"/>
      <c r="J3" s="446"/>
      <c r="K3" s="1154" t="s">
        <v>354</v>
      </c>
      <c r="L3" s="1154"/>
      <c r="M3" s="1154"/>
      <c r="N3" s="1154"/>
      <c r="O3" s="1154"/>
      <c r="P3" s="1155"/>
      <c r="Q3" s="446"/>
      <c r="R3" s="1154" t="s">
        <v>355</v>
      </c>
      <c r="S3" s="1154"/>
      <c r="T3" s="1154"/>
      <c r="U3" s="1154"/>
      <c r="V3" s="1154"/>
      <c r="W3" s="1155"/>
    </row>
    <row r="4" spans="1:30" s="445" customFormat="1" ht="38.25" customHeight="1">
      <c r="A4" s="442"/>
      <c r="B4" s="1161"/>
      <c r="C4" s="1161"/>
      <c r="D4" s="1157" t="s">
        <v>356</v>
      </c>
      <c r="E4" s="1162"/>
      <c r="F4" s="1162" t="s">
        <v>526</v>
      </c>
      <c r="G4" s="1162"/>
      <c r="H4" s="1158" t="s">
        <v>626</v>
      </c>
      <c r="I4" s="1159"/>
      <c r="J4" s="447"/>
      <c r="K4" s="1157" t="s">
        <v>356</v>
      </c>
      <c r="L4" s="1162"/>
      <c r="M4" s="1162" t="s">
        <v>526</v>
      </c>
      <c r="N4" s="1162"/>
      <c r="O4" s="1158" t="s">
        <v>626</v>
      </c>
      <c r="P4" s="1159"/>
      <c r="Q4" s="448"/>
      <c r="R4" s="1162" t="s">
        <v>356</v>
      </c>
      <c r="S4" s="1162"/>
      <c r="T4" s="1162" t="s">
        <v>526</v>
      </c>
      <c r="U4" s="1162"/>
      <c r="V4" s="1158" t="s">
        <v>626</v>
      </c>
      <c r="W4" s="1159"/>
    </row>
    <row r="5" spans="1:30" s="445" customFormat="1" ht="38.25" customHeight="1">
      <c r="A5" s="443"/>
      <c r="B5" s="1161"/>
      <c r="C5" s="1161"/>
      <c r="D5" s="843" t="s">
        <v>650</v>
      </c>
      <c r="E5" s="628" t="s">
        <v>651</v>
      </c>
      <c r="F5" s="843" t="s">
        <v>650</v>
      </c>
      <c r="G5" s="628" t="s">
        <v>651</v>
      </c>
      <c r="H5" s="628" t="s">
        <v>87</v>
      </c>
      <c r="I5" s="607" t="s">
        <v>88</v>
      </c>
      <c r="J5" s="448"/>
      <c r="K5" s="843" t="s">
        <v>650</v>
      </c>
      <c r="L5" s="628" t="s">
        <v>651</v>
      </c>
      <c r="M5" s="843" t="s">
        <v>650</v>
      </c>
      <c r="N5" s="628" t="s">
        <v>651</v>
      </c>
      <c r="O5" s="607" t="s">
        <v>87</v>
      </c>
      <c r="P5" s="607" t="s">
        <v>88</v>
      </c>
      <c r="Q5" s="448"/>
      <c r="R5" s="843" t="s">
        <v>650</v>
      </c>
      <c r="S5" s="628" t="s">
        <v>651</v>
      </c>
      <c r="T5" s="843" t="s">
        <v>650</v>
      </c>
      <c r="U5" s="628" t="s">
        <v>651</v>
      </c>
      <c r="V5" s="607" t="s">
        <v>87</v>
      </c>
      <c r="W5" s="607" t="s">
        <v>88</v>
      </c>
    </row>
    <row r="6" spans="1:30" s="472" customFormat="1" ht="18" customHeight="1">
      <c r="A6" s="443"/>
      <c r="B6" s="800" t="s">
        <v>252</v>
      </c>
      <c r="C6" s="801" t="s">
        <v>376</v>
      </c>
      <c r="D6" s="469">
        <v>39</v>
      </c>
      <c r="E6" s="469">
        <v>40.549999999999997</v>
      </c>
      <c r="F6" s="469">
        <v>88</v>
      </c>
      <c r="G6" s="469">
        <v>93.2</v>
      </c>
      <c r="H6" s="469">
        <v>55.85</v>
      </c>
      <c r="I6" s="469">
        <v>37.35</v>
      </c>
      <c r="J6" s="470"/>
      <c r="K6" s="469">
        <v>231</v>
      </c>
      <c r="L6" s="469">
        <v>249.7</v>
      </c>
      <c r="M6" s="469">
        <v>578</v>
      </c>
      <c r="N6" s="469">
        <v>618.35</v>
      </c>
      <c r="O6" s="469">
        <v>397.35</v>
      </c>
      <c r="P6" s="469">
        <v>221</v>
      </c>
      <c r="Q6" s="471"/>
      <c r="R6" s="469">
        <v>270</v>
      </c>
      <c r="S6" s="469">
        <v>290.25</v>
      </c>
      <c r="T6" s="469">
        <v>666</v>
      </c>
      <c r="U6" s="469">
        <v>711.55000000000007</v>
      </c>
      <c r="V6" s="469">
        <v>453.20000000000005</v>
      </c>
      <c r="W6" s="469">
        <v>258.35000000000002</v>
      </c>
    </row>
    <row r="7" spans="1:30" ht="15.75">
      <c r="B7" s="802" t="s">
        <v>253</v>
      </c>
      <c r="C7" s="803" t="s">
        <v>377</v>
      </c>
      <c r="D7" s="596">
        <v>7</v>
      </c>
      <c r="E7" s="596">
        <v>7.5</v>
      </c>
      <c r="F7" s="469">
        <v>23</v>
      </c>
      <c r="G7" s="596">
        <v>24.35</v>
      </c>
      <c r="H7" s="596">
        <v>17.3</v>
      </c>
      <c r="I7" s="596">
        <v>7.05</v>
      </c>
      <c r="J7" s="597"/>
      <c r="K7" s="596">
        <v>20</v>
      </c>
      <c r="L7" s="596">
        <v>21.8</v>
      </c>
      <c r="M7" s="469">
        <v>36</v>
      </c>
      <c r="N7" s="596">
        <v>37.799999999999997</v>
      </c>
      <c r="O7" s="596">
        <v>30.85</v>
      </c>
      <c r="P7" s="596">
        <v>6.95</v>
      </c>
      <c r="Q7" s="597"/>
      <c r="R7" s="469">
        <v>27</v>
      </c>
      <c r="S7" s="469">
        <v>29.3</v>
      </c>
      <c r="T7" s="469">
        <v>59</v>
      </c>
      <c r="U7" s="469">
        <v>62.15</v>
      </c>
      <c r="V7" s="469">
        <v>48.150000000000006</v>
      </c>
      <c r="W7" s="469">
        <v>14</v>
      </c>
    </row>
    <row r="8" spans="1:30" ht="15.75">
      <c r="B8" s="802" t="s">
        <v>254</v>
      </c>
      <c r="C8" s="803" t="s">
        <v>378</v>
      </c>
      <c r="D8" s="596">
        <v>7</v>
      </c>
      <c r="E8" s="596">
        <v>9.1</v>
      </c>
      <c r="F8" s="469">
        <v>39</v>
      </c>
      <c r="G8" s="596">
        <v>41.2</v>
      </c>
      <c r="H8" s="596">
        <v>34.75</v>
      </c>
      <c r="I8" s="596">
        <v>6.45</v>
      </c>
      <c r="J8" s="597"/>
      <c r="K8" s="596">
        <v>47</v>
      </c>
      <c r="L8" s="596">
        <v>54.5</v>
      </c>
      <c r="M8" s="469">
        <v>105</v>
      </c>
      <c r="N8" s="596">
        <v>118.35</v>
      </c>
      <c r="O8" s="596">
        <v>91.45</v>
      </c>
      <c r="P8" s="596">
        <v>26.9</v>
      </c>
      <c r="Q8" s="597"/>
      <c r="R8" s="469">
        <v>54</v>
      </c>
      <c r="S8" s="469">
        <v>63.6</v>
      </c>
      <c r="T8" s="469">
        <v>144</v>
      </c>
      <c r="U8" s="469">
        <v>159.55000000000001</v>
      </c>
      <c r="V8" s="469">
        <v>126.2</v>
      </c>
      <c r="W8" s="469">
        <v>33.35</v>
      </c>
    </row>
    <row r="9" spans="1:30" ht="15.75">
      <c r="B9" s="802" t="s">
        <v>255</v>
      </c>
      <c r="C9" s="803" t="s">
        <v>379</v>
      </c>
      <c r="D9" s="596">
        <v>2</v>
      </c>
      <c r="E9" s="596">
        <v>2</v>
      </c>
      <c r="F9" s="469">
        <v>2</v>
      </c>
      <c r="G9" s="596">
        <v>2</v>
      </c>
      <c r="H9" s="596">
        <v>2</v>
      </c>
      <c r="I9" s="596">
        <v>0</v>
      </c>
      <c r="J9" s="597"/>
      <c r="K9" s="596">
        <v>1</v>
      </c>
      <c r="L9" s="596">
        <v>1</v>
      </c>
      <c r="M9" s="469">
        <v>3</v>
      </c>
      <c r="N9" s="596">
        <v>3</v>
      </c>
      <c r="O9" s="596">
        <v>2</v>
      </c>
      <c r="P9" s="596">
        <v>1</v>
      </c>
      <c r="Q9" s="597"/>
      <c r="R9" s="469">
        <v>3</v>
      </c>
      <c r="S9" s="469">
        <v>3</v>
      </c>
      <c r="T9" s="469">
        <v>5</v>
      </c>
      <c r="U9" s="469">
        <v>5</v>
      </c>
      <c r="V9" s="469">
        <v>4</v>
      </c>
      <c r="W9" s="469">
        <v>1</v>
      </c>
    </row>
    <row r="10" spans="1:30" ht="15.75">
      <c r="B10" s="804" t="s">
        <v>543</v>
      </c>
      <c r="C10" s="805" t="s">
        <v>380</v>
      </c>
      <c r="D10" s="596">
        <v>0</v>
      </c>
      <c r="E10" s="596">
        <v>0</v>
      </c>
      <c r="F10" s="469">
        <v>0</v>
      </c>
      <c r="G10" s="596">
        <v>0</v>
      </c>
      <c r="H10" s="596">
        <v>0</v>
      </c>
      <c r="I10" s="596">
        <v>0</v>
      </c>
      <c r="J10" s="597"/>
      <c r="K10" s="596">
        <v>1</v>
      </c>
      <c r="L10" s="596">
        <v>0.1</v>
      </c>
      <c r="M10" s="469">
        <v>1</v>
      </c>
      <c r="N10" s="596">
        <v>0.1</v>
      </c>
      <c r="O10" s="596">
        <v>0</v>
      </c>
      <c r="P10" s="596">
        <v>0</v>
      </c>
      <c r="Q10" s="597"/>
      <c r="R10" s="469">
        <v>1</v>
      </c>
      <c r="S10" s="469">
        <v>0.1</v>
      </c>
      <c r="T10" s="469">
        <v>1</v>
      </c>
      <c r="U10" s="469">
        <v>0.1</v>
      </c>
      <c r="V10" s="469">
        <v>0</v>
      </c>
      <c r="W10" s="469">
        <v>0</v>
      </c>
    </row>
    <row r="11" spans="1:30" ht="15.75">
      <c r="B11" s="802" t="s">
        <v>256</v>
      </c>
      <c r="C11" s="803" t="s">
        <v>381</v>
      </c>
      <c r="D11" s="596">
        <v>3</v>
      </c>
      <c r="E11" s="596">
        <v>3</v>
      </c>
      <c r="F11" s="469">
        <v>85</v>
      </c>
      <c r="G11" s="596">
        <v>89.85</v>
      </c>
      <c r="H11" s="596">
        <v>69.95</v>
      </c>
      <c r="I11" s="596">
        <v>19.899999999999999</v>
      </c>
      <c r="J11" s="597"/>
      <c r="K11" s="596">
        <v>0</v>
      </c>
      <c r="L11" s="596">
        <v>0</v>
      </c>
      <c r="M11" s="469">
        <v>0</v>
      </c>
      <c r="N11" s="596">
        <v>0</v>
      </c>
      <c r="O11" s="596">
        <v>0</v>
      </c>
      <c r="P11" s="596">
        <v>0.1</v>
      </c>
      <c r="Q11" s="597"/>
      <c r="R11" s="469">
        <v>3</v>
      </c>
      <c r="S11" s="469">
        <v>3</v>
      </c>
      <c r="T11" s="469">
        <v>85</v>
      </c>
      <c r="U11" s="469">
        <v>89.85</v>
      </c>
      <c r="V11" s="469">
        <v>69.95</v>
      </c>
      <c r="W11" s="469">
        <v>20</v>
      </c>
    </row>
    <row r="12" spans="1:30" ht="15.75">
      <c r="B12" s="802" t="s">
        <v>257</v>
      </c>
      <c r="C12" s="803" t="s">
        <v>382</v>
      </c>
      <c r="D12" s="596">
        <v>36</v>
      </c>
      <c r="E12" s="596">
        <v>38.049999999999997</v>
      </c>
      <c r="F12" s="469">
        <v>178</v>
      </c>
      <c r="G12" s="596">
        <v>195.15</v>
      </c>
      <c r="H12" s="596">
        <v>187.15</v>
      </c>
      <c r="I12" s="596">
        <v>8</v>
      </c>
      <c r="J12" s="597"/>
      <c r="K12" s="596">
        <v>28</v>
      </c>
      <c r="L12" s="596">
        <v>29.15</v>
      </c>
      <c r="M12" s="469">
        <v>56</v>
      </c>
      <c r="N12" s="596">
        <v>58.05</v>
      </c>
      <c r="O12" s="596">
        <v>0</v>
      </c>
      <c r="P12" s="596">
        <v>0</v>
      </c>
      <c r="Q12" s="597"/>
      <c r="R12" s="469">
        <v>64</v>
      </c>
      <c r="S12" s="469">
        <v>67.199999999999989</v>
      </c>
      <c r="T12" s="469">
        <v>234</v>
      </c>
      <c r="U12" s="469">
        <v>253.2</v>
      </c>
      <c r="V12" s="469">
        <v>187.15</v>
      </c>
      <c r="W12" s="469">
        <v>8</v>
      </c>
    </row>
    <row r="13" spans="1:30" ht="15.75">
      <c r="B13" s="802" t="s">
        <v>258</v>
      </c>
      <c r="C13" s="803" t="s">
        <v>383</v>
      </c>
      <c r="D13" s="596">
        <v>2</v>
      </c>
      <c r="E13" s="596">
        <v>2</v>
      </c>
      <c r="F13" s="469">
        <v>14</v>
      </c>
      <c r="G13" s="596">
        <v>14.95</v>
      </c>
      <c r="H13" s="596">
        <v>2.95</v>
      </c>
      <c r="I13" s="596">
        <v>12</v>
      </c>
      <c r="J13" s="597"/>
      <c r="K13" s="596">
        <v>3</v>
      </c>
      <c r="L13" s="596">
        <v>3</v>
      </c>
      <c r="M13" s="469">
        <v>3</v>
      </c>
      <c r="N13" s="596">
        <v>3.55</v>
      </c>
      <c r="O13" s="596">
        <v>44.5</v>
      </c>
      <c r="P13" s="596">
        <v>13.55</v>
      </c>
      <c r="Q13" s="597"/>
      <c r="R13" s="469">
        <v>5</v>
      </c>
      <c r="S13" s="469">
        <v>5</v>
      </c>
      <c r="T13" s="469">
        <v>17</v>
      </c>
      <c r="U13" s="469">
        <v>18.5</v>
      </c>
      <c r="V13" s="469">
        <v>47.45</v>
      </c>
      <c r="W13" s="469">
        <v>25.55</v>
      </c>
    </row>
    <row r="14" spans="1:30" ht="15.75">
      <c r="B14" s="802" t="s">
        <v>246</v>
      </c>
      <c r="C14" s="803" t="s">
        <v>384</v>
      </c>
      <c r="D14" s="596">
        <v>420</v>
      </c>
      <c r="E14" s="596">
        <v>444.9</v>
      </c>
      <c r="F14" s="469">
        <v>2620</v>
      </c>
      <c r="G14" s="596">
        <v>2714.65</v>
      </c>
      <c r="H14" s="596">
        <v>1547.95</v>
      </c>
      <c r="I14" s="596">
        <v>1166.7</v>
      </c>
      <c r="J14" s="597"/>
      <c r="K14" s="596">
        <v>1743</v>
      </c>
      <c r="L14" s="596">
        <v>1821.2</v>
      </c>
      <c r="M14" s="469">
        <v>6541</v>
      </c>
      <c r="N14" s="596">
        <v>6876.5</v>
      </c>
      <c r="O14" s="596">
        <v>1</v>
      </c>
      <c r="P14" s="596">
        <v>2.5499999999999998</v>
      </c>
      <c r="Q14" s="597"/>
      <c r="R14" s="469">
        <v>2163</v>
      </c>
      <c r="S14" s="469">
        <v>2266.1</v>
      </c>
      <c r="T14" s="469">
        <v>9161</v>
      </c>
      <c r="U14" s="469">
        <v>9591.15</v>
      </c>
      <c r="V14" s="469">
        <v>1548.95</v>
      </c>
      <c r="W14" s="469">
        <v>1169.25</v>
      </c>
    </row>
    <row r="15" spans="1:30" ht="15.75">
      <c r="B15" s="802" t="s">
        <v>247</v>
      </c>
      <c r="C15" s="803" t="s">
        <v>385</v>
      </c>
      <c r="D15" s="596">
        <v>119</v>
      </c>
      <c r="E15" s="596">
        <v>129.4</v>
      </c>
      <c r="F15" s="469">
        <v>700</v>
      </c>
      <c r="G15" s="596">
        <v>748.75</v>
      </c>
      <c r="H15" s="596">
        <v>470.5</v>
      </c>
      <c r="I15" s="596">
        <v>278.25</v>
      </c>
      <c r="J15" s="597"/>
      <c r="K15" s="596">
        <v>438</v>
      </c>
      <c r="L15" s="596">
        <v>455.25</v>
      </c>
      <c r="M15" s="469">
        <v>1227</v>
      </c>
      <c r="N15" s="596">
        <v>1270.5</v>
      </c>
      <c r="O15" s="596">
        <v>3633.2</v>
      </c>
      <c r="P15" s="596">
        <v>3243.3</v>
      </c>
      <c r="Q15" s="597"/>
      <c r="R15" s="469">
        <v>557</v>
      </c>
      <c r="S15" s="469">
        <v>584.65</v>
      </c>
      <c r="T15" s="469">
        <v>1927</v>
      </c>
      <c r="U15" s="469">
        <v>2019.25</v>
      </c>
      <c r="V15" s="469">
        <v>4103.7</v>
      </c>
      <c r="W15" s="469">
        <v>3521.55</v>
      </c>
    </row>
    <row r="16" spans="1:30" ht="15.75">
      <c r="B16" s="802" t="s">
        <v>174</v>
      </c>
      <c r="C16" s="803" t="s">
        <v>386</v>
      </c>
      <c r="D16" s="596">
        <v>1</v>
      </c>
      <c r="E16" s="596">
        <v>1</v>
      </c>
      <c r="F16" s="469">
        <v>20</v>
      </c>
      <c r="G16" s="596">
        <v>20.7</v>
      </c>
      <c r="H16" s="596">
        <v>0</v>
      </c>
      <c r="I16" s="596">
        <v>0</v>
      </c>
      <c r="J16" s="597"/>
      <c r="K16" s="596">
        <v>4</v>
      </c>
      <c r="L16" s="596">
        <v>4.3</v>
      </c>
      <c r="M16" s="469">
        <v>6</v>
      </c>
      <c r="N16" s="596">
        <v>9.6</v>
      </c>
      <c r="O16" s="596">
        <v>816.05</v>
      </c>
      <c r="P16" s="596">
        <v>454.45</v>
      </c>
      <c r="Q16" s="597"/>
      <c r="R16" s="469">
        <v>5</v>
      </c>
      <c r="S16" s="469">
        <v>5.3</v>
      </c>
      <c r="T16" s="469">
        <v>26</v>
      </c>
      <c r="U16" s="469">
        <v>30.299999999999997</v>
      </c>
      <c r="V16" s="469">
        <v>816.05</v>
      </c>
      <c r="W16" s="469">
        <v>454.45</v>
      </c>
    </row>
    <row r="17" spans="2:23" ht="15.75">
      <c r="B17" s="802" t="s">
        <v>175</v>
      </c>
      <c r="C17" s="803" t="s">
        <v>387</v>
      </c>
      <c r="D17" s="596">
        <v>175</v>
      </c>
      <c r="E17" s="596">
        <v>181.9</v>
      </c>
      <c r="F17" s="469">
        <v>1338</v>
      </c>
      <c r="G17" s="596">
        <v>1422.8</v>
      </c>
      <c r="H17" s="596">
        <v>17.7</v>
      </c>
      <c r="I17" s="596">
        <v>3</v>
      </c>
      <c r="J17" s="597"/>
      <c r="K17" s="596">
        <v>425</v>
      </c>
      <c r="L17" s="596">
        <v>438.7</v>
      </c>
      <c r="M17" s="469">
        <v>1924</v>
      </c>
      <c r="N17" s="596">
        <v>1997.65</v>
      </c>
      <c r="O17" s="596">
        <v>7.3</v>
      </c>
      <c r="P17" s="596">
        <v>2.2999999999999998</v>
      </c>
      <c r="Q17" s="597"/>
      <c r="R17" s="469">
        <v>600</v>
      </c>
      <c r="S17" s="469">
        <v>620.6</v>
      </c>
      <c r="T17" s="469">
        <v>3262</v>
      </c>
      <c r="U17" s="469">
        <v>3420.45</v>
      </c>
      <c r="V17" s="469">
        <v>25</v>
      </c>
      <c r="W17" s="469">
        <v>5.3</v>
      </c>
    </row>
    <row r="18" spans="2:23" ht="15.75">
      <c r="B18" s="802" t="s">
        <v>167</v>
      </c>
      <c r="C18" s="803" t="s">
        <v>388</v>
      </c>
      <c r="D18" s="596">
        <v>134</v>
      </c>
      <c r="E18" s="596">
        <v>129.69999999999999</v>
      </c>
      <c r="F18" s="469">
        <v>1132</v>
      </c>
      <c r="G18" s="596">
        <v>1109.7</v>
      </c>
      <c r="H18" s="596">
        <v>844.4</v>
      </c>
      <c r="I18" s="596">
        <v>578.4</v>
      </c>
      <c r="J18" s="597"/>
      <c r="K18" s="596">
        <v>867</v>
      </c>
      <c r="L18" s="596">
        <v>886.55</v>
      </c>
      <c r="M18" s="469">
        <v>2853</v>
      </c>
      <c r="N18" s="596">
        <v>2947.3</v>
      </c>
      <c r="O18" s="596">
        <v>962.2</v>
      </c>
      <c r="P18" s="596">
        <v>1035.45</v>
      </c>
      <c r="Q18" s="597"/>
      <c r="R18" s="469">
        <v>1001</v>
      </c>
      <c r="S18" s="469">
        <v>1016.25</v>
      </c>
      <c r="T18" s="469">
        <v>3985</v>
      </c>
      <c r="U18" s="469">
        <v>4057</v>
      </c>
      <c r="V18" s="469">
        <v>1806.6</v>
      </c>
      <c r="W18" s="469">
        <v>1613.85</v>
      </c>
    </row>
    <row r="19" spans="2:23" ht="15.75">
      <c r="B19" s="802" t="s">
        <v>170</v>
      </c>
      <c r="C19" s="803" t="s">
        <v>389</v>
      </c>
      <c r="D19" s="596">
        <v>89</v>
      </c>
      <c r="E19" s="596">
        <v>93.6</v>
      </c>
      <c r="F19" s="469">
        <v>887</v>
      </c>
      <c r="G19" s="596">
        <v>924.45</v>
      </c>
      <c r="H19" s="596">
        <v>298.5</v>
      </c>
      <c r="I19" s="596">
        <v>811.2</v>
      </c>
      <c r="J19" s="597"/>
      <c r="K19" s="596">
        <v>300</v>
      </c>
      <c r="L19" s="596">
        <v>308.45</v>
      </c>
      <c r="M19" s="469">
        <v>1520</v>
      </c>
      <c r="N19" s="596">
        <v>1555.45</v>
      </c>
      <c r="O19" s="596">
        <v>660.75</v>
      </c>
      <c r="P19" s="596">
        <v>2286.5500000000002</v>
      </c>
      <c r="Q19" s="597"/>
      <c r="R19" s="469">
        <v>389</v>
      </c>
      <c r="S19" s="469">
        <v>402.04999999999995</v>
      </c>
      <c r="T19" s="469">
        <v>2407</v>
      </c>
      <c r="U19" s="469">
        <v>2479.9</v>
      </c>
      <c r="V19" s="469">
        <v>959.25</v>
      </c>
      <c r="W19" s="469">
        <v>3097.75</v>
      </c>
    </row>
    <row r="20" spans="2:23" ht="15.75">
      <c r="B20" s="802" t="s">
        <v>171</v>
      </c>
      <c r="C20" s="803" t="s">
        <v>390</v>
      </c>
      <c r="D20" s="596">
        <v>125</v>
      </c>
      <c r="E20" s="596">
        <v>130.5</v>
      </c>
      <c r="F20" s="469">
        <v>891</v>
      </c>
      <c r="G20" s="596">
        <v>945.7</v>
      </c>
      <c r="H20" s="596">
        <v>623.9</v>
      </c>
      <c r="I20" s="596">
        <v>300.55</v>
      </c>
      <c r="J20" s="597"/>
      <c r="K20" s="596">
        <v>320</v>
      </c>
      <c r="L20" s="596">
        <v>339.45</v>
      </c>
      <c r="M20" s="469">
        <v>962</v>
      </c>
      <c r="N20" s="596">
        <v>1031.6500000000001</v>
      </c>
      <c r="O20" s="596">
        <v>774.8</v>
      </c>
      <c r="P20" s="596">
        <v>780.65</v>
      </c>
      <c r="Q20" s="597"/>
      <c r="R20" s="469">
        <v>445</v>
      </c>
      <c r="S20" s="469">
        <v>469.95</v>
      </c>
      <c r="T20" s="469">
        <v>1853</v>
      </c>
      <c r="U20" s="469">
        <v>1977.3500000000001</v>
      </c>
      <c r="V20" s="469">
        <v>1398.6999999999998</v>
      </c>
      <c r="W20" s="469">
        <v>1081.2</v>
      </c>
    </row>
    <row r="21" spans="2:23" ht="15.75">
      <c r="B21" s="802" t="s">
        <v>248</v>
      </c>
      <c r="C21" s="803" t="s">
        <v>391</v>
      </c>
      <c r="D21" s="596">
        <v>86</v>
      </c>
      <c r="E21" s="596">
        <v>88.7</v>
      </c>
      <c r="F21" s="469">
        <v>774</v>
      </c>
      <c r="G21" s="596">
        <v>750.2</v>
      </c>
      <c r="H21" s="596">
        <v>736.05</v>
      </c>
      <c r="I21" s="596">
        <v>209.65</v>
      </c>
      <c r="J21" s="597"/>
      <c r="K21" s="596">
        <v>93</v>
      </c>
      <c r="L21" s="596">
        <v>101.15</v>
      </c>
      <c r="M21" s="469">
        <v>381</v>
      </c>
      <c r="N21" s="596">
        <v>426.3</v>
      </c>
      <c r="O21" s="596">
        <v>750.4</v>
      </c>
      <c r="P21" s="596">
        <v>281.25</v>
      </c>
      <c r="Q21" s="597"/>
      <c r="R21" s="469">
        <v>179</v>
      </c>
      <c r="S21" s="469">
        <v>189.85000000000002</v>
      </c>
      <c r="T21" s="469">
        <v>1155</v>
      </c>
      <c r="U21" s="469">
        <v>1176.5</v>
      </c>
      <c r="V21" s="469">
        <v>1486.4499999999998</v>
      </c>
      <c r="W21" s="469">
        <v>490.9</v>
      </c>
    </row>
    <row r="22" spans="2:23" ht="15.75">
      <c r="B22" s="802" t="s">
        <v>249</v>
      </c>
      <c r="C22" s="803" t="s">
        <v>392</v>
      </c>
      <c r="D22" s="596">
        <v>576</v>
      </c>
      <c r="E22" s="596">
        <v>591.54999999999995</v>
      </c>
      <c r="F22" s="469">
        <v>3256</v>
      </c>
      <c r="G22" s="596">
        <v>3487.9</v>
      </c>
      <c r="H22" s="596">
        <v>507</v>
      </c>
      <c r="I22" s="596">
        <v>243.2</v>
      </c>
      <c r="J22" s="597"/>
      <c r="K22" s="596">
        <v>1572</v>
      </c>
      <c r="L22" s="596">
        <v>1616.1</v>
      </c>
      <c r="M22" s="469">
        <v>4941</v>
      </c>
      <c r="N22" s="596">
        <v>5105.95</v>
      </c>
      <c r="O22" s="596">
        <v>228.85</v>
      </c>
      <c r="P22" s="596">
        <v>197.45</v>
      </c>
      <c r="Q22" s="597"/>
      <c r="R22" s="469">
        <v>2148</v>
      </c>
      <c r="S22" s="469">
        <v>2207.6499999999996</v>
      </c>
      <c r="T22" s="469">
        <v>8197</v>
      </c>
      <c r="U22" s="469">
        <v>8593.85</v>
      </c>
      <c r="V22" s="469">
        <v>735.85</v>
      </c>
      <c r="W22" s="469">
        <v>440.65</v>
      </c>
    </row>
    <row r="23" spans="2:23" ht="15.75">
      <c r="B23" s="802" t="s">
        <v>242</v>
      </c>
      <c r="C23" s="803" t="s">
        <v>393</v>
      </c>
      <c r="D23" s="596">
        <v>0</v>
      </c>
      <c r="E23" s="596">
        <v>0</v>
      </c>
      <c r="F23" s="469">
        <v>0</v>
      </c>
      <c r="G23" s="596">
        <v>0</v>
      </c>
      <c r="H23" s="596">
        <v>2425.3000000000002</v>
      </c>
      <c r="I23" s="596">
        <v>1062.5999999999999</v>
      </c>
      <c r="J23" s="597"/>
      <c r="K23" s="596">
        <v>1</v>
      </c>
      <c r="L23" s="596">
        <v>1</v>
      </c>
      <c r="M23" s="469">
        <v>1</v>
      </c>
      <c r="N23" s="596">
        <v>1</v>
      </c>
      <c r="O23" s="596">
        <v>3193.7</v>
      </c>
      <c r="P23" s="596">
        <v>1912.25</v>
      </c>
      <c r="Q23" s="597"/>
      <c r="R23" s="469">
        <v>1</v>
      </c>
      <c r="S23" s="469">
        <v>1</v>
      </c>
      <c r="T23" s="469">
        <v>1</v>
      </c>
      <c r="U23" s="469">
        <v>1</v>
      </c>
      <c r="V23" s="469">
        <v>5619</v>
      </c>
      <c r="W23" s="469">
        <v>2974.85</v>
      </c>
    </row>
    <row r="24" spans="2:23" ht="15.75">
      <c r="B24" s="802" t="s">
        <v>176</v>
      </c>
      <c r="C24" s="803" t="s">
        <v>394</v>
      </c>
      <c r="D24" s="596">
        <v>146</v>
      </c>
      <c r="E24" s="596">
        <v>157.85</v>
      </c>
      <c r="F24" s="469">
        <v>2273</v>
      </c>
      <c r="G24" s="596">
        <v>2436.4</v>
      </c>
      <c r="H24" s="596">
        <v>0</v>
      </c>
      <c r="I24" s="596">
        <v>0</v>
      </c>
      <c r="J24" s="597"/>
      <c r="K24" s="596">
        <v>234</v>
      </c>
      <c r="L24" s="596">
        <v>237.9</v>
      </c>
      <c r="M24" s="469">
        <v>807</v>
      </c>
      <c r="N24" s="596">
        <v>860.3</v>
      </c>
      <c r="O24" s="596">
        <v>1</v>
      </c>
      <c r="P24" s="596">
        <v>0</v>
      </c>
      <c r="Q24" s="597"/>
      <c r="R24" s="469">
        <v>380</v>
      </c>
      <c r="S24" s="469">
        <v>395.75</v>
      </c>
      <c r="T24" s="469">
        <v>3080</v>
      </c>
      <c r="U24" s="469">
        <v>3296.7</v>
      </c>
      <c r="V24" s="469">
        <v>1</v>
      </c>
      <c r="W24" s="469">
        <v>0</v>
      </c>
    </row>
    <row r="25" spans="2:23" ht="15.75">
      <c r="B25" s="802" t="s">
        <v>168</v>
      </c>
      <c r="C25" s="803" t="s">
        <v>395</v>
      </c>
      <c r="D25" s="596">
        <v>8</v>
      </c>
      <c r="E25" s="596">
        <v>7.1</v>
      </c>
      <c r="F25" s="469">
        <v>135</v>
      </c>
      <c r="G25" s="596">
        <v>137.25</v>
      </c>
      <c r="H25" s="596">
        <v>1674.05</v>
      </c>
      <c r="I25" s="596">
        <v>762.35</v>
      </c>
      <c r="J25" s="597"/>
      <c r="K25" s="596">
        <v>15</v>
      </c>
      <c r="L25" s="596">
        <v>15.65</v>
      </c>
      <c r="M25" s="469">
        <v>516</v>
      </c>
      <c r="N25" s="596">
        <v>519.79999999999995</v>
      </c>
      <c r="O25" s="596">
        <v>531.70000000000005</v>
      </c>
      <c r="P25" s="596">
        <v>328.6</v>
      </c>
      <c r="Q25" s="597"/>
      <c r="R25" s="469">
        <v>23</v>
      </c>
      <c r="S25" s="469">
        <v>22.75</v>
      </c>
      <c r="T25" s="469">
        <v>651</v>
      </c>
      <c r="U25" s="469">
        <v>657.05</v>
      </c>
      <c r="V25" s="469">
        <v>2205.75</v>
      </c>
      <c r="W25" s="469">
        <v>1090.95</v>
      </c>
    </row>
    <row r="26" spans="2:23" ht="15.75">
      <c r="B26" s="802" t="s">
        <v>259</v>
      </c>
      <c r="C26" s="803" t="s">
        <v>396</v>
      </c>
      <c r="D26" s="596">
        <v>162</v>
      </c>
      <c r="E26" s="596">
        <v>175.55</v>
      </c>
      <c r="F26" s="469">
        <v>1403</v>
      </c>
      <c r="G26" s="596">
        <v>1410.65</v>
      </c>
      <c r="H26" s="596">
        <v>92.45</v>
      </c>
      <c r="I26" s="596">
        <v>44.8</v>
      </c>
      <c r="J26" s="597"/>
      <c r="K26" s="596">
        <v>253</v>
      </c>
      <c r="L26" s="596">
        <v>273.95</v>
      </c>
      <c r="M26" s="469">
        <v>1100</v>
      </c>
      <c r="N26" s="596">
        <v>1249.0999999999999</v>
      </c>
      <c r="O26" s="596">
        <v>83.3</v>
      </c>
      <c r="P26" s="596">
        <v>436.5</v>
      </c>
      <c r="Q26" s="597"/>
      <c r="R26" s="469">
        <v>415</v>
      </c>
      <c r="S26" s="469">
        <v>449.5</v>
      </c>
      <c r="T26" s="469">
        <v>2503</v>
      </c>
      <c r="U26" s="469">
        <v>2659.75</v>
      </c>
      <c r="V26" s="469">
        <v>175.75</v>
      </c>
      <c r="W26" s="469">
        <v>481.3</v>
      </c>
    </row>
    <row r="27" spans="2:23" ht="15.75">
      <c r="B27" s="802" t="s">
        <v>240</v>
      </c>
      <c r="C27" s="803" t="s">
        <v>397</v>
      </c>
      <c r="D27" s="596">
        <v>173</v>
      </c>
      <c r="E27" s="596">
        <v>178.2</v>
      </c>
      <c r="F27" s="469">
        <v>1310</v>
      </c>
      <c r="G27" s="596">
        <v>1360.35</v>
      </c>
      <c r="H27" s="596">
        <v>954.6</v>
      </c>
      <c r="I27" s="596">
        <v>456.05</v>
      </c>
      <c r="J27" s="597"/>
      <c r="K27" s="596">
        <v>286</v>
      </c>
      <c r="L27" s="596">
        <v>298.85000000000002</v>
      </c>
      <c r="M27" s="469">
        <v>958</v>
      </c>
      <c r="N27" s="596">
        <v>1040.5999999999999</v>
      </c>
      <c r="O27" s="596">
        <v>818.05</v>
      </c>
      <c r="P27" s="596">
        <v>431.05</v>
      </c>
      <c r="Q27" s="597"/>
      <c r="R27" s="469">
        <v>459</v>
      </c>
      <c r="S27" s="469">
        <v>477.05</v>
      </c>
      <c r="T27" s="469">
        <v>2268</v>
      </c>
      <c r="U27" s="469">
        <v>2400.9499999999998</v>
      </c>
      <c r="V27" s="469">
        <v>1772.65</v>
      </c>
      <c r="W27" s="469">
        <v>887.1</v>
      </c>
    </row>
    <row r="28" spans="2:23" ht="15.75">
      <c r="B28" s="802" t="s">
        <v>250</v>
      </c>
      <c r="C28" s="803" t="s">
        <v>398</v>
      </c>
      <c r="D28" s="596">
        <v>128</v>
      </c>
      <c r="E28" s="596">
        <v>131.9</v>
      </c>
      <c r="F28" s="469">
        <v>1692</v>
      </c>
      <c r="G28" s="596">
        <v>1832.1</v>
      </c>
      <c r="H28" s="596">
        <v>1026.95</v>
      </c>
      <c r="I28" s="596">
        <v>333.4</v>
      </c>
      <c r="J28" s="597"/>
      <c r="K28" s="596">
        <v>88</v>
      </c>
      <c r="L28" s="596">
        <v>93.3</v>
      </c>
      <c r="M28" s="469">
        <v>583</v>
      </c>
      <c r="N28" s="596">
        <v>625.79999999999995</v>
      </c>
      <c r="O28" s="596">
        <v>646.9</v>
      </c>
      <c r="P28" s="596">
        <v>393.7</v>
      </c>
      <c r="Q28" s="597"/>
      <c r="R28" s="469">
        <v>216</v>
      </c>
      <c r="S28" s="469">
        <v>225.2</v>
      </c>
      <c r="T28" s="469">
        <v>2275</v>
      </c>
      <c r="U28" s="469">
        <v>2457.8999999999996</v>
      </c>
      <c r="V28" s="469">
        <v>1673.85</v>
      </c>
      <c r="W28" s="469">
        <v>727.09999999999991</v>
      </c>
    </row>
    <row r="29" spans="2:23" ht="15.75">
      <c r="B29" s="802" t="s">
        <v>399</v>
      </c>
      <c r="C29" s="803" t="s">
        <v>400</v>
      </c>
      <c r="D29" s="596">
        <v>724</v>
      </c>
      <c r="E29" s="596">
        <v>764.1</v>
      </c>
      <c r="F29" s="469">
        <v>5003</v>
      </c>
      <c r="G29" s="596">
        <v>5215.45</v>
      </c>
      <c r="H29" s="596">
        <v>1574.15</v>
      </c>
      <c r="I29" s="596">
        <v>257.95</v>
      </c>
      <c r="J29" s="597"/>
      <c r="K29" s="596">
        <v>1071</v>
      </c>
      <c r="L29" s="596">
        <v>1140.3</v>
      </c>
      <c r="M29" s="469">
        <v>3773</v>
      </c>
      <c r="N29" s="596">
        <v>4113.05</v>
      </c>
      <c r="O29" s="596">
        <v>523.95000000000005</v>
      </c>
      <c r="P29" s="596">
        <v>101.85</v>
      </c>
      <c r="Q29" s="597"/>
      <c r="R29" s="469">
        <v>1795</v>
      </c>
      <c r="S29" s="469">
        <v>1904.4</v>
      </c>
      <c r="T29" s="469">
        <v>8776</v>
      </c>
      <c r="U29" s="469">
        <v>9328.5</v>
      </c>
      <c r="V29" s="469">
        <v>2098.1000000000004</v>
      </c>
      <c r="W29" s="469">
        <v>359.79999999999995</v>
      </c>
    </row>
    <row r="30" spans="2:23" ht="15.75">
      <c r="B30" s="802" t="s">
        <v>243</v>
      </c>
      <c r="C30" s="803" t="s">
        <v>401</v>
      </c>
      <c r="D30" s="596">
        <v>64</v>
      </c>
      <c r="E30" s="596">
        <v>70.45</v>
      </c>
      <c r="F30" s="469">
        <v>616</v>
      </c>
      <c r="G30" s="596">
        <v>848.1</v>
      </c>
      <c r="H30" s="596">
        <v>4200</v>
      </c>
      <c r="I30" s="596">
        <v>1015.45</v>
      </c>
      <c r="J30" s="597"/>
      <c r="K30" s="596">
        <v>106</v>
      </c>
      <c r="L30" s="596">
        <v>110.45</v>
      </c>
      <c r="M30" s="469">
        <v>515</v>
      </c>
      <c r="N30" s="596">
        <v>559.20000000000005</v>
      </c>
      <c r="O30" s="596">
        <v>3167.7</v>
      </c>
      <c r="P30" s="596">
        <v>945.35</v>
      </c>
      <c r="Q30" s="597"/>
      <c r="R30" s="469">
        <v>170</v>
      </c>
      <c r="S30" s="469">
        <v>180.9</v>
      </c>
      <c r="T30" s="469">
        <v>1131</v>
      </c>
      <c r="U30" s="469">
        <v>1407.3000000000002</v>
      </c>
      <c r="V30" s="469">
        <v>7367.7</v>
      </c>
      <c r="W30" s="469">
        <v>1960.8000000000002</v>
      </c>
    </row>
    <row r="31" spans="2:23" ht="15.75">
      <c r="B31" s="802" t="s">
        <v>244</v>
      </c>
      <c r="C31" s="803" t="s">
        <v>402</v>
      </c>
      <c r="D31" s="596">
        <v>84</v>
      </c>
      <c r="E31" s="596">
        <v>89.8</v>
      </c>
      <c r="F31" s="469">
        <v>852</v>
      </c>
      <c r="G31" s="596">
        <v>885.9</v>
      </c>
      <c r="H31" s="596">
        <v>554</v>
      </c>
      <c r="I31" s="596">
        <v>294.10000000000002</v>
      </c>
      <c r="J31" s="597"/>
      <c r="K31" s="596">
        <v>122</v>
      </c>
      <c r="L31" s="596">
        <v>127.65</v>
      </c>
      <c r="M31" s="469">
        <v>527</v>
      </c>
      <c r="N31" s="596">
        <v>506.15</v>
      </c>
      <c r="O31" s="596">
        <v>367.7</v>
      </c>
      <c r="P31" s="596">
        <v>191.5</v>
      </c>
      <c r="Q31" s="597"/>
      <c r="R31" s="469">
        <v>206</v>
      </c>
      <c r="S31" s="469">
        <v>217.45</v>
      </c>
      <c r="T31" s="469">
        <v>1379</v>
      </c>
      <c r="U31" s="469">
        <v>1392.05</v>
      </c>
      <c r="V31" s="469">
        <v>921.7</v>
      </c>
      <c r="W31" s="469">
        <v>485.6</v>
      </c>
    </row>
    <row r="32" spans="2:23" ht="15.75">
      <c r="B32" s="802" t="s">
        <v>260</v>
      </c>
      <c r="C32" s="803" t="s">
        <v>403</v>
      </c>
      <c r="D32" s="596">
        <v>299</v>
      </c>
      <c r="E32" s="596">
        <v>315.85000000000002</v>
      </c>
      <c r="F32" s="469">
        <v>2846</v>
      </c>
      <c r="G32" s="596">
        <v>3292.2</v>
      </c>
      <c r="H32" s="596">
        <v>615.9</v>
      </c>
      <c r="I32" s="596">
        <v>270</v>
      </c>
      <c r="J32" s="597"/>
      <c r="K32" s="596">
        <v>394</v>
      </c>
      <c r="L32" s="596">
        <v>412.4</v>
      </c>
      <c r="M32" s="469">
        <v>1643</v>
      </c>
      <c r="N32" s="596">
        <v>1723.25</v>
      </c>
      <c r="O32" s="596">
        <v>359</v>
      </c>
      <c r="P32" s="596">
        <v>147.15</v>
      </c>
      <c r="Q32" s="597"/>
      <c r="R32" s="469">
        <v>693</v>
      </c>
      <c r="S32" s="469">
        <v>728.25</v>
      </c>
      <c r="T32" s="469">
        <v>4489</v>
      </c>
      <c r="U32" s="469">
        <v>5015.45</v>
      </c>
      <c r="V32" s="469">
        <v>974.9</v>
      </c>
      <c r="W32" s="469">
        <v>417.15</v>
      </c>
    </row>
    <row r="33" spans="2:23" ht="15.75">
      <c r="B33" s="802" t="s">
        <v>261</v>
      </c>
      <c r="C33" s="803" t="s">
        <v>404</v>
      </c>
      <c r="D33" s="596">
        <v>131</v>
      </c>
      <c r="E33" s="596">
        <v>141.25</v>
      </c>
      <c r="F33" s="469">
        <v>2757</v>
      </c>
      <c r="G33" s="596">
        <v>2399.1999999999998</v>
      </c>
      <c r="H33" s="596">
        <v>2592.1999999999998</v>
      </c>
      <c r="I33" s="596">
        <v>700</v>
      </c>
      <c r="J33" s="597"/>
      <c r="K33" s="596">
        <v>144</v>
      </c>
      <c r="L33" s="596">
        <v>162.44999999999999</v>
      </c>
      <c r="M33" s="469">
        <v>1022</v>
      </c>
      <c r="N33" s="596">
        <v>1555.9</v>
      </c>
      <c r="O33" s="596">
        <v>1319.05</v>
      </c>
      <c r="P33" s="596">
        <v>404.2</v>
      </c>
      <c r="Q33" s="597"/>
      <c r="R33" s="469">
        <v>275</v>
      </c>
      <c r="S33" s="469">
        <v>303.7</v>
      </c>
      <c r="T33" s="469">
        <v>3779</v>
      </c>
      <c r="U33" s="469">
        <v>3955.1</v>
      </c>
      <c r="V33" s="469">
        <v>3911.25</v>
      </c>
      <c r="W33" s="469">
        <v>1104.2</v>
      </c>
    </row>
    <row r="34" spans="2:23" ht="15.75">
      <c r="B34" s="802" t="s">
        <v>172</v>
      </c>
      <c r="C34" s="803" t="s">
        <v>405</v>
      </c>
      <c r="D34" s="596">
        <v>61</v>
      </c>
      <c r="E34" s="596">
        <v>60.65</v>
      </c>
      <c r="F34" s="469">
        <v>1730</v>
      </c>
      <c r="G34" s="596">
        <v>1685.95</v>
      </c>
      <c r="H34" s="596">
        <v>1948.95</v>
      </c>
      <c r="I34" s="596">
        <v>450.25</v>
      </c>
      <c r="J34" s="597"/>
      <c r="K34" s="596">
        <v>64</v>
      </c>
      <c r="L34" s="596">
        <v>69.55</v>
      </c>
      <c r="M34" s="469">
        <v>575</v>
      </c>
      <c r="N34" s="596">
        <v>600.20000000000005</v>
      </c>
      <c r="O34" s="596">
        <v>1139.55</v>
      </c>
      <c r="P34" s="596">
        <v>416.35</v>
      </c>
      <c r="Q34" s="597"/>
      <c r="R34" s="469">
        <v>125</v>
      </c>
      <c r="S34" s="469">
        <v>130.19999999999999</v>
      </c>
      <c r="T34" s="469">
        <v>2305</v>
      </c>
      <c r="U34" s="469">
        <v>2286.15</v>
      </c>
      <c r="V34" s="469">
        <v>3088.5</v>
      </c>
      <c r="W34" s="469">
        <v>866.6</v>
      </c>
    </row>
    <row r="35" spans="2:23" ht="15.75">
      <c r="B35" s="802" t="s">
        <v>251</v>
      </c>
      <c r="C35" s="803" t="s">
        <v>406</v>
      </c>
      <c r="D35" s="596">
        <v>98</v>
      </c>
      <c r="E35" s="596">
        <v>101.7</v>
      </c>
      <c r="F35" s="469">
        <v>494</v>
      </c>
      <c r="G35" s="596">
        <v>552.9</v>
      </c>
      <c r="H35" s="596">
        <v>1361.65</v>
      </c>
      <c r="I35" s="596">
        <v>324.3</v>
      </c>
      <c r="J35" s="597"/>
      <c r="K35" s="596">
        <v>527</v>
      </c>
      <c r="L35" s="596">
        <v>556</v>
      </c>
      <c r="M35" s="469">
        <v>1693</v>
      </c>
      <c r="N35" s="596">
        <v>1771.1</v>
      </c>
      <c r="O35" s="596">
        <v>482.7</v>
      </c>
      <c r="P35" s="596">
        <v>117.5</v>
      </c>
      <c r="Q35" s="597"/>
      <c r="R35" s="469">
        <v>625</v>
      </c>
      <c r="S35" s="469">
        <v>657.7</v>
      </c>
      <c r="T35" s="469">
        <v>2187</v>
      </c>
      <c r="U35" s="469">
        <v>2324</v>
      </c>
      <c r="V35" s="469">
        <v>1844.3500000000001</v>
      </c>
      <c r="W35" s="469">
        <v>441.8</v>
      </c>
    </row>
    <row r="36" spans="2:23" ht="15.75">
      <c r="B36" s="802" t="s">
        <v>262</v>
      </c>
      <c r="C36" s="803" t="s">
        <v>407</v>
      </c>
      <c r="D36" s="596">
        <v>138</v>
      </c>
      <c r="E36" s="596">
        <v>149.44999999999999</v>
      </c>
      <c r="F36" s="469">
        <v>710</v>
      </c>
      <c r="G36" s="596">
        <v>777.85</v>
      </c>
      <c r="H36" s="596">
        <v>398.7</v>
      </c>
      <c r="I36" s="596">
        <v>154.19999999999999</v>
      </c>
      <c r="J36" s="806"/>
      <c r="K36" s="596">
        <v>628</v>
      </c>
      <c r="L36" s="596">
        <v>650.25</v>
      </c>
      <c r="M36" s="469">
        <v>2319</v>
      </c>
      <c r="N36" s="596">
        <v>2336.9499999999998</v>
      </c>
      <c r="O36" s="596">
        <v>1294.3499999999999</v>
      </c>
      <c r="P36" s="596">
        <v>476.75</v>
      </c>
      <c r="Q36" s="597"/>
      <c r="R36" s="469">
        <v>766</v>
      </c>
      <c r="S36" s="469">
        <v>799.7</v>
      </c>
      <c r="T36" s="469">
        <v>3029</v>
      </c>
      <c r="U36" s="469">
        <v>3114.7999999999997</v>
      </c>
      <c r="V36" s="469">
        <v>1693.05</v>
      </c>
      <c r="W36" s="469">
        <v>630.95000000000005</v>
      </c>
    </row>
    <row r="37" spans="2:23" ht="15.75">
      <c r="B37" s="802" t="s">
        <v>263</v>
      </c>
      <c r="C37" s="803" t="s">
        <v>408</v>
      </c>
      <c r="D37" s="596">
        <v>199</v>
      </c>
      <c r="E37" s="596">
        <v>216.35</v>
      </c>
      <c r="F37" s="469">
        <v>1087</v>
      </c>
      <c r="G37" s="596">
        <v>1212.8499999999999</v>
      </c>
      <c r="H37" s="596">
        <v>458.2</v>
      </c>
      <c r="I37" s="596">
        <v>319.64999999999998</v>
      </c>
      <c r="J37" s="597"/>
      <c r="K37" s="596">
        <v>659</v>
      </c>
      <c r="L37" s="596">
        <v>681.9</v>
      </c>
      <c r="M37" s="469">
        <v>1947</v>
      </c>
      <c r="N37" s="596">
        <v>2014.35</v>
      </c>
      <c r="O37" s="596">
        <v>1216.05</v>
      </c>
      <c r="P37" s="596">
        <v>1120.9000000000001</v>
      </c>
      <c r="Q37" s="597"/>
      <c r="R37" s="469">
        <v>858</v>
      </c>
      <c r="S37" s="469">
        <v>898.25</v>
      </c>
      <c r="T37" s="469">
        <v>3034</v>
      </c>
      <c r="U37" s="469">
        <v>3227.2</v>
      </c>
      <c r="V37" s="469">
        <v>1674.25</v>
      </c>
      <c r="W37" s="469">
        <v>1440.5500000000002</v>
      </c>
    </row>
    <row r="38" spans="2:23" ht="15.75">
      <c r="B38" s="802" t="s">
        <v>264</v>
      </c>
      <c r="C38" s="803" t="s">
        <v>409</v>
      </c>
      <c r="D38" s="596">
        <v>16</v>
      </c>
      <c r="E38" s="596">
        <v>17.55</v>
      </c>
      <c r="F38" s="469">
        <v>179</v>
      </c>
      <c r="G38" s="596">
        <v>184.8</v>
      </c>
      <c r="H38" s="596">
        <v>956.05</v>
      </c>
      <c r="I38" s="596">
        <v>256.8</v>
      </c>
      <c r="J38" s="597"/>
      <c r="K38" s="596">
        <v>48</v>
      </c>
      <c r="L38" s="596">
        <v>50.2</v>
      </c>
      <c r="M38" s="469">
        <v>100</v>
      </c>
      <c r="N38" s="596">
        <v>112.25</v>
      </c>
      <c r="O38" s="596">
        <v>1541.75</v>
      </c>
      <c r="P38" s="596">
        <v>472.6</v>
      </c>
      <c r="Q38" s="597"/>
      <c r="R38" s="469">
        <v>64</v>
      </c>
      <c r="S38" s="469">
        <v>67.75</v>
      </c>
      <c r="T38" s="469">
        <v>279</v>
      </c>
      <c r="U38" s="469">
        <v>297.05</v>
      </c>
      <c r="V38" s="469">
        <v>2497.8000000000002</v>
      </c>
      <c r="W38" s="469">
        <v>729.40000000000009</v>
      </c>
    </row>
    <row r="39" spans="2:23" ht="15.75">
      <c r="B39" s="802" t="s">
        <v>265</v>
      </c>
      <c r="C39" s="803" t="s">
        <v>410</v>
      </c>
      <c r="D39" s="596">
        <v>4</v>
      </c>
      <c r="E39" s="596">
        <v>5.45</v>
      </c>
      <c r="F39" s="469">
        <v>12</v>
      </c>
      <c r="G39" s="596">
        <v>27</v>
      </c>
      <c r="H39" s="596">
        <v>129.15</v>
      </c>
      <c r="I39" s="596">
        <v>55.65</v>
      </c>
      <c r="J39" s="597"/>
      <c r="K39" s="596">
        <v>20</v>
      </c>
      <c r="L39" s="596">
        <v>21</v>
      </c>
      <c r="M39" s="469">
        <v>77</v>
      </c>
      <c r="N39" s="596">
        <v>80.349999999999994</v>
      </c>
      <c r="O39" s="596">
        <v>73.75</v>
      </c>
      <c r="P39" s="596">
        <v>38.5</v>
      </c>
      <c r="Q39" s="597"/>
      <c r="R39" s="469">
        <v>24</v>
      </c>
      <c r="S39" s="469">
        <v>26.45</v>
      </c>
      <c r="T39" s="469">
        <v>89</v>
      </c>
      <c r="U39" s="469">
        <v>107.35</v>
      </c>
      <c r="V39" s="469">
        <v>202.9</v>
      </c>
      <c r="W39" s="469">
        <v>94.15</v>
      </c>
    </row>
    <row r="40" spans="2:23" ht="15.75">
      <c r="B40" s="802" t="s">
        <v>411</v>
      </c>
      <c r="C40" s="803" t="s">
        <v>412</v>
      </c>
      <c r="D40" s="596">
        <v>4</v>
      </c>
      <c r="E40" s="596">
        <v>4.25</v>
      </c>
      <c r="F40" s="469">
        <v>8</v>
      </c>
      <c r="G40" s="596">
        <v>9</v>
      </c>
      <c r="H40" s="596">
        <v>19.149999999999999</v>
      </c>
      <c r="I40" s="596">
        <v>7.85</v>
      </c>
      <c r="J40" s="597"/>
      <c r="K40" s="596">
        <v>9</v>
      </c>
      <c r="L40" s="596">
        <v>9.25</v>
      </c>
      <c r="M40" s="469">
        <v>19</v>
      </c>
      <c r="N40" s="596">
        <v>19.75</v>
      </c>
      <c r="O40" s="596">
        <v>54.6</v>
      </c>
      <c r="P40" s="596">
        <v>25.75</v>
      </c>
      <c r="Q40" s="597"/>
      <c r="R40" s="469">
        <v>13</v>
      </c>
      <c r="S40" s="469">
        <v>13.5</v>
      </c>
      <c r="T40" s="469">
        <v>27</v>
      </c>
      <c r="U40" s="469">
        <v>28.75</v>
      </c>
      <c r="V40" s="469">
        <v>73.75</v>
      </c>
      <c r="W40" s="469">
        <v>33.6</v>
      </c>
    </row>
    <row r="41" spans="2:23" ht="15.75">
      <c r="B41" s="802" t="s">
        <v>266</v>
      </c>
      <c r="C41" s="803" t="s">
        <v>413</v>
      </c>
      <c r="D41" s="596">
        <v>35</v>
      </c>
      <c r="E41" s="596">
        <v>39.799999999999997</v>
      </c>
      <c r="F41" s="469">
        <v>334</v>
      </c>
      <c r="G41" s="596">
        <v>369.9</v>
      </c>
      <c r="H41" s="596">
        <v>9</v>
      </c>
      <c r="I41" s="596">
        <v>0</v>
      </c>
      <c r="J41" s="597"/>
      <c r="K41" s="596">
        <v>108</v>
      </c>
      <c r="L41" s="596">
        <v>115.95</v>
      </c>
      <c r="M41" s="469">
        <v>287</v>
      </c>
      <c r="N41" s="596">
        <v>308.60000000000002</v>
      </c>
      <c r="O41" s="596">
        <v>14.25</v>
      </c>
      <c r="P41" s="596">
        <v>5.5</v>
      </c>
      <c r="Q41" s="597"/>
      <c r="R41" s="469">
        <v>143</v>
      </c>
      <c r="S41" s="469">
        <v>155.75</v>
      </c>
      <c r="T41" s="469">
        <v>621</v>
      </c>
      <c r="U41" s="469">
        <v>678.5</v>
      </c>
      <c r="V41" s="469">
        <v>23.25</v>
      </c>
      <c r="W41" s="469">
        <v>5.5</v>
      </c>
    </row>
    <row r="42" spans="2:23" ht="15.75">
      <c r="B42" s="802" t="s">
        <v>267</v>
      </c>
      <c r="C42" s="803" t="s">
        <v>414</v>
      </c>
      <c r="D42" s="596">
        <v>4</v>
      </c>
      <c r="E42" s="596">
        <v>3.25</v>
      </c>
      <c r="F42" s="469">
        <v>6</v>
      </c>
      <c r="G42" s="596">
        <v>4.7</v>
      </c>
      <c r="H42" s="596">
        <v>274.5</v>
      </c>
      <c r="I42" s="596">
        <v>95.4</v>
      </c>
      <c r="J42" s="597"/>
      <c r="K42" s="596">
        <v>14</v>
      </c>
      <c r="L42" s="596">
        <v>14.25</v>
      </c>
      <c r="M42" s="469">
        <v>28</v>
      </c>
      <c r="N42" s="596">
        <v>30.4</v>
      </c>
      <c r="O42" s="596">
        <v>210.55</v>
      </c>
      <c r="P42" s="596">
        <v>98.05</v>
      </c>
      <c r="Q42" s="597"/>
      <c r="R42" s="469">
        <v>18</v>
      </c>
      <c r="S42" s="469">
        <v>17.5</v>
      </c>
      <c r="T42" s="469">
        <v>34</v>
      </c>
      <c r="U42" s="469">
        <v>35.1</v>
      </c>
      <c r="V42" s="469">
        <v>485.05</v>
      </c>
      <c r="W42" s="469">
        <v>193.45</v>
      </c>
    </row>
    <row r="43" spans="2:23" ht="15.75">
      <c r="B43" s="802" t="s">
        <v>268</v>
      </c>
      <c r="C43" s="803" t="s">
        <v>415</v>
      </c>
      <c r="D43" s="596">
        <v>262</v>
      </c>
      <c r="E43" s="596">
        <v>278.05</v>
      </c>
      <c r="F43" s="469">
        <v>957</v>
      </c>
      <c r="G43" s="596">
        <v>994.8</v>
      </c>
      <c r="H43" s="596">
        <v>1.45</v>
      </c>
      <c r="I43" s="596">
        <v>3.25</v>
      </c>
      <c r="J43" s="597"/>
      <c r="K43" s="596">
        <v>1997</v>
      </c>
      <c r="L43" s="596">
        <v>2107.85</v>
      </c>
      <c r="M43" s="469">
        <v>4108</v>
      </c>
      <c r="N43" s="596">
        <v>4353.1499999999996</v>
      </c>
      <c r="O43" s="596">
        <v>18.649999999999999</v>
      </c>
      <c r="P43" s="596">
        <v>11.75</v>
      </c>
      <c r="Q43" s="597"/>
      <c r="R43" s="469">
        <v>2259</v>
      </c>
      <c r="S43" s="469">
        <v>2385.9</v>
      </c>
      <c r="T43" s="469">
        <v>5065</v>
      </c>
      <c r="U43" s="469">
        <v>5347.95</v>
      </c>
      <c r="V43" s="469">
        <v>20.099999999999998</v>
      </c>
      <c r="W43" s="469">
        <v>15</v>
      </c>
    </row>
    <row r="44" spans="2:23" ht="15.75">
      <c r="B44" s="802" t="s">
        <v>269</v>
      </c>
      <c r="C44" s="803" t="s">
        <v>416</v>
      </c>
      <c r="D44" s="596">
        <v>23</v>
      </c>
      <c r="E44" s="596">
        <v>27</v>
      </c>
      <c r="F44" s="469">
        <v>104</v>
      </c>
      <c r="G44" s="596">
        <v>119.7</v>
      </c>
      <c r="H44" s="596">
        <v>633.54999999999995</v>
      </c>
      <c r="I44" s="596">
        <v>361.25</v>
      </c>
      <c r="J44" s="597"/>
      <c r="K44" s="596">
        <v>112</v>
      </c>
      <c r="L44" s="596">
        <v>123.2</v>
      </c>
      <c r="M44" s="469">
        <v>253</v>
      </c>
      <c r="N44" s="596">
        <v>272.10000000000002</v>
      </c>
      <c r="O44" s="596">
        <v>2588.85</v>
      </c>
      <c r="P44" s="596">
        <v>1764.3</v>
      </c>
      <c r="Q44" s="597"/>
      <c r="R44" s="469">
        <v>135</v>
      </c>
      <c r="S44" s="469">
        <v>150.19999999999999</v>
      </c>
      <c r="T44" s="469">
        <v>357</v>
      </c>
      <c r="U44" s="469">
        <v>391.8</v>
      </c>
      <c r="V44" s="469">
        <v>3222.3999999999996</v>
      </c>
      <c r="W44" s="469">
        <v>2125.5500000000002</v>
      </c>
    </row>
    <row r="45" spans="2:23" ht="15.75">
      <c r="B45" s="802" t="s">
        <v>270</v>
      </c>
      <c r="C45" s="803" t="s">
        <v>417</v>
      </c>
      <c r="D45" s="596">
        <v>483</v>
      </c>
      <c r="E45" s="596">
        <v>531.9</v>
      </c>
      <c r="F45" s="469">
        <v>1871</v>
      </c>
      <c r="G45" s="596">
        <v>2081.6</v>
      </c>
      <c r="H45" s="596">
        <v>96.35</v>
      </c>
      <c r="I45" s="596">
        <v>23.35</v>
      </c>
      <c r="J45" s="597"/>
      <c r="K45" s="596">
        <v>3402</v>
      </c>
      <c r="L45" s="596">
        <v>3636.5</v>
      </c>
      <c r="M45" s="469">
        <v>7344</v>
      </c>
      <c r="N45" s="596">
        <v>7964.9</v>
      </c>
      <c r="O45" s="596">
        <v>206.8</v>
      </c>
      <c r="P45" s="596">
        <v>65.3</v>
      </c>
      <c r="Q45" s="597"/>
      <c r="R45" s="469">
        <v>3885</v>
      </c>
      <c r="S45" s="469">
        <v>4168.3999999999996</v>
      </c>
      <c r="T45" s="469">
        <v>9215</v>
      </c>
      <c r="U45" s="469">
        <v>10046.5</v>
      </c>
      <c r="V45" s="469">
        <v>303.14999999999998</v>
      </c>
      <c r="W45" s="469">
        <v>88.65</v>
      </c>
    </row>
    <row r="46" spans="2:23" ht="15.75">
      <c r="B46" s="802" t="s">
        <v>271</v>
      </c>
      <c r="C46" s="803" t="s">
        <v>418</v>
      </c>
      <c r="D46" s="596">
        <v>585</v>
      </c>
      <c r="E46" s="596">
        <v>622.6</v>
      </c>
      <c r="F46" s="469">
        <v>2857</v>
      </c>
      <c r="G46" s="596">
        <v>3090.3</v>
      </c>
      <c r="H46" s="596">
        <v>1542.65</v>
      </c>
      <c r="I46" s="596">
        <v>538.95000000000005</v>
      </c>
      <c r="J46" s="597"/>
      <c r="K46" s="596">
        <v>5501</v>
      </c>
      <c r="L46" s="596">
        <v>5804.4</v>
      </c>
      <c r="M46" s="469">
        <v>11381</v>
      </c>
      <c r="N46" s="596">
        <v>12162.8</v>
      </c>
      <c r="O46" s="596">
        <v>6068.35</v>
      </c>
      <c r="P46" s="596">
        <v>1896.55</v>
      </c>
      <c r="Q46" s="597"/>
      <c r="R46" s="469">
        <v>6086</v>
      </c>
      <c r="S46" s="469">
        <v>6427</v>
      </c>
      <c r="T46" s="469">
        <v>14238</v>
      </c>
      <c r="U46" s="469">
        <v>15253.099999999999</v>
      </c>
      <c r="V46" s="469">
        <v>7611</v>
      </c>
      <c r="W46" s="469">
        <v>2435.5</v>
      </c>
    </row>
    <row r="47" spans="2:23" ht="15.75">
      <c r="B47" s="802" t="s">
        <v>272</v>
      </c>
      <c r="C47" s="803" t="s">
        <v>419</v>
      </c>
      <c r="D47" s="596">
        <v>2540</v>
      </c>
      <c r="E47" s="596">
        <v>2717.7</v>
      </c>
      <c r="F47" s="469">
        <v>16136</v>
      </c>
      <c r="G47" s="596">
        <v>17372</v>
      </c>
      <c r="H47" s="596">
        <v>2349.5</v>
      </c>
      <c r="I47" s="596">
        <v>740.8</v>
      </c>
      <c r="J47" s="597"/>
      <c r="K47" s="596">
        <v>10385</v>
      </c>
      <c r="L47" s="596">
        <v>10732.55</v>
      </c>
      <c r="M47" s="469">
        <v>31362</v>
      </c>
      <c r="N47" s="596">
        <v>32277.200000000001</v>
      </c>
      <c r="O47" s="596">
        <v>9080.9</v>
      </c>
      <c r="P47" s="596">
        <v>3081.9</v>
      </c>
      <c r="Q47" s="597"/>
      <c r="R47" s="469">
        <v>12925</v>
      </c>
      <c r="S47" s="469">
        <v>13450.25</v>
      </c>
      <c r="T47" s="469">
        <v>47498</v>
      </c>
      <c r="U47" s="469">
        <v>49649.2</v>
      </c>
      <c r="V47" s="469">
        <v>11430.4</v>
      </c>
      <c r="W47" s="469">
        <v>3822.7</v>
      </c>
    </row>
    <row r="48" spans="2:23" ht="15.75">
      <c r="B48" s="802" t="s">
        <v>273</v>
      </c>
      <c r="C48" s="803" t="s">
        <v>420</v>
      </c>
      <c r="D48" s="596">
        <v>1366</v>
      </c>
      <c r="E48" s="596">
        <v>1440.55</v>
      </c>
      <c r="F48" s="469">
        <v>5970</v>
      </c>
      <c r="G48" s="596">
        <v>6289.2</v>
      </c>
      <c r="H48" s="596">
        <v>11431.15</v>
      </c>
      <c r="I48" s="596">
        <v>5940.85</v>
      </c>
      <c r="J48" s="597"/>
      <c r="K48" s="596">
        <v>22965</v>
      </c>
      <c r="L48" s="596">
        <v>23974.3</v>
      </c>
      <c r="M48" s="469">
        <v>53782</v>
      </c>
      <c r="N48" s="596">
        <v>55932</v>
      </c>
      <c r="O48" s="596">
        <v>19121.400000000001</v>
      </c>
      <c r="P48" s="596">
        <v>13155.8</v>
      </c>
      <c r="Q48" s="597"/>
      <c r="R48" s="469">
        <v>24331</v>
      </c>
      <c r="S48" s="469">
        <v>25414.85</v>
      </c>
      <c r="T48" s="469">
        <v>59752</v>
      </c>
      <c r="U48" s="469">
        <v>62221.2</v>
      </c>
      <c r="V48" s="469">
        <v>30552.550000000003</v>
      </c>
      <c r="W48" s="469">
        <v>19096.650000000001</v>
      </c>
    </row>
    <row r="49" spans="2:23" ht="15.75">
      <c r="B49" s="802" t="s">
        <v>421</v>
      </c>
      <c r="C49" s="803" t="s">
        <v>422</v>
      </c>
      <c r="D49" s="596">
        <v>448</v>
      </c>
      <c r="E49" s="596">
        <v>471.75</v>
      </c>
      <c r="F49" s="469">
        <v>1703</v>
      </c>
      <c r="G49" s="596">
        <v>1845.55</v>
      </c>
      <c r="H49" s="596">
        <v>3158.4</v>
      </c>
      <c r="I49" s="596">
        <v>3130.8</v>
      </c>
      <c r="J49" s="597"/>
      <c r="K49" s="596">
        <v>5943</v>
      </c>
      <c r="L49" s="596">
        <v>6331.5</v>
      </c>
      <c r="M49" s="469">
        <v>18843</v>
      </c>
      <c r="N49" s="596">
        <v>20503.3</v>
      </c>
      <c r="O49" s="596">
        <v>17387.75</v>
      </c>
      <c r="P49" s="596">
        <v>38544.25</v>
      </c>
      <c r="Q49" s="597"/>
      <c r="R49" s="469">
        <v>6391</v>
      </c>
      <c r="S49" s="469">
        <v>6803.25</v>
      </c>
      <c r="T49" s="469">
        <v>20546</v>
      </c>
      <c r="U49" s="469">
        <v>22348.85</v>
      </c>
      <c r="V49" s="469">
        <v>20546.150000000001</v>
      </c>
      <c r="W49" s="469">
        <v>41675.050000000003</v>
      </c>
    </row>
    <row r="50" spans="2:23" ht="15.75">
      <c r="B50" s="802" t="s">
        <v>423</v>
      </c>
      <c r="C50" s="803" t="s">
        <v>424</v>
      </c>
      <c r="D50" s="596">
        <v>44</v>
      </c>
      <c r="E50" s="596">
        <v>45.4</v>
      </c>
      <c r="F50" s="469">
        <v>146</v>
      </c>
      <c r="G50" s="596">
        <v>217.15</v>
      </c>
      <c r="H50" s="596">
        <v>1424.95</v>
      </c>
      <c r="I50" s="596">
        <v>420.6</v>
      </c>
      <c r="J50" s="597"/>
      <c r="K50" s="596">
        <v>284</v>
      </c>
      <c r="L50" s="596">
        <v>277.55</v>
      </c>
      <c r="M50" s="469">
        <v>931</v>
      </c>
      <c r="N50" s="596">
        <v>907.9</v>
      </c>
      <c r="O50" s="596">
        <v>17010.2</v>
      </c>
      <c r="P50" s="596">
        <v>3493.1</v>
      </c>
      <c r="Q50" s="597"/>
      <c r="R50" s="469">
        <v>328</v>
      </c>
      <c r="S50" s="469">
        <v>322.95</v>
      </c>
      <c r="T50" s="469">
        <v>1077</v>
      </c>
      <c r="U50" s="469">
        <v>1125.05</v>
      </c>
      <c r="V50" s="469">
        <v>18435.150000000001</v>
      </c>
      <c r="W50" s="469">
        <v>3913.7</v>
      </c>
    </row>
    <row r="51" spans="2:23" ht="15.75">
      <c r="B51" s="802" t="s">
        <v>425</v>
      </c>
      <c r="C51" s="803" t="s">
        <v>426</v>
      </c>
      <c r="D51" s="596">
        <v>13</v>
      </c>
      <c r="E51" s="596">
        <v>13.7</v>
      </c>
      <c r="F51" s="469">
        <v>92</v>
      </c>
      <c r="G51" s="596">
        <v>248</v>
      </c>
      <c r="H51" s="596">
        <v>141.69999999999999</v>
      </c>
      <c r="I51" s="596">
        <v>75.45</v>
      </c>
      <c r="J51" s="597"/>
      <c r="K51" s="596">
        <v>141</v>
      </c>
      <c r="L51" s="596">
        <v>143.75</v>
      </c>
      <c r="M51" s="469">
        <v>14804</v>
      </c>
      <c r="N51" s="596">
        <v>14257.5</v>
      </c>
      <c r="O51" s="596">
        <v>571.4</v>
      </c>
      <c r="P51" s="596">
        <v>336.5</v>
      </c>
      <c r="Q51" s="597"/>
      <c r="R51" s="469">
        <v>154</v>
      </c>
      <c r="S51" s="469">
        <v>157.44999999999999</v>
      </c>
      <c r="T51" s="469">
        <v>14896</v>
      </c>
      <c r="U51" s="469">
        <v>14505.5</v>
      </c>
      <c r="V51" s="469">
        <v>713.09999999999991</v>
      </c>
      <c r="W51" s="469">
        <v>411.95</v>
      </c>
    </row>
    <row r="52" spans="2:23" ht="15.75">
      <c r="B52" s="802" t="s">
        <v>427</v>
      </c>
      <c r="C52" s="803" t="s">
        <v>428</v>
      </c>
      <c r="D52" s="596">
        <v>389</v>
      </c>
      <c r="E52" s="596">
        <v>407.2</v>
      </c>
      <c r="F52" s="469">
        <v>2851</v>
      </c>
      <c r="G52" s="596">
        <v>2882.05</v>
      </c>
      <c r="H52" s="596">
        <v>129.69999999999999</v>
      </c>
      <c r="I52" s="596">
        <v>118.3</v>
      </c>
      <c r="J52" s="597"/>
      <c r="K52" s="596">
        <v>938</v>
      </c>
      <c r="L52" s="596">
        <v>971.5</v>
      </c>
      <c r="M52" s="469">
        <v>8745</v>
      </c>
      <c r="N52" s="596">
        <v>8140.55</v>
      </c>
      <c r="O52" s="596">
        <v>7303.95</v>
      </c>
      <c r="P52" s="596">
        <v>6953.55</v>
      </c>
      <c r="Q52" s="597"/>
      <c r="R52" s="469">
        <v>1327</v>
      </c>
      <c r="S52" s="469">
        <v>1378.7</v>
      </c>
      <c r="T52" s="469">
        <v>11596</v>
      </c>
      <c r="U52" s="469">
        <v>11022.6</v>
      </c>
      <c r="V52" s="469">
        <v>7433.65</v>
      </c>
      <c r="W52" s="469">
        <v>7071.85</v>
      </c>
    </row>
    <row r="53" spans="2:23" ht="15.75">
      <c r="B53" s="802" t="s">
        <v>429</v>
      </c>
      <c r="C53" s="803" t="s">
        <v>430</v>
      </c>
      <c r="D53" s="596">
        <v>46</v>
      </c>
      <c r="E53" s="596">
        <v>47.3</v>
      </c>
      <c r="F53" s="469">
        <v>216</v>
      </c>
      <c r="G53" s="596">
        <v>226.15</v>
      </c>
      <c r="H53" s="596">
        <v>1756.35</v>
      </c>
      <c r="I53" s="596">
        <v>1125.7</v>
      </c>
      <c r="J53" s="597"/>
      <c r="K53" s="596">
        <v>209</v>
      </c>
      <c r="L53" s="596">
        <v>216.8</v>
      </c>
      <c r="M53" s="469">
        <v>651</v>
      </c>
      <c r="N53" s="596">
        <v>700.7</v>
      </c>
      <c r="O53" s="596">
        <v>5114.3999999999996</v>
      </c>
      <c r="P53" s="596">
        <v>3026.15</v>
      </c>
      <c r="Q53" s="597"/>
      <c r="R53" s="469">
        <v>255</v>
      </c>
      <c r="S53" s="469">
        <v>264.10000000000002</v>
      </c>
      <c r="T53" s="469">
        <v>867</v>
      </c>
      <c r="U53" s="469">
        <v>926.85</v>
      </c>
      <c r="V53" s="469">
        <v>6870.75</v>
      </c>
      <c r="W53" s="469">
        <v>4151.8500000000004</v>
      </c>
    </row>
    <row r="54" spans="2:23" ht="15.75">
      <c r="B54" s="802" t="s">
        <v>431</v>
      </c>
      <c r="C54" s="803" t="s">
        <v>432</v>
      </c>
      <c r="D54" s="596">
        <v>281</v>
      </c>
      <c r="E54" s="596">
        <v>256.10000000000002</v>
      </c>
      <c r="F54" s="469">
        <v>3453</v>
      </c>
      <c r="G54" s="596">
        <v>3234.9</v>
      </c>
      <c r="H54" s="596">
        <v>136.69999999999999</v>
      </c>
      <c r="I54" s="596">
        <v>89.45</v>
      </c>
      <c r="J54" s="597"/>
      <c r="K54" s="596">
        <v>7283</v>
      </c>
      <c r="L54" s="596">
        <v>7331.9</v>
      </c>
      <c r="M54" s="469">
        <v>113257</v>
      </c>
      <c r="N54" s="596">
        <v>105936.9</v>
      </c>
      <c r="O54" s="596">
        <v>481.1</v>
      </c>
      <c r="P54" s="596">
        <v>219.6</v>
      </c>
      <c r="Q54" s="597"/>
      <c r="R54" s="469">
        <v>7564</v>
      </c>
      <c r="S54" s="469">
        <v>7588</v>
      </c>
      <c r="T54" s="469">
        <v>116710</v>
      </c>
      <c r="U54" s="469">
        <v>109171.79999999999</v>
      </c>
      <c r="V54" s="469">
        <v>617.79999999999995</v>
      </c>
      <c r="W54" s="469">
        <v>309.05</v>
      </c>
    </row>
    <row r="55" spans="2:23" ht="15.75">
      <c r="B55" s="802" t="s">
        <v>433</v>
      </c>
      <c r="C55" s="803" t="s">
        <v>434</v>
      </c>
      <c r="D55" s="596">
        <v>714</v>
      </c>
      <c r="E55" s="596">
        <v>697.5</v>
      </c>
      <c r="F55" s="469">
        <v>2923</v>
      </c>
      <c r="G55" s="596">
        <v>2840.1</v>
      </c>
      <c r="H55" s="596">
        <v>1538.6</v>
      </c>
      <c r="I55" s="596">
        <v>1696.3</v>
      </c>
      <c r="J55" s="597"/>
      <c r="K55" s="596">
        <v>39840</v>
      </c>
      <c r="L55" s="596">
        <v>41289.85</v>
      </c>
      <c r="M55" s="469">
        <v>133898</v>
      </c>
      <c r="N55" s="596">
        <v>138808.9</v>
      </c>
      <c r="O55" s="596">
        <v>46749.2</v>
      </c>
      <c r="P55" s="596">
        <v>59187.7</v>
      </c>
      <c r="Q55" s="597"/>
      <c r="R55" s="469">
        <v>40554</v>
      </c>
      <c r="S55" s="469">
        <v>41987.35</v>
      </c>
      <c r="T55" s="469">
        <v>136821</v>
      </c>
      <c r="U55" s="469">
        <v>141649</v>
      </c>
      <c r="V55" s="469">
        <v>48287.799999999996</v>
      </c>
      <c r="W55" s="469">
        <v>60884</v>
      </c>
    </row>
    <row r="56" spans="2:23" ht="15.75">
      <c r="B56" s="802" t="s">
        <v>435</v>
      </c>
      <c r="C56" s="803" t="s">
        <v>436</v>
      </c>
      <c r="D56" s="596">
        <v>154</v>
      </c>
      <c r="E56" s="596">
        <v>173.2</v>
      </c>
      <c r="F56" s="469">
        <v>2257</v>
      </c>
      <c r="G56" s="596">
        <v>2586.6</v>
      </c>
      <c r="H56" s="596">
        <v>1389.55</v>
      </c>
      <c r="I56" s="596">
        <v>1450.55</v>
      </c>
      <c r="J56" s="597"/>
      <c r="K56" s="596">
        <v>348</v>
      </c>
      <c r="L56" s="596">
        <v>357.35</v>
      </c>
      <c r="M56" s="469">
        <v>1661</v>
      </c>
      <c r="N56" s="596">
        <v>1728.6</v>
      </c>
      <c r="O56" s="596">
        <v>67112.7</v>
      </c>
      <c r="P56" s="596">
        <v>71696.2</v>
      </c>
      <c r="Q56" s="597"/>
      <c r="R56" s="469">
        <v>502</v>
      </c>
      <c r="S56" s="469">
        <v>530.54999999999995</v>
      </c>
      <c r="T56" s="469">
        <v>3918</v>
      </c>
      <c r="U56" s="469">
        <v>4315.2</v>
      </c>
      <c r="V56" s="469">
        <v>68502.25</v>
      </c>
      <c r="W56" s="469">
        <v>73146.75</v>
      </c>
    </row>
    <row r="57" spans="2:23" ht="15.75">
      <c r="B57" s="802" t="s">
        <v>437</v>
      </c>
      <c r="C57" s="803" t="s">
        <v>438</v>
      </c>
      <c r="D57" s="596">
        <v>73</v>
      </c>
      <c r="E57" s="596">
        <v>75.599999999999994</v>
      </c>
      <c r="F57" s="469">
        <v>356</v>
      </c>
      <c r="G57" s="596">
        <v>395.25</v>
      </c>
      <c r="H57" s="596">
        <v>1448.4</v>
      </c>
      <c r="I57" s="596">
        <v>1138.2</v>
      </c>
      <c r="J57" s="597"/>
      <c r="K57" s="596">
        <v>539</v>
      </c>
      <c r="L57" s="596">
        <v>551.5</v>
      </c>
      <c r="M57" s="469">
        <v>2582</v>
      </c>
      <c r="N57" s="596">
        <v>2754.7</v>
      </c>
      <c r="O57" s="596">
        <v>852.25</v>
      </c>
      <c r="P57" s="596">
        <v>876.35</v>
      </c>
      <c r="Q57" s="597"/>
      <c r="R57" s="469">
        <v>612</v>
      </c>
      <c r="S57" s="469">
        <v>627.1</v>
      </c>
      <c r="T57" s="469">
        <v>2938</v>
      </c>
      <c r="U57" s="469">
        <v>3149.95</v>
      </c>
      <c r="V57" s="469">
        <v>2300.65</v>
      </c>
      <c r="W57" s="469">
        <v>2014.5500000000002</v>
      </c>
    </row>
    <row r="58" spans="2:23" ht="15.75">
      <c r="B58" s="802" t="s">
        <v>439</v>
      </c>
      <c r="C58" s="803" t="s">
        <v>440</v>
      </c>
      <c r="D58" s="596">
        <v>97</v>
      </c>
      <c r="E58" s="596">
        <v>101.85</v>
      </c>
      <c r="F58" s="469">
        <v>1214</v>
      </c>
      <c r="G58" s="596">
        <v>1242</v>
      </c>
      <c r="H58" s="596">
        <v>217.8</v>
      </c>
      <c r="I58" s="596">
        <v>177.45</v>
      </c>
      <c r="J58" s="597"/>
      <c r="K58" s="596">
        <v>105</v>
      </c>
      <c r="L58" s="596">
        <v>107</v>
      </c>
      <c r="M58" s="469">
        <v>322</v>
      </c>
      <c r="N58" s="596">
        <v>336.55</v>
      </c>
      <c r="O58" s="596">
        <v>1281</v>
      </c>
      <c r="P58" s="596">
        <v>1473.7</v>
      </c>
      <c r="Q58" s="597"/>
      <c r="R58" s="469">
        <v>202</v>
      </c>
      <c r="S58" s="469">
        <v>208.85</v>
      </c>
      <c r="T58" s="469">
        <v>1536</v>
      </c>
      <c r="U58" s="469">
        <v>1578.55</v>
      </c>
      <c r="V58" s="469">
        <v>1498.8</v>
      </c>
      <c r="W58" s="469">
        <v>1651.15</v>
      </c>
    </row>
    <row r="59" spans="2:23" ht="15.75">
      <c r="B59" s="802" t="s">
        <v>441</v>
      </c>
      <c r="C59" s="803" t="s">
        <v>442</v>
      </c>
      <c r="D59" s="596">
        <v>50</v>
      </c>
      <c r="E59" s="596">
        <v>52.6</v>
      </c>
      <c r="F59" s="469">
        <v>286</v>
      </c>
      <c r="G59" s="596">
        <v>290.95</v>
      </c>
      <c r="H59" s="596">
        <v>738.95</v>
      </c>
      <c r="I59" s="596">
        <v>503.05</v>
      </c>
      <c r="J59" s="597"/>
      <c r="K59" s="596">
        <v>196</v>
      </c>
      <c r="L59" s="596">
        <v>209.15</v>
      </c>
      <c r="M59" s="469">
        <v>467</v>
      </c>
      <c r="N59" s="596">
        <v>492.15</v>
      </c>
      <c r="O59" s="596">
        <v>210.15</v>
      </c>
      <c r="P59" s="596">
        <v>126.4</v>
      </c>
      <c r="Q59" s="597"/>
      <c r="R59" s="469">
        <v>246</v>
      </c>
      <c r="S59" s="469">
        <v>261.75</v>
      </c>
      <c r="T59" s="469">
        <v>753</v>
      </c>
      <c r="U59" s="469">
        <v>783.09999999999991</v>
      </c>
      <c r="V59" s="469">
        <v>949.1</v>
      </c>
      <c r="W59" s="469">
        <v>629.45000000000005</v>
      </c>
    </row>
    <row r="60" spans="2:23" ht="15.75">
      <c r="B60" s="802" t="s">
        <v>443</v>
      </c>
      <c r="C60" s="803" t="s">
        <v>444</v>
      </c>
      <c r="D60" s="596">
        <v>429</v>
      </c>
      <c r="E60" s="596">
        <v>469.45</v>
      </c>
      <c r="F60" s="469">
        <v>4585</v>
      </c>
      <c r="G60" s="596">
        <v>4991.6499999999996</v>
      </c>
      <c r="H60" s="596">
        <v>167.1</v>
      </c>
      <c r="I60" s="596">
        <v>123.85</v>
      </c>
      <c r="J60" s="597"/>
      <c r="K60" s="596">
        <v>717</v>
      </c>
      <c r="L60" s="596">
        <v>751.7</v>
      </c>
      <c r="M60" s="469">
        <v>3877</v>
      </c>
      <c r="N60" s="596">
        <v>4107.8999999999996</v>
      </c>
      <c r="O60" s="596">
        <v>284.8</v>
      </c>
      <c r="P60" s="596">
        <v>207.35</v>
      </c>
      <c r="Q60" s="597"/>
      <c r="R60" s="469">
        <v>1146</v>
      </c>
      <c r="S60" s="469">
        <v>1221.1500000000001</v>
      </c>
      <c r="T60" s="469">
        <v>8462</v>
      </c>
      <c r="U60" s="469">
        <v>9099.5499999999993</v>
      </c>
      <c r="V60" s="469">
        <v>451.9</v>
      </c>
      <c r="W60" s="469">
        <v>331.2</v>
      </c>
    </row>
    <row r="61" spans="2:23" ht="15.75">
      <c r="B61" s="802" t="s">
        <v>445</v>
      </c>
      <c r="C61" s="803" t="s">
        <v>446</v>
      </c>
      <c r="D61" s="596">
        <v>66</v>
      </c>
      <c r="E61" s="596">
        <v>67</v>
      </c>
      <c r="F61" s="469">
        <v>575</v>
      </c>
      <c r="G61" s="596">
        <v>592.4</v>
      </c>
      <c r="H61" s="596">
        <v>3131.4</v>
      </c>
      <c r="I61" s="596">
        <v>1860.25</v>
      </c>
      <c r="J61" s="597"/>
      <c r="K61" s="596">
        <v>245</v>
      </c>
      <c r="L61" s="596">
        <v>255.05</v>
      </c>
      <c r="M61" s="469">
        <v>1085</v>
      </c>
      <c r="N61" s="596">
        <v>1134.25</v>
      </c>
      <c r="O61" s="596">
        <v>2600.8000000000002</v>
      </c>
      <c r="P61" s="596">
        <v>1507.1</v>
      </c>
      <c r="Q61" s="597"/>
      <c r="R61" s="469">
        <v>311</v>
      </c>
      <c r="S61" s="469">
        <v>322.05</v>
      </c>
      <c r="T61" s="469">
        <v>1660</v>
      </c>
      <c r="U61" s="469">
        <v>1726.65</v>
      </c>
      <c r="V61" s="469">
        <v>5732.2000000000007</v>
      </c>
      <c r="W61" s="469">
        <v>3367.35</v>
      </c>
    </row>
    <row r="62" spans="2:23" ht="15.75">
      <c r="B62" s="802" t="s">
        <v>447</v>
      </c>
      <c r="C62" s="803" t="s">
        <v>448</v>
      </c>
      <c r="D62" s="596">
        <v>47</v>
      </c>
      <c r="E62" s="596">
        <v>52</v>
      </c>
      <c r="F62" s="469">
        <v>296</v>
      </c>
      <c r="G62" s="596">
        <v>276.45</v>
      </c>
      <c r="H62" s="596">
        <v>293.39999999999998</v>
      </c>
      <c r="I62" s="596">
        <v>299</v>
      </c>
      <c r="J62" s="597"/>
      <c r="K62" s="596">
        <v>139</v>
      </c>
      <c r="L62" s="596">
        <v>146.15</v>
      </c>
      <c r="M62" s="469">
        <v>979</v>
      </c>
      <c r="N62" s="596">
        <v>1034.55</v>
      </c>
      <c r="O62" s="596">
        <v>531.65</v>
      </c>
      <c r="P62" s="596">
        <v>602.6</v>
      </c>
      <c r="Q62" s="597"/>
      <c r="R62" s="469">
        <v>186</v>
      </c>
      <c r="S62" s="469">
        <v>198.15</v>
      </c>
      <c r="T62" s="469">
        <v>1275</v>
      </c>
      <c r="U62" s="469">
        <v>1311</v>
      </c>
      <c r="V62" s="469">
        <v>825.05</v>
      </c>
      <c r="W62" s="469">
        <v>901.6</v>
      </c>
    </row>
    <row r="63" spans="2:23" ht="15.75">
      <c r="B63" s="802" t="s">
        <v>449</v>
      </c>
      <c r="C63" s="803" t="s">
        <v>450</v>
      </c>
      <c r="D63" s="596">
        <v>10</v>
      </c>
      <c r="E63" s="596">
        <v>12</v>
      </c>
      <c r="F63" s="469">
        <v>44</v>
      </c>
      <c r="G63" s="596">
        <v>47.05</v>
      </c>
      <c r="H63" s="596">
        <v>135.94999999999999</v>
      </c>
      <c r="I63" s="596">
        <v>140.5</v>
      </c>
      <c r="J63" s="597"/>
      <c r="K63" s="596">
        <v>28</v>
      </c>
      <c r="L63" s="596">
        <v>29.2</v>
      </c>
      <c r="M63" s="469">
        <v>41</v>
      </c>
      <c r="N63" s="596">
        <v>49.4</v>
      </c>
      <c r="O63" s="596">
        <v>482.15</v>
      </c>
      <c r="P63" s="596">
        <v>552.4</v>
      </c>
      <c r="Q63" s="597"/>
      <c r="R63" s="469">
        <v>38</v>
      </c>
      <c r="S63" s="469">
        <v>41.2</v>
      </c>
      <c r="T63" s="469">
        <v>85</v>
      </c>
      <c r="U63" s="469">
        <v>96.449999999999989</v>
      </c>
      <c r="V63" s="469">
        <v>618.09999999999991</v>
      </c>
      <c r="W63" s="469">
        <v>692.9</v>
      </c>
    </row>
    <row r="64" spans="2:23" ht="15.75">
      <c r="B64" s="802" t="s">
        <v>451</v>
      </c>
      <c r="C64" s="803" t="s">
        <v>452</v>
      </c>
      <c r="D64" s="596">
        <v>177</v>
      </c>
      <c r="E64" s="596">
        <v>182.2</v>
      </c>
      <c r="F64" s="469">
        <v>1070</v>
      </c>
      <c r="G64" s="596">
        <v>1125.3</v>
      </c>
      <c r="H64" s="596">
        <v>27.6</v>
      </c>
      <c r="I64" s="596">
        <v>19.45</v>
      </c>
      <c r="J64" s="597"/>
      <c r="K64" s="596">
        <v>309</v>
      </c>
      <c r="L64" s="596">
        <v>331.05</v>
      </c>
      <c r="M64" s="469">
        <v>893</v>
      </c>
      <c r="N64" s="596">
        <v>930.95</v>
      </c>
      <c r="O64" s="596">
        <v>15.7</v>
      </c>
      <c r="P64" s="596">
        <v>33.700000000000003</v>
      </c>
      <c r="Q64" s="597"/>
      <c r="R64" s="469">
        <v>486</v>
      </c>
      <c r="S64" s="469">
        <v>513.25</v>
      </c>
      <c r="T64" s="469">
        <v>1963</v>
      </c>
      <c r="U64" s="469">
        <v>2056.25</v>
      </c>
      <c r="V64" s="469">
        <v>43.3</v>
      </c>
      <c r="W64" s="469">
        <v>53.150000000000006</v>
      </c>
    </row>
    <row r="65" spans="2:23" ht="15.75">
      <c r="B65" s="802" t="s">
        <v>453</v>
      </c>
      <c r="C65" s="803" t="s">
        <v>454</v>
      </c>
      <c r="D65" s="596">
        <v>265</v>
      </c>
      <c r="E65" s="596">
        <v>279.85000000000002</v>
      </c>
      <c r="F65" s="469">
        <v>811</v>
      </c>
      <c r="G65" s="596">
        <v>906.55</v>
      </c>
      <c r="H65" s="596">
        <v>395.6</v>
      </c>
      <c r="I65" s="596">
        <v>729.7</v>
      </c>
      <c r="J65" s="597"/>
      <c r="K65" s="596">
        <v>2722</v>
      </c>
      <c r="L65" s="596">
        <v>2829.95</v>
      </c>
      <c r="M65" s="469">
        <v>5831</v>
      </c>
      <c r="N65" s="596">
        <v>6012.95</v>
      </c>
      <c r="O65" s="596">
        <v>312.2</v>
      </c>
      <c r="P65" s="596">
        <v>618.75</v>
      </c>
      <c r="Q65" s="597"/>
      <c r="R65" s="469">
        <v>2987</v>
      </c>
      <c r="S65" s="469">
        <v>3109.7999999999997</v>
      </c>
      <c r="T65" s="469">
        <v>6642</v>
      </c>
      <c r="U65" s="469">
        <v>6919.5</v>
      </c>
      <c r="V65" s="469">
        <v>707.8</v>
      </c>
      <c r="W65" s="469">
        <v>1348.45</v>
      </c>
    </row>
    <row r="66" spans="2:23" ht="15.75">
      <c r="B66" s="802" t="s">
        <v>455</v>
      </c>
      <c r="C66" s="803" t="s">
        <v>456</v>
      </c>
      <c r="D66" s="596">
        <v>558</v>
      </c>
      <c r="E66" s="596">
        <v>598.04999999999995</v>
      </c>
      <c r="F66" s="469">
        <v>3021</v>
      </c>
      <c r="G66" s="596">
        <v>3214.2</v>
      </c>
      <c r="H66" s="596">
        <v>367.5</v>
      </c>
      <c r="I66" s="596">
        <v>539.04999999999995</v>
      </c>
      <c r="J66" s="597"/>
      <c r="K66" s="596">
        <v>1374</v>
      </c>
      <c r="L66" s="596">
        <v>1471.85</v>
      </c>
      <c r="M66" s="469">
        <v>3837</v>
      </c>
      <c r="N66" s="596">
        <v>4062</v>
      </c>
      <c r="O66" s="596">
        <v>2195.25</v>
      </c>
      <c r="P66" s="596">
        <v>3817.7</v>
      </c>
      <c r="Q66" s="597"/>
      <c r="R66" s="469">
        <v>1932</v>
      </c>
      <c r="S66" s="469">
        <v>2069.8999999999996</v>
      </c>
      <c r="T66" s="469">
        <v>6858</v>
      </c>
      <c r="U66" s="469">
        <v>7276.2</v>
      </c>
      <c r="V66" s="469">
        <v>2562.75</v>
      </c>
      <c r="W66" s="469">
        <v>4356.75</v>
      </c>
    </row>
    <row r="67" spans="2:23" ht="15.75">
      <c r="B67" s="802" t="s">
        <v>457</v>
      </c>
      <c r="C67" s="803" t="s">
        <v>458</v>
      </c>
      <c r="D67" s="596">
        <v>213</v>
      </c>
      <c r="E67" s="596">
        <v>228.3</v>
      </c>
      <c r="F67" s="469">
        <v>1490</v>
      </c>
      <c r="G67" s="596">
        <v>1568.7</v>
      </c>
      <c r="H67" s="596">
        <v>1125.3499999999999</v>
      </c>
      <c r="I67" s="596">
        <v>2088.85</v>
      </c>
      <c r="J67" s="597"/>
      <c r="K67" s="596">
        <v>637</v>
      </c>
      <c r="L67" s="596">
        <v>663.6</v>
      </c>
      <c r="M67" s="469">
        <v>2620</v>
      </c>
      <c r="N67" s="596">
        <v>2716.9</v>
      </c>
      <c r="O67" s="596">
        <v>1219.2</v>
      </c>
      <c r="P67" s="596">
        <v>2842.8</v>
      </c>
      <c r="Q67" s="597"/>
      <c r="R67" s="469">
        <v>850</v>
      </c>
      <c r="S67" s="469">
        <v>891.90000000000009</v>
      </c>
      <c r="T67" s="469">
        <v>4110</v>
      </c>
      <c r="U67" s="469">
        <v>4285.6000000000004</v>
      </c>
      <c r="V67" s="469">
        <v>2344.5500000000002</v>
      </c>
      <c r="W67" s="469">
        <v>4931.6499999999996</v>
      </c>
    </row>
    <row r="68" spans="2:23" ht="15.75">
      <c r="B68" s="802" t="s">
        <v>459</v>
      </c>
      <c r="C68" s="803" t="s">
        <v>460</v>
      </c>
      <c r="D68" s="596">
        <v>657</v>
      </c>
      <c r="E68" s="596">
        <v>699.8</v>
      </c>
      <c r="F68" s="469">
        <v>3869</v>
      </c>
      <c r="G68" s="596">
        <v>4332.55</v>
      </c>
      <c r="H68" s="596">
        <v>674.05</v>
      </c>
      <c r="I68" s="596">
        <v>894.65</v>
      </c>
      <c r="J68" s="597"/>
      <c r="K68" s="596">
        <v>921</v>
      </c>
      <c r="L68" s="596">
        <v>975.65</v>
      </c>
      <c r="M68" s="469">
        <v>2783</v>
      </c>
      <c r="N68" s="596">
        <v>2971.15</v>
      </c>
      <c r="O68" s="596">
        <v>1024.95</v>
      </c>
      <c r="P68" s="596">
        <v>1691.95</v>
      </c>
      <c r="Q68" s="597"/>
      <c r="R68" s="469">
        <v>1578</v>
      </c>
      <c r="S68" s="469">
        <v>1675.4499999999998</v>
      </c>
      <c r="T68" s="469">
        <v>6652</v>
      </c>
      <c r="U68" s="469">
        <v>7303.7000000000007</v>
      </c>
      <c r="V68" s="469">
        <v>1699</v>
      </c>
      <c r="W68" s="469">
        <v>2586.6</v>
      </c>
    </row>
    <row r="69" spans="2:23" ht="15.75">
      <c r="B69" s="802" t="s">
        <v>461</v>
      </c>
      <c r="C69" s="803" t="s">
        <v>462</v>
      </c>
      <c r="D69" s="596">
        <v>57</v>
      </c>
      <c r="E69" s="596">
        <v>62.15</v>
      </c>
      <c r="F69" s="469">
        <v>410</v>
      </c>
      <c r="G69" s="596">
        <v>547.5</v>
      </c>
      <c r="H69" s="596">
        <v>2711</v>
      </c>
      <c r="I69" s="596">
        <v>1621.55</v>
      </c>
      <c r="J69" s="597"/>
      <c r="K69" s="596">
        <v>105</v>
      </c>
      <c r="L69" s="596">
        <v>116.6</v>
      </c>
      <c r="M69" s="469">
        <v>320</v>
      </c>
      <c r="N69" s="596">
        <v>351.05</v>
      </c>
      <c r="O69" s="596">
        <v>1747.35</v>
      </c>
      <c r="P69" s="596">
        <v>1223.8</v>
      </c>
      <c r="Q69" s="597"/>
      <c r="R69" s="469">
        <v>162</v>
      </c>
      <c r="S69" s="469">
        <v>178.75</v>
      </c>
      <c r="T69" s="469">
        <v>730</v>
      </c>
      <c r="U69" s="469">
        <v>898.55</v>
      </c>
      <c r="V69" s="469">
        <v>4458.3500000000004</v>
      </c>
      <c r="W69" s="469">
        <v>2845.35</v>
      </c>
    </row>
    <row r="70" spans="2:23" ht="15.75">
      <c r="B70" s="802" t="s">
        <v>463</v>
      </c>
      <c r="C70" s="803" t="s">
        <v>464</v>
      </c>
      <c r="D70" s="596">
        <v>568</v>
      </c>
      <c r="E70" s="596">
        <v>583.70000000000005</v>
      </c>
      <c r="F70" s="469">
        <v>4408</v>
      </c>
      <c r="G70" s="596">
        <v>4957.55</v>
      </c>
      <c r="H70" s="596">
        <v>325</v>
      </c>
      <c r="I70" s="596">
        <v>222.5</v>
      </c>
      <c r="J70" s="597"/>
      <c r="K70" s="596">
        <v>1308</v>
      </c>
      <c r="L70" s="596">
        <v>1357.45</v>
      </c>
      <c r="M70" s="469">
        <v>4760</v>
      </c>
      <c r="N70" s="596">
        <v>5034.7</v>
      </c>
      <c r="O70" s="596">
        <v>147.80000000000001</v>
      </c>
      <c r="P70" s="596">
        <v>203.25</v>
      </c>
      <c r="Q70" s="597"/>
      <c r="R70" s="469">
        <v>1876</v>
      </c>
      <c r="S70" s="469">
        <v>1941.15</v>
      </c>
      <c r="T70" s="469">
        <v>9168</v>
      </c>
      <c r="U70" s="469">
        <v>9992.25</v>
      </c>
      <c r="V70" s="469">
        <v>472.8</v>
      </c>
      <c r="W70" s="469">
        <v>425.75</v>
      </c>
    </row>
    <row r="71" spans="2:23" ht="15.75">
      <c r="B71" s="802" t="s">
        <v>465</v>
      </c>
      <c r="C71" s="803" t="s">
        <v>466</v>
      </c>
      <c r="D71" s="596">
        <v>212</v>
      </c>
      <c r="E71" s="596">
        <v>228.15</v>
      </c>
      <c r="F71" s="469">
        <v>1146</v>
      </c>
      <c r="G71" s="596">
        <v>1230.3</v>
      </c>
      <c r="H71" s="596">
        <v>2185.5500000000002</v>
      </c>
      <c r="I71" s="596">
        <v>2772</v>
      </c>
      <c r="J71" s="597"/>
      <c r="K71" s="596">
        <v>965</v>
      </c>
      <c r="L71" s="596">
        <v>1007.45</v>
      </c>
      <c r="M71" s="469">
        <v>3108</v>
      </c>
      <c r="N71" s="596">
        <v>3187.35</v>
      </c>
      <c r="O71" s="596">
        <v>2253.6</v>
      </c>
      <c r="P71" s="596">
        <v>2781.1</v>
      </c>
      <c r="Q71" s="597"/>
      <c r="R71" s="469">
        <v>1177</v>
      </c>
      <c r="S71" s="469">
        <v>1235.6000000000001</v>
      </c>
      <c r="T71" s="469">
        <v>4254</v>
      </c>
      <c r="U71" s="469">
        <v>4417.6499999999996</v>
      </c>
      <c r="V71" s="469">
        <v>4439.1499999999996</v>
      </c>
      <c r="W71" s="469">
        <v>5553.1</v>
      </c>
    </row>
    <row r="72" spans="2:23" ht="15.75">
      <c r="B72" s="802" t="s">
        <v>467</v>
      </c>
      <c r="C72" s="803" t="s">
        <v>468</v>
      </c>
      <c r="D72" s="596">
        <v>10</v>
      </c>
      <c r="E72" s="596">
        <v>19.600000000000001</v>
      </c>
      <c r="F72" s="469">
        <v>23</v>
      </c>
      <c r="G72" s="596">
        <v>67.05</v>
      </c>
      <c r="H72" s="596">
        <v>551.20000000000005</v>
      </c>
      <c r="I72" s="596">
        <v>679.1</v>
      </c>
      <c r="J72" s="597"/>
      <c r="K72" s="596">
        <v>86</v>
      </c>
      <c r="L72" s="596">
        <v>92.05</v>
      </c>
      <c r="M72" s="469">
        <v>133</v>
      </c>
      <c r="N72" s="596">
        <v>139.9</v>
      </c>
      <c r="O72" s="596">
        <v>1342.2</v>
      </c>
      <c r="P72" s="596">
        <v>1845.15</v>
      </c>
      <c r="Q72" s="597"/>
      <c r="R72" s="469">
        <v>96</v>
      </c>
      <c r="S72" s="469">
        <v>111.65</v>
      </c>
      <c r="T72" s="469">
        <v>156</v>
      </c>
      <c r="U72" s="469">
        <v>206.95</v>
      </c>
      <c r="V72" s="469">
        <v>1893.4</v>
      </c>
      <c r="W72" s="469">
        <v>2524.25</v>
      </c>
    </row>
    <row r="73" spans="2:23" ht="15.75">
      <c r="B73" s="802" t="s">
        <v>469</v>
      </c>
      <c r="C73" s="803" t="s">
        <v>470</v>
      </c>
      <c r="D73" s="596">
        <v>276</v>
      </c>
      <c r="E73" s="596">
        <v>286.39999999999998</v>
      </c>
      <c r="F73" s="469">
        <v>2033</v>
      </c>
      <c r="G73" s="596">
        <v>2135.85</v>
      </c>
      <c r="H73" s="596">
        <v>10.4</v>
      </c>
      <c r="I73" s="596">
        <v>56.65</v>
      </c>
      <c r="J73" s="597"/>
      <c r="K73" s="596">
        <v>1717</v>
      </c>
      <c r="L73" s="596">
        <v>1743.65</v>
      </c>
      <c r="M73" s="469">
        <v>6982</v>
      </c>
      <c r="N73" s="596">
        <v>7049.75</v>
      </c>
      <c r="O73" s="596">
        <v>22.6</v>
      </c>
      <c r="P73" s="596">
        <v>117.3</v>
      </c>
      <c r="Q73" s="597"/>
      <c r="R73" s="469">
        <v>1993</v>
      </c>
      <c r="S73" s="469">
        <v>2030.0500000000002</v>
      </c>
      <c r="T73" s="469">
        <v>9015</v>
      </c>
      <c r="U73" s="469">
        <v>9185.6</v>
      </c>
      <c r="V73" s="469">
        <v>33</v>
      </c>
      <c r="W73" s="469">
        <v>173.95</v>
      </c>
    </row>
    <row r="74" spans="2:23" ht="15.75">
      <c r="B74" s="802" t="s">
        <v>471</v>
      </c>
      <c r="C74" s="803" t="s">
        <v>472</v>
      </c>
      <c r="D74" s="596">
        <v>286</v>
      </c>
      <c r="E74" s="596">
        <v>290.25</v>
      </c>
      <c r="F74" s="469">
        <v>1477</v>
      </c>
      <c r="G74" s="596">
        <v>1550.95</v>
      </c>
      <c r="H74" s="596">
        <v>1267.9000000000001</v>
      </c>
      <c r="I74" s="596">
        <v>867.95</v>
      </c>
      <c r="J74" s="597"/>
      <c r="K74" s="596">
        <v>317</v>
      </c>
      <c r="L74" s="596">
        <v>342.4</v>
      </c>
      <c r="M74" s="469">
        <v>1828</v>
      </c>
      <c r="N74" s="596">
        <v>2043.6</v>
      </c>
      <c r="O74" s="596">
        <v>4279.1499999999996</v>
      </c>
      <c r="P74" s="596">
        <v>2770.6</v>
      </c>
      <c r="Q74" s="597"/>
      <c r="R74" s="469">
        <v>603</v>
      </c>
      <c r="S74" s="469">
        <v>632.65</v>
      </c>
      <c r="T74" s="469">
        <v>3305</v>
      </c>
      <c r="U74" s="469">
        <v>3594.55</v>
      </c>
      <c r="V74" s="469">
        <v>5547.0499999999993</v>
      </c>
      <c r="W74" s="469">
        <v>3638.55</v>
      </c>
    </row>
    <row r="75" spans="2:23" ht="15.75">
      <c r="B75" s="802" t="s">
        <v>473</v>
      </c>
      <c r="C75" s="803" t="s">
        <v>474</v>
      </c>
      <c r="D75" s="596">
        <v>362</v>
      </c>
      <c r="E75" s="596">
        <v>366.15</v>
      </c>
      <c r="F75" s="469">
        <v>5739</v>
      </c>
      <c r="G75" s="596">
        <v>6047.4</v>
      </c>
      <c r="H75" s="596">
        <v>521.35</v>
      </c>
      <c r="I75" s="596">
        <v>1029.5999999999999</v>
      </c>
      <c r="J75" s="597"/>
      <c r="K75" s="596">
        <v>3287</v>
      </c>
      <c r="L75" s="596">
        <v>3329.7</v>
      </c>
      <c r="M75" s="469">
        <v>19101</v>
      </c>
      <c r="N75" s="596">
        <v>19189.55</v>
      </c>
      <c r="O75" s="596">
        <v>1007</v>
      </c>
      <c r="P75" s="596">
        <v>1036.5999999999999</v>
      </c>
      <c r="Q75" s="597"/>
      <c r="R75" s="469">
        <v>3649</v>
      </c>
      <c r="S75" s="469">
        <v>3695.85</v>
      </c>
      <c r="T75" s="469">
        <v>24840</v>
      </c>
      <c r="U75" s="469">
        <v>25236.949999999997</v>
      </c>
      <c r="V75" s="469">
        <v>1528.35</v>
      </c>
      <c r="W75" s="469">
        <v>2066.1999999999998</v>
      </c>
    </row>
    <row r="76" spans="2:23" ht="15.75">
      <c r="B76" s="802" t="s">
        <v>475</v>
      </c>
      <c r="C76" s="803" t="s">
        <v>476</v>
      </c>
      <c r="D76" s="596">
        <v>71</v>
      </c>
      <c r="E76" s="596">
        <v>89.75</v>
      </c>
      <c r="F76" s="469">
        <v>486</v>
      </c>
      <c r="G76" s="596">
        <v>556.4</v>
      </c>
      <c r="H76" s="596">
        <v>1737.15</v>
      </c>
      <c r="I76" s="596">
        <v>4310.25</v>
      </c>
      <c r="J76" s="597"/>
      <c r="K76" s="596">
        <v>178</v>
      </c>
      <c r="L76" s="596">
        <v>181.65</v>
      </c>
      <c r="M76" s="469">
        <v>1104</v>
      </c>
      <c r="N76" s="596">
        <v>1094.1500000000001</v>
      </c>
      <c r="O76" s="596">
        <v>5267.4</v>
      </c>
      <c r="P76" s="596">
        <v>13922.15</v>
      </c>
      <c r="Q76" s="597"/>
      <c r="R76" s="469">
        <v>249</v>
      </c>
      <c r="S76" s="469">
        <v>271.39999999999998</v>
      </c>
      <c r="T76" s="469">
        <v>1590</v>
      </c>
      <c r="U76" s="469">
        <v>1650.5500000000002</v>
      </c>
      <c r="V76" s="469">
        <v>7004.5499999999993</v>
      </c>
      <c r="W76" s="469">
        <v>18232.400000000001</v>
      </c>
    </row>
    <row r="77" spans="2:23" ht="15.75">
      <c r="B77" s="802" t="s">
        <v>477</v>
      </c>
      <c r="C77" s="803" t="s">
        <v>478</v>
      </c>
      <c r="D77" s="596">
        <v>324</v>
      </c>
      <c r="E77" s="596">
        <v>353.7</v>
      </c>
      <c r="F77" s="469">
        <v>1832</v>
      </c>
      <c r="G77" s="596">
        <v>2020.8</v>
      </c>
      <c r="H77" s="596">
        <v>404.05</v>
      </c>
      <c r="I77" s="596">
        <v>152.35</v>
      </c>
      <c r="J77" s="597"/>
      <c r="K77" s="596">
        <v>1971</v>
      </c>
      <c r="L77" s="596">
        <v>2088.4499999999998</v>
      </c>
      <c r="M77" s="469">
        <v>8368</v>
      </c>
      <c r="N77" s="596">
        <v>8827.2000000000007</v>
      </c>
      <c r="O77" s="596">
        <v>752.9</v>
      </c>
      <c r="P77" s="596">
        <v>341.25</v>
      </c>
      <c r="Q77" s="597"/>
      <c r="R77" s="469">
        <v>2295</v>
      </c>
      <c r="S77" s="469">
        <v>2442.1499999999996</v>
      </c>
      <c r="T77" s="469">
        <v>10200</v>
      </c>
      <c r="U77" s="469">
        <v>10848</v>
      </c>
      <c r="V77" s="469">
        <v>1156.95</v>
      </c>
      <c r="W77" s="469">
        <v>493.6</v>
      </c>
    </row>
    <row r="78" spans="2:23" ht="15.75">
      <c r="B78" s="802" t="s">
        <v>479</v>
      </c>
      <c r="C78" s="803" t="s">
        <v>480</v>
      </c>
      <c r="D78" s="596">
        <v>430</v>
      </c>
      <c r="E78" s="596">
        <v>451.05</v>
      </c>
      <c r="F78" s="469">
        <v>3754</v>
      </c>
      <c r="G78" s="596">
        <v>3956.65</v>
      </c>
      <c r="H78" s="596">
        <v>716.85</v>
      </c>
      <c r="I78" s="596">
        <v>1303.95</v>
      </c>
      <c r="J78" s="597"/>
      <c r="K78" s="596">
        <v>1940</v>
      </c>
      <c r="L78" s="596">
        <v>2020.65</v>
      </c>
      <c r="M78" s="469">
        <v>8888</v>
      </c>
      <c r="N78" s="596">
        <v>9613.1</v>
      </c>
      <c r="O78" s="596">
        <v>2678.3</v>
      </c>
      <c r="P78" s="596">
        <v>6148.9</v>
      </c>
      <c r="Q78" s="597"/>
      <c r="R78" s="469">
        <v>2370</v>
      </c>
      <c r="S78" s="469">
        <v>2471.7000000000003</v>
      </c>
      <c r="T78" s="469">
        <v>12642</v>
      </c>
      <c r="U78" s="469">
        <v>13569.75</v>
      </c>
      <c r="V78" s="469">
        <v>3395.15</v>
      </c>
      <c r="W78" s="469">
        <v>7452.8499999999995</v>
      </c>
    </row>
    <row r="79" spans="2:23" ht="15.75">
      <c r="B79" s="802" t="s">
        <v>481</v>
      </c>
      <c r="C79" s="803" t="s">
        <v>482</v>
      </c>
      <c r="D79" s="596">
        <v>3</v>
      </c>
      <c r="E79" s="596">
        <v>2.95</v>
      </c>
      <c r="F79" s="469">
        <v>8</v>
      </c>
      <c r="G79" s="596">
        <v>16.05</v>
      </c>
      <c r="H79" s="596">
        <v>1734.15</v>
      </c>
      <c r="I79" s="596">
        <v>2222.5</v>
      </c>
      <c r="J79" s="597"/>
      <c r="K79" s="596">
        <v>32</v>
      </c>
      <c r="L79" s="596">
        <v>34.450000000000003</v>
      </c>
      <c r="M79" s="469">
        <v>137</v>
      </c>
      <c r="N79" s="596">
        <v>250.6</v>
      </c>
      <c r="O79" s="596">
        <v>4301.75</v>
      </c>
      <c r="P79" s="596">
        <v>5311.35</v>
      </c>
      <c r="Q79" s="597"/>
      <c r="R79" s="469">
        <v>35</v>
      </c>
      <c r="S79" s="469">
        <v>37.400000000000006</v>
      </c>
      <c r="T79" s="469">
        <v>145</v>
      </c>
      <c r="U79" s="469">
        <v>266.64999999999998</v>
      </c>
      <c r="V79" s="469">
        <v>6035.9</v>
      </c>
      <c r="W79" s="469">
        <v>7533.85</v>
      </c>
    </row>
    <row r="80" spans="2:23" ht="15.75">
      <c r="B80" s="802" t="s">
        <v>483</v>
      </c>
      <c r="C80" s="803" t="s">
        <v>144</v>
      </c>
      <c r="D80" s="596">
        <v>351</v>
      </c>
      <c r="E80" s="596">
        <v>361.15</v>
      </c>
      <c r="F80" s="469">
        <v>1689</v>
      </c>
      <c r="G80" s="596">
        <v>1764.6</v>
      </c>
      <c r="H80" s="596">
        <v>6.65</v>
      </c>
      <c r="I80" s="596">
        <v>9.4</v>
      </c>
      <c r="J80" s="597"/>
      <c r="K80" s="596">
        <v>6602</v>
      </c>
      <c r="L80" s="596">
        <v>7385.75</v>
      </c>
      <c r="M80" s="469">
        <v>18261</v>
      </c>
      <c r="N80" s="596">
        <v>22312.85</v>
      </c>
      <c r="O80" s="596">
        <v>90.5</v>
      </c>
      <c r="P80" s="596">
        <v>160.1</v>
      </c>
      <c r="Q80" s="597"/>
      <c r="R80" s="469">
        <v>6953</v>
      </c>
      <c r="S80" s="469">
        <v>7746.9</v>
      </c>
      <c r="T80" s="469">
        <v>19950</v>
      </c>
      <c r="U80" s="469">
        <v>24077.449999999997</v>
      </c>
      <c r="V80" s="469">
        <v>97.15</v>
      </c>
      <c r="W80" s="469">
        <v>169.5</v>
      </c>
    </row>
    <row r="81" spans="2:23" ht="15.75">
      <c r="B81" s="802" t="s">
        <v>484</v>
      </c>
      <c r="C81" s="803" t="s">
        <v>485</v>
      </c>
      <c r="D81" s="596">
        <v>354</v>
      </c>
      <c r="E81" s="596">
        <v>380.85</v>
      </c>
      <c r="F81" s="469">
        <v>959</v>
      </c>
      <c r="G81" s="596">
        <v>1091</v>
      </c>
      <c r="H81" s="596">
        <v>524.29999999999995</v>
      </c>
      <c r="I81" s="596">
        <v>1240.3</v>
      </c>
      <c r="J81" s="597"/>
      <c r="K81" s="596">
        <v>4518</v>
      </c>
      <c r="L81" s="596">
        <v>4853.55</v>
      </c>
      <c r="M81" s="469">
        <v>9346</v>
      </c>
      <c r="N81" s="596">
        <v>10214</v>
      </c>
      <c r="O81" s="596">
        <v>5349.3</v>
      </c>
      <c r="P81" s="596">
        <v>16963.55</v>
      </c>
      <c r="Q81" s="597"/>
      <c r="R81" s="469">
        <v>4872</v>
      </c>
      <c r="S81" s="469">
        <v>5234.4000000000005</v>
      </c>
      <c r="T81" s="469">
        <v>10305</v>
      </c>
      <c r="U81" s="469">
        <v>11305</v>
      </c>
      <c r="V81" s="469">
        <v>5873.6</v>
      </c>
      <c r="W81" s="469">
        <v>18203.849999999999</v>
      </c>
    </row>
    <row r="82" spans="2:23" ht="15.75">
      <c r="B82" s="802" t="s">
        <v>486</v>
      </c>
      <c r="C82" s="803" t="s">
        <v>487</v>
      </c>
      <c r="D82" s="596">
        <v>28</v>
      </c>
      <c r="E82" s="596">
        <v>31.9</v>
      </c>
      <c r="F82" s="469">
        <v>157</v>
      </c>
      <c r="G82" s="596">
        <v>190.95</v>
      </c>
      <c r="H82" s="596">
        <v>232.5</v>
      </c>
      <c r="I82" s="596">
        <v>858.5</v>
      </c>
      <c r="J82" s="597"/>
      <c r="K82" s="596">
        <v>168</v>
      </c>
      <c r="L82" s="596">
        <v>178.9</v>
      </c>
      <c r="M82" s="469">
        <v>608</v>
      </c>
      <c r="N82" s="596">
        <v>666.15</v>
      </c>
      <c r="O82" s="596">
        <v>1776.15</v>
      </c>
      <c r="P82" s="596">
        <v>8437.85</v>
      </c>
      <c r="Q82" s="597"/>
      <c r="R82" s="469">
        <v>196</v>
      </c>
      <c r="S82" s="469">
        <v>210.8</v>
      </c>
      <c r="T82" s="469">
        <v>765</v>
      </c>
      <c r="U82" s="469">
        <v>857.09999999999991</v>
      </c>
      <c r="V82" s="469">
        <v>2008.65</v>
      </c>
      <c r="W82" s="469">
        <v>9296.35</v>
      </c>
    </row>
    <row r="83" spans="2:23" ht="15.75">
      <c r="B83" s="802" t="s">
        <v>488</v>
      </c>
      <c r="C83" s="803" t="s">
        <v>489</v>
      </c>
      <c r="D83" s="596">
        <v>72</v>
      </c>
      <c r="E83" s="596">
        <v>74.5</v>
      </c>
      <c r="F83" s="469">
        <v>413</v>
      </c>
      <c r="G83" s="596">
        <v>439.1</v>
      </c>
      <c r="H83" s="596">
        <v>31.4</v>
      </c>
      <c r="I83" s="596">
        <v>159.55000000000001</v>
      </c>
      <c r="J83" s="597"/>
      <c r="K83" s="596">
        <v>1008</v>
      </c>
      <c r="L83" s="596">
        <v>1096.75</v>
      </c>
      <c r="M83" s="469">
        <v>3651</v>
      </c>
      <c r="N83" s="596">
        <v>4118.3999999999996</v>
      </c>
      <c r="O83" s="596">
        <v>198.6</v>
      </c>
      <c r="P83" s="596">
        <v>467.55</v>
      </c>
      <c r="Q83" s="597"/>
      <c r="R83" s="469">
        <v>1080</v>
      </c>
      <c r="S83" s="469">
        <v>1171.25</v>
      </c>
      <c r="T83" s="469">
        <v>4064</v>
      </c>
      <c r="U83" s="469">
        <v>4557.5</v>
      </c>
      <c r="V83" s="469">
        <v>230</v>
      </c>
      <c r="W83" s="469">
        <v>627.1</v>
      </c>
    </row>
    <row r="84" spans="2:23" ht="15.75">
      <c r="B84" s="802" t="s">
        <v>490</v>
      </c>
      <c r="C84" s="803" t="s">
        <v>491</v>
      </c>
      <c r="D84" s="596">
        <v>52</v>
      </c>
      <c r="E84" s="596">
        <v>51.5</v>
      </c>
      <c r="F84" s="469">
        <v>200</v>
      </c>
      <c r="G84" s="596">
        <v>184.25</v>
      </c>
      <c r="H84" s="596">
        <v>165.85</v>
      </c>
      <c r="I84" s="596">
        <v>273.25</v>
      </c>
      <c r="J84" s="597"/>
      <c r="K84" s="596">
        <v>1175</v>
      </c>
      <c r="L84" s="596">
        <v>1217.95</v>
      </c>
      <c r="M84" s="469">
        <v>4250</v>
      </c>
      <c r="N84" s="596">
        <v>4486.25</v>
      </c>
      <c r="O84" s="596">
        <v>832.55</v>
      </c>
      <c r="P84" s="596">
        <v>3285.85</v>
      </c>
      <c r="Q84" s="597"/>
      <c r="R84" s="469">
        <v>1227</v>
      </c>
      <c r="S84" s="469">
        <v>1269.45</v>
      </c>
      <c r="T84" s="469">
        <v>4450</v>
      </c>
      <c r="U84" s="469">
        <v>4670.5</v>
      </c>
      <c r="V84" s="469">
        <v>998.4</v>
      </c>
      <c r="W84" s="469">
        <v>3559.1</v>
      </c>
    </row>
    <row r="85" spans="2:23" ht="15.75">
      <c r="B85" s="802" t="s">
        <v>492</v>
      </c>
      <c r="C85" s="803" t="s">
        <v>493</v>
      </c>
      <c r="D85" s="596">
        <v>10</v>
      </c>
      <c r="E85" s="596">
        <v>10.35</v>
      </c>
      <c r="F85" s="469">
        <v>39</v>
      </c>
      <c r="G85" s="596">
        <v>39.85</v>
      </c>
      <c r="H85" s="596">
        <v>89.9</v>
      </c>
      <c r="I85" s="596">
        <v>94.35</v>
      </c>
      <c r="J85" s="597"/>
      <c r="K85" s="596">
        <v>212</v>
      </c>
      <c r="L85" s="596">
        <v>228.05</v>
      </c>
      <c r="M85" s="469">
        <v>1272</v>
      </c>
      <c r="N85" s="596">
        <v>1326.7</v>
      </c>
      <c r="O85" s="596">
        <v>2411.6</v>
      </c>
      <c r="P85" s="596">
        <v>2074.65</v>
      </c>
      <c r="Q85" s="597"/>
      <c r="R85" s="469">
        <v>222</v>
      </c>
      <c r="S85" s="469">
        <v>238.4</v>
      </c>
      <c r="T85" s="469">
        <v>1311</v>
      </c>
      <c r="U85" s="469">
        <v>1366.55</v>
      </c>
      <c r="V85" s="469">
        <v>2501.5</v>
      </c>
      <c r="W85" s="469">
        <v>2169</v>
      </c>
    </row>
    <row r="86" spans="2:23" ht="15.75">
      <c r="B86" s="802" t="s">
        <v>494</v>
      </c>
      <c r="C86" s="803" t="s">
        <v>495</v>
      </c>
      <c r="D86" s="596">
        <v>25</v>
      </c>
      <c r="E86" s="596">
        <v>26.1</v>
      </c>
      <c r="F86" s="469">
        <v>368</v>
      </c>
      <c r="G86" s="596">
        <v>318.89999999999998</v>
      </c>
      <c r="H86" s="596">
        <v>11.35</v>
      </c>
      <c r="I86" s="596">
        <v>28.5</v>
      </c>
      <c r="J86" s="597"/>
      <c r="K86" s="596">
        <v>1056</v>
      </c>
      <c r="L86" s="596">
        <v>1100.75</v>
      </c>
      <c r="M86" s="469">
        <v>4587</v>
      </c>
      <c r="N86" s="596">
        <v>4837.2</v>
      </c>
      <c r="O86" s="596">
        <v>510.75</v>
      </c>
      <c r="P86" s="596">
        <v>815.95</v>
      </c>
      <c r="Q86" s="597"/>
      <c r="R86" s="469">
        <v>1081</v>
      </c>
      <c r="S86" s="469">
        <v>1126.8499999999999</v>
      </c>
      <c r="T86" s="469">
        <v>4955</v>
      </c>
      <c r="U86" s="469">
        <v>5156.0999999999995</v>
      </c>
      <c r="V86" s="469">
        <v>522.1</v>
      </c>
      <c r="W86" s="469">
        <v>844.45</v>
      </c>
    </row>
    <row r="87" spans="2:23" ht="15.75">
      <c r="B87" s="802" t="s">
        <v>496</v>
      </c>
      <c r="C87" s="803" t="s">
        <v>497</v>
      </c>
      <c r="D87" s="596">
        <v>148</v>
      </c>
      <c r="E87" s="596">
        <v>142.5</v>
      </c>
      <c r="F87" s="469">
        <v>538</v>
      </c>
      <c r="G87" s="596">
        <v>531.20000000000005</v>
      </c>
      <c r="H87" s="596">
        <v>188.5</v>
      </c>
      <c r="I87" s="596">
        <v>130.4</v>
      </c>
      <c r="J87" s="597"/>
      <c r="K87" s="596">
        <v>5689</v>
      </c>
      <c r="L87" s="596">
        <v>5935.4</v>
      </c>
      <c r="M87" s="469">
        <v>22680</v>
      </c>
      <c r="N87" s="596">
        <v>23615.8</v>
      </c>
      <c r="O87" s="596">
        <v>2623.3</v>
      </c>
      <c r="P87" s="596">
        <v>2213.9</v>
      </c>
      <c r="Q87" s="597"/>
      <c r="R87" s="469">
        <v>5837</v>
      </c>
      <c r="S87" s="469">
        <v>6077.9</v>
      </c>
      <c r="T87" s="469">
        <v>23218</v>
      </c>
      <c r="U87" s="469">
        <v>24147</v>
      </c>
      <c r="V87" s="469">
        <v>2811.8</v>
      </c>
      <c r="W87" s="469">
        <v>2344.3000000000002</v>
      </c>
    </row>
    <row r="88" spans="2:23" ht="15.75">
      <c r="B88" s="802" t="s">
        <v>498</v>
      </c>
      <c r="C88" s="803" t="s">
        <v>499</v>
      </c>
      <c r="D88" s="596">
        <v>150</v>
      </c>
      <c r="E88" s="596">
        <v>155.05000000000001</v>
      </c>
      <c r="F88" s="469">
        <v>621</v>
      </c>
      <c r="G88" s="596">
        <v>662.9</v>
      </c>
      <c r="H88" s="596">
        <v>293.05</v>
      </c>
      <c r="I88" s="596">
        <v>238.15</v>
      </c>
      <c r="J88" s="597"/>
      <c r="K88" s="596">
        <v>1071</v>
      </c>
      <c r="L88" s="596">
        <v>1145.8</v>
      </c>
      <c r="M88" s="469">
        <v>3243</v>
      </c>
      <c r="N88" s="596">
        <v>3454.5</v>
      </c>
      <c r="O88" s="596">
        <v>12617.65</v>
      </c>
      <c r="P88" s="596">
        <v>10998.15</v>
      </c>
      <c r="Q88" s="597"/>
      <c r="R88" s="469">
        <v>1221</v>
      </c>
      <c r="S88" s="469">
        <v>1300.8499999999999</v>
      </c>
      <c r="T88" s="469">
        <v>3864</v>
      </c>
      <c r="U88" s="469">
        <v>4117.3999999999996</v>
      </c>
      <c r="V88" s="469">
        <v>12910.699999999999</v>
      </c>
      <c r="W88" s="469">
        <v>11236.3</v>
      </c>
    </row>
    <row r="89" spans="2:23" ht="15.75">
      <c r="B89" s="802" t="s">
        <v>500</v>
      </c>
      <c r="C89" s="803" t="s">
        <v>501</v>
      </c>
      <c r="D89" s="596">
        <v>59</v>
      </c>
      <c r="E89" s="596">
        <v>60</v>
      </c>
      <c r="F89" s="469">
        <v>201</v>
      </c>
      <c r="G89" s="596">
        <v>208.1</v>
      </c>
      <c r="H89" s="596">
        <v>221.9</v>
      </c>
      <c r="I89" s="596">
        <v>441</v>
      </c>
      <c r="J89" s="597"/>
      <c r="K89" s="596">
        <v>595</v>
      </c>
      <c r="L89" s="596">
        <v>624.20000000000005</v>
      </c>
      <c r="M89" s="469">
        <v>1163</v>
      </c>
      <c r="N89" s="596">
        <v>1217.6500000000001</v>
      </c>
      <c r="O89" s="596">
        <v>1301.1500000000001</v>
      </c>
      <c r="P89" s="596">
        <v>2153.35</v>
      </c>
      <c r="Q89" s="597"/>
      <c r="R89" s="469">
        <v>654</v>
      </c>
      <c r="S89" s="469">
        <v>684.2</v>
      </c>
      <c r="T89" s="469">
        <v>1364</v>
      </c>
      <c r="U89" s="469">
        <v>1425.75</v>
      </c>
      <c r="V89" s="469">
        <v>1523.0500000000002</v>
      </c>
      <c r="W89" s="469">
        <v>2594.35</v>
      </c>
    </row>
    <row r="90" spans="2:23" ht="15.75">
      <c r="B90" s="802" t="s">
        <v>502</v>
      </c>
      <c r="C90" s="803" t="s">
        <v>503</v>
      </c>
      <c r="D90" s="596">
        <v>282</v>
      </c>
      <c r="E90" s="596">
        <v>276.8</v>
      </c>
      <c r="F90" s="469">
        <v>1880</v>
      </c>
      <c r="G90" s="596">
        <v>1830.45</v>
      </c>
      <c r="H90" s="596">
        <v>145.69999999999999</v>
      </c>
      <c r="I90" s="596">
        <v>62.4</v>
      </c>
      <c r="J90" s="597"/>
      <c r="K90" s="596">
        <v>7893</v>
      </c>
      <c r="L90" s="596">
        <v>8248.6</v>
      </c>
      <c r="M90" s="469">
        <v>15984</v>
      </c>
      <c r="N90" s="596">
        <v>16313.3</v>
      </c>
      <c r="O90" s="596">
        <v>711.15</v>
      </c>
      <c r="P90" s="596">
        <v>506.5</v>
      </c>
      <c r="Q90" s="597"/>
      <c r="R90" s="469">
        <v>8175</v>
      </c>
      <c r="S90" s="469">
        <v>8525.4</v>
      </c>
      <c r="T90" s="469">
        <v>17864</v>
      </c>
      <c r="U90" s="469">
        <v>18143.75</v>
      </c>
      <c r="V90" s="469">
        <v>856.84999999999991</v>
      </c>
      <c r="W90" s="469">
        <v>568.9</v>
      </c>
    </row>
    <row r="91" spans="2:23" ht="15.75">
      <c r="B91" s="802" t="s">
        <v>504</v>
      </c>
      <c r="C91" s="803" t="s">
        <v>505</v>
      </c>
      <c r="D91" s="596">
        <v>3</v>
      </c>
      <c r="E91" s="596">
        <v>3</v>
      </c>
      <c r="F91" s="469">
        <v>3</v>
      </c>
      <c r="G91" s="596">
        <v>3</v>
      </c>
      <c r="H91" s="596">
        <v>812.3</v>
      </c>
      <c r="I91" s="596">
        <v>1018.15</v>
      </c>
      <c r="J91" s="597"/>
      <c r="K91" s="596">
        <v>44</v>
      </c>
      <c r="L91" s="596">
        <v>44.75</v>
      </c>
      <c r="M91" s="469">
        <v>117</v>
      </c>
      <c r="N91" s="596">
        <v>115.25</v>
      </c>
      <c r="O91" s="596">
        <v>3211.5</v>
      </c>
      <c r="P91" s="596">
        <v>13101.8</v>
      </c>
      <c r="Q91" s="597"/>
      <c r="R91" s="469">
        <v>47</v>
      </c>
      <c r="S91" s="469">
        <v>47.75</v>
      </c>
      <c r="T91" s="469">
        <v>120</v>
      </c>
      <c r="U91" s="469">
        <v>118.25</v>
      </c>
      <c r="V91" s="469">
        <v>4023.8</v>
      </c>
      <c r="W91" s="469">
        <v>14119.949999999999</v>
      </c>
    </row>
    <row r="92" spans="2:23" ht="15.75">
      <c r="B92" s="802">
        <v>98</v>
      </c>
      <c r="C92" s="803" t="s">
        <v>542</v>
      </c>
      <c r="D92" s="596">
        <v>0</v>
      </c>
      <c r="E92" s="596">
        <v>0</v>
      </c>
      <c r="F92" s="469">
        <v>0</v>
      </c>
      <c r="G92" s="596">
        <v>0</v>
      </c>
      <c r="H92" s="596">
        <v>2</v>
      </c>
      <c r="I92" s="596">
        <v>1</v>
      </c>
      <c r="J92" s="597"/>
      <c r="K92" s="596">
        <v>0</v>
      </c>
      <c r="L92" s="596">
        <v>0</v>
      </c>
      <c r="M92" s="469">
        <v>0</v>
      </c>
      <c r="N92" s="596">
        <v>0</v>
      </c>
      <c r="O92" s="596">
        <v>64.150000000000006</v>
      </c>
      <c r="P92" s="596">
        <v>51.1</v>
      </c>
      <c r="Q92" s="597"/>
      <c r="R92" s="469">
        <v>0</v>
      </c>
      <c r="S92" s="469">
        <v>0</v>
      </c>
      <c r="T92" s="469">
        <v>0</v>
      </c>
      <c r="U92" s="469">
        <v>0</v>
      </c>
      <c r="V92" s="469">
        <v>66.150000000000006</v>
      </c>
      <c r="W92" s="469">
        <v>52.1</v>
      </c>
    </row>
    <row r="93" spans="2:23" ht="15.75">
      <c r="B93" s="802" t="s">
        <v>506</v>
      </c>
      <c r="C93" s="803" t="s">
        <v>507</v>
      </c>
      <c r="D93" s="596">
        <v>1</v>
      </c>
      <c r="E93" s="596">
        <v>1</v>
      </c>
      <c r="F93" s="469">
        <v>17</v>
      </c>
      <c r="G93" s="596">
        <v>17</v>
      </c>
      <c r="H93" s="596">
        <v>5</v>
      </c>
      <c r="I93" s="596">
        <v>12</v>
      </c>
      <c r="J93" s="597"/>
      <c r="K93" s="596">
        <v>5</v>
      </c>
      <c r="L93" s="596">
        <v>5</v>
      </c>
      <c r="M93" s="469">
        <v>6</v>
      </c>
      <c r="N93" s="596">
        <v>6.6</v>
      </c>
      <c r="O93" s="596">
        <v>2</v>
      </c>
      <c r="P93" s="596">
        <v>4.5999999999999996</v>
      </c>
      <c r="Q93" s="597"/>
      <c r="R93" s="469">
        <v>6</v>
      </c>
      <c r="S93" s="469">
        <v>6</v>
      </c>
      <c r="T93" s="469">
        <v>23</v>
      </c>
      <c r="U93" s="469">
        <v>23.6</v>
      </c>
      <c r="V93" s="469">
        <v>7</v>
      </c>
      <c r="W93" s="469">
        <v>16.600000000000001</v>
      </c>
    </row>
    <row r="94" spans="2:23" ht="15.75" thickBot="1">
      <c r="B94" s="598"/>
      <c r="C94" s="599"/>
      <c r="D94" s="600"/>
      <c r="E94" s="600"/>
      <c r="F94" s="603"/>
      <c r="G94" s="603"/>
      <c r="H94" s="603"/>
      <c r="I94" s="603"/>
      <c r="J94" s="600"/>
      <c r="K94" s="600"/>
      <c r="L94" s="600"/>
      <c r="M94" s="603"/>
      <c r="N94" s="603"/>
      <c r="O94" s="603"/>
      <c r="P94" s="603"/>
      <c r="Q94" s="600"/>
      <c r="R94" s="600"/>
      <c r="S94" s="600"/>
      <c r="T94" s="600"/>
      <c r="U94" s="600"/>
      <c r="V94" s="600"/>
      <c r="W94" s="600"/>
    </row>
    <row r="95" spans="2:23" ht="21.75" thickBot="1">
      <c r="B95" s="1160" t="s">
        <v>355</v>
      </c>
      <c r="C95" s="1160"/>
      <c r="D95" s="601">
        <v>18423</v>
      </c>
      <c r="E95" s="601">
        <v>19381.150000000001</v>
      </c>
      <c r="F95" s="601">
        <v>123048</v>
      </c>
      <c r="G95" s="601">
        <v>130607.04999999999</v>
      </c>
      <c r="H95" s="601">
        <v>76029.599999999977</v>
      </c>
      <c r="I95" s="601">
        <v>54577.450000000004</v>
      </c>
      <c r="J95" s="474"/>
      <c r="K95" s="601">
        <v>160106</v>
      </c>
      <c r="L95" s="601">
        <v>167373.44999999998</v>
      </c>
      <c r="M95" s="601">
        <v>605861</v>
      </c>
      <c r="N95" s="601">
        <v>622103.75000000012</v>
      </c>
      <c r="O95" s="601">
        <v>290766.45000000007</v>
      </c>
      <c r="P95" s="601">
        <v>331337.29999999993</v>
      </c>
      <c r="Q95" s="474"/>
      <c r="R95" s="601">
        <v>178529</v>
      </c>
      <c r="S95" s="601">
        <v>186754.59999999998</v>
      </c>
      <c r="T95" s="601">
        <v>728909</v>
      </c>
      <c r="U95" s="601">
        <v>752710.8</v>
      </c>
      <c r="V95" s="601">
        <v>366796.05000000005</v>
      </c>
      <c r="W95" s="601">
        <v>385914.74999999994</v>
      </c>
    </row>
    <row r="96" spans="2:23">
      <c r="D96" s="477"/>
      <c r="E96" s="477"/>
      <c r="F96" s="477"/>
      <c r="G96" s="477"/>
    </row>
    <row r="97" spans="11:15">
      <c r="K97" s="477"/>
      <c r="L97" s="477"/>
      <c r="M97" s="477"/>
      <c r="N97" s="477"/>
      <c r="O97" s="477"/>
    </row>
  </sheetData>
  <mergeCells count="16">
    <mergeCell ref="B95:C95"/>
    <mergeCell ref="C1:W1"/>
    <mergeCell ref="C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F66"/>
  <sheetViews>
    <sheetView showGridLines="0" showRowColHeaders="0" zoomScale="115" zoomScaleNormal="115" workbookViewId="0">
      <pane ySplit="3" topLeftCell="A58" activePane="bottomLeft" state="frozen"/>
      <selection activeCell="L32" sqref="L32"/>
      <selection pane="bottomLeft" activeCell="D80" sqref="D80"/>
    </sheetView>
  </sheetViews>
  <sheetFormatPr baseColWidth="10" defaultRowHeight="15"/>
  <cols>
    <col min="1" max="1" width="3.28515625" style="332" customWidth="1"/>
    <col min="2" max="2" width="3.42578125" style="589" customWidth="1"/>
    <col min="3" max="3" width="26.7109375" style="588" customWidth="1"/>
    <col min="4" max="6" width="22.7109375" style="588" customWidth="1"/>
    <col min="7" max="16384" width="11.42578125" style="588"/>
  </cols>
  <sheetData>
    <row r="1" spans="1:6" s="580" customFormat="1" ht="32.25" customHeight="1">
      <c r="A1" s="332"/>
      <c r="B1" s="1163" t="s">
        <v>536</v>
      </c>
      <c r="C1" s="1163"/>
      <c r="D1" s="1163"/>
      <c r="E1" s="1163"/>
      <c r="F1" s="1163"/>
    </row>
    <row r="2" spans="1:6" s="580" customFormat="1" ht="31.5" customHeight="1">
      <c r="A2" s="442"/>
      <c r="B2" s="1164" t="s">
        <v>648</v>
      </c>
      <c r="C2" s="1164"/>
      <c r="D2" s="1164"/>
      <c r="E2" s="1164"/>
      <c r="F2" s="1164"/>
    </row>
    <row r="3" spans="1:6" s="583" customFormat="1" ht="81.75" customHeight="1">
      <c r="A3" s="442"/>
      <c r="B3" s="1165" t="s">
        <v>508</v>
      </c>
      <c r="C3" s="1166"/>
      <c r="D3" s="581" t="s">
        <v>537</v>
      </c>
      <c r="E3" s="582" t="s">
        <v>538</v>
      </c>
      <c r="F3" s="582" t="s">
        <v>539</v>
      </c>
    </row>
    <row r="4" spans="1:6" s="580" customFormat="1" ht="19.5">
      <c r="A4" s="442"/>
      <c r="B4" s="584">
        <v>4</v>
      </c>
      <c r="C4" s="585" t="s">
        <v>276</v>
      </c>
      <c r="D4" s="586">
        <v>18881</v>
      </c>
      <c r="E4" s="586">
        <v>10</v>
      </c>
      <c r="F4" s="586">
        <v>1707</v>
      </c>
    </row>
    <row r="5" spans="1:6" s="580" customFormat="1">
      <c r="A5" s="443"/>
      <c r="B5" s="584">
        <v>11</v>
      </c>
      <c r="C5" s="587" t="s">
        <v>277</v>
      </c>
      <c r="D5" s="586">
        <v>32577</v>
      </c>
      <c r="E5" s="586">
        <v>15</v>
      </c>
      <c r="F5" s="586">
        <v>2421</v>
      </c>
    </row>
    <row r="6" spans="1:6" s="580" customFormat="1">
      <c r="A6" s="443"/>
      <c r="B6" s="584">
        <v>14</v>
      </c>
      <c r="C6" s="585" t="s">
        <v>509</v>
      </c>
      <c r="D6" s="586">
        <v>25130</v>
      </c>
      <c r="E6" s="586">
        <v>12</v>
      </c>
      <c r="F6" s="586">
        <v>2743</v>
      </c>
    </row>
    <row r="7" spans="1:6" s="580" customFormat="1">
      <c r="A7" s="443"/>
      <c r="B7" s="584">
        <v>18</v>
      </c>
      <c r="C7" s="585" t="s">
        <v>17</v>
      </c>
      <c r="D7" s="586">
        <v>33152</v>
      </c>
      <c r="E7" s="586">
        <v>11</v>
      </c>
      <c r="F7" s="586">
        <v>4050</v>
      </c>
    </row>
    <row r="8" spans="1:6" s="580" customFormat="1">
      <c r="A8" s="443"/>
      <c r="B8" s="584">
        <v>21</v>
      </c>
      <c r="C8" s="585" t="s">
        <v>18</v>
      </c>
      <c r="D8" s="586">
        <v>13001</v>
      </c>
      <c r="E8" s="586">
        <v>5</v>
      </c>
      <c r="F8" s="586">
        <v>922</v>
      </c>
    </row>
    <row r="9" spans="1:6" s="580" customFormat="1" ht="15" customHeight="1">
      <c r="A9" s="443"/>
      <c r="B9" s="584">
        <v>23</v>
      </c>
      <c r="C9" s="585" t="s">
        <v>278</v>
      </c>
      <c r="D9" s="586">
        <v>19560</v>
      </c>
      <c r="E9" s="586">
        <v>13</v>
      </c>
      <c r="F9" s="586">
        <v>1643</v>
      </c>
    </row>
    <row r="10" spans="1:6" s="580" customFormat="1" ht="15" customHeight="1">
      <c r="A10" s="443"/>
      <c r="B10" s="584">
        <v>29</v>
      </c>
      <c r="C10" s="585" t="s">
        <v>279</v>
      </c>
      <c r="D10" s="586">
        <v>64110</v>
      </c>
      <c r="E10" s="586">
        <v>37</v>
      </c>
      <c r="F10" s="586">
        <v>7345</v>
      </c>
    </row>
    <row r="11" spans="1:6" s="580" customFormat="1" ht="15" customHeight="1">
      <c r="A11" s="443"/>
      <c r="B11" s="584">
        <v>41</v>
      </c>
      <c r="C11" s="585" t="s">
        <v>19</v>
      </c>
      <c r="D11" s="586">
        <v>55707</v>
      </c>
      <c r="E11" s="586">
        <v>20</v>
      </c>
      <c r="F11" s="586">
        <v>7242</v>
      </c>
    </row>
    <row r="12" spans="1:6" s="580" customFormat="1" ht="15" customHeight="1">
      <c r="A12" s="443"/>
      <c r="B12" s="977"/>
      <c r="C12" s="807" t="s">
        <v>165</v>
      </c>
      <c r="D12" s="808">
        <v>262118</v>
      </c>
      <c r="E12" s="808">
        <v>123</v>
      </c>
      <c r="F12" s="808">
        <v>28073</v>
      </c>
    </row>
    <row r="13" spans="1:6" s="580" customFormat="1" ht="15" customHeight="1">
      <c r="A13" s="443"/>
      <c r="B13" s="584">
        <v>22</v>
      </c>
      <c r="C13" s="585" t="s">
        <v>20</v>
      </c>
      <c r="D13" s="586">
        <v>6706</v>
      </c>
      <c r="E13" s="586">
        <v>1</v>
      </c>
      <c r="F13" s="586">
        <v>443</v>
      </c>
    </row>
    <row r="14" spans="1:6" s="580" customFormat="1">
      <c r="A14" s="443"/>
      <c r="B14" s="584">
        <v>4</v>
      </c>
      <c r="C14" s="585" t="s">
        <v>21</v>
      </c>
      <c r="D14" s="586">
        <v>3987</v>
      </c>
      <c r="E14" s="586">
        <v>1</v>
      </c>
      <c r="F14" s="586">
        <v>275</v>
      </c>
    </row>
    <row r="15" spans="1:6" s="580" customFormat="1">
      <c r="A15" s="443"/>
      <c r="B15" s="584">
        <v>50</v>
      </c>
      <c r="C15" s="585" t="s">
        <v>22</v>
      </c>
      <c r="D15" s="586">
        <v>27179</v>
      </c>
      <c r="E15" s="586">
        <v>4</v>
      </c>
      <c r="F15" s="586">
        <v>2647</v>
      </c>
    </row>
    <row r="16" spans="1:6" s="580" customFormat="1">
      <c r="A16" s="443"/>
      <c r="B16" s="977"/>
      <c r="C16" s="807" t="s">
        <v>74</v>
      </c>
      <c r="D16" s="808">
        <v>37872</v>
      </c>
      <c r="E16" s="808">
        <v>6</v>
      </c>
      <c r="F16" s="808">
        <v>3365</v>
      </c>
    </row>
    <row r="17" spans="1:6" s="580" customFormat="1">
      <c r="A17" s="443"/>
      <c r="B17" s="977">
        <v>33</v>
      </c>
      <c r="C17" s="807" t="s">
        <v>23</v>
      </c>
      <c r="D17" s="808">
        <v>34631</v>
      </c>
      <c r="E17" s="808">
        <v>9</v>
      </c>
      <c r="F17" s="808">
        <v>2255</v>
      </c>
    </row>
    <row r="18" spans="1:6" s="580" customFormat="1">
      <c r="A18" s="443"/>
      <c r="B18" s="977">
        <v>7</v>
      </c>
      <c r="C18" s="807" t="s">
        <v>359</v>
      </c>
      <c r="D18" s="808">
        <v>43097</v>
      </c>
      <c r="E18" s="808">
        <v>924</v>
      </c>
      <c r="F18" s="808">
        <v>4970</v>
      </c>
    </row>
    <row r="19" spans="1:6" s="580" customFormat="1">
      <c r="A19" s="443"/>
      <c r="B19" s="584">
        <v>35</v>
      </c>
      <c r="C19" s="585" t="s">
        <v>510</v>
      </c>
      <c r="D19" s="586">
        <v>33703</v>
      </c>
      <c r="E19" s="586">
        <v>3</v>
      </c>
      <c r="F19" s="586">
        <v>5158</v>
      </c>
    </row>
    <row r="20" spans="1:6" s="580" customFormat="1">
      <c r="A20" s="443"/>
      <c r="B20" s="584">
        <v>38</v>
      </c>
      <c r="C20" s="585" t="s">
        <v>511</v>
      </c>
      <c r="D20" s="586">
        <v>34681</v>
      </c>
      <c r="E20" s="586">
        <v>2</v>
      </c>
      <c r="F20" s="586">
        <v>4089</v>
      </c>
    </row>
    <row r="21" spans="1:6" s="580" customFormat="1">
      <c r="A21" s="443"/>
      <c r="B21" s="977"/>
      <c r="C21" s="807" t="s">
        <v>24</v>
      </c>
      <c r="D21" s="808">
        <v>68384</v>
      </c>
      <c r="E21" s="808">
        <v>5</v>
      </c>
      <c r="F21" s="808">
        <v>9247</v>
      </c>
    </row>
    <row r="22" spans="1:6" s="580" customFormat="1">
      <c r="A22" s="443"/>
      <c r="B22" s="977">
        <v>39</v>
      </c>
      <c r="C22" s="807" t="s">
        <v>25</v>
      </c>
      <c r="D22" s="808">
        <v>19730</v>
      </c>
      <c r="E22" s="808">
        <v>13</v>
      </c>
      <c r="F22" s="808">
        <v>1346</v>
      </c>
    </row>
    <row r="23" spans="1:6" s="580" customFormat="1">
      <c r="A23" s="443"/>
      <c r="B23" s="584">
        <v>5</v>
      </c>
      <c r="C23" s="585" t="s">
        <v>280</v>
      </c>
      <c r="D23" s="586">
        <v>4871</v>
      </c>
      <c r="E23" s="586">
        <v>0</v>
      </c>
      <c r="F23" s="586">
        <v>340</v>
      </c>
    </row>
    <row r="24" spans="1:6" s="580" customFormat="1">
      <c r="A24" s="443"/>
      <c r="B24" s="584">
        <v>9</v>
      </c>
      <c r="C24" s="585" t="s">
        <v>26</v>
      </c>
      <c r="D24" s="586">
        <v>10740</v>
      </c>
      <c r="E24" s="586">
        <v>6</v>
      </c>
      <c r="F24" s="586">
        <v>776</v>
      </c>
    </row>
    <row r="25" spans="1:6" s="580" customFormat="1">
      <c r="A25" s="443"/>
      <c r="B25" s="584">
        <v>24</v>
      </c>
      <c r="C25" s="585" t="s">
        <v>281</v>
      </c>
      <c r="D25" s="586">
        <v>14646</v>
      </c>
      <c r="E25" s="586">
        <v>18</v>
      </c>
      <c r="F25" s="586">
        <v>1276</v>
      </c>
    </row>
    <row r="26" spans="1:6" s="580" customFormat="1">
      <c r="A26" s="444"/>
      <c r="B26" s="584">
        <v>34</v>
      </c>
      <c r="C26" s="585" t="s">
        <v>27</v>
      </c>
      <c r="D26" s="586">
        <v>4518</v>
      </c>
      <c r="E26" s="586">
        <v>1</v>
      </c>
      <c r="F26" s="586">
        <v>357</v>
      </c>
    </row>
    <row r="27" spans="1:6" s="580" customFormat="1">
      <c r="A27" s="332"/>
      <c r="B27" s="584">
        <v>37</v>
      </c>
      <c r="C27" s="585" t="s">
        <v>28</v>
      </c>
      <c r="D27" s="586">
        <v>11056</v>
      </c>
      <c r="E27" s="586">
        <v>2</v>
      </c>
      <c r="F27" s="586">
        <v>1296</v>
      </c>
    </row>
    <row r="28" spans="1:6" s="580" customFormat="1">
      <c r="A28" s="332"/>
      <c r="B28" s="584">
        <v>40</v>
      </c>
      <c r="C28" s="585" t="s">
        <v>29</v>
      </c>
      <c r="D28" s="586">
        <v>5347</v>
      </c>
      <c r="E28" s="586">
        <v>0</v>
      </c>
      <c r="F28" s="586">
        <v>453</v>
      </c>
    </row>
    <row r="29" spans="1:6" s="580" customFormat="1">
      <c r="A29" s="332"/>
      <c r="B29" s="584">
        <v>42</v>
      </c>
      <c r="C29" s="585" t="s">
        <v>30</v>
      </c>
      <c r="D29" s="586">
        <v>2813</v>
      </c>
      <c r="E29" s="586">
        <v>0</v>
      </c>
      <c r="F29" s="586">
        <v>186</v>
      </c>
    </row>
    <row r="30" spans="1:6" s="580" customFormat="1">
      <c r="A30" s="332"/>
      <c r="B30" s="584">
        <v>47</v>
      </c>
      <c r="C30" s="585" t="s">
        <v>31</v>
      </c>
      <c r="D30" s="586">
        <v>15740</v>
      </c>
      <c r="E30" s="586">
        <v>4</v>
      </c>
      <c r="F30" s="586">
        <v>1523</v>
      </c>
    </row>
    <row r="31" spans="1:6" s="580" customFormat="1">
      <c r="A31" s="332"/>
      <c r="B31" s="584">
        <v>49</v>
      </c>
      <c r="C31" s="585" t="s">
        <v>32</v>
      </c>
      <c r="D31" s="586">
        <v>5774</v>
      </c>
      <c r="E31" s="586">
        <v>2</v>
      </c>
      <c r="F31" s="586">
        <v>455</v>
      </c>
    </row>
    <row r="32" spans="1:6" s="580" customFormat="1">
      <c r="A32" s="332"/>
      <c r="B32" s="977"/>
      <c r="C32" s="807" t="s">
        <v>327</v>
      </c>
      <c r="D32" s="808">
        <v>75505</v>
      </c>
      <c r="E32" s="808">
        <v>33</v>
      </c>
      <c r="F32" s="808">
        <v>6662</v>
      </c>
    </row>
    <row r="33" spans="1:6" s="580" customFormat="1">
      <c r="A33" s="332"/>
      <c r="B33" s="584">
        <v>2</v>
      </c>
      <c r="C33" s="585" t="s">
        <v>33</v>
      </c>
      <c r="D33" s="586">
        <v>13714</v>
      </c>
      <c r="E33" s="586">
        <v>0</v>
      </c>
      <c r="F33" s="586">
        <v>1270</v>
      </c>
    </row>
    <row r="34" spans="1:6" s="580" customFormat="1">
      <c r="A34" s="332"/>
      <c r="B34" s="584">
        <v>13</v>
      </c>
      <c r="C34" s="585" t="s">
        <v>34</v>
      </c>
      <c r="D34" s="586">
        <v>15511</v>
      </c>
      <c r="E34" s="586">
        <v>8</v>
      </c>
      <c r="F34" s="586">
        <v>1431</v>
      </c>
    </row>
    <row r="35" spans="1:6" s="580" customFormat="1">
      <c r="A35" s="332"/>
      <c r="B35" s="584">
        <v>16</v>
      </c>
      <c r="C35" s="585" t="s">
        <v>35</v>
      </c>
      <c r="D35" s="586">
        <v>6206</v>
      </c>
      <c r="E35" s="586">
        <v>1</v>
      </c>
      <c r="F35" s="586">
        <v>494</v>
      </c>
    </row>
    <row r="36" spans="1:6" s="580" customFormat="1">
      <c r="A36" s="332"/>
      <c r="B36" s="584">
        <v>19</v>
      </c>
      <c r="C36" s="585" t="s">
        <v>36</v>
      </c>
      <c r="D36" s="586">
        <v>6122</v>
      </c>
      <c r="E36" s="586">
        <v>1</v>
      </c>
      <c r="F36" s="586">
        <v>436</v>
      </c>
    </row>
    <row r="37" spans="1:6" s="580" customFormat="1">
      <c r="A37" s="332"/>
      <c r="B37" s="584">
        <v>45</v>
      </c>
      <c r="C37" s="585" t="s">
        <v>37</v>
      </c>
      <c r="D37" s="586">
        <v>21268</v>
      </c>
      <c r="E37" s="586">
        <v>3</v>
      </c>
      <c r="F37" s="586">
        <v>2224</v>
      </c>
    </row>
    <row r="38" spans="1:6" s="580" customFormat="1">
      <c r="A38" s="332"/>
      <c r="B38" s="977"/>
      <c r="C38" s="807" t="s">
        <v>328</v>
      </c>
      <c r="D38" s="808">
        <v>62821</v>
      </c>
      <c r="E38" s="808">
        <v>13</v>
      </c>
      <c r="F38" s="808">
        <v>5855</v>
      </c>
    </row>
    <row r="39" spans="1:6" s="580" customFormat="1">
      <c r="A39" s="332"/>
      <c r="B39" s="584">
        <v>8</v>
      </c>
      <c r="C39" s="585" t="s">
        <v>38</v>
      </c>
      <c r="D39" s="586">
        <v>182574</v>
      </c>
      <c r="E39" s="586">
        <v>75</v>
      </c>
      <c r="F39" s="586">
        <v>20018</v>
      </c>
    </row>
    <row r="40" spans="1:6" s="580" customFormat="1">
      <c r="A40" s="332"/>
      <c r="B40" s="584">
        <v>17</v>
      </c>
      <c r="C40" s="585" t="s">
        <v>653</v>
      </c>
      <c r="D40" s="586">
        <v>26554</v>
      </c>
      <c r="E40" s="586">
        <v>111</v>
      </c>
      <c r="F40" s="586">
        <v>1809</v>
      </c>
    </row>
    <row r="41" spans="1:6" s="580" customFormat="1">
      <c r="A41" s="332"/>
      <c r="B41" s="584">
        <v>25</v>
      </c>
      <c r="C41" s="585" t="s">
        <v>655</v>
      </c>
      <c r="D41" s="586">
        <v>13401</v>
      </c>
      <c r="E41" s="586">
        <v>3</v>
      </c>
      <c r="F41" s="586">
        <v>1185</v>
      </c>
    </row>
    <row r="42" spans="1:6" s="580" customFormat="1">
      <c r="A42" s="332"/>
      <c r="B42" s="584">
        <v>43</v>
      </c>
      <c r="C42" s="585" t="s">
        <v>39</v>
      </c>
      <c r="D42" s="586">
        <v>25122</v>
      </c>
      <c r="E42" s="586">
        <v>40</v>
      </c>
      <c r="F42" s="586">
        <v>1706</v>
      </c>
    </row>
    <row r="43" spans="1:6" s="580" customFormat="1">
      <c r="A43" s="332"/>
      <c r="B43" s="977"/>
      <c r="C43" s="807" t="s">
        <v>40</v>
      </c>
      <c r="D43" s="808">
        <v>247651</v>
      </c>
      <c r="E43" s="808">
        <v>229</v>
      </c>
      <c r="F43" s="808">
        <v>24718</v>
      </c>
    </row>
    <row r="44" spans="1:6" s="580" customFormat="1">
      <c r="A44" s="332"/>
      <c r="B44" s="584">
        <v>6</v>
      </c>
      <c r="C44" s="585" t="s">
        <v>42</v>
      </c>
      <c r="D44" s="586">
        <v>21696</v>
      </c>
      <c r="E44" s="586">
        <v>14</v>
      </c>
      <c r="F44" s="586">
        <v>2074</v>
      </c>
    </row>
    <row r="45" spans="1:6" s="580" customFormat="1">
      <c r="A45" s="332"/>
      <c r="B45" s="584">
        <v>10</v>
      </c>
      <c r="C45" s="585" t="s">
        <v>282</v>
      </c>
      <c r="D45" s="586">
        <v>14654</v>
      </c>
      <c r="E45" s="586">
        <v>6</v>
      </c>
      <c r="F45" s="586">
        <v>1187</v>
      </c>
    </row>
    <row r="46" spans="1:6" s="580" customFormat="1">
      <c r="A46" s="332"/>
      <c r="B46" s="977"/>
      <c r="C46" s="807" t="s">
        <v>43</v>
      </c>
      <c r="D46" s="808">
        <v>36350</v>
      </c>
      <c r="E46" s="808">
        <v>20</v>
      </c>
      <c r="F46" s="808">
        <v>3261</v>
      </c>
    </row>
    <row r="47" spans="1:6" s="580" customFormat="1">
      <c r="A47" s="332"/>
      <c r="B47" s="584">
        <v>15</v>
      </c>
      <c r="C47" s="585" t="s">
        <v>657</v>
      </c>
      <c r="D47" s="586">
        <v>37270</v>
      </c>
      <c r="E47" s="586">
        <v>23</v>
      </c>
      <c r="F47" s="586">
        <v>2984</v>
      </c>
    </row>
    <row r="48" spans="1:6" s="580" customFormat="1">
      <c r="A48" s="332"/>
      <c r="B48" s="584">
        <v>27</v>
      </c>
      <c r="C48" s="585" t="s">
        <v>44</v>
      </c>
      <c r="D48" s="586">
        <v>10537</v>
      </c>
      <c r="E48" s="586">
        <v>9</v>
      </c>
      <c r="F48" s="586">
        <v>1107</v>
      </c>
    </row>
    <row r="49" spans="1:6" s="580" customFormat="1">
      <c r="A49" s="332"/>
      <c r="B49" s="584">
        <v>32</v>
      </c>
      <c r="C49" s="585" t="s">
        <v>658</v>
      </c>
      <c r="D49" s="586">
        <v>10481</v>
      </c>
      <c r="E49" s="586">
        <v>1</v>
      </c>
      <c r="F49" s="586">
        <v>771</v>
      </c>
    </row>
    <row r="50" spans="1:6" s="580" customFormat="1">
      <c r="A50" s="332"/>
      <c r="B50" s="584">
        <v>36</v>
      </c>
      <c r="C50" s="585" t="s">
        <v>45</v>
      </c>
      <c r="D50" s="586">
        <v>30372</v>
      </c>
      <c r="E50" s="586">
        <v>10</v>
      </c>
      <c r="F50" s="586">
        <v>2373</v>
      </c>
    </row>
    <row r="51" spans="1:6" s="580" customFormat="1">
      <c r="A51" s="332"/>
      <c r="B51" s="977"/>
      <c r="C51" s="807" t="s">
        <v>46</v>
      </c>
      <c r="D51" s="808">
        <v>88660</v>
      </c>
      <c r="E51" s="808">
        <v>43</v>
      </c>
      <c r="F51" s="808">
        <v>7235</v>
      </c>
    </row>
    <row r="52" spans="1:6" s="580" customFormat="1">
      <c r="A52" s="332"/>
      <c r="B52" s="977">
        <v>28</v>
      </c>
      <c r="C52" s="807" t="s">
        <v>47</v>
      </c>
      <c r="D52" s="808">
        <v>189294</v>
      </c>
      <c r="E52" s="808">
        <v>43</v>
      </c>
      <c r="F52" s="808">
        <v>22514</v>
      </c>
    </row>
    <row r="53" spans="1:6" s="580" customFormat="1">
      <c r="A53" s="332"/>
      <c r="B53" s="977">
        <v>33</v>
      </c>
      <c r="C53" s="807" t="s">
        <v>48</v>
      </c>
      <c r="D53" s="808">
        <v>43566</v>
      </c>
      <c r="E53" s="808">
        <v>11</v>
      </c>
      <c r="F53" s="808">
        <v>4444</v>
      </c>
    </row>
    <row r="54" spans="1:6" s="580" customFormat="1">
      <c r="A54" s="332"/>
      <c r="B54" s="977">
        <v>31</v>
      </c>
      <c r="C54" s="807" t="s">
        <v>49</v>
      </c>
      <c r="D54" s="808">
        <v>18847</v>
      </c>
      <c r="E54" s="808">
        <v>3</v>
      </c>
      <c r="F54" s="808">
        <v>1105</v>
      </c>
    </row>
    <row r="55" spans="1:6" s="580" customFormat="1">
      <c r="A55" s="332"/>
      <c r="B55" s="977"/>
      <c r="C55" s="807" t="s">
        <v>50</v>
      </c>
      <c r="D55" s="808">
        <v>10277</v>
      </c>
      <c r="E55" s="808">
        <v>4</v>
      </c>
      <c r="F55" s="808">
        <v>748</v>
      </c>
    </row>
    <row r="56" spans="1:6" s="580" customFormat="1">
      <c r="A56" s="332"/>
      <c r="B56" s="584">
        <v>3</v>
      </c>
      <c r="C56" s="585" t="s">
        <v>659</v>
      </c>
      <c r="D56" s="586">
        <v>69874</v>
      </c>
      <c r="E56" s="586">
        <v>25</v>
      </c>
      <c r="F56" s="586">
        <v>6363</v>
      </c>
    </row>
    <row r="57" spans="1:6" s="580" customFormat="1">
      <c r="A57" s="332"/>
      <c r="B57" s="584">
        <v>12</v>
      </c>
      <c r="C57" s="585" t="s">
        <v>660</v>
      </c>
      <c r="D57" s="586">
        <v>18129</v>
      </c>
      <c r="E57" s="586">
        <v>20</v>
      </c>
      <c r="F57" s="586">
        <v>1237</v>
      </c>
    </row>
    <row r="58" spans="1:6" s="580" customFormat="1">
      <c r="A58" s="332"/>
      <c r="B58" s="584">
        <v>46</v>
      </c>
      <c r="C58" s="585" t="s">
        <v>661</v>
      </c>
      <c r="D58" s="586">
        <v>84588</v>
      </c>
      <c r="E58" s="586">
        <v>14</v>
      </c>
      <c r="F58" s="586">
        <v>7629</v>
      </c>
    </row>
    <row r="59" spans="1:6" s="580" customFormat="1">
      <c r="A59" s="332"/>
      <c r="B59" s="977"/>
      <c r="C59" s="807" t="s">
        <v>363</v>
      </c>
      <c r="D59" s="808">
        <v>172591</v>
      </c>
      <c r="E59" s="808">
        <v>59</v>
      </c>
      <c r="F59" s="808">
        <v>15229</v>
      </c>
    </row>
    <row r="60" spans="1:6" s="580" customFormat="1">
      <c r="A60" s="332"/>
      <c r="B60" s="584">
        <v>1</v>
      </c>
      <c r="C60" s="585" t="s">
        <v>662</v>
      </c>
      <c r="D60" s="586">
        <v>8903</v>
      </c>
      <c r="E60" s="586">
        <v>0</v>
      </c>
      <c r="F60" s="586">
        <v>636</v>
      </c>
    </row>
    <row r="61" spans="1:6" s="580" customFormat="1">
      <c r="A61" s="332"/>
      <c r="B61" s="584">
        <v>20</v>
      </c>
      <c r="C61" s="585" t="s">
        <v>663</v>
      </c>
      <c r="D61" s="586">
        <v>24801</v>
      </c>
      <c r="E61" s="586">
        <v>4</v>
      </c>
      <c r="F61" s="586">
        <v>1471</v>
      </c>
    </row>
    <row r="62" spans="1:6" s="580" customFormat="1">
      <c r="A62" s="332"/>
      <c r="B62" s="584">
        <v>48</v>
      </c>
      <c r="C62" s="585" t="s">
        <v>664</v>
      </c>
      <c r="D62" s="586">
        <v>37015</v>
      </c>
      <c r="E62" s="586">
        <v>4</v>
      </c>
      <c r="F62" s="586">
        <v>3428</v>
      </c>
    </row>
    <row r="63" spans="1:6">
      <c r="B63" s="977"/>
      <c r="C63" s="807" t="s">
        <v>75</v>
      </c>
      <c r="D63" s="808">
        <v>70719</v>
      </c>
      <c r="E63" s="808">
        <v>8</v>
      </c>
      <c r="F63" s="808">
        <v>5535</v>
      </c>
    </row>
    <row r="64" spans="1:6" s="589" customFormat="1">
      <c r="A64" s="332"/>
      <c r="B64" s="977">
        <v>51</v>
      </c>
      <c r="C64" s="807" t="s">
        <v>51</v>
      </c>
      <c r="D64" s="808">
        <v>1913</v>
      </c>
      <c r="E64" s="808">
        <v>0</v>
      </c>
      <c r="F64" s="808">
        <v>133</v>
      </c>
    </row>
    <row r="65" spans="2:6">
      <c r="B65" s="977">
        <v>52</v>
      </c>
      <c r="C65" s="807" t="s">
        <v>52</v>
      </c>
      <c r="D65" s="808">
        <v>2534</v>
      </c>
      <c r="E65" s="808">
        <v>0</v>
      </c>
      <c r="F65" s="808">
        <v>463</v>
      </c>
    </row>
    <row r="66" spans="2:6">
      <c r="B66" s="590"/>
      <c r="C66" s="591" t="s">
        <v>512</v>
      </c>
      <c r="D66" s="592">
        <v>1486560</v>
      </c>
      <c r="E66" s="592">
        <v>1546</v>
      </c>
      <c r="F66" s="592">
        <v>147158</v>
      </c>
    </row>
  </sheetData>
  <mergeCells count="3">
    <mergeCell ref="B1:F1"/>
    <mergeCell ref="B2:F2"/>
    <mergeCell ref="B3:C3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111"/>
  <sheetViews>
    <sheetView showGridLines="0" showRowColHeaders="0" zoomScaleNormal="100" workbookViewId="0">
      <selection activeCell="G27" sqref="G27"/>
    </sheetView>
  </sheetViews>
  <sheetFormatPr baseColWidth="10" defaultColWidth="9.140625" defaultRowHeight="12.75"/>
  <cols>
    <col min="2" max="2" width="24.5703125" customWidth="1"/>
    <col min="3" max="3" width="25.28515625" customWidth="1"/>
    <col min="4" max="4" width="18.28515625" customWidth="1"/>
    <col min="5" max="5" width="26.28515625" customWidth="1"/>
    <col min="9" max="9" width="10.140625" bestFit="1" customWidth="1"/>
  </cols>
  <sheetData>
    <row r="1" spans="1:14" ht="27.75" customHeight="1">
      <c r="A1" s="630"/>
      <c r="B1" s="20" t="s">
        <v>548</v>
      </c>
      <c r="C1" s="20"/>
      <c r="D1" s="20"/>
      <c r="E1" s="20"/>
      <c r="F1" s="630"/>
      <c r="G1" s="841"/>
      <c r="H1" s="634"/>
      <c r="I1" s="634"/>
      <c r="J1" s="634"/>
      <c r="K1" s="634"/>
      <c r="L1" s="634"/>
      <c r="M1" s="842"/>
      <c r="N1" s="842"/>
    </row>
    <row r="2" spans="1:14" ht="35.25" customHeight="1">
      <c r="A2" s="630"/>
      <c r="B2" s="631" t="s">
        <v>632</v>
      </c>
      <c r="C2" s="632"/>
      <c r="D2" s="632"/>
      <c r="E2" s="632"/>
      <c r="F2" s="630"/>
      <c r="G2" s="630"/>
      <c r="H2" s="630"/>
      <c r="I2" s="630"/>
      <c r="J2" s="630"/>
      <c r="K2" s="630"/>
      <c r="L2" s="630"/>
    </row>
    <row r="3" spans="1:14" ht="35.25" customHeight="1">
      <c r="A3" s="630"/>
      <c r="B3" s="632"/>
      <c r="C3" s="632"/>
      <c r="D3" s="632"/>
      <c r="E3" s="632"/>
      <c r="F3" s="630"/>
      <c r="G3" s="630"/>
      <c r="H3" s="630"/>
      <c r="I3" s="630"/>
      <c r="J3" s="630"/>
      <c r="K3" s="630"/>
      <c r="L3" s="630"/>
    </row>
    <row r="4" spans="1:14" ht="9" customHeight="1">
      <c r="A4" s="630"/>
      <c r="B4" s="630"/>
      <c r="C4" s="630"/>
      <c r="D4" s="630"/>
      <c r="E4" s="630"/>
      <c r="F4" s="630"/>
      <c r="G4" s="630"/>
      <c r="H4" s="630"/>
      <c r="I4" s="630"/>
      <c r="J4" s="630"/>
      <c r="K4" s="630"/>
      <c r="L4" s="630"/>
    </row>
    <row r="5" spans="1:14" ht="15.75">
      <c r="A5" s="630"/>
      <c r="B5" s="633" t="s">
        <v>549</v>
      </c>
      <c r="C5" s="630"/>
      <c r="D5" s="630"/>
      <c r="E5" s="630"/>
      <c r="F5" s="630"/>
      <c r="G5" s="630"/>
      <c r="H5" s="630"/>
      <c r="I5" s="630"/>
      <c r="J5" s="630"/>
      <c r="K5" s="630"/>
      <c r="L5" s="630"/>
    </row>
    <row r="7" spans="1:14" ht="15">
      <c r="A7" s="630"/>
      <c r="B7" s="999" t="s">
        <v>669</v>
      </c>
      <c r="C7" s="1000"/>
      <c r="D7" s="1000"/>
      <c r="E7" s="1000"/>
      <c r="F7" s="630"/>
      <c r="G7" s="630"/>
      <c r="H7" s="630"/>
      <c r="I7" s="630"/>
      <c r="J7" s="630"/>
      <c r="K7" s="630"/>
      <c r="L7" s="630"/>
    </row>
    <row r="8" spans="1:14" ht="15">
      <c r="A8" s="630"/>
      <c r="B8" s="1000"/>
      <c r="C8" s="1000"/>
      <c r="D8" s="1000"/>
      <c r="E8" s="1000"/>
      <c r="F8" s="630"/>
      <c r="G8" s="630"/>
      <c r="H8" s="630"/>
      <c r="I8" s="630"/>
      <c r="J8" s="630"/>
      <c r="K8" s="630"/>
      <c r="L8" s="630"/>
    </row>
    <row r="9" spans="1:14" ht="15">
      <c r="A9" s="630"/>
      <c r="B9" s="1000"/>
      <c r="C9" s="1000"/>
      <c r="D9" s="1000"/>
      <c r="E9" s="1000"/>
      <c r="F9" s="630"/>
      <c r="G9" s="630"/>
      <c r="H9" s="630"/>
      <c r="I9" s="630"/>
      <c r="J9" s="630"/>
      <c r="K9" s="630"/>
      <c r="L9" s="630"/>
    </row>
    <row r="10" spans="1:14" ht="15">
      <c r="A10" s="630"/>
      <c r="B10" s="1000"/>
      <c r="C10" s="1000"/>
      <c r="D10" s="1000"/>
      <c r="E10" s="1000"/>
      <c r="F10" s="630"/>
      <c r="G10" s="630"/>
      <c r="H10" s="630"/>
      <c r="I10" s="630"/>
      <c r="J10" s="630"/>
      <c r="K10" s="630"/>
      <c r="L10" s="630"/>
    </row>
    <row r="11" spans="1:14" ht="15.75">
      <c r="A11" s="630"/>
      <c r="B11" s="816"/>
      <c r="C11" s="816"/>
      <c r="D11" s="816"/>
      <c r="E11" s="816"/>
      <c r="F11" s="630"/>
      <c r="G11" s="630"/>
      <c r="H11" s="630"/>
      <c r="I11" s="630"/>
      <c r="J11" s="630"/>
      <c r="K11" s="630"/>
      <c r="L11" s="630"/>
    </row>
    <row r="12" spans="1:14">
      <c r="B12" s="817"/>
      <c r="C12" s="817"/>
      <c r="D12" s="817"/>
      <c r="E12" s="817"/>
    </row>
    <row r="13" spans="1:14" ht="15.75">
      <c r="A13" s="630"/>
      <c r="B13" s="818" t="s">
        <v>618</v>
      </c>
      <c r="C13" s="819"/>
      <c r="D13" s="819"/>
      <c r="E13" s="819"/>
      <c r="F13" s="630"/>
      <c r="G13" s="630"/>
      <c r="H13" s="630"/>
      <c r="I13" s="630"/>
      <c r="J13" s="630"/>
      <c r="K13" s="630"/>
      <c r="L13" s="630"/>
    </row>
    <row r="14" spans="1:14">
      <c r="B14" s="817"/>
      <c r="C14" s="817"/>
      <c r="D14" s="817"/>
      <c r="E14" s="817"/>
    </row>
    <row r="15" spans="1:14" ht="15.75">
      <c r="A15" s="630"/>
      <c r="B15" s="1000"/>
      <c r="C15" s="1000"/>
      <c r="D15" s="1000"/>
      <c r="E15" s="1000"/>
      <c r="F15" s="630"/>
      <c r="G15" s="630"/>
      <c r="H15" s="630"/>
      <c r="I15" s="630"/>
      <c r="J15" s="630"/>
      <c r="K15" s="634"/>
      <c r="L15" s="630"/>
    </row>
    <row r="16" spans="1:14" ht="15.75" customHeight="1">
      <c r="A16" s="630"/>
      <c r="B16" s="999" t="s">
        <v>670</v>
      </c>
      <c r="C16" s="1000"/>
      <c r="D16" s="1000"/>
      <c r="E16" s="1000"/>
      <c r="F16" s="630"/>
      <c r="G16" s="630"/>
      <c r="H16" s="630"/>
      <c r="I16" s="630"/>
      <c r="J16" s="630"/>
      <c r="K16" s="634"/>
      <c r="L16" s="630"/>
    </row>
    <row r="17" spans="1:12" ht="15.75" customHeight="1">
      <c r="A17" s="630"/>
      <c r="B17" s="1000"/>
      <c r="C17" s="1000"/>
      <c r="D17" s="1000"/>
      <c r="E17" s="1000"/>
      <c r="F17" s="630"/>
      <c r="G17" s="630"/>
      <c r="H17" s="630"/>
      <c r="I17" s="630"/>
      <c r="J17" s="630"/>
      <c r="K17" s="634"/>
      <c r="L17" s="630"/>
    </row>
    <row r="18" spans="1:12" ht="15.75">
      <c r="A18" s="630"/>
      <c r="B18" s="816"/>
      <c r="C18" s="820"/>
      <c r="D18" s="820"/>
      <c r="E18" s="820"/>
      <c r="F18" s="630"/>
      <c r="G18" s="630"/>
      <c r="H18" s="630"/>
      <c r="I18" s="630"/>
      <c r="J18" s="630"/>
      <c r="K18" s="634"/>
      <c r="L18" s="630"/>
    </row>
    <row r="19" spans="1:12" ht="15.75">
      <c r="A19" s="630"/>
      <c r="B19" s="816" t="s">
        <v>667</v>
      </c>
      <c r="C19" s="820"/>
      <c r="D19" s="820"/>
      <c r="E19" s="820"/>
      <c r="F19" s="630"/>
      <c r="G19" s="630"/>
      <c r="H19" s="630"/>
      <c r="I19" s="630"/>
      <c r="J19" s="630"/>
      <c r="K19" s="634"/>
      <c r="L19" s="630"/>
    </row>
    <row r="20" spans="1:12" ht="15.75">
      <c r="A20" s="630"/>
      <c r="B20" s="816" t="s">
        <v>668</v>
      </c>
      <c r="C20" s="820"/>
      <c r="D20" s="820"/>
      <c r="E20" s="820"/>
      <c r="F20" s="630"/>
      <c r="G20" s="630"/>
      <c r="H20" s="630"/>
      <c r="I20" s="630"/>
      <c r="J20" s="630"/>
      <c r="K20" s="634"/>
      <c r="L20" s="630"/>
    </row>
    <row r="21" spans="1:12" ht="15.75">
      <c r="A21" s="630"/>
      <c r="B21" s="820"/>
      <c r="C21" s="820"/>
      <c r="D21" s="820"/>
      <c r="E21" s="820"/>
      <c r="F21" s="630"/>
      <c r="G21" s="630"/>
      <c r="H21" s="630"/>
      <c r="I21" s="630"/>
      <c r="J21" s="630"/>
      <c r="K21" s="634"/>
      <c r="L21" s="630"/>
    </row>
    <row r="22" spans="1:12" ht="61.35" customHeight="1">
      <c r="A22" s="630"/>
      <c r="B22" s="821" t="s">
        <v>71</v>
      </c>
      <c r="C22" s="822" t="s">
        <v>633</v>
      </c>
      <c r="D22" s="1001" t="s">
        <v>550</v>
      </c>
      <c r="E22" s="1001"/>
      <c r="F22" s="630"/>
      <c r="G22" s="630"/>
      <c r="H22" s="630"/>
      <c r="I22" s="630"/>
      <c r="J22" s="630"/>
      <c r="K22" s="634"/>
      <c r="L22" s="630"/>
    </row>
    <row r="23" spans="1:12" ht="17.100000000000001" customHeight="1">
      <c r="A23" s="630"/>
      <c r="B23" s="823" t="s">
        <v>619</v>
      </c>
      <c r="C23" s="824">
        <v>15547532</v>
      </c>
      <c r="D23" s="825">
        <v>-440236</v>
      </c>
      <c r="E23" s="826">
        <v>-2.75E-2</v>
      </c>
      <c r="F23" s="630"/>
      <c r="G23" s="630"/>
      <c r="H23" s="630"/>
      <c r="I23" s="630"/>
      <c r="J23" s="630"/>
      <c r="K23" s="630"/>
      <c r="L23" s="630"/>
    </row>
    <row r="24" spans="1:12" ht="15.75" customHeight="1">
      <c r="A24" s="630"/>
      <c r="B24" s="827" t="s">
        <v>620</v>
      </c>
      <c r="C24" s="828">
        <v>14446223</v>
      </c>
      <c r="D24" s="828">
        <v>-415907</v>
      </c>
      <c r="E24" s="829">
        <v>-2.8000000000000001E-2</v>
      </c>
      <c r="F24" s="630"/>
      <c r="G24" s="630"/>
      <c r="H24" s="630"/>
      <c r="I24" s="630"/>
      <c r="J24" s="630"/>
      <c r="K24" s="630"/>
      <c r="L24" s="630"/>
    </row>
    <row r="25" spans="1:12" ht="15.6" customHeight="1">
      <c r="A25" s="630"/>
      <c r="B25" s="827" t="s">
        <v>621</v>
      </c>
      <c r="C25" s="828">
        <v>726914</v>
      </c>
      <c r="D25" s="828">
        <v>-3021</v>
      </c>
      <c r="E25" s="829">
        <v>-4.1000000000000003E-3</v>
      </c>
      <c r="F25" s="630"/>
      <c r="G25" s="630"/>
      <c r="H25" s="630"/>
      <c r="I25" s="630"/>
      <c r="J25" s="630"/>
      <c r="K25" s="630"/>
      <c r="L25" s="630"/>
    </row>
    <row r="26" spans="1:12" ht="16.149999999999999" customHeight="1">
      <c r="A26" s="630"/>
      <c r="B26" s="827" t="s">
        <v>622</v>
      </c>
      <c r="C26" s="828">
        <v>374395</v>
      </c>
      <c r="D26" s="828">
        <v>-21308</v>
      </c>
      <c r="E26" s="830">
        <v>-5.3800000000000001E-2</v>
      </c>
      <c r="F26" s="630"/>
      <c r="G26" s="630"/>
      <c r="H26" s="630"/>
      <c r="I26" s="815"/>
      <c r="J26" s="630"/>
      <c r="K26" s="630"/>
      <c r="L26" s="630"/>
    </row>
    <row r="27" spans="1:12" ht="15.6" customHeight="1">
      <c r="A27" s="630"/>
      <c r="B27" s="831" t="s">
        <v>623</v>
      </c>
      <c r="C27" s="828">
        <v>3263553</v>
      </c>
      <c r="D27" s="828">
        <v>-2706</v>
      </c>
      <c r="E27" s="829">
        <v>-8.0000000000000004E-4</v>
      </c>
      <c r="F27" s="630"/>
      <c r="G27" s="630"/>
      <c r="H27" s="630"/>
      <c r="I27" s="630"/>
      <c r="J27" s="630"/>
      <c r="K27" s="630"/>
      <c r="L27" s="630"/>
    </row>
    <row r="28" spans="1:12" ht="16.350000000000001" customHeight="1">
      <c r="A28" s="630"/>
      <c r="B28" s="831" t="s">
        <v>624</v>
      </c>
      <c r="C28" s="828">
        <v>64126</v>
      </c>
      <c r="D28" s="828">
        <v>-3948</v>
      </c>
      <c r="E28" s="829">
        <v>-5.8000000000000003E-2</v>
      </c>
      <c r="F28" s="630"/>
      <c r="G28" s="630"/>
      <c r="H28" s="630"/>
      <c r="I28" s="630"/>
      <c r="J28" s="630"/>
      <c r="K28" s="630"/>
      <c r="L28" s="630"/>
    </row>
    <row r="29" spans="1:12" ht="15.6" customHeight="1" thickBot="1">
      <c r="A29" s="630"/>
      <c r="B29" s="847" t="s">
        <v>625</v>
      </c>
      <c r="C29" s="832">
        <v>1178</v>
      </c>
      <c r="D29" s="833">
        <v>-172</v>
      </c>
      <c r="E29" s="834">
        <v>-0.12759999999999999</v>
      </c>
      <c r="F29" s="630"/>
      <c r="G29" s="630"/>
      <c r="H29" s="630"/>
      <c r="I29" s="630"/>
      <c r="J29" s="630"/>
      <c r="K29" s="630"/>
      <c r="L29" s="630"/>
    </row>
    <row r="30" spans="1:12" ht="19.350000000000001" customHeight="1">
      <c r="A30" s="630"/>
      <c r="B30" s="846" t="s">
        <v>12</v>
      </c>
      <c r="C30" s="835">
        <v>18876389</v>
      </c>
      <c r="D30" s="835">
        <v>-447062</v>
      </c>
      <c r="E30" s="836">
        <v>-2.3099999999999999E-2</v>
      </c>
      <c r="F30" s="630"/>
      <c r="G30" s="630"/>
      <c r="H30" s="815"/>
      <c r="I30" s="630"/>
      <c r="J30" s="630"/>
      <c r="K30" s="630"/>
      <c r="L30" s="630"/>
    </row>
    <row r="34" spans="1:12" ht="15">
      <c r="A34" s="630"/>
      <c r="B34" s="635" t="s">
        <v>551</v>
      </c>
      <c r="C34" s="636"/>
      <c r="D34" s="636"/>
      <c r="E34" s="636"/>
      <c r="F34" s="630"/>
      <c r="G34" s="630"/>
      <c r="H34" s="630"/>
      <c r="I34" s="630"/>
      <c r="J34" s="630"/>
      <c r="K34" s="630"/>
      <c r="L34" s="630"/>
    </row>
    <row r="35" spans="1:12" ht="15">
      <c r="A35" s="630"/>
      <c r="B35" s="1002" t="s">
        <v>552</v>
      </c>
      <c r="C35" s="1003"/>
      <c r="D35" s="1003"/>
      <c r="E35" s="1003"/>
      <c r="F35" s="630"/>
      <c r="G35" s="630"/>
      <c r="H35" s="630"/>
      <c r="I35" s="630"/>
      <c r="J35" s="630"/>
      <c r="K35" s="630"/>
      <c r="L35" s="630"/>
    </row>
    <row r="36" spans="1:12" ht="15">
      <c r="A36" s="630"/>
      <c r="B36" s="1003"/>
      <c r="C36" s="1003"/>
      <c r="D36" s="1003"/>
      <c r="E36" s="1003"/>
      <c r="F36" s="630"/>
      <c r="G36" s="630"/>
      <c r="H36" s="630"/>
      <c r="I36" s="630"/>
      <c r="J36" s="630"/>
      <c r="K36" s="630"/>
      <c r="L36" s="630"/>
    </row>
    <row r="105" spans="1:12" ht="15" hidden="1">
      <c r="A105" s="630"/>
      <c r="B105" s="630"/>
      <c r="C105" s="630"/>
      <c r="D105" s="630"/>
      <c r="E105" s="630"/>
      <c r="F105" s="630"/>
      <c r="G105" s="630"/>
      <c r="H105" s="630"/>
      <c r="I105" s="630"/>
      <c r="J105" s="630"/>
      <c r="K105" s="630"/>
      <c r="L105" s="630"/>
    </row>
    <row r="106" spans="1:12" ht="15" hidden="1">
      <c r="A106" s="630"/>
      <c r="B106" s="630"/>
      <c r="C106" s="630"/>
      <c r="D106" s="630"/>
      <c r="E106" s="630"/>
      <c r="F106" s="630"/>
      <c r="G106" s="630"/>
      <c r="H106" s="630"/>
      <c r="I106" s="630"/>
      <c r="J106" s="630"/>
      <c r="K106" s="630"/>
      <c r="L106" s="630"/>
    </row>
    <row r="107" spans="1:12" ht="15" hidden="1">
      <c r="A107" s="630"/>
      <c r="B107" s="630"/>
      <c r="C107" s="630"/>
      <c r="D107" s="630"/>
      <c r="E107" s="630"/>
      <c r="F107" s="630"/>
      <c r="G107" s="630"/>
      <c r="H107" s="630"/>
      <c r="I107" s="630"/>
      <c r="J107" s="630"/>
      <c r="K107" s="630"/>
      <c r="L107" s="630"/>
    </row>
    <row r="108" spans="1:12" ht="15" hidden="1">
      <c r="A108" s="630"/>
      <c r="B108" s="630"/>
      <c r="C108" s="630"/>
      <c r="D108" s="630"/>
      <c r="E108" s="630"/>
      <c r="F108" s="630"/>
      <c r="G108" s="630"/>
      <c r="H108" s="630"/>
      <c r="I108" s="630"/>
      <c r="J108" s="630"/>
      <c r="K108" s="630"/>
      <c r="L108" s="630"/>
    </row>
    <row r="109" spans="1:12" ht="15" hidden="1">
      <c r="A109" s="630"/>
      <c r="B109" s="630"/>
      <c r="C109" s="630"/>
      <c r="D109" s="630"/>
      <c r="E109" s="630"/>
      <c r="F109" s="630"/>
      <c r="G109" s="630"/>
      <c r="H109" s="630"/>
      <c r="I109" s="630"/>
      <c r="J109" s="630"/>
      <c r="K109" s="630"/>
      <c r="L109" s="630"/>
    </row>
    <row r="110" spans="1:12" ht="15" hidden="1">
      <c r="A110" s="630"/>
      <c r="B110" s="630"/>
      <c r="C110" s="630"/>
      <c r="D110" s="630"/>
      <c r="E110" s="630"/>
      <c r="F110" s="630"/>
      <c r="G110" s="630"/>
      <c r="H110" s="630"/>
      <c r="I110" s="630"/>
      <c r="J110" s="630"/>
      <c r="K110" s="630"/>
      <c r="L110" s="630"/>
    </row>
    <row r="111" spans="1:12" ht="15">
      <c r="A111" s="630"/>
      <c r="B111" s="630"/>
      <c r="C111" s="630"/>
      <c r="D111" s="630"/>
      <c r="E111" s="630"/>
      <c r="F111" s="630"/>
      <c r="G111" s="630"/>
      <c r="H111" s="630"/>
      <c r="I111" s="630"/>
      <c r="J111" s="630"/>
      <c r="K111" s="630"/>
      <c r="L111" s="630"/>
    </row>
  </sheetData>
  <mergeCells count="5">
    <mergeCell ref="B7:E10"/>
    <mergeCell ref="B15:E15"/>
    <mergeCell ref="D22:E22"/>
    <mergeCell ref="B35:E36"/>
    <mergeCell ref="B16:E17"/>
  </mergeCells>
  <printOptions horizontalCentered="1"/>
  <pageMargins left="0.86614173228346458" right="0.6692913385826772" top="0.39370078740157483" bottom="0.35433070866141736" header="0.23622047244094491" footer="0.23622047244094491"/>
  <pageSetup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L67"/>
  <sheetViews>
    <sheetView showGridLines="0" showRowColHeaders="0" zoomScaleNormal="100" workbookViewId="0">
      <pane ySplit="3" topLeftCell="A31" activePane="bottomLeft" state="frozen"/>
      <selection activeCell="L32" sqref="L32"/>
      <selection pane="bottomLeft" activeCell="L58" sqref="L58"/>
    </sheetView>
  </sheetViews>
  <sheetFormatPr baseColWidth="10" defaultColWidth="11.42578125" defaultRowHeight="12.75"/>
  <cols>
    <col min="1" max="1" width="3" style="28" customWidth="1"/>
    <col min="2" max="2" width="15.42578125" style="28" customWidth="1"/>
    <col min="3" max="4" width="12.140625" style="43" customWidth="1"/>
    <col min="5" max="5" width="12.42578125" style="43" customWidth="1"/>
    <col min="6" max="6" width="13.42578125" style="43" bestFit="1" customWidth="1"/>
    <col min="7" max="7" width="10.42578125" style="43" customWidth="1"/>
    <col min="8" max="8" width="14.85546875" style="44" bestFit="1" customWidth="1"/>
    <col min="9" max="9" width="12.5703125" style="28" customWidth="1"/>
    <col min="10" max="10" width="12.140625" style="28" customWidth="1"/>
    <col min="11" max="16384" width="11.42578125" style="28"/>
  </cols>
  <sheetData>
    <row r="1" spans="1:10" s="33" customFormat="1" ht="32.25" customHeight="1">
      <c r="A1" s="28"/>
      <c r="B1" s="1004" t="s">
        <v>207</v>
      </c>
      <c r="C1" s="1004"/>
      <c r="D1" s="1004"/>
      <c r="E1" s="1004"/>
      <c r="F1" s="1004"/>
      <c r="G1" s="1004"/>
      <c r="H1" s="1004"/>
      <c r="I1" s="1004"/>
      <c r="J1" s="1004"/>
    </row>
    <row r="2" spans="1:10" ht="18" customHeight="1">
      <c r="B2" s="553"/>
      <c r="C2" s="1005" t="s">
        <v>208</v>
      </c>
      <c r="D2" s="1006"/>
      <c r="E2" s="1006"/>
      <c r="F2" s="1006"/>
      <c r="G2" s="1007"/>
      <c r="H2" s="1008" t="s">
        <v>94</v>
      </c>
      <c r="I2" s="1010" t="s">
        <v>209</v>
      </c>
      <c r="J2" s="1011"/>
    </row>
    <row r="3" spans="1:10" ht="42" customHeight="1">
      <c r="B3" s="551" t="s">
        <v>634</v>
      </c>
      <c r="C3" s="554" t="s">
        <v>210</v>
      </c>
      <c r="D3" s="554" t="s">
        <v>211</v>
      </c>
      <c r="E3" s="554" t="s">
        <v>96</v>
      </c>
      <c r="F3" s="555" t="s">
        <v>212</v>
      </c>
      <c r="G3" s="555" t="s">
        <v>95</v>
      </c>
      <c r="H3" s="1009"/>
      <c r="I3" s="556" t="s">
        <v>213</v>
      </c>
      <c r="J3" s="557" t="s">
        <v>214</v>
      </c>
    </row>
    <row r="4" spans="1:10">
      <c r="B4" s="29">
        <v>2001</v>
      </c>
      <c r="C4" s="176">
        <v>1293141.72</v>
      </c>
      <c r="D4" s="848">
        <v>2692769.9</v>
      </c>
      <c r="E4" s="848">
        <v>1744602</v>
      </c>
      <c r="F4" s="848">
        <v>10067069.68</v>
      </c>
      <c r="G4" s="848">
        <v>9989.3399999961257</v>
      </c>
      <c r="H4" s="177">
        <v>15807572.639999997</v>
      </c>
      <c r="I4" s="848">
        <v>12815677.16</v>
      </c>
      <c r="J4" s="849">
        <v>2991895.48</v>
      </c>
    </row>
    <row r="5" spans="1:10">
      <c r="B5" s="29">
        <v>2002</v>
      </c>
      <c r="C5" s="176">
        <v>1284304</v>
      </c>
      <c r="D5" s="848">
        <v>2687288.38</v>
      </c>
      <c r="E5" s="848">
        <v>1852152.57</v>
      </c>
      <c r="F5" s="848">
        <v>10460469.609999999</v>
      </c>
      <c r="G5" s="848">
        <v>9447.480000000447</v>
      </c>
      <c r="H5" s="177">
        <v>16293662.039999999</v>
      </c>
      <c r="I5" s="848">
        <v>13255402.16</v>
      </c>
      <c r="J5" s="849">
        <v>3038259.88</v>
      </c>
    </row>
    <row r="6" spans="1:10">
      <c r="B6" s="29">
        <v>2003</v>
      </c>
      <c r="C6" s="176">
        <v>1301365.1299999999</v>
      </c>
      <c r="D6" s="848">
        <v>2675390</v>
      </c>
      <c r="E6" s="848">
        <v>1932325.04</v>
      </c>
      <c r="F6" s="848">
        <v>10867133.449999999</v>
      </c>
      <c r="G6" s="848">
        <v>9262.2099999990314</v>
      </c>
      <c r="H6" s="177">
        <v>16785475.829999998</v>
      </c>
      <c r="I6" s="848">
        <v>13668886.93</v>
      </c>
      <c r="J6" s="849">
        <v>3116588.9</v>
      </c>
    </row>
    <row r="7" spans="1:10">
      <c r="B7" s="29">
        <v>2004</v>
      </c>
      <c r="C7" s="176">
        <v>1245504.5900000001</v>
      </c>
      <c r="D7" s="848">
        <v>2660838.86</v>
      </c>
      <c r="E7" s="848">
        <v>2033858.63</v>
      </c>
      <c r="F7" s="848">
        <v>11301001.9</v>
      </c>
      <c r="G7" s="848">
        <v>5914.7399999946356</v>
      </c>
      <c r="H7" s="177">
        <v>17247118.719999995</v>
      </c>
      <c r="I7" s="848">
        <v>14031870.789999999</v>
      </c>
      <c r="J7" s="849">
        <v>3215247.93</v>
      </c>
    </row>
    <row r="8" spans="1:10">
      <c r="B8" s="29">
        <v>2005</v>
      </c>
      <c r="C8" s="176">
        <v>1239644.8999999999</v>
      </c>
      <c r="D8" s="848">
        <v>2655650.36</v>
      </c>
      <c r="E8" s="848">
        <v>2245067.2200000002</v>
      </c>
      <c r="F8" s="848">
        <v>12052148.310000001</v>
      </c>
      <c r="G8" s="848">
        <v>4428.7499999948777</v>
      </c>
      <c r="H8" s="177">
        <v>18196939.539999995</v>
      </c>
      <c r="I8" s="848">
        <v>14829351.609999999</v>
      </c>
      <c r="J8" s="849">
        <v>3367587.93</v>
      </c>
    </row>
    <row r="9" spans="1:10">
      <c r="B9" s="29">
        <v>2006</v>
      </c>
      <c r="C9" s="176">
        <v>1185956.3799999999</v>
      </c>
      <c r="D9" s="848">
        <v>2649496.7599999998</v>
      </c>
      <c r="E9" s="848">
        <v>2402531.14</v>
      </c>
      <c r="F9" s="848">
        <v>12538981.09</v>
      </c>
      <c r="G9" s="848">
        <v>131.73999999603257</v>
      </c>
      <c r="H9" s="177">
        <v>18777097.109999996</v>
      </c>
      <c r="I9" s="848">
        <v>15345178.220000001</v>
      </c>
      <c r="J9" s="849">
        <v>3431918.89</v>
      </c>
    </row>
    <row r="10" spans="1:10">
      <c r="B10" s="29">
        <v>2007</v>
      </c>
      <c r="C10" s="176">
        <v>1179912.05</v>
      </c>
      <c r="D10" s="848">
        <v>2717711.15</v>
      </c>
      <c r="E10" s="848">
        <v>2455652.9</v>
      </c>
      <c r="F10" s="848">
        <v>12937604.75</v>
      </c>
      <c r="G10" s="848">
        <v>104.50000000162981</v>
      </c>
      <c r="H10" s="177">
        <v>19290985.350000001</v>
      </c>
      <c r="I10" s="848">
        <v>15791028.1</v>
      </c>
      <c r="J10" s="849">
        <v>3499957.25</v>
      </c>
    </row>
    <row r="11" spans="1:10">
      <c r="B11" s="29">
        <v>2008</v>
      </c>
      <c r="C11" s="176">
        <v>1197545.27</v>
      </c>
      <c r="D11" s="848">
        <v>2630491.6800000002</v>
      </c>
      <c r="E11" s="848">
        <v>2106768.09</v>
      </c>
      <c r="F11" s="848">
        <v>13085456.310000001</v>
      </c>
      <c r="G11" s="848">
        <v>98.119999994523823</v>
      </c>
      <c r="H11" s="177">
        <v>19020359.469999995</v>
      </c>
      <c r="I11" s="848">
        <v>15540584.890000001</v>
      </c>
      <c r="J11" s="849">
        <v>3479774.58</v>
      </c>
    </row>
    <row r="12" spans="1:10">
      <c r="B12" s="399" t="s">
        <v>215</v>
      </c>
      <c r="C12" s="850"/>
      <c r="D12" s="850"/>
      <c r="E12" s="850"/>
      <c r="F12" s="850"/>
      <c r="G12" s="850"/>
      <c r="H12" s="850"/>
      <c r="I12" s="850"/>
      <c r="J12" s="851"/>
    </row>
    <row r="13" spans="1:10">
      <c r="B13" s="29">
        <v>2008</v>
      </c>
      <c r="C13" s="176">
        <v>1142299.94</v>
      </c>
      <c r="D13" s="848">
        <v>2678445.4300000002</v>
      </c>
      <c r="E13" s="848">
        <v>2224697.14</v>
      </c>
      <c r="F13" s="848">
        <v>12974818.84</v>
      </c>
      <c r="G13" s="848">
        <v>98.119999994989485</v>
      </c>
      <c r="H13" s="177">
        <v>19020359.469999995</v>
      </c>
      <c r="I13" s="848">
        <v>15540584.890000001</v>
      </c>
      <c r="J13" s="849">
        <v>3479774.58</v>
      </c>
    </row>
    <row r="14" spans="1:10">
      <c r="B14" s="29">
        <v>2009</v>
      </c>
      <c r="C14" s="176">
        <v>1206665.95</v>
      </c>
      <c r="D14" s="848">
        <v>2377211.13</v>
      </c>
      <c r="E14" s="848">
        <v>1752156.72</v>
      </c>
      <c r="F14" s="848">
        <v>12599060.77</v>
      </c>
      <c r="G14" s="848">
        <v>-2.0000002114102244E-2</v>
      </c>
      <c r="H14" s="177">
        <v>17935094.549999997</v>
      </c>
      <c r="I14" s="848">
        <v>14637522.43</v>
      </c>
      <c r="J14" s="849">
        <v>3297572.12</v>
      </c>
    </row>
    <row r="15" spans="1:10">
      <c r="B15" s="29">
        <v>2010</v>
      </c>
      <c r="C15" s="176">
        <v>1187511.81</v>
      </c>
      <c r="D15" s="848">
        <v>2290128.2200000002</v>
      </c>
      <c r="E15" s="848">
        <v>1537317.81</v>
      </c>
      <c r="F15" s="848">
        <v>12656521.77</v>
      </c>
      <c r="G15" s="848">
        <v>1.9999999087303877E-2</v>
      </c>
      <c r="H15" s="177">
        <v>17671479.629999999</v>
      </c>
      <c r="I15" s="848">
        <v>14445491.439999999</v>
      </c>
      <c r="J15" s="849">
        <v>3225988.16</v>
      </c>
    </row>
    <row r="16" spans="1:10">
      <c r="B16" s="29">
        <v>2011</v>
      </c>
      <c r="C16" s="176">
        <v>1186105.54</v>
      </c>
      <c r="D16" s="848">
        <v>2230740.4500000002</v>
      </c>
      <c r="E16" s="848">
        <v>1331487.3999999999</v>
      </c>
      <c r="F16" s="848">
        <v>12687228.27</v>
      </c>
      <c r="G16" s="848">
        <v>-3.0000004451721907E-2</v>
      </c>
      <c r="H16" s="177">
        <v>17435561.629999995</v>
      </c>
      <c r="I16" s="848">
        <v>14246205.880000001</v>
      </c>
      <c r="J16" s="849">
        <v>3189355.75</v>
      </c>
    </row>
    <row r="17" spans="2:10">
      <c r="B17" s="29">
        <v>2012</v>
      </c>
      <c r="C17" s="852">
        <v>1165656.3999999999</v>
      </c>
      <c r="D17" s="853">
        <v>2097568.4500000002</v>
      </c>
      <c r="E17" s="853">
        <v>1096896.7</v>
      </c>
      <c r="F17" s="853">
        <v>12449681.6</v>
      </c>
      <c r="G17" s="853">
        <v>0</v>
      </c>
      <c r="H17" s="854">
        <v>16809803.149999999</v>
      </c>
      <c r="I17" s="853">
        <v>13748450.699999999</v>
      </c>
      <c r="J17" s="855">
        <v>3061352.45</v>
      </c>
    </row>
    <row r="18" spans="2:10">
      <c r="B18" s="29">
        <v>2013</v>
      </c>
      <c r="C18" s="176">
        <v>1083662.0900000001</v>
      </c>
      <c r="D18" s="848">
        <v>2022521.71</v>
      </c>
      <c r="E18" s="848">
        <v>986431.71</v>
      </c>
      <c r="F18" s="848">
        <v>12212829.85</v>
      </c>
      <c r="G18" s="848">
        <v>0</v>
      </c>
      <c r="H18" s="177">
        <v>16305445.369999999</v>
      </c>
      <c r="I18" s="848">
        <v>13257019.279999999</v>
      </c>
      <c r="J18" s="849">
        <v>3048426.09</v>
      </c>
    </row>
    <row r="19" spans="2:10">
      <c r="B19" s="29">
        <v>2014</v>
      </c>
      <c r="C19" s="176">
        <v>1103036.8999999999</v>
      </c>
      <c r="D19" s="848">
        <v>2036258.59</v>
      </c>
      <c r="E19" s="848">
        <v>984917.5</v>
      </c>
      <c r="F19" s="848">
        <v>12537489.949999999</v>
      </c>
      <c r="G19" s="848">
        <v>0</v>
      </c>
      <c r="H19" s="177">
        <v>16661702.949999999</v>
      </c>
      <c r="I19" s="848">
        <v>13535047.949999999</v>
      </c>
      <c r="J19" s="849">
        <v>3126655</v>
      </c>
    </row>
    <row r="20" spans="2:10">
      <c r="B20" s="29">
        <v>2014.90769230769</v>
      </c>
      <c r="C20" s="176">
        <v>1112678.31</v>
      </c>
      <c r="D20" s="848">
        <v>2085058.95</v>
      </c>
      <c r="E20" s="848">
        <v>1029209.36</v>
      </c>
      <c r="F20" s="848">
        <v>12962868.27</v>
      </c>
      <c r="G20" s="848">
        <v>0</v>
      </c>
      <c r="H20" s="177">
        <v>17189814.899999999</v>
      </c>
      <c r="I20" s="848">
        <v>14012091.9</v>
      </c>
      <c r="J20" s="849">
        <v>3177723</v>
      </c>
    </row>
    <row r="21" spans="2:10">
      <c r="B21" s="29">
        <v>2016</v>
      </c>
      <c r="C21" s="176">
        <v>1114186.68</v>
      </c>
      <c r="D21" s="848">
        <v>2143291.77</v>
      </c>
      <c r="E21" s="848">
        <v>1058187.81</v>
      </c>
      <c r="F21" s="848">
        <v>13396354.449999999</v>
      </c>
      <c r="G21" s="848">
        <v>0</v>
      </c>
      <c r="H21" s="177">
        <v>17712020.719999999</v>
      </c>
      <c r="I21" s="848">
        <v>14505765.68</v>
      </c>
      <c r="J21" s="849">
        <v>3206255.04</v>
      </c>
    </row>
    <row r="22" spans="2:10">
      <c r="B22" s="29">
        <v>2017</v>
      </c>
      <c r="C22" s="176">
        <v>1121454.19</v>
      </c>
      <c r="D22" s="848">
        <v>2212030.04</v>
      </c>
      <c r="E22" s="848">
        <v>1125097.28</v>
      </c>
      <c r="F22" s="848">
        <v>13877579.939999999</v>
      </c>
      <c r="G22" s="848">
        <v>0</v>
      </c>
      <c r="H22" s="177">
        <v>18336161.469999999</v>
      </c>
      <c r="I22" s="848">
        <v>15105444.66</v>
      </c>
      <c r="J22" s="849">
        <v>3230716.8</v>
      </c>
    </row>
    <row r="23" spans="2:10">
      <c r="B23" s="29">
        <v>2018</v>
      </c>
      <c r="C23" s="856"/>
      <c r="D23" s="857"/>
      <c r="E23" s="857"/>
      <c r="F23" s="857"/>
      <c r="G23" s="857"/>
      <c r="H23" s="858"/>
      <c r="I23" s="857"/>
      <c r="J23" s="859"/>
    </row>
    <row r="24" spans="2:10">
      <c r="B24" s="36" t="s">
        <v>81</v>
      </c>
      <c r="C24" s="178">
        <v>1159032.3600000001</v>
      </c>
      <c r="D24" s="860">
        <v>2207617.81</v>
      </c>
      <c r="E24" s="860">
        <v>1133305.8600000001</v>
      </c>
      <c r="F24" s="860">
        <v>13782074.76</v>
      </c>
      <c r="G24" s="860">
        <v>0</v>
      </c>
      <c r="H24" s="179">
        <v>18282030.809999999</v>
      </c>
      <c r="I24" s="860">
        <v>15073763.67</v>
      </c>
      <c r="J24" s="861">
        <v>3208267.13</v>
      </c>
    </row>
    <row r="25" spans="2:10">
      <c r="B25" s="36" t="s">
        <v>82</v>
      </c>
      <c r="C25" s="178">
        <v>1137260.1499999999</v>
      </c>
      <c r="D25" s="860">
        <v>2223498.2000000002</v>
      </c>
      <c r="E25" s="860">
        <v>1156867.75</v>
      </c>
      <c r="F25" s="860">
        <v>13845888.1</v>
      </c>
      <c r="G25" s="860">
        <v>0</v>
      </c>
      <c r="H25" s="179">
        <v>18363514.199999999</v>
      </c>
      <c r="I25" s="860">
        <v>15139336</v>
      </c>
      <c r="J25" s="861">
        <v>3224178.2</v>
      </c>
    </row>
    <row r="26" spans="2:10">
      <c r="B26" s="36" t="s">
        <v>83</v>
      </c>
      <c r="C26" s="178">
        <v>1126165.6499999999</v>
      </c>
      <c r="D26" s="860">
        <v>2229832.15</v>
      </c>
      <c r="E26" s="860">
        <v>1162612.95</v>
      </c>
      <c r="F26" s="860">
        <v>13983435.800000001</v>
      </c>
      <c r="G26" s="860">
        <v>0</v>
      </c>
      <c r="H26" s="179">
        <v>18502087.600000001</v>
      </c>
      <c r="I26" s="860">
        <v>15257519.6</v>
      </c>
      <c r="J26" s="861">
        <v>3244568</v>
      </c>
    </row>
    <row r="27" spans="2:10">
      <c r="B27" s="36" t="s">
        <v>84</v>
      </c>
      <c r="C27" s="178">
        <v>1147698.1399999999</v>
      </c>
      <c r="D27" s="860">
        <v>2235666.7999999998</v>
      </c>
      <c r="E27" s="860">
        <v>1177606.6599999999</v>
      </c>
      <c r="F27" s="860">
        <v>14117488.42</v>
      </c>
      <c r="G27" s="860">
        <v>0</v>
      </c>
      <c r="H27" s="179">
        <v>18678460.850000001</v>
      </c>
      <c r="I27" s="860">
        <v>15417476.51</v>
      </c>
      <c r="J27" s="861">
        <v>3260984.33</v>
      </c>
    </row>
    <row r="28" spans="2:10">
      <c r="B28" s="36" t="s">
        <v>57</v>
      </c>
      <c r="C28" s="178">
        <v>1177676.54</v>
      </c>
      <c r="D28" s="860">
        <v>2247331.31</v>
      </c>
      <c r="E28" s="860">
        <v>1197627.77</v>
      </c>
      <c r="F28" s="860">
        <v>14293032.18</v>
      </c>
      <c r="G28" s="860">
        <v>0</v>
      </c>
      <c r="H28" s="179">
        <v>18915667.809999999</v>
      </c>
      <c r="I28" s="860">
        <v>15640287.859999999</v>
      </c>
      <c r="J28" s="861">
        <v>3275379.95</v>
      </c>
    </row>
    <row r="29" spans="2:10">
      <c r="B29" s="36" t="s">
        <v>58</v>
      </c>
      <c r="C29" s="178">
        <v>1159067.47</v>
      </c>
      <c r="D29" s="860">
        <v>2266172.23</v>
      </c>
      <c r="E29" s="860">
        <v>1212768.57</v>
      </c>
      <c r="F29" s="860">
        <v>14368981.9</v>
      </c>
      <c r="G29" s="860">
        <v>0</v>
      </c>
      <c r="H29" s="179">
        <v>19006990.190000001</v>
      </c>
      <c r="I29" s="860">
        <v>15719437.949999999</v>
      </c>
      <c r="J29" s="861">
        <v>3287552.23</v>
      </c>
    </row>
    <row r="30" spans="2:10">
      <c r="B30" s="36" t="s">
        <v>59</v>
      </c>
      <c r="C30" s="178">
        <v>1115841.0900000001</v>
      </c>
      <c r="D30" s="860">
        <v>2280794.27</v>
      </c>
      <c r="E30" s="860">
        <v>1218565.68</v>
      </c>
      <c r="F30" s="860">
        <v>14427608.630000001</v>
      </c>
      <c r="G30" s="860">
        <v>0</v>
      </c>
      <c r="H30" s="179">
        <v>19042809.68</v>
      </c>
      <c r="I30" s="860">
        <v>15761534.99</v>
      </c>
      <c r="J30" s="861">
        <v>3281274.68</v>
      </c>
    </row>
    <row r="31" spans="2:10">
      <c r="B31" s="36" t="s">
        <v>60</v>
      </c>
      <c r="C31" s="178">
        <v>1087266.54</v>
      </c>
      <c r="D31" s="860">
        <v>2255386.7200000002</v>
      </c>
      <c r="E31" s="860">
        <v>1195997.45</v>
      </c>
      <c r="F31" s="860">
        <v>14301163.09</v>
      </c>
      <c r="G31" s="860">
        <v>0</v>
      </c>
      <c r="H31" s="179">
        <v>18839813.809999999</v>
      </c>
      <c r="I31" s="860">
        <v>15576488.18</v>
      </c>
      <c r="J31" s="861">
        <v>3263325.63</v>
      </c>
    </row>
    <row r="32" spans="2:10">
      <c r="B32" s="39" t="s">
        <v>61</v>
      </c>
      <c r="C32" s="180">
        <v>1106296.1000000001</v>
      </c>
      <c r="D32" s="862">
        <v>2266259.75</v>
      </c>
      <c r="E32" s="862">
        <v>1204777.3999999999</v>
      </c>
      <c r="F32" s="862">
        <v>14285379.550000001</v>
      </c>
      <c r="G32" s="862">
        <v>0</v>
      </c>
      <c r="H32" s="181">
        <v>18862712.800000001</v>
      </c>
      <c r="I32" s="862">
        <v>15594833.199999999</v>
      </c>
      <c r="J32" s="863">
        <v>3267879.6</v>
      </c>
    </row>
    <row r="33" spans="2:10">
      <c r="B33" s="36" t="s">
        <v>62</v>
      </c>
      <c r="C33" s="178">
        <v>1136686.18</v>
      </c>
      <c r="D33" s="860">
        <v>2268240.86</v>
      </c>
      <c r="E33" s="860">
        <v>1222334.77</v>
      </c>
      <c r="F33" s="860">
        <v>14365810.99</v>
      </c>
      <c r="G33" s="860">
        <v>0</v>
      </c>
      <c r="H33" s="179">
        <v>18993072.800000001</v>
      </c>
      <c r="I33" s="860">
        <v>15720095.119999999</v>
      </c>
      <c r="J33" s="861">
        <v>3272977.68</v>
      </c>
    </row>
    <row r="34" spans="2:10">
      <c r="B34" s="36" t="s">
        <v>63</v>
      </c>
      <c r="C34" s="178">
        <v>1127563.6599999999</v>
      </c>
      <c r="D34" s="860">
        <v>2269001.42</v>
      </c>
      <c r="E34" s="860">
        <v>1230706.8</v>
      </c>
      <c r="F34" s="860">
        <v>14318352.279999999</v>
      </c>
      <c r="G34" s="860">
        <v>0</v>
      </c>
      <c r="H34" s="179">
        <v>18945624.190000001</v>
      </c>
      <c r="I34" s="860">
        <v>15677035.720000001</v>
      </c>
      <c r="J34" s="861">
        <v>3268588.47</v>
      </c>
    </row>
    <row r="35" spans="2:10">
      <c r="B35" s="36" t="s">
        <v>64</v>
      </c>
      <c r="C35" s="178">
        <v>1177727</v>
      </c>
      <c r="D35" s="860">
        <v>2261553.11</v>
      </c>
      <c r="E35" s="860">
        <v>1215849.3500000001</v>
      </c>
      <c r="F35" s="860">
        <v>14369035.699999999</v>
      </c>
      <c r="G35" s="860">
        <v>0</v>
      </c>
      <c r="H35" s="179">
        <v>19024165.170000002</v>
      </c>
      <c r="I35" s="860">
        <v>15755094.58</v>
      </c>
      <c r="J35" s="861">
        <v>3269070.58</v>
      </c>
    </row>
    <row r="36" spans="2:10">
      <c r="B36" s="42">
        <v>2019</v>
      </c>
      <c r="C36" s="864"/>
      <c r="D36" s="865"/>
      <c r="E36" s="865"/>
      <c r="F36" s="865"/>
      <c r="G36" s="865"/>
      <c r="H36" s="866"/>
      <c r="I36" s="865"/>
      <c r="J36" s="867"/>
    </row>
    <row r="37" spans="2:10">
      <c r="B37" s="36" t="s">
        <v>81</v>
      </c>
      <c r="C37" s="178">
        <v>1176808.72</v>
      </c>
      <c r="D37" s="860">
        <v>2248787.04</v>
      </c>
      <c r="E37" s="860">
        <v>1206941.68</v>
      </c>
      <c r="F37" s="860">
        <v>14186762.039999999</v>
      </c>
      <c r="G37" s="860">
        <v>0</v>
      </c>
      <c r="H37" s="179">
        <v>18819300.09</v>
      </c>
      <c r="I37" s="860">
        <v>15570747.459999999</v>
      </c>
      <c r="J37" s="861">
        <v>3248552.63</v>
      </c>
    </row>
    <row r="38" spans="2:10">
      <c r="B38" s="36" t="s">
        <v>82</v>
      </c>
      <c r="C38" s="178">
        <v>1152675.5</v>
      </c>
      <c r="D38" s="860">
        <v>2260923.2999999998</v>
      </c>
      <c r="E38" s="860">
        <v>1234889.05</v>
      </c>
      <c r="F38" s="860">
        <v>14239984.050000001</v>
      </c>
      <c r="G38" s="860">
        <v>0</v>
      </c>
      <c r="H38" s="179">
        <v>18888471.899999999</v>
      </c>
      <c r="I38" s="860">
        <v>15634653.85</v>
      </c>
      <c r="J38" s="861">
        <v>3253818.05</v>
      </c>
    </row>
    <row r="39" spans="2:10">
      <c r="B39" s="36" t="s">
        <v>83</v>
      </c>
      <c r="C39" s="178">
        <v>1146153.52</v>
      </c>
      <c r="D39" s="860">
        <v>2268101.7999999998</v>
      </c>
      <c r="E39" s="860">
        <v>1252574.42</v>
      </c>
      <c r="F39" s="860">
        <v>14376746.57</v>
      </c>
      <c r="G39" s="860">
        <v>0</v>
      </c>
      <c r="H39" s="179">
        <v>19043576.329999998</v>
      </c>
      <c r="I39" s="860">
        <v>15775433.23</v>
      </c>
      <c r="J39" s="861">
        <v>3268143.09</v>
      </c>
    </row>
    <row r="40" spans="2:10">
      <c r="B40" s="36" t="s">
        <v>84</v>
      </c>
      <c r="C40" s="178">
        <v>1154940.6000000001</v>
      </c>
      <c r="D40" s="860">
        <v>2274919.4</v>
      </c>
      <c r="E40" s="860">
        <v>1258169.05</v>
      </c>
      <c r="F40" s="860">
        <v>14542332.699999999</v>
      </c>
      <c r="G40" s="860">
        <v>0</v>
      </c>
      <c r="H40" s="179">
        <v>19230361.75</v>
      </c>
      <c r="I40" s="860">
        <v>15949742.1</v>
      </c>
      <c r="J40" s="861">
        <v>3280619.65</v>
      </c>
    </row>
    <row r="41" spans="2:10">
      <c r="B41" s="36" t="s">
        <v>57</v>
      </c>
      <c r="C41" s="178">
        <v>1182701.0900000001</v>
      </c>
      <c r="D41" s="860">
        <v>2282183.77</v>
      </c>
      <c r="E41" s="860">
        <v>1266563.5900000001</v>
      </c>
      <c r="F41" s="860">
        <v>14710665</v>
      </c>
      <c r="G41" s="860">
        <v>0</v>
      </c>
      <c r="H41" s="179">
        <v>19442113.449999999</v>
      </c>
      <c r="I41" s="860">
        <v>16150558.58</v>
      </c>
      <c r="J41" s="861">
        <v>3291554.86</v>
      </c>
    </row>
    <row r="42" spans="2:10">
      <c r="B42" s="36" t="s">
        <v>58</v>
      </c>
      <c r="C42" s="178">
        <v>1155813.8500000001</v>
      </c>
      <c r="D42" s="860">
        <v>2295377.4500000002</v>
      </c>
      <c r="E42" s="860">
        <v>1276132.75</v>
      </c>
      <c r="F42" s="860">
        <v>14790373.15</v>
      </c>
      <c r="G42" s="860">
        <v>0</v>
      </c>
      <c r="H42" s="179">
        <v>19517697.199999999</v>
      </c>
      <c r="I42" s="860">
        <v>16217218.25</v>
      </c>
      <c r="J42" s="861">
        <v>3300478.95</v>
      </c>
    </row>
    <row r="43" spans="2:10">
      <c r="B43" s="36" t="s">
        <v>59</v>
      </c>
      <c r="C43" s="178">
        <v>1108830.3400000001</v>
      </c>
      <c r="D43" s="860">
        <v>2310219</v>
      </c>
      <c r="E43" s="860">
        <v>1276710.56</v>
      </c>
      <c r="F43" s="860">
        <v>14837450.82</v>
      </c>
      <c r="G43" s="860">
        <v>0</v>
      </c>
      <c r="H43" s="179">
        <v>19533210.733913042</v>
      </c>
      <c r="I43" s="860">
        <v>16240416.029999999</v>
      </c>
      <c r="J43" s="861">
        <v>3292794.69</v>
      </c>
    </row>
    <row r="44" spans="2:10">
      <c r="B44" s="36" t="s">
        <v>60</v>
      </c>
      <c r="C44" s="178">
        <v>1081326.47</v>
      </c>
      <c r="D44" s="860">
        <v>2286171.33</v>
      </c>
      <c r="E44" s="860">
        <v>1247113.52</v>
      </c>
      <c r="F44" s="860">
        <v>14705615.76</v>
      </c>
      <c r="G44" s="860">
        <v>0</v>
      </c>
      <c r="H44" s="179">
        <v>19320227.09</v>
      </c>
      <c r="I44" s="860">
        <v>16044709.23</v>
      </c>
      <c r="J44" s="861">
        <v>3275517.85</v>
      </c>
    </row>
    <row r="45" spans="2:10">
      <c r="B45" s="39" t="s">
        <v>61</v>
      </c>
      <c r="C45" s="180">
        <v>1107828.8500000001</v>
      </c>
      <c r="D45" s="862">
        <v>2294766.66</v>
      </c>
      <c r="E45" s="862">
        <v>1254033.76</v>
      </c>
      <c r="F45" s="862">
        <v>14666822.18</v>
      </c>
      <c r="G45" s="862">
        <v>0</v>
      </c>
      <c r="H45" s="181">
        <v>19323451.469999999</v>
      </c>
      <c r="I45" s="862">
        <v>16043079.99</v>
      </c>
      <c r="J45" s="863">
        <v>3280371.47</v>
      </c>
    </row>
    <row r="46" spans="2:10">
      <c r="B46" s="36" t="s">
        <v>62</v>
      </c>
      <c r="C46" s="178">
        <v>1116802.1299999999</v>
      </c>
      <c r="D46" s="860">
        <v>2294573.91</v>
      </c>
      <c r="E46" s="860">
        <v>1267977.1299999999</v>
      </c>
      <c r="F46" s="860">
        <v>14750639.48</v>
      </c>
      <c r="G46" s="860">
        <v>0</v>
      </c>
      <c r="H46" s="179">
        <v>19429992.649999999</v>
      </c>
      <c r="I46" s="860">
        <v>16143765.25</v>
      </c>
      <c r="J46" s="861">
        <v>3286227.39</v>
      </c>
    </row>
    <row r="47" spans="2:10">
      <c r="B47" s="36" t="s">
        <v>63</v>
      </c>
      <c r="C47" s="178">
        <v>1112736.2</v>
      </c>
      <c r="D47" s="860">
        <v>2296797.9</v>
      </c>
      <c r="E47" s="860">
        <v>1272634.1499999999</v>
      </c>
      <c r="F47" s="860">
        <v>14694710.199999999</v>
      </c>
      <c r="G47" s="860">
        <v>0</v>
      </c>
      <c r="H47" s="179">
        <v>19376878.449999999</v>
      </c>
      <c r="I47" s="860">
        <v>16093502.050000001</v>
      </c>
      <c r="J47" s="861">
        <v>3283376.4</v>
      </c>
    </row>
    <row r="48" spans="2:10">
      <c r="B48" s="36" t="s">
        <v>64</v>
      </c>
      <c r="C48" s="178">
        <v>1146363.77</v>
      </c>
      <c r="D48" s="860">
        <v>2285533.33</v>
      </c>
      <c r="E48" s="860">
        <v>1245402.5</v>
      </c>
      <c r="F48" s="860">
        <v>14731238.220000001</v>
      </c>
      <c r="G48" s="860">
        <v>0</v>
      </c>
      <c r="H48" s="179">
        <v>19408537.829999998</v>
      </c>
      <c r="I48" s="860">
        <v>16125196.33</v>
      </c>
      <c r="J48" s="861">
        <v>3283341.5</v>
      </c>
    </row>
    <row r="49" spans="2:12">
      <c r="B49" s="42">
        <v>2020</v>
      </c>
      <c r="C49" s="864"/>
      <c r="D49" s="865"/>
      <c r="E49" s="865"/>
      <c r="F49" s="865"/>
      <c r="G49" s="865"/>
      <c r="H49" s="866"/>
      <c r="I49" s="865"/>
      <c r="J49" s="867"/>
    </row>
    <row r="50" spans="2:12">
      <c r="B50" s="36" t="s">
        <v>81</v>
      </c>
      <c r="C50" s="178">
        <v>1129230</v>
      </c>
      <c r="D50" s="860">
        <v>2269085.2799999998</v>
      </c>
      <c r="E50" s="860">
        <v>1234814.8999999999</v>
      </c>
      <c r="F50" s="860">
        <v>14531363.470000001</v>
      </c>
      <c r="G50" s="860">
        <v>0</v>
      </c>
      <c r="H50" s="179">
        <v>19164493.66</v>
      </c>
      <c r="I50" s="860">
        <v>15899374.800000001</v>
      </c>
      <c r="J50" s="861">
        <v>3265118.85</v>
      </c>
    </row>
    <row r="51" spans="2:12">
      <c r="B51" s="36" t="s">
        <v>82</v>
      </c>
      <c r="C51" s="178">
        <v>1116551.8</v>
      </c>
      <c r="D51" s="860">
        <v>2279530.65</v>
      </c>
      <c r="E51" s="860">
        <v>1262722.8999999999</v>
      </c>
      <c r="F51" s="860">
        <v>14591423.6</v>
      </c>
      <c r="G51" s="860">
        <v>0</v>
      </c>
      <c r="H51" s="179">
        <v>19250228.949999999</v>
      </c>
      <c r="I51" s="860">
        <v>15978319.550000001</v>
      </c>
      <c r="J51" s="861">
        <v>3271909.4</v>
      </c>
    </row>
    <row r="52" spans="2:12">
      <c r="B52" s="36" t="s">
        <v>83</v>
      </c>
      <c r="C52" s="178">
        <v>1121340.6363636365</v>
      </c>
      <c r="D52" s="860">
        <v>2260458.6818181816</v>
      </c>
      <c r="E52" s="860">
        <v>1223658.6818181819</v>
      </c>
      <c r="F52" s="860">
        <v>14401301.59</v>
      </c>
      <c r="G52" s="860">
        <v>0</v>
      </c>
      <c r="H52" s="179">
        <v>19006759.59</v>
      </c>
      <c r="I52" s="860">
        <v>15740314.220000001</v>
      </c>
      <c r="J52" s="861">
        <v>3266445.3636363638</v>
      </c>
    </row>
    <row r="53" spans="2:12">
      <c r="B53" s="36" t="s">
        <v>84</v>
      </c>
      <c r="C53" s="178">
        <v>1130694.8500000001</v>
      </c>
      <c r="D53" s="860">
        <v>2198245.5499999998</v>
      </c>
      <c r="E53" s="860">
        <v>1127926.7</v>
      </c>
      <c r="F53" s="860">
        <v>14001799.699999999</v>
      </c>
      <c r="G53" s="860">
        <v>0</v>
      </c>
      <c r="H53" s="179">
        <v>18458666.800000001</v>
      </c>
      <c r="I53" s="860">
        <v>15233601.9</v>
      </c>
      <c r="J53" s="861">
        <v>3225064.9</v>
      </c>
    </row>
    <row r="54" spans="2:12">
      <c r="B54" s="36" t="s">
        <v>57</v>
      </c>
      <c r="C54" s="182">
        <v>1166506</v>
      </c>
      <c r="D54" s="183">
        <v>2200884.2000000002</v>
      </c>
      <c r="E54" s="183">
        <v>1185191.5</v>
      </c>
      <c r="F54" s="183">
        <v>14003547.15</v>
      </c>
      <c r="G54" s="184">
        <v>0</v>
      </c>
      <c r="H54" s="184">
        <v>18556128.850000001</v>
      </c>
      <c r="I54" s="182">
        <v>15321532.15</v>
      </c>
      <c r="J54" s="184">
        <v>3234596.7</v>
      </c>
    </row>
    <row r="55" spans="2:12">
      <c r="B55" s="36" t="s">
        <v>58</v>
      </c>
      <c r="C55" s="178">
        <v>1129020.77</v>
      </c>
      <c r="D55" s="860">
        <v>2215674.13</v>
      </c>
      <c r="E55" s="860">
        <v>1229419.6299999999</v>
      </c>
      <c r="F55" s="860">
        <v>14050222.130000001</v>
      </c>
      <c r="G55" s="860">
        <v>0</v>
      </c>
      <c r="H55" s="179">
        <v>18624336.68</v>
      </c>
      <c r="I55" s="860">
        <v>15365398.720000001</v>
      </c>
      <c r="J55" s="861">
        <v>3258937.95</v>
      </c>
    </row>
    <row r="56" spans="2:12">
      <c r="B56" s="36" t="s">
        <v>59</v>
      </c>
      <c r="C56" s="178">
        <v>1076264</v>
      </c>
      <c r="D56" s="860">
        <v>2237914</v>
      </c>
      <c r="E56" s="860">
        <v>1253748</v>
      </c>
      <c r="F56" s="860">
        <v>14217628</v>
      </c>
      <c r="G56" s="860">
        <v>0</v>
      </c>
      <c r="H56" s="179">
        <v>18785554</v>
      </c>
      <c r="I56" s="860">
        <v>15509112</v>
      </c>
      <c r="J56" s="861">
        <v>3276442</v>
      </c>
    </row>
    <row r="57" spans="2:12">
      <c r="B57" s="36" t="s">
        <v>60</v>
      </c>
      <c r="C57" s="178">
        <v>1070210.1399999999</v>
      </c>
      <c r="D57" s="860">
        <v>2231810.4700000002</v>
      </c>
      <c r="E57" s="860">
        <v>1246737.1399999999</v>
      </c>
      <c r="F57" s="860">
        <v>14243618.369999999</v>
      </c>
      <c r="G57" s="860">
        <v>0</v>
      </c>
      <c r="H57" s="179">
        <v>18792376.129999999</v>
      </c>
      <c r="I57" s="860">
        <v>15515471.369999999</v>
      </c>
      <c r="J57" s="861">
        <v>3276904.76</v>
      </c>
    </row>
    <row r="58" spans="2:12">
      <c r="B58" s="39" t="s">
        <v>61</v>
      </c>
      <c r="C58" s="868">
        <v>1106209.1299999999</v>
      </c>
      <c r="D58" s="869">
        <v>2243002.4</v>
      </c>
      <c r="E58" s="869">
        <v>1251673.1299999999</v>
      </c>
      <c r="F58" s="869">
        <v>14275504.529999999</v>
      </c>
      <c r="G58" s="870">
        <v>0</v>
      </c>
      <c r="H58" s="870">
        <v>18876389.219999999</v>
      </c>
      <c r="I58" s="868">
        <v>15598984.76</v>
      </c>
      <c r="J58" s="870">
        <v>3277404.45</v>
      </c>
      <c r="L58" s="987"/>
    </row>
    <row r="59" spans="2:12">
      <c r="B59" s="36" t="s">
        <v>62</v>
      </c>
      <c r="C59" s="178"/>
      <c r="D59" s="860"/>
      <c r="E59" s="860"/>
      <c r="F59" s="860"/>
      <c r="G59" s="860"/>
      <c r="H59" s="179"/>
      <c r="I59" s="860"/>
      <c r="J59" s="861"/>
    </row>
    <row r="60" spans="2:12">
      <c r="B60" s="36" t="s">
        <v>63</v>
      </c>
      <c r="C60" s="178"/>
      <c r="D60" s="860"/>
      <c r="E60" s="860"/>
      <c r="F60" s="860"/>
      <c r="G60" s="860"/>
      <c r="H60" s="179"/>
      <c r="I60" s="860"/>
      <c r="J60" s="861"/>
    </row>
    <row r="61" spans="2:12">
      <c r="B61" s="36" t="s">
        <v>64</v>
      </c>
      <c r="C61" s="178"/>
      <c r="D61" s="860"/>
      <c r="E61" s="860"/>
      <c r="F61" s="860"/>
      <c r="G61" s="860"/>
      <c r="H61" s="179"/>
      <c r="I61" s="860"/>
      <c r="J61" s="861"/>
    </row>
    <row r="63" spans="2:12">
      <c r="B63" s="1012" t="s">
        <v>287</v>
      </c>
      <c r="C63" s="1012"/>
      <c r="D63" s="1012"/>
      <c r="E63" s="1012"/>
      <c r="F63" s="1012"/>
      <c r="G63" s="1012"/>
      <c r="H63" s="1012"/>
      <c r="I63" s="1012"/>
      <c r="J63" s="1012"/>
    </row>
    <row r="64" spans="2:12">
      <c r="B64" s="1012"/>
      <c r="C64" s="1012"/>
      <c r="D64" s="1012"/>
      <c r="E64" s="1012"/>
      <c r="F64" s="1012"/>
      <c r="G64" s="1012"/>
      <c r="H64" s="1012"/>
      <c r="I64" s="1012"/>
      <c r="J64" s="1012"/>
    </row>
    <row r="65" spans="2:10">
      <c r="B65" s="1012"/>
      <c r="C65" s="1012"/>
      <c r="D65" s="1012"/>
      <c r="E65" s="1012"/>
      <c r="F65" s="1012"/>
      <c r="G65" s="1012"/>
      <c r="H65" s="1012"/>
      <c r="I65" s="1012"/>
      <c r="J65" s="1012"/>
    </row>
    <row r="66" spans="2:10">
      <c r="B66" s="1012"/>
      <c r="C66" s="1012"/>
      <c r="D66" s="1012"/>
      <c r="E66" s="1012"/>
      <c r="F66" s="1012"/>
      <c r="G66" s="1012"/>
      <c r="H66" s="1012"/>
      <c r="I66" s="1012"/>
      <c r="J66" s="1012"/>
    </row>
    <row r="67" spans="2:10">
      <c r="B67" s="1012"/>
      <c r="C67" s="1012"/>
      <c r="D67" s="1012"/>
      <c r="E67" s="1012"/>
      <c r="F67" s="1012"/>
      <c r="G67" s="1012"/>
      <c r="H67" s="1012"/>
      <c r="I67" s="1012"/>
      <c r="J67" s="1012"/>
    </row>
  </sheetData>
  <mergeCells count="5">
    <mergeCell ref="B1:J1"/>
    <mergeCell ref="C2:G2"/>
    <mergeCell ref="H2:H3"/>
    <mergeCell ref="I2:J2"/>
    <mergeCell ref="B63:J67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Q61"/>
  <sheetViews>
    <sheetView showGridLines="0" showRowColHeaders="0" showWhiteSpace="0" zoomScaleNormal="100" workbookViewId="0">
      <pane ySplit="3" topLeftCell="A25" activePane="bottomLeft" state="frozen"/>
      <selection activeCell="L32" sqref="L32"/>
      <selection pane="bottomLeft" activeCell="P55" sqref="P55"/>
    </sheetView>
  </sheetViews>
  <sheetFormatPr baseColWidth="10" defaultColWidth="10.42578125" defaultRowHeight="12.75"/>
  <cols>
    <col min="1" max="1" width="3" style="28" customWidth="1"/>
    <col min="2" max="2" width="15.42578125" style="28" customWidth="1"/>
    <col min="3" max="3" width="12.140625" style="43" customWidth="1"/>
    <col min="4" max="4" width="13.7109375" style="43" customWidth="1"/>
    <col min="5" max="5" width="13.42578125" style="43" customWidth="1"/>
    <col min="6" max="6" width="13.85546875" style="43" customWidth="1"/>
    <col min="7" max="7" width="14.42578125" style="44" customWidth="1"/>
    <col min="8" max="8" width="14.140625" style="28" customWidth="1"/>
    <col min="9" max="9" width="12.5703125" style="28" customWidth="1"/>
    <col min="10" max="10" width="12.85546875" style="47" customWidth="1"/>
    <col min="11" max="11" width="13.42578125" style="47" customWidth="1"/>
    <col min="12" max="13" width="0" style="28" hidden="1" customWidth="1"/>
    <col min="14" max="17" width="10.42578125" style="35"/>
    <col min="18" max="16384" width="10.42578125" style="28"/>
  </cols>
  <sheetData>
    <row r="1" spans="2:11" ht="32.25" customHeight="1">
      <c r="B1" s="1013" t="s">
        <v>216</v>
      </c>
      <c r="C1" s="1013"/>
      <c r="D1" s="1013"/>
      <c r="E1" s="1013"/>
      <c r="F1" s="1013"/>
      <c r="G1" s="1013"/>
      <c r="H1" s="1013"/>
      <c r="I1" s="1013"/>
      <c r="J1" s="1013"/>
      <c r="K1" s="1013"/>
    </row>
    <row r="2" spans="2:11" ht="18" customHeight="1">
      <c r="B2" s="553"/>
      <c r="C2" s="1016" t="s">
        <v>208</v>
      </c>
      <c r="D2" s="1017"/>
      <c r="E2" s="1017"/>
      <c r="F2" s="1018"/>
      <c r="G2" s="1008" t="s">
        <v>94</v>
      </c>
      <c r="H2" s="1019" t="s">
        <v>209</v>
      </c>
      <c r="I2" s="1017"/>
      <c r="J2" s="1014" t="s">
        <v>223</v>
      </c>
      <c r="K2" s="1015"/>
    </row>
    <row r="3" spans="2:11" ht="42" customHeight="1">
      <c r="B3" s="606" t="s">
        <v>634</v>
      </c>
      <c r="C3" s="609" t="s">
        <v>220</v>
      </c>
      <c r="D3" s="609" t="s">
        <v>211</v>
      </c>
      <c r="E3" s="609" t="s">
        <v>96</v>
      </c>
      <c r="F3" s="610" t="s">
        <v>212</v>
      </c>
      <c r="G3" s="1009"/>
      <c r="H3" s="611" t="s">
        <v>213</v>
      </c>
      <c r="I3" s="612" t="s">
        <v>214</v>
      </c>
      <c r="J3" s="613" t="s">
        <v>157</v>
      </c>
      <c r="K3" s="613" t="s">
        <v>224</v>
      </c>
    </row>
    <row r="4" spans="2:11">
      <c r="B4" s="32">
        <v>2001</v>
      </c>
      <c r="C4" s="30">
        <v>1306349.3799999999</v>
      </c>
      <c r="D4" s="871">
        <v>2695638.2</v>
      </c>
      <c r="E4" s="871">
        <v>1749924.75</v>
      </c>
      <c r="F4" s="871">
        <v>10036930</v>
      </c>
      <c r="G4" s="31">
        <v>15796925.139999997</v>
      </c>
      <c r="H4" s="871">
        <v>12810508.950466191</v>
      </c>
      <c r="I4" s="872">
        <v>2988677.6695338041</v>
      </c>
      <c r="J4" s="45">
        <v>42799.6699999962</v>
      </c>
      <c r="K4" s="873"/>
    </row>
    <row r="5" spans="2:11">
      <c r="B5" s="32">
        <v>2002</v>
      </c>
      <c r="C5" s="30">
        <v>1299364.72</v>
      </c>
      <c r="D5" s="871">
        <v>2689008.23</v>
      </c>
      <c r="E5" s="871">
        <v>1857848.2</v>
      </c>
      <c r="F5" s="871">
        <v>10431942.6</v>
      </c>
      <c r="G5" s="31">
        <v>16287786.18</v>
      </c>
      <c r="H5" s="871">
        <v>13253276.343221797</v>
      </c>
      <c r="I5" s="872">
        <v>3035490.2567782043</v>
      </c>
      <c r="J5" s="45">
        <v>38273.080000000075</v>
      </c>
      <c r="K5" s="873">
        <v>490861.04000000283</v>
      </c>
    </row>
    <row r="6" spans="2:11">
      <c r="B6" s="32">
        <v>2003</v>
      </c>
      <c r="C6" s="30">
        <v>1316542.3500000001</v>
      </c>
      <c r="D6" s="871">
        <v>2676777.29</v>
      </c>
      <c r="E6" s="871">
        <v>1938099.65</v>
      </c>
      <c r="F6" s="871">
        <v>10837519.5</v>
      </c>
      <c r="G6" s="31">
        <v>16783246.509999998</v>
      </c>
      <c r="H6" s="871">
        <v>13668846.921900002</v>
      </c>
      <c r="I6" s="872">
        <v>3114498.0980999977</v>
      </c>
      <c r="J6" s="45">
        <v>39636.039999999106</v>
      </c>
      <c r="K6" s="873">
        <v>495460.32999999821</v>
      </c>
    </row>
    <row r="7" spans="2:11">
      <c r="B7" s="32">
        <v>2004</v>
      </c>
      <c r="C7" s="30">
        <v>1259439.82</v>
      </c>
      <c r="D7" s="871">
        <v>2661262.2799999998</v>
      </c>
      <c r="E7" s="871">
        <v>2040946.41</v>
      </c>
      <c r="F7" s="871">
        <v>11276187.200000001</v>
      </c>
      <c r="G7" s="31">
        <v>17252130.139999997</v>
      </c>
      <c r="H7" s="871">
        <v>14038963.416020883</v>
      </c>
      <c r="I7" s="872">
        <v>3213808.7439791108</v>
      </c>
      <c r="J7" s="45">
        <v>46212.039999999106</v>
      </c>
      <c r="K7" s="873">
        <v>468883.62999999896</v>
      </c>
    </row>
    <row r="8" spans="2:11">
      <c r="B8" s="32">
        <v>2005</v>
      </c>
      <c r="C8" s="30">
        <v>1251444.8899999999</v>
      </c>
      <c r="D8" s="871">
        <v>2656397.54</v>
      </c>
      <c r="E8" s="871">
        <v>2256290.9500000002</v>
      </c>
      <c r="F8" s="871">
        <v>12038937.299999999</v>
      </c>
      <c r="G8" s="31">
        <v>18213712.249999996</v>
      </c>
      <c r="H8" s="871">
        <v>14847507.878822217</v>
      </c>
      <c r="I8" s="872">
        <v>3366732.041177778</v>
      </c>
      <c r="J8" s="45">
        <v>86959.440000005066</v>
      </c>
      <c r="K8" s="873">
        <v>961582.1099999994</v>
      </c>
    </row>
    <row r="9" spans="2:11">
      <c r="B9" s="32">
        <v>2006</v>
      </c>
      <c r="C9" s="30">
        <v>1197463.71</v>
      </c>
      <c r="D9" s="871">
        <v>2652241.6800000002</v>
      </c>
      <c r="E9" s="871">
        <v>2417594.35</v>
      </c>
      <c r="F9" s="871">
        <v>12534689.300000001</v>
      </c>
      <c r="G9" s="31">
        <v>18806283.439999994</v>
      </c>
      <c r="H9" s="871">
        <v>15373552.110000001</v>
      </c>
      <c r="I9" s="872">
        <v>3431949.0899999952</v>
      </c>
      <c r="J9" s="45">
        <v>57380.960000000894</v>
      </c>
      <c r="K9" s="873">
        <v>592571.18999999762</v>
      </c>
    </row>
    <row r="10" spans="2:11">
      <c r="B10" s="32">
        <v>2007</v>
      </c>
      <c r="C10" s="30">
        <v>1190682.04</v>
      </c>
      <c r="D10" s="871">
        <v>2722347.62</v>
      </c>
      <c r="E10" s="871">
        <v>2471352.5</v>
      </c>
      <c r="F10" s="871">
        <v>12944728.800000001</v>
      </c>
      <c r="G10" s="31">
        <v>19331904.200000003</v>
      </c>
      <c r="H10" s="871">
        <v>15831256.6</v>
      </c>
      <c r="I10" s="872">
        <v>3499730.4300000016</v>
      </c>
      <c r="J10" s="45">
        <v>37191.4100000076</v>
      </c>
      <c r="K10" s="873">
        <v>525620.76000000909</v>
      </c>
    </row>
    <row r="11" spans="2:11">
      <c r="B11" s="29">
        <v>2008</v>
      </c>
      <c r="C11" s="30">
        <v>1212575.97</v>
      </c>
      <c r="D11" s="871">
        <v>2629319.36</v>
      </c>
      <c r="E11" s="871">
        <v>2117234.29</v>
      </c>
      <c r="F11" s="871">
        <v>13072579.9</v>
      </c>
      <c r="G11" s="31">
        <v>19041178.619999994</v>
      </c>
      <c r="H11" s="871">
        <v>15559647.890000001</v>
      </c>
      <c r="I11" s="872">
        <v>3478479.3299999945</v>
      </c>
      <c r="J11" s="45">
        <v>-82936.830000005662</v>
      </c>
      <c r="K11" s="873">
        <v>-290725.58000000939</v>
      </c>
    </row>
    <row r="12" spans="2:11">
      <c r="B12" s="400" t="s">
        <v>290</v>
      </c>
      <c r="C12" s="874"/>
      <c r="D12" s="874"/>
      <c r="E12" s="874"/>
      <c r="F12" s="874"/>
      <c r="G12" s="874"/>
      <c r="H12" s="874"/>
      <c r="I12" s="875"/>
      <c r="J12" s="48"/>
      <c r="K12" s="49"/>
    </row>
    <row r="13" spans="2:11">
      <c r="B13" s="29">
        <v>2008</v>
      </c>
      <c r="C13" s="30">
        <v>1153262.8</v>
      </c>
      <c r="D13" s="871">
        <v>2668679.65</v>
      </c>
      <c r="E13" s="871">
        <v>2216239.75</v>
      </c>
      <c r="F13" s="871">
        <v>12936418.369999999</v>
      </c>
      <c r="G13" s="31">
        <v>18979101.869999997</v>
      </c>
      <c r="H13" s="871">
        <v>15503219.469999999</v>
      </c>
      <c r="I13" s="872">
        <v>3475378.5</v>
      </c>
      <c r="J13" s="45">
        <v>-88299.130000002682</v>
      </c>
      <c r="K13" s="873">
        <v>-352802.33000000566</v>
      </c>
    </row>
    <row r="14" spans="2:11">
      <c r="B14" s="29">
        <v>2009</v>
      </c>
      <c r="C14" s="30">
        <v>1215849.9300000002</v>
      </c>
      <c r="D14" s="871">
        <v>2367617.0299999998</v>
      </c>
      <c r="E14" s="871">
        <v>1739479.14</v>
      </c>
      <c r="F14" s="871">
        <v>12559296.43</v>
      </c>
      <c r="G14" s="31">
        <v>17884860.23</v>
      </c>
      <c r="H14" s="871">
        <v>14590172.83</v>
      </c>
      <c r="I14" s="872">
        <v>3293530.22</v>
      </c>
      <c r="J14" s="45">
        <v>-36778.839999999851</v>
      </c>
      <c r="K14" s="873">
        <v>-1094241.6399999969</v>
      </c>
    </row>
    <row r="15" spans="2:11">
      <c r="B15" s="29">
        <v>2010</v>
      </c>
      <c r="C15" s="30">
        <v>1196526.27</v>
      </c>
      <c r="D15" s="871">
        <v>2280516.2200000002</v>
      </c>
      <c r="E15" s="871">
        <v>1526668.4</v>
      </c>
      <c r="F15" s="871">
        <v>12615091.369999999</v>
      </c>
      <c r="G15" s="31">
        <v>17619423.07</v>
      </c>
      <c r="H15" s="871">
        <v>14395561.470000001</v>
      </c>
      <c r="I15" s="872">
        <v>3222721.31</v>
      </c>
      <c r="J15" s="45">
        <v>-15911.730000000447</v>
      </c>
      <c r="K15" s="873">
        <v>-265437.16000000015</v>
      </c>
    </row>
    <row r="16" spans="2:11">
      <c r="B16" s="29">
        <v>2011</v>
      </c>
      <c r="C16" s="30">
        <v>1194160.5899999999</v>
      </c>
      <c r="D16" s="871">
        <v>2220918.21</v>
      </c>
      <c r="E16" s="871">
        <v>1323397.97</v>
      </c>
      <c r="F16" s="871">
        <v>12635211.949999999</v>
      </c>
      <c r="G16" s="31">
        <v>17378463.350000001</v>
      </c>
      <c r="H16" s="871">
        <v>14189556.349999998</v>
      </c>
      <c r="I16" s="872">
        <v>3186613.91</v>
      </c>
      <c r="J16" s="45">
        <v>-38635.539999999106</v>
      </c>
      <c r="K16" s="873">
        <v>-240959.71999999881</v>
      </c>
    </row>
    <row r="17" spans="2:11">
      <c r="B17" s="29">
        <v>2012</v>
      </c>
      <c r="C17" s="30">
        <v>1172742.2200000002</v>
      </c>
      <c r="D17" s="871">
        <v>2088342.2099999997</v>
      </c>
      <c r="E17" s="871">
        <v>1091111.82</v>
      </c>
      <c r="F17" s="871">
        <v>12399964.25</v>
      </c>
      <c r="G17" s="31">
        <v>16761193.549999999</v>
      </c>
      <c r="H17" s="871">
        <v>13699204.450000001</v>
      </c>
      <c r="I17" s="872">
        <v>3059203.56</v>
      </c>
      <c r="J17" s="45">
        <v>-55169.140000002459</v>
      </c>
      <c r="K17" s="873">
        <v>-617269.80000000261</v>
      </c>
    </row>
    <row r="18" spans="2:11">
      <c r="B18" s="29">
        <v>2013</v>
      </c>
      <c r="C18" s="30">
        <v>1094705.06</v>
      </c>
      <c r="D18" s="871">
        <v>2014164.3099999998</v>
      </c>
      <c r="E18" s="871">
        <v>983443.40099999995</v>
      </c>
      <c r="F18" s="871">
        <v>12178809.379999999</v>
      </c>
      <c r="G18" s="31">
        <v>16271428.18</v>
      </c>
      <c r="H18" s="871">
        <v>13222692.779999999</v>
      </c>
      <c r="I18" s="872">
        <v>3046890.16</v>
      </c>
      <c r="J18" s="45">
        <v>8272.640000000596</v>
      </c>
      <c r="K18" s="873">
        <v>-489765.36999999918</v>
      </c>
    </row>
    <row r="19" spans="2:11">
      <c r="B19" s="29">
        <v>2014</v>
      </c>
      <c r="C19" s="30">
        <v>1115041.8700000001</v>
      </c>
      <c r="D19" s="871">
        <v>2028183.02</v>
      </c>
      <c r="E19" s="871">
        <v>985442.04500000004</v>
      </c>
      <c r="F19" s="871">
        <v>12519107.289999999</v>
      </c>
      <c r="G19" s="31">
        <v>16640725.99</v>
      </c>
      <c r="H19" s="871">
        <v>13514278.59</v>
      </c>
      <c r="I19" s="872">
        <v>3125741.17</v>
      </c>
      <c r="J19" s="45">
        <v>40316.440000003204</v>
      </c>
      <c r="K19" s="873">
        <v>369297.81000000052</v>
      </c>
    </row>
    <row r="20" spans="2:11">
      <c r="B20" s="29">
        <v>2014.90769230769</v>
      </c>
      <c r="C20" s="30">
        <v>1125999.5</v>
      </c>
      <c r="D20" s="871">
        <v>2077356.8599999999</v>
      </c>
      <c r="E20" s="871">
        <v>1031902.39</v>
      </c>
      <c r="F20" s="871">
        <v>12951118.07</v>
      </c>
      <c r="G20" s="31">
        <v>17179334.57</v>
      </c>
      <c r="H20" s="871">
        <v>14001363.17</v>
      </c>
      <c r="I20" s="872">
        <v>3176792.2800000003</v>
      </c>
      <c r="J20" s="45">
        <v>35947.390000004321</v>
      </c>
      <c r="K20" s="873">
        <v>538608.58000000007</v>
      </c>
    </row>
    <row r="21" spans="2:11">
      <c r="B21" s="29">
        <v>2016</v>
      </c>
      <c r="C21" s="30">
        <v>1130854.1199999999</v>
      </c>
      <c r="D21" s="871">
        <v>2135907.9499999997</v>
      </c>
      <c r="E21" s="871">
        <v>1063006.9800000002</v>
      </c>
      <c r="F21" s="871">
        <v>13386785.09</v>
      </c>
      <c r="G21" s="31">
        <v>17718386.59</v>
      </c>
      <c r="H21" s="871">
        <v>14506606.289999999</v>
      </c>
      <c r="I21" s="872">
        <v>3206321.46</v>
      </c>
      <c r="J21" s="45">
        <v>44937.540000002831</v>
      </c>
      <c r="K21" s="873">
        <v>539052.01999999955</v>
      </c>
    </row>
    <row r="22" spans="2:11">
      <c r="B22" s="29">
        <v>2017</v>
      </c>
      <c r="C22" s="30">
        <v>1142003.58</v>
      </c>
      <c r="D22" s="871">
        <v>2204609.29</v>
      </c>
      <c r="E22" s="871">
        <v>1131213.46</v>
      </c>
      <c r="F22" s="871">
        <v>13873183.77</v>
      </c>
      <c r="G22" s="31">
        <v>18349258.969999999</v>
      </c>
      <c r="H22" s="871">
        <v>15117334.470000001</v>
      </c>
      <c r="I22" s="872">
        <v>3230779.26</v>
      </c>
      <c r="J22" s="45">
        <v>51146.529999997467</v>
      </c>
      <c r="K22" s="873">
        <v>630872.37999999896</v>
      </c>
    </row>
    <row r="23" spans="2:11">
      <c r="B23" s="51">
        <v>2018</v>
      </c>
      <c r="C23" s="876"/>
      <c r="D23" s="877"/>
      <c r="E23" s="877"/>
      <c r="F23" s="877"/>
      <c r="G23" s="878"/>
      <c r="H23" s="877"/>
      <c r="I23" s="879"/>
      <c r="J23" s="52"/>
      <c r="K23" s="880"/>
    </row>
    <row r="24" spans="2:11">
      <c r="B24" s="53" t="s">
        <v>81</v>
      </c>
      <c r="C24" s="37">
        <v>1133138.32</v>
      </c>
      <c r="D24" s="881">
        <v>2230153.0499999998</v>
      </c>
      <c r="E24" s="881">
        <v>1162925.26</v>
      </c>
      <c r="F24" s="881">
        <v>14015459.030000001</v>
      </c>
      <c r="G24" s="38">
        <v>18538493.43</v>
      </c>
      <c r="H24" s="881">
        <v>15305130.23</v>
      </c>
      <c r="I24" s="882">
        <v>3233004.6900000004</v>
      </c>
      <c r="J24" s="50">
        <v>56809.260000001639</v>
      </c>
      <c r="K24" s="50">
        <v>616733.75</v>
      </c>
    </row>
    <row r="25" spans="2:11">
      <c r="B25" s="53" t="s">
        <v>82</v>
      </c>
      <c r="C25" s="37">
        <v>1134434.8600000001</v>
      </c>
      <c r="D25" s="881">
        <v>2236450.58</v>
      </c>
      <c r="E25" s="881">
        <v>1166608.53</v>
      </c>
      <c r="F25" s="881">
        <v>14055906.950000001</v>
      </c>
      <c r="G25" s="38">
        <v>18591544.450000003</v>
      </c>
      <c r="H25" s="881">
        <v>15346591.450000001</v>
      </c>
      <c r="I25" s="882">
        <v>3244630.69</v>
      </c>
      <c r="J25" s="50">
        <v>53051.020000003278</v>
      </c>
      <c r="K25" s="50">
        <v>619799.65000000596</v>
      </c>
    </row>
    <row r="26" spans="2:11">
      <c r="B26" s="53" t="s">
        <v>83</v>
      </c>
      <c r="C26" s="37">
        <v>1129798.1099999999</v>
      </c>
      <c r="D26" s="881">
        <v>2241054.5</v>
      </c>
      <c r="E26" s="881">
        <v>1166595.7000000002</v>
      </c>
      <c r="F26" s="881">
        <v>14088801.550000001</v>
      </c>
      <c r="G26" s="38">
        <v>18627648.150000002</v>
      </c>
      <c r="H26" s="881">
        <v>15375349.65</v>
      </c>
      <c r="I26" s="882">
        <v>3252318.49</v>
      </c>
      <c r="J26" s="50">
        <v>36103.699999999255</v>
      </c>
      <c r="K26" s="50">
        <v>592139.69000000134</v>
      </c>
    </row>
    <row r="27" spans="2:11">
      <c r="B27" s="53" t="s">
        <v>84</v>
      </c>
      <c r="C27" s="54">
        <v>1136406.58</v>
      </c>
      <c r="D27" s="883">
        <v>2242948.14</v>
      </c>
      <c r="E27" s="883">
        <v>1173360.4099999999</v>
      </c>
      <c r="F27" s="883">
        <v>14111431.310000001</v>
      </c>
      <c r="G27" s="55">
        <v>18666794.809999999</v>
      </c>
      <c r="H27" s="883">
        <v>15410502.110000001</v>
      </c>
      <c r="I27" s="56">
        <v>3255830.39</v>
      </c>
      <c r="J27" s="57">
        <v>39146.659999996424</v>
      </c>
      <c r="K27" s="57">
        <v>554610.98000000045</v>
      </c>
    </row>
    <row r="28" spans="2:11">
      <c r="B28" s="53" t="s">
        <v>57</v>
      </c>
      <c r="C28" s="37">
        <v>1137749.04</v>
      </c>
      <c r="D28" s="881">
        <v>2246958.0299999998</v>
      </c>
      <c r="E28" s="881">
        <v>1184523.49</v>
      </c>
      <c r="F28" s="881">
        <v>14152479.090909092</v>
      </c>
      <c r="G28" s="38">
        <v>18726256.290909093</v>
      </c>
      <c r="H28" s="881">
        <v>15466228.990909092</v>
      </c>
      <c r="I28" s="882">
        <v>3258989</v>
      </c>
      <c r="J28" s="50">
        <v>59461.480909094214</v>
      </c>
      <c r="K28" s="50">
        <v>557967.45090909675</v>
      </c>
    </row>
    <row r="29" spans="2:11">
      <c r="B29" s="53" t="s">
        <v>58</v>
      </c>
      <c r="C29" s="37">
        <v>1141851.01</v>
      </c>
      <c r="D29" s="881">
        <v>2252767.4499999997</v>
      </c>
      <c r="E29" s="881">
        <v>1192625.67</v>
      </c>
      <c r="F29" s="881">
        <v>14186541.9</v>
      </c>
      <c r="G29" s="38">
        <v>18779760.300000001</v>
      </c>
      <c r="H29" s="881">
        <v>15515938.100000001</v>
      </c>
      <c r="I29" s="882">
        <v>3262549.4899999998</v>
      </c>
      <c r="J29" s="50">
        <v>53504.009090907872</v>
      </c>
      <c r="K29" s="50">
        <v>560684.95000000298</v>
      </c>
    </row>
    <row r="30" spans="2:11">
      <c r="B30" s="53" t="s">
        <v>59</v>
      </c>
      <c r="C30" s="37">
        <v>1140545.6200000001</v>
      </c>
      <c r="D30" s="881">
        <v>2254119.0700000003</v>
      </c>
      <c r="E30" s="881">
        <v>1199617.45</v>
      </c>
      <c r="F30" s="881">
        <v>14218156.68</v>
      </c>
      <c r="G30" s="38">
        <v>18813953.979999997</v>
      </c>
      <c r="H30" s="881">
        <v>15548453.279999999</v>
      </c>
      <c r="I30" s="882">
        <v>3264167.4200000004</v>
      </c>
      <c r="J30" s="50">
        <v>34193.679999995977</v>
      </c>
      <c r="K30" s="50">
        <v>550586.93999999762</v>
      </c>
    </row>
    <row r="31" spans="2:11">
      <c r="B31" s="53" t="s">
        <v>60</v>
      </c>
      <c r="C31" s="37">
        <v>1136143.5</v>
      </c>
      <c r="D31" s="881">
        <v>2254718.9899999998</v>
      </c>
      <c r="E31" s="881">
        <v>1204801.9099999999</v>
      </c>
      <c r="F31" s="881">
        <v>14248981.9</v>
      </c>
      <c r="G31" s="38">
        <v>18839722.5</v>
      </c>
      <c r="H31" s="881">
        <v>15574473.200000001</v>
      </c>
      <c r="I31" s="882">
        <v>3264931.9099999997</v>
      </c>
      <c r="J31" s="50">
        <v>25768.520000003278</v>
      </c>
      <c r="K31" s="50">
        <v>541610.05999999866</v>
      </c>
    </row>
    <row r="32" spans="2:11">
      <c r="B32" s="58" t="s">
        <v>61</v>
      </c>
      <c r="C32" s="40">
        <v>1130484.0799999998</v>
      </c>
      <c r="D32" s="884">
        <v>2258946.67</v>
      </c>
      <c r="E32" s="884">
        <v>1211778.0900000001</v>
      </c>
      <c r="F32" s="884">
        <v>14290446.700000001</v>
      </c>
      <c r="G32" s="41">
        <v>18888705.799999997</v>
      </c>
      <c r="H32" s="884">
        <v>15620925.800000001</v>
      </c>
      <c r="I32" s="885">
        <v>3268149.33</v>
      </c>
      <c r="J32" s="61">
        <v>48983.29999999702</v>
      </c>
      <c r="K32" s="59">
        <v>539446.82999999821</v>
      </c>
    </row>
    <row r="33" spans="2:11">
      <c r="B33" s="53" t="s">
        <v>62</v>
      </c>
      <c r="C33" s="37">
        <v>1155284.81</v>
      </c>
      <c r="D33" s="881">
        <v>2263279.3000000003</v>
      </c>
      <c r="E33" s="881">
        <v>1217419.8400000001</v>
      </c>
      <c r="F33" s="881">
        <v>14327001.5</v>
      </c>
      <c r="G33" s="38">
        <v>18952670.399999999</v>
      </c>
      <c r="H33" s="881">
        <v>15684225.1</v>
      </c>
      <c r="I33" s="882">
        <v>3271601.26</v>
      </c>
      <c r="J33" s="60">
        <v>63964.60000000149</v>
      </c>
      <c r="K33" s="38">
        <v>553227.75</v>
      </c>
    </row>
    <row r="34" spans="2:11">
      <c r="B34" s="53" t="s">
        <v>63</v>
      </c>
      <c r="C34" s="37">
        <v>1137909.81</v>
      </c>
      <c r="D34" s="881">
        <v>2263163.33</v>
      </c>
      <c r="E34" s="881">
        <v>1220869.79</v>
      </c>
      <c r="F34" s="881">
        <v>14361251.67</v>
      </c>
      <c r="G34" s="38">
        <v>18987295.170000002</v>
      </c>
      <c r="H34" s="881">
        <v>15716783.57</v>
      </c>
      <c r="I34" s="882">
        <v>3273162.94</v>
      </c>
      <c r="J34" s="50">
        <v>34624.770000003278</v>
      </c>
      <c r="K34" s="50">
        <v>535459.03000000119</v>
      </c>
    </row>
    <row r="35" spans="2:11">
      <c r="B35" s="53" t="s">
        <v>64</v>
      </c>
      <c r="C35" s="37">
        <v>1146955.3900000001</v>
      </c>
      <c r="D35" s="881">
        <v>2266880.48</v>
      </c>
      <c r="E35" s="881">
        <v>1229582.58</v>
      </c>
      <c r="F35" s="881">
        <v>14399374.9</v>
      </c>
      <c r="G35" s="38">
        <v>19040450.699999999</v>
      </c>
      <c r="H35" s="881">
        <v>15765538</v>
      </c>
      <c r="I35" s="882">
        <v>3273905.1399999997</v>
      </c>
      <c r="J35" s="50">
        <v>53155.529999997467</v>
      </c>
      <c r="K35" s="50">
        <v>558766.53000000119</v>
      </c>
    </row>
    <row r="36" spans="2:11">
      <c r="B36" s="51">
        <v>2019</v>
      </c>
      <c r="C36" s="876"/>
      <c r="D36" s="877"/>
      <c r="E36" s="877"/>
      <c r="F36" s="877"/>
      <c r="G36" s="878"/>
      <c r="H36" s="877"/>
      <c r="I36" s="879"/>
      <c r="J36" s="886"/>
      <c r="K36" s="887"/>
    </row>
    <row r="37" spans="2:11">
      <c r="B37" s="53" t="s">
        <v>81</v>
      </c>
      <c r="C37" s="37">
        <v>1148891.5899999999</v>
      </c>
      <c r="D37" s="881">
        <v>2271702.4</v>
      </c>
      <c r="E37" s="881">
        <v>1237578.7</v>
      </c>
      <c r="F37" s="881">
        <v>14425576.059999999</v>
      </c>
      <c r="G37" s="38">
        <v>19082866.460000001</v>
      </c>
      <c r="H37" s="881">
        <v>15808574.460000001</v>
      </c>
      <c r="I37" s="882">
        <v>3273483.48</v>
      </c>
      <c r="J37" s="50">
        <v>42415.760000001639</v>
      </c>
      <c r="K37" s="50">
        <v>544373.03000000119</v>
      </c>
    </row>
    <row r="38" spans="2:11">
      <c r="B38" s="53" t="s">
        <v>82</v>
      </c>
      <c r="C38" s="37">
        <v>1147760.6800000002</v>
      </c>
      <c r="D38" s="881">
        <v>2274072.0099999998</v>
      </c>
      <c r="E38" s="881">
        <v>1244495.97</v>
      </c>
      <c r="F38" s="881">
        <v>14454497.199999999</v>
      </c>
      <c r="G38" s="38">
        <v>19122753.600000001</v>
      </c>
      <c r="H38" s="881">
        <v>15848375.699999999</v>
      </c>
      <c r="I38" s="882">
        <v>3274574.3400000003</v>
      </c>
      <c r="J38" s="50">
        <v>39887.140000000596</v>
      </c>
      <c r="K38" s="50">
        <v>531209.14999999851</v>
      </c>
    </row>
    <row r="39" spans="2:11">
      <c r="B39" s="53" t="s">
        <v>83</v>
      </c>
      <c r="C39" s="37">
        <v>1147714.49</v>
      </c>
      <c r="D39" s="881">
        <v>2277863.48</v>
      </c>
      <c r="E39" s="881">
        <v>1251654.54</v>
      </c>
      <c r="F39" s="881">
        <v>14488235.42</v>
      </c>
      <c r="G39" s="38">
        <v>19169074.720000003</v>
      </c>
      <c r="H39" s="881">
        <v>15893852.119999999</v>
      </c>
      <c r="I39" s="882">
        <v>3275550.12</v>
      </c>
      <c r="J39" s="50">
        <v>46321.120000001043</v>
      </c>
      <c r="K39" s="50">
        <v>541426.5700000003</v>
      </c>
    </row>
    <row r="40" spans="2:11">
      <c r="B40" s="53" t="s">
        <v>84</v>
      </c>
      <c r="C40" s="54">
        <v>1142493.8500000001</v>
      </c>
      <c r="D40" s="883">
        <v>2283455.8499999996</v>
      </c>
      <c r="E40" s="883">
        <v>1255301.6000000001</v>
      </c>
      <c r="F40" s="883">
        <v>14524265.35</v>
      </c>
      <c r="G40" s="55">
        <v>19211510.75</v>
      </c>
      <c r="H40" s="883">
        <v>15935644.75</v>
      </c>
      <c r="I40" s="56">
        <v>3275336.73</v>
      </c>
      <c r="J40" s="57">
        <v>42436.029999997467</v>
      </c>
      <c r="K40" s="50">
        <v>544715.94000000134</v>
      </c>
    </row>
    <row r="41" spans="2:11">
      <c r="B41" s="53" t="s">
        <v>57</v>
      </c>
      <c r="C41" s="37">
        <v>1141395.73</v>
      </c>
      <c r="D41" s="881">
        <v>2281822.6800000002</v>
      </c>
      <c r="E41" s="881">
        <v>1253741.3500000001</v>
      </c>
      <c r="F41" s="881">
        <v>14561731.469999999</v>
      </c>
      <c r="G41" s="38">
        <v>19246510.07</v>
      </c>
      <c r="H41" s="881">
        <v>15970209.869999999</v>
      </c>
      <c r="I41" s="882">
        <v>3275229.7800000003</v>
      </c>
      <c r="J41" s="60">
        <v>34999.320000000298</v>
      </c>
      <c r="K41" s="50">
        <v>520253.77909090742</v>
      </c>
    </row>
    <row r="42" spans="2:11">
      <c r="B42" s="53" t="s">
        <v>58</v>
      </c>
      <c r="C42" s="37">
        <v>1137821.69</v>
      </c>
      <c r="D42" s="881">
        <v>2281935.46</v>
      </c>
      <c r="E42" s="881">
        <v>1255240.6800000002</v>
      </c>
      <c r="F42" s="881">
        <v>14599543.299999999</v>
      </c>
      <c r="G42" s="38">
        <v>19281483.700000003</v>
      </c>
      <c r="H42" s="881">
        <v>16004309.999999998</v>
      </c>
      <c r="I42" s="882">
        <v>3275775.22</v>
      </c>
      <c r="J42" s="60">
        <v>34973.630000002682</v>
      </c>
      <c r="K42" s="50">
        <v>501723.40000000224</v>
      </c>
    </row>
    <row r="43" spans="2:11">
      <c r="B43" s="53" t="s">
        <v>59</v>
      </c>
      <c r="C43" s="37">
        <v>1133812.43</v>
      </c>
      <c r="D43" s="881">
        <v>2283300.15</v>
      </c>
      <c r="E43" s="881">
        <v>1257212.94</v>
      </c>
      <c r="F43" s="881">
        <v>14626854.560000001</v>
      </c>
      <c r="G43" s="38">
        <v>19302880.559999999</v>
      </c>
      <c r="H43" s="881">
        <v>16025571.960000001</v>
      </c>
      <c r="I43" s="882">
        <v>3276264.14</v>
      </c>
      <c r="J43" s="60">
        <v>21396.859999995679</v>
      </c>
      <c r="K43" s="50">
        <v>488926.58000000194</v>
      </c>
    </row>
    <row r="44" spans="2:11">
      <c r="B44" s="53" t="s">
        <v>60</v>
      </c>
      <c r="C44" s="37">
        <v>1130914.55</v>
      </c>
      <c r="D44" s="881">
        <v>2285482.0300000003</v>
      </c>
      <c r="E44" s="881">
        <v>1257759.07</v>
      </c>
      <c r="F44" s="881">
        <v>14656574.059999999</v>
      </c>
      <c r="G44" s="38">
        <v>19324938.160000004</v>
      </c>
      <c r="H44" s="881">
        <v>16047328.760000002</v>
      </c>
      <c r="I44" s="882">
        <v>3277564.81</v>
      </c>
      <c r="J44" s="60">
        <v>22057.600000005215</v>
      </c>
      <c r="K44" s="50">
        <v>485215.66000000387</v>
      </c>
    </row>
    <row r="45" spans="2:11">
      <c r="B45" s="58" t="s">
        <v>61</v>
      </c>
      <c r="C45" s="40">
        <v>1131660.54</v>
      </c>
      <c r="D45" s="884">
        <v>2287417.8499999996</v>
      </c>
      <c r="E45" s="884">
        <v>1261177.0799999998</v>
      </c>
      <c r="F45" s="884">
        <v>14678631.079999998</v>
      </c>
      <c r="G45" s="41">
        <v>19354017.680000003</v>
      </c>
      <c r="H45" s="884">
        <v>16073720.279999997</v>
      </c>
      <c r="I45" s="885">
        <v>3280932.5</v>
      </c>
      <c r="J45" s="61">
        <v>29079.519999999553</v>
      </c>
      <c r="K45" s="59">
        <v>465311.88000000641</v>
      </c>
    </row>
    <row r="46" spans="2:11">
      <c r="B46" s="53" t="s">
        <v>62</v>
      </c>
      <c r="C46" s="37">
        <v>1132712.54</v>
      </c>
      <c r="D46" s="881">
        <v>2289632.5</v>
      </c>
      <c r="E46" s="881">
        <v>1262742.21</v>
      </c>
      <c r="F46" s="881">
        <v>14710963.069565218</v>
      </c>
      <c r="G46" s="38">
        <v>19390294.769565217</v>
      </c>
      <c r="H46" s="881">
        <v>16107804.869565217</v>
      </c>
      <c r="I46" s="882">
        <v>3284814.9</v>
      </c>
      <c r="J46" s="60">
        <v>36277.08956521377</v>
      </c>
      <c r="K46" s="50">
        <v>437624.36956521869</v>
      </c>
    </row>
    <row r="47" spans="2:11">
      <c r="B47" s="53" t="s">
        <v>63</v>
      </c>
      <c r="C47" s="37">
        <v>1123806.6100000001</v>
      </c>
      <c r="D47" s="881">
        <v>2290734.71</v>
      </c>
      <c r="E47" s="881">
        <v>1262134.33</v>
      </c>
      <c r="F47" s="881">
        <v>14737929.949999999</v>
      </c>
      <c r="G47" s="38">
        <v>19414680.550000001</v>
      </c>
      <c r="H47" s="881">
        <v>16128916.149999999</v>
      </c>
      <c r="I47" s="882">
        <v>3287238.9400000004</v>
      </c>
      <c r="J47" s="50">
        <v>24385.780434783548</v>
      </c>
      <c r="K47" s="50">
        <v>427385.37999999896</v>
      </c>
    </row>
    <row r="48" spans="2:11">
      <c r="B48" s="53" t="s">
        <v>64</v>
      </c>
      <c r="C48" s="37">
        <v>1118426.44</v>
      </c>
      <c r="D48" s="881">
        <v>2290952.1599999997</v>
      </c>
      <c r="E48" s="881">
        <v>1260003.8500000001</v>
      </c>
      <c r="F48" s="881">
        <v>14760986.5</v>
      </c>
      <c r="G48" s="38">
        <v>19426895.800000001</v>
      </c>
      <c r="H48" s="881">
        <v>16137537.000000002</v>
      </c>
      <c r="I48" s="882">
        <v>3288417.81</v>
      </c>
      <c r="J48" s="60">
        <v>12215.25</v>
      </c>
      <c r="K48" s="50">
        <v>386445.10000000149</v>
      </c>
    </row>
    <row r="49" spans="2:11">
      <c r="B49" s="51">
        <v>2020</v>
      </c>
      <c r="C49" s="876"/>
      <c r="D49" s="877"/>
      <c r="E49" s="877"/>
      <c r="F49" s="877"/>
      <c r="G49" s="878"/>
      <c r="H49" s="877"/>
      <c r="I49" s="879"/>
      <c r="J49" s="886"/>
      <c r="K49" s="887"/>
    </row>
    <row r="50" spans="2:11">
      <c r="B50" s="53" t="s">
        <v>81</v>
      </c>
      <c r="C50" s="37">
        <v>1102441.56</v>
      </c>
      <c r="D50" s="881">
        <v>2292207.48</v>
      </c>
      <c r="E50" s="881">
        <v>1266159.45</v>
      </c>
      <c r="F50" s="881">
        <v>14775168.640000001</v>
      </c>
      <c r="G50" s="38">
        <v>19432220.289999999</v>
      </c>
      <c r="H50" s="881">
        <v>16141486.210000001</v>
      </c>
      <c r="I50" s="882">
        <v>3290176.84</v>
      </c>
      <c r="J50" s="50">
        <v>5324.4899999983609</v>
      </c>
      <c r="K50" s="50">
        <v>349353.82999999821</v>
      </c>
    </row>
    <row r="51" spans="2:11">
      <c r="B51" s="53" t="s">
        <v>82</v>
      </c>
      <c r="C51" s="37">
        <v>1111791</v>
      </c>
      <c r="D51" s="881">
        <v>2292787.5699999998</v>
      </c>
      <c r="E51" s="881">
        <v>1272546.3500000001</v>
      </c>
      <c r="F51" s="881">
        <v>14810478.529999999</v>
      </c>
      <c r="G51" s="38">
        <v>19488377.77</v>
      </c>
      <c r="H51" s="881">
        <v>16196056.26</v>
      </c>
      <c r="I51" s="882">
        <v>3292781.09</v>
      </c>
      <c r="J51" s="50">
        <v>56157.480000000447</v>
      </c>
      <c r="K51" s="50">
        <v>365624.16999999806</v>
      </c>
    </row>
    <row r="52" spans="2:11">
      <c r="B52" s="53" t="s">
        <v>83</v>
      </c>
      <c r="C52" s="37">
        <v>1122867.8131882076</v>
      </c>
      <c r="D52" s="881">
        <v>2270187.4666130841</v>
      </c>
      <c r="E52" s="881">
        <v>1222760.0372903536</v>
      </c>
      <c r="F52" s="881">
        <v>14512579.67</v>
      </c>
      <c r="G52" s="38">
        <v>19131674.289999999</v>
      </c>
      <c r="H52" s="881">
        <v>15858080.960000001</v>
      </c>
      <c r="I52" s="882">
        <v>3273848.545851931</v>
      </c>
      <c r="J52" s="50">
        <v>-356703.48000000045</v>
      </c>
      <c r="K52" s="50">
        <v>-37400.430000003427</v>
      </c>
    </row>
    <row r="53" spans="2:11">
      <c r="B53" s="53" t="s">
        <v>84</v>
      </c>
      <c r="C53" s="54">
        <v>1118509.3899999999</v>
      </c>
      <c r="D53" s="883">
        <v>2206494.2799999998</v>
      </c>
      <c r="E53" s="883">
        <v>1125356.08</v>
      </c>
      <c r="F53" s="883">
        <v>13984465.359999999</v>
      </c>
      <c r="G53" s="55">
        <v>18440620.780000001</v>
      </c>
      <c r="H53" s="883">
        <v>15220181.300000001</v>
      </c>
      <c r="I53" s="56">
        <v>3219871.44</v>
      </c>
      <c r="J53" s="50">
        <v>-691053.50999999791</v>
      </c>
      <c r="K53" s="50">
        <v>-770889.96999999881</v>
      </c>
    </row>
    <row r="54" spans="2:11">
      <c r="B54" s="53" t="s">
        <v>57</v>
      </c>
      <c r="C54" s="37">
        <v>1125766.24</v>
      </c>
      <c r="D54" s="881">
        <v>2200535.9700000002</v>
      </c>
      <c r="E54" s="881">
        <v>1173193.04</v>
      </c>
      <c r="F54" s="881">
        <v>13862167.630000001</v>
      </c>
      <c r="G54" s="38">
        <v>18369831.059999999</v>
      </c>
      <c r="H54" s="881">
        <v>15150877.359999999</v>
      </c>
      <c r="I54" s="882">
        <v>3218554.11</v>
      </c>
      <c r="J54" s="50">
        <v>-70789.720000002533</v>
      </c>
      <c r="K54" s="50">
        <v>-876679.01000000164</v>
      </c>
    </row>
    <row r="55" spans="2:11">
      <c r="B55" s="53" t="s">
        <v>58</v>
      </c>
      <c r="C55" s="37">
        <v>1111445.69</v>
      </c>
      <c r="D55" s="881">
        <v>2202698.89</v>
      </c>
      <c r="E55" s="881">
        <v>1209292.32</v>
      </c>
      <c r="F55" s="881">
        <v>13869309.73</v>
      </c>
      <c r="G55" s="38">
        <v>18399278.219999999</v>
      </c>
      <c r="H55" s="881">
        <v>15164048.859999999</v>
      </c>
      <c r="I55" s="882">
        <v>3234545.15</v>
      </c>
      <c r="J55" s="50">
        <v>29447.160000000149</v>
      </c>
      <c r="K55" s="50">
        <v>-882205.48000000417</v>
      </c>
    </row>
    <row r="56" spans="2:11">
      <c r="B56" s="53" t="s">
        <v>59</v>
      </c>
      <c r="C56" s="37">
        <v>1100512</v>
      </c>
      <c r="D56" s="881">
        <v>2211838</v>
      </c>
      <c r="E56" s="881">
        <v>1234601</v>
      </c>
      <c r="F56" s="881">
        <v>14016132</v>
      </c>
      <c r="G56" s="38">
        <v>18564290</v>
      </c>
      <c r="H56" s="881">
        <v>15304226</v>
      </c>
      <c r="I56" s="882">
        <v>3259994</v>
      </c>
      <c r="J56" s="50">
        <v>165011.78000000119</v>
      </c>
      <c r="K56" s="50">
        <v>-738590.55999999866</v>
      </c>
    </row>
    <row r="57" spans="2:11">
      <c r="B57" s="53" t="s">
        <v>60</v>
      </c>
      <c r="C57" s="37">
        <v>1119288.44</v>
      </c>
      <c r="D57" s="881">
        <v>2231137.56</v>
      </c>
      <c r="E57" s="881">
        <v>1257379.48</v>
      </c>
      <c r="F57" s="881">
        <v>14196178.34</v>
      </c>
      <c r="G57" s="38">
        <v>18796954.07</v>
      </c>
      <c r="H57" s="881">
        <v>15518001.5</v>
      </c>
      <c r="I57" s="882">
        <v>3278952.58</v>
      </c>
      <c r="J57" s="50">
        <v>232664.0700000003</v>
      </c>
      <c r="K57" s="50">
        <v>-527984.09000000358</v>
      </c>
    </row>
    <row r="58" spans="2:11">
      <c r="B58" s="58" t="s">
        <v>61</v>
      </c>
      <c r="C58" s="40">
        <v>1130005.98</v>
      </c>
      <c r="D58" s="884">
        <v>2235819.37</v>
      </c>
      <c r="E58" s="884">
        <v>1258803</v>
      </c>
      <c r="F58" s="884">
        <v>14286986.23</v>
      </c>
      <c r="G58" s="41">
        <v>18906224.710000001</v>
      </c>
      <c r="H58" s="884">
        <v>15628748.039999999</v>
      </c>
      <c r="I58" s="885">
        <v>3277964.97</v>
      </c>
      <c r="J58" s="61">
        <v>109270.6400000006</v>
      </c>
      <c r="K58" s="59">
        <v>-447792.97000000253</v>
      </c>
    </row>
    <row r="59" spans="2:11">
      <c r="B59" s="53" t="s">
        <v>62</v>
      </c>
      <c r="C59" s="37"/>
      <c r="D59" s="881"/>
      <c r="E59" s="881"/>
      <c r="F59" s="881"/>
      <c r="G59" s="38"/>
      <c r="H59" s="881"/>
      <c r="I59" s="882"/>
      <c r="J59" s="60"/>
      <c r="K59" s="50"/>
    </row>
    <row r="60" spans="2:11">
      <c r="B60" s="53" t="s">
        <v>63</v>
      </c>
      <c r="C60" s="37"/>
      <c r="D60" s="881"/>
      <c r="E60" s="881"/>
      <c r="F60" s="881"/>
      <c r="G60" s="38"/>
      <c r="H60" s="881"/>
      <c r="I60" s="882"/>
      <c r="J60" s="50"/>
      <c r="K60" s="50"/>
    </row>
    <row r="61" spans="2:11">
      <c r="B61" s="53" t="s">
        <v>64</v>
      </c>
      <c r="C61" s="37"/>
      <c r="D61" s="881"/>
      <c r="E61" s="881"/>
      <c r="F61" s="881"/>
      <c r="G61" s="38"/>
      <c r="H61" s="881"/>
      <c r="I61" s="882"/>
      <c r="J61" s="60"/>
      <c r="K61" s="50"/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3"/>
  <sheetViews>
    <sheetView showGridLines="0" showRowColHeaders="0" zoomScaleNormal="100" workbookViewId="0">
      <pane ySplit="2" topLeftCell="A3" activePane="bottomLeft" state="frozen"/>
      <selection activeCell="L32" sqref="L32"/>
      <selection pane="bottomLeft" activeCell="E54" sqref="E54"/>
    </sheetView>
  </sheetViews>
  <sheetFormatPr baseColWidth="10" defaultColWidth="11.5703125" defaultRowHeight="12.75"/>
  <cols>
    <col min="1" max="1" width="3" style="28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62" t="s">
        <v>635</v>
      </c>
      <c r="C1" s="62"/>
      <c r="D1" s="62"/>
      <c r="E1" s="262"/>
      <c r="F1" s="262"/>
      <c r="G1" s="262"/>
      <c r="H1" s="262"/>
      <c r="I1" s="262"/>
    </row>
    <row r="2" spans="1:12" ht="32.25" customHeight="1">
      <c r="B2" s="552" t="s">
        <v>204</v>
      </c>
      <c r="C2" s="63" t="s">
        <v>205</v>
      </c>
      <c r="D2" s="64" t="s">
        <v>206</v>
      </c>
      <c r="E2" s="262"/>
      <c r="F2" s="262"/>
      <c r="G2" s="262"/>
      <c r="H2" s="262"/>
      <c r="I2" s="262"/>
    </row>
    <row r="3" spans="1:12" ht="18.95" customHeight="1">
      <c r="B3" s="65" t="s">
        <v>291</v>
      </c>
      <c r="C3" s="66">
        <v>82113</v>
      </c>
      <c r="D3" s="67">
        <v>0</v>
      </c>
      <c r="E3" s="262"/>
      <c r="F3" s="262"/>
      <c r="G3" s="262"/>
      <c r="H3" s="262"/>
      <c r="I3" s="262"/>
      <c r="K3" s="68"/>
      <c r="L3" s="68"/>
    </row>
    <row r="4" spans="1:12" ht="18.95" customHeight="1">
      <c r="A4" s="46"/>
      <c r="B4" s="69" t="s">
        <v>292</v>
      </c>
      <c r="C4" s="70">
        <v>9780</v>
      </c>
      <c r="D4" s="71">
        <v>0</v>
      </c>
      <c r="E4" s="262"/>
      <c r="F4" s="262"/>
      <c r="G4" s="262"/>
      <c r="H4" s="262"/>
      <c r="I4" s="262"/>
      <c r="K4" s="68"/>
      <c r="L4" s="68"/>
    </row>
    <row r="5" spans="1:12" ht="18.95" customHeight="1">
      <c r="B5" s="69" t="s">
        <v>293</v>
      </c>
      <c r="C5" s="70">
        <v>5550</v>
      </c>
      <c r="D5" s="71">
        <v>0</v>
      </c>
      <c r="K5" s="68"/>
      <c r="L5" s="68"/>
    </row>
    <row r="6" spans="1:12" ht="18.95" customHeight="1">
      <c r="B6" s="69" t="s">
        <v>294</v>
      </c>
      <c r="C6" s="70">
        <v>352</v>
      </c>
      <c r="D6" s="71">
        <v>0</v>
      </c>
      <c r="K6" s="68"/>
      <c r="L6" s="68"/>
    </row>
    <row r="7" spans="1:12" ht="18.95" customHeight="1">
      <c r="B7" s="69" t="s">
        <v>295</v>
      </c>
      <c r="C7" s="70">
        <v>2047</v>
      </c>
      <c r="D7" s="71">
        <v>0</v>
      </c>
      <c r="K7" s="68"/>
      <c r="L7" s="68"/>
    </row>
    <row r="8" spans="1:12" ht="18.95" customHeight="1">
      <c r="B8" s="69" t="s">
        <v>296</v>
      </c>
      <c r="C8" s="70">
        <v>682</v>
      </c>
      <c r="D8" s="71">
        <v>0</v>
      </c>
      <c r="K8" s="68"/>
      <c r="L8" s="68"/>
    </row>
    <row r="9" spans="1:12" ht="18.95" customHeight="1">
      <c r="B9" s="69" t="s">
        <v>297</v>
      </c>
      <c r="C9" s="70">
        <v>161</v>
      </c>
      <c r="D9" s="71">
        <v>0</v>
      </c>
      <c r="K9" s="68"/>
      <c r="L9" s="68"/>
    </row>
    <row r="10" spans="1:12" ht="18.95" customHeight="1">
      <c r="B10" s="69" t="s">
        <v>298</v>
      </c>
      <c r="C10" s="70">
        <v>0</v>
      </c>
      <c r="D10" s="71">
        <v>0</v>
      </c>
      <c r="K10" s="68"/>
      <c r="L10" s="68"/>
    </row>
    <row r="11" spans="1:12" ht="18.95" customHeight="1">
      <c r="B11" s="69" t="s">
        <v>299</v>
      </c>
      <c r="C11" s="70">
        <v>0</v>
      </c>
      <c r="D11" s="71">
        <v>0</v>
      </c>
      <c r="K11" s="68"/>
      <c r="L11" s="68"/>
    </row>
    <row r="12" spans="1:12" ht="18.95" customHeight="1">
      <c r="B12" s="69" t="s">
        <v>300</v>
      </c>
      <c r="C12" s="70">
        <v>0</v>
      </c>
      <c r="D12" s="71">
        <v>528</v>
      </c>
      <c r="K12" s="68"/>
      <c r="L12" s="68"/>
    </row>
    <row r="13" spans="1:12" ht="18.95" customHeight="1">
      <c r="B13" s="69" t="s">
        <v>301</v>
      </c>
      <c r="C13" s="70">
        <v>0</v>
      </c>
      <c r="D13" s="71">
        <v>7343</v>
      </c>
      <c r="K13" s="68"/>
      <c r="L13" s="68"/>
    </row>
    <row r="14" spans="1:12" ht="18.95" customHeight="1">
      <c r="B14" s="69" t="s">
        <v>302</v>
      </c>
      <c r="C14" s="70">
        <v>7</v>
      </c>
      <c r="D14" s="71">
        <v>0</v>
      </c>
      <c r="K14" s="68"/>
      <c r="L14" s="68"/>
    </row>
    <row r="15" spans="1:12" ht="18.95" customHeight="1">
      <c r="B15" s="69" t="s">
        <v>303</v>
      </c>
      <c r="C15" s="70">
        <v>250</v>
      </c>
      <c r="D15" s="71">
        <v>0</v>
      </c>
      <c r="K15" s="68"/>
      <c r="L15" s="68"/>
    </row>
    <row r="16" spans="1:12" ht="18.95" customHeight="1">
      <c r="B16" s="69" t="s">
        <v>304</v>
      </c>
      <c r="C16" s="70">
        <v>1</v>
      </c>
      <c r="D16" s="71">
        <v>0</v>
      </c>
      <c r="K16" s="68"/>
      <c r="L16" s="68"/>
    </row>
    <row r="17" spans="2:12" ht="18.95" customHeight="1">
      <c r="B17" s="69" t="s">
        <v>305</v>
      </c>
      <c r="C17" s="70">
        <v>2</v>
      </c>
      <c r="D17" s="71">
        <v>0</v>
      </c>
      <c r="K17" s="68"/>
      <c r="L17" s="68"/>
    </row>
    <row r="18" spans="2:12" ht="18.95" customHeight="1">
      <c r="B18" s="69" t="s">
        <v>306</v>
      </c>
      <c r="C18" s="70">
        <v>0</v>
      </c>
      <c r="D18" s="71">
        <v>1</v>
      </c>
      <c r="K18" s="68"/>
      <c r="L18" s="68"/>
    </row>
    <row r="19" spans="2:12" ht="18.95" customHeight="1">
      <c r="B19" s="69" t="s">
        <v>307</v>
      </c>
      <c r="C19" s="70">
        <v>11</v>
      </c>
      <c r="D19" s="71">
        <v>0</v>
      </c>
      <c r="K19" s="68"/>
      <c r="L19" s="68"/>
    </row>
    <row r="20" spans="2:12" ht="18.95" customHeight="1">
      <c r="B20" s="69" t="s">
        <v>308</v>
      </c>
      <c r="C20" s="70">
        <v>416</v>
      </c>
      <c r="D20" s="71">
        <v>0</v>
      </c>
      <c r="K20" s="68"/>
      <c r="L20" s="68"/>
    </row>
    <row r="21" spans="2:12" ht="18.95" customHeight="1">
      <c r="B21" s="69" t="s">
        <v>309</v>
      </c>
      <c r="C21" s="70">
        <v>40</v>
      </c>
      <c r="D21" s="71">
        <v>0</v>
      </c>
      <c r="K21" s="68"/>
      <c r="L21" s="68"/>
    </row>
    <row r="22" spans="2:12" ht="18.95" customHeight="1">
      <c r="B22" s="69" t="s">
        <v>310</v>
      </c>
      <c r="C22" s="70">
        <v>0</v>
      </c>
      <c r="D22" s="71">
        <v>4</v>
      </c>
      <c r="K22" s="68"/>
      <c r="L22" s="68"/>
    </row>
    <row r="23" spans="2:12" ht="18.95" customHeight="1">
      <c r="B23" s="69" t="s">
        <v>311</v>
      </c>
      <c r="C23" s="70">
        <v>0</v>
      </c>
      <c r="D23" s="71">
        <v>57</v>
      </c>
      <c r="K23" s="68"/>
      <c r="L23" s="68"/>
    </row>
    <row r="24" spans="2:12" ht="18.95" customHeight="1">
      <c r="B24" s="69" t="s">
        <v>312</v>
      </c>
      <c r="C24" s="70">
        <v>6466</v>
      </c>
      <c r="D24" s="71">
        <v>0</v>
      </c>
      <c r="K24" s="68"/>
      <c r="L24" s="68"/>
    </row>
    <row r="25" spans="2:12" ht="18.95" customHeight="1">
      <c r="B25" s="69" t="s">
        <v>313</v>
      </c>
      <c r="C25" s="70">
        <v>1783</v>
      </c>
      <c r="D25" s="71">
        <v>0</v>
      </c>
      <c r="K25" s="68"/>
      <c r="L25" s="68"/>
    </row>
    <row r="26" spans="2:12" ht="18.95" customHeight="1">
      <c r="B26" s="69" t="s">
        <v>314</v>
      </c>
      <c r="C26" s="70">
        <v>933</v>
      </c>
      <c r="D26" s="71">
        <v>0</v>
      </c>
      <c r="K26" s="68"/>
      <c r="L26" s="68"/>
    </row>
    <row r="27" spans="2:12" ht="18.95" customHeight="1">
      <c r="B27" s="69" t="s">
        <v>315</v>
      </c>
      <c r="C27" s="70">
        <v>417</v>
      </c>
      <c r="D27" s="71">
        <v>0</v>
      </c>
      <c r="K27" s="68"/>
      <c r="L27" s="68"/>
    </row>
    <row r="28" spans="2:12" ht="18.95" customHeight="1">
      <c r="B28" s="69" t="s">
        <v>316</v>
      </c>
      <c r="C28" s="70">
        <v>7</v>
      </c>
      <c r="D28" s="71">
        <v>0</v>
      </c>
      <c r="K28" s="68"/>
      <c r="L28" s="68"/>
    </row>
    <row r="29" spans="2:12" ht="18.95" customHeight="1">
      <c r="B29" s="69" t="s">
        <v>317</v>
      </c>
      <c r="C29" s="70">
        <v>640</v>
      </c>
      <c r="D29" s="71">
        <v>0</v>
      </c>
      <c r="K29" s="68"/>
      <c r="L29" s="68"/>
    </row>
    <row r="30" spans="2:12" ht="18.95" customHeight="1">
      <c r="B30" s="69" t="s">
        <v>318</v>
      </c>
      <c r="C30" s="70">
        <v>1491</v>
      </c>
      <c r="D30" s="71">
        <v>0</v>
      </c>
      <c r="K30" s="68"/>
      <c r="L30" s="68"/>
    </row>
    <row r="31" spans="2:12" ht="18.95" customHeight="1">
      <c r="B31" s="69" t="s">
        <v>319</v>
      </c>
      <c r="C31" s="70">
        <v>57960.37</v>
      </c>
      <c r="D31" s="71">
        <v>0</v>
      </c>
      <c r="K31" s="68"/>
      <c r="L31" s="68"/>
    </row>
    <row r="32" spans="2:12" ht="18.95" customHeight="1">
      <c r="B32" s="69" t="s">
        <v>320</v>
      </c>
      <c r="C32" s="70">
        <v>1633.25</v>
      </c>
      <c r="D32" s="71">
        <v>0</v>
      </c>
      <c r="K32" s="68"/>
      <c r="L32" s="68"/>
    </row>
    <row r="33" spans="2:12" ht="18.95" customHeight="1">
      <c r="B33" s="69" t="s">
        <v>321</v>
      </c>
      <c r="C33" s="70">
        <v>315</v>
      </c>
      <c r="D33" s="71">
        <v>0</v>
      </c>
      <c r="K33" s="68"/>
      <c r="L33" s="68"/>
    </row>
    <row r="34" spans="2:12" ht="18.95" customHeight="1">
      <c r="B34" s="69" t="s">
        <v>322</v>
      </c>
      <c r="C34" s="70">
        <v>47</v>
      </c>
      <c r="D34" s="71">
        <v>0</v>
      </c>
      <c r="K34" s="68"/>
      <c r="L34" s="68"/>
    </row>
    <row r="35" spans="2:12" ht="18.95" customHeight="1">
      <c r="B35" s="69" t="s">
        <v>323</v>
      </c>
      <c r="C35" s="70">
        <v>252</v>
      </c>
      <c r="D35" s="71">
        <v>0</v>
      </c>
      <c r="K35" s="68"/>
      <c r="L35" s="68"/>
    </row>
    <row r="36" spans="2:12" ht="18.95" customHeight="1">
      <c r="B36" s="69" t="s">
        <v>324</v>
      </c>
      <c r="C36" s="70">
        <v>79</v>
      </c>
      <c r="D36" s="71">
        <v>0</v>
      </c>
      <c r="K36" s="68"/>
      <c r="L36" s="68"/>
    </row>
    <row r="37" spans="2:12" ht="20.100000000000001" customHeight="1">
      <c r="B37" s="69" t="s">
        <v>325</v>
      </c>
      <c r="C37" s="70">
        <v>619</v>
      </c>
      <c r="D37" s="71">
        <v>0</v>
      </c>
      <c r="K37" s="68"/>
      <c r="L37" s="68"/>
    </row>
    <row r="38" spans="2:12" ht="16.5" customHeight="1">
      <c r="B38" s="69" t="s">
        <v>326</v>
      </c>
      <c r="C38" s="70">
        <v>117</v>
      </c>
      <c r="D38" s="71">
        <v>0</v>
      </c>
      <c r="K38" s="68"/>
      <c r="L38" s="68"/>
    </row>
    <row r="39" spans="2:12" ht="24.75" customHeight="1">
      <c r="B39" s="72" t="s">
        <v>94</v>
      </c>
      <c r="C39" s="73">
        <v>174171.63</v>
      </c>
      <c r="D39" s="74">
        <v>7933</v>
      </c>
      <c r="K39" s="11"/>
      <c r="L39" s="11"/>
    </row>
    <row r="40" spans="2:12">
      <c r="B40" s="401"/>
      <c r="C40" s="401"/>
      <c r="D40" s="401"/>
      <c r="E40" s="401"/>
    </row>
    <row r="41" spans="2:12">
      <c r="B41" s="401"/>
      <c r="C41" s="401"/>
      <c r="D41" s="401"/>
      <c r="E41" s="401"/>
    </row>
    <row r="42" spans="2:12">
      <c r="B42" s="401"/>
      <c r="C42" s="401"/>
      <c r="D42" s="401"/>
      <c r="E42" s="401"/>
    </row>
    <row r="43" spans="2:12">
      <c r="B43" s="401"/>
      <c r="C43" s="401"/>
      <c r="D43" s="401"/>
      <c r="E43" s="401"/>
    </row>
  </sheetData>
  <phoneticPr fontId="15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K53"/>
  <sheetViews>
    <sheetView showGridLines="0" showRowColHeaders="0" zoomScaleNormal="100" workbookViewId="0">
      <pane ySplit="4" topLeftCell="A38" activePane="bottomLeft" state="frozen"/>
      <selection activeCell="L32" sqref="L32"/>
      <selection pane="bottomLeft" activeCell="Q49" sqref="Q49"/>
    </sheetView>
  </sheetViews>
  <sheetFormatPr baseColWidth="10" defaultColWidth="11.5703125" defaultRowHeight="15"/>
  <cols>
    <col min="1" max="1" width="3" style="28" customWidth="1"/>
    <col min="2" max="2" width="14.7109375" style="78" customWidth="1"/>
    <col min="3" max="3" width="13" style="80" customWidth="1"/>
    <col min="4" max="8" width="11.85546875" style="80" customWidth="1"/>
    <col min="9" max="9" width="11.85546875" style="95" customWidth="1"/>
    <col min="10" max="11" width="11.5703125" style="79"/>
    <col min="12" max="16384" width="11.5703125" style="78"/>
  </cols>
  <sheetData>
    <row r="1" spans="1:11" s="75" customFormat="1" ht="22.5" customHeight="1">
      <c r="A1" s="28"/>
      <c r="B1" s="492" t="s">
        <v>197</v>
      </c>
      <c r="C1" s="493"/>
      <c r="D1" s="493"/>
      <c r="E1" s="493"/>
      <c r="F1" s="493"/>
      <c r="G1" s="493"/>
      <c r="H1" s="493"/>
      <c r="I1" s="493"/>
      <c r="J1" s="398"/>
      <c r="K1" s="398"/>
    </row>
    <row r="2" spans="1:11" s="75" customFormat="1" ht="14.1" customHeight="1">
      <c r="A2" s="28"/>
      <c r="B2" s="494" t="s">
        <v>163</v>
      </c>
      <c r="C2" s="495"/>
      <c r="D2" s="495"/>
      <c r="E2" s="495"/>
      <c r="F2" s="495"/>
      <c r="G2" s="495"/>
      <c r="H2" s="495"/>
      <c r="I2" s="495"/>
      <c r="J2" s="398"/>
      <c r="K2" s="398"/>
    </row>
    <row r="3" spans="1:11" s="75" customFormat="1" ht="2.1" customHeight="1">
      <c r="A3" s="28"/>
      <c r="B3" s="76"/>
      <c r="C3" s="77"/>
      <c r="D3" s="77"/>
      <c r="E3" s="77"/>
      <c r="F3" s="77"/>
      <c r="G3" s="77"/>
      <c r="H3" s="77"/>
      <c r="I3" s="77"/>
      <c r="J3" s="398"/>
      <c r="K3" s="398"/>
    </row>
    <row r="4" spans="1:11" ht="49.5" customHeight="1">
      <c r="B4" s="560" t="s">
        <v>545</v>
      </c>
      <c r="C4" s="559" t="s">
        <v>546</v>
      </c>
      <c r="D4" s="559" t="s">
        <v>158</v>
      </c>
      <c r="E4" s="559" t="s">
        <v>159</v>
      </c>
      <c r="F4" s="559" t="s">
        <v>160</v>
      </c>
      <c r="G4" s="559" t="s">
        <v>161</v>
      </c>
      <c r="H4" s="559" t="s">
        <v>162</v>
      </c>
      <c r="I4" s="559" t="s">
        <v>12</v>
      </c>
    </row>
    <row r="5" spans="1:11">
      <c r="B5" s="29">
        <v>2009</v>
      </c>
      <c r="C5" s="81">
        <v>570796</v>
      </c>
      <c r="D5" s="81">
        <v>573547</v>
      </c>
      <c r="E5" s="81">
        <v>315024</v>
      </c>
      <c r="F5" s="81">
        <v>19143</v>
      </c>
      <c r="G5" s="81">
        <v>13492</v>
      </c>
      <c r="H5" s="81">
        <v>2028</v>
      </c>
      <c r="I5" s="82">
        <v>1494030</v>
      </c>
    </row>
    <row r="6" spans="1:11">
      <c r="B6" s="29">
        <v>2010</v>
      </c>
      <c r="C6" s="81">
        <v>559388</v>
      </c>
      <c r="D6" s="81">
        <v>564425</v>
      </c>
      <c r="E6" s="81">
        <v>304896</v>
      </c>
      <c r="F6" s="81">
        <v>18684</v>
      </c>
      <c r="G6" s="81">
        <v>13298</v>
      </c>
      <c r="H6" s="81">
        <v>2040</v>
      </c>
      <c r="I6" s="82">
        <v>1462731</v>
      </c>
    </row>
    <row r="7" spans="1:11">
      <c r="B7" s="29">
        <v>2011</v>
      </c>
      <c r="C7" s="81">
        <v>553247</v>
      </c>
      <c r="D7" s="81">
        <v>554994</v>
      </c>
      <c r="E7" s="81">
        <v>296363</v>
      </c>
      <c r="F7" s="81">
        <v>18331</v>
      </c>
      <c r="G7" s="81">
        <v>13080</v>
      </c>
      <c r="H7" s="81">
        <v>2010</v>
      </c>
      <c r="I7" s="82">
        <v>1438025</v>
      </c>
    </row>
    <row r="8" spans="1:11">
      <c r="B8" s="29">
        <v>2012</v>
      </c>
      <c r="C8" s="81">
        <v>552834</v>
      </c>
      <c r="D8" s="81">
        <v>537138</v>
      </c>
      <c r="E8" s="81">
        <v>278429</v>
      </c>
      <c r="F8" s="81">
        <v>17200</v>
      </c>
      <c r="G8" s="81">
        <v>12377</v>
      </c>
      <c r="H8" s="81">
        <v>1917</v>
      </c>
      <c r="I8" s="82">
        <v>1399895</v>
      </c>
    </row>
    <row r="9" spans="1:11">
      <c r="B9" s="29">
        <v>2013</v>
      </c>
      <c r="C9" s="81">
        <v>553979</v>
      </c>
      <c r="D9" s="81">
        <v>531128</v>
      </c>
      <c r="E9" s="81">
        <v>272593</v>
      </c>
      <c r="F9" s="81">
        <v>16826</v>
      </c>
      <c r="G9" s="81">
        <v>12274</v>
      </c>
      <c r="H9" s="81">
        <v>1894</v>
      </c>
      <c r="I9" s="82">
        <v>1388694</v>
      </c>
    </row>
    <row r="10" spans="1:11">
      <c r="B10" s="29">
        <v>2014</v>
      </c>
      <c r="C10" s="81">
        <v>568263</v>
      </c>
      <c r="D10" s="81">
        <v>542481</v>
      </c>
      <c r="E10" s="81">
        <v>278046</v>
      </c>
      <c r="F10" s="81">
        <v>17120</v>
      </c>
      <c r="G10" s="81">
        <v>12552</v>
      </c>
      <c r="H10" s="81">
        <v>1950</v>
      </c>
      <c r="I10" s="82">
        <v>1420412</v>
      </c>
    </row>
    <row r="11" spans="1:11">
      <c r="B11" s="29">
        <v>2015</v>
      </c>
      <c r="C11" s="81">
        <v>582407</v>
      </c>
      <c r="D11" s="81">
        <v>551841</v>
      </c>
      <c r="E11" s="81">
        <v>286533</v>
      </c>
      <c r="F11" s="81">
        <v>17514</v>
      </c>
      <c r="G11" s="81">
        <v>12902</v>
      </c>
      <c r="H11" s="81">
        <v>1988</v>
      </c>
      <c r="I11" s="82">
        <v>1453185</v>
      </c>
    </row>
    <row r="12" spans="1:11">
      <c r="B12" s="29">
        <v>2016</v>
      </c>
      <c r="C12" s="81">
        <v>579177</v>
      </c>
      <c r="D12" s="81">
        <v>557093</v>
      </c>
      <c r="E12" s="81">
        <v>299363</v>
      </c>
      <c r="F12" s="81">
        <v>18073</v>
      </c>
      <c r="G12" s="81">
        <v>13415</v>
      </c>
      <c r="H12" s="81">
        <v>2041</v>
      </c>
      <c r="I12" s="82">
        <v>1469162</v>
      </c>
    </row>
    <row r="13" spans="1:11">
      <c r="B13" s="29">
        <v>2017</v>
      </c>
      <c r="C13" s="81">
        <v>564997</v>
      </c>
      <c r="D13" s="81">
        <v>561587</v>
      </c>
      <c r="E13" s="81">
        <v>312816</v>
      </c>
      <c r="F13" s="81">
        <v>19082</v>
      </c>
      <c r="G13" s="81">
        <v>14068</v>
      </c>
      <c r="H13" s="81">
        <v>2154</v>
      </c>
      <c r="I13" s="82">
        <v>1474704</v>
      </c>
    </row>
    <row r="14" spans="1:11">
      <c r="B14" s="86">
        <v>2018</v>
      </c>
      <c r="C14" s="84"/>
      <c r="D14" s="84"/>
      <c r="E14" s="84"/>
      <c r="F14" s="84"/>
      <c r="G14" s="84"/>
      <c r="H14" s="84"/>
      <c r="I14" s="85"/>
    </row>
    <row r="15" spans="1:11">
      <c r="B15" s="87" t="s">
        <v>9</v>
      </c>
      <c r="C15" s="88">
        <v>559867</v>
      </c>
      <c r="D15" s="88">
        <v>555596</v>
      </c>
      <c r="E15" s="88">
        <v>310575</v>
      </c>
      <c r="F15" s="88">
        <v>19273</v>
      </c>
      <c r="G15" s="88">
        <v>14348</v>
      </c>
      <c r="H15" s="88">
        <v>2172</v>
      </c>
      <c r="I15" s="88">
        <v>1461831</v>
      </c>
    </row>
    <row r="16" spans="1:11">
      <c r="B16" s="87" t="s">
        <v>10</v>
      </c>
      <c r="C16" s="88">
        <v>561166</v>
      </c>
      <c r="D16" s="88">
        <v>558993</v>
      </c>
      <c r="E16" s="88">
        <v>313700</v>
      </c>
      <c r="F16" s="88">
        <v>19468</v>
      </c>
      <c r="G16" s="88">
        <v>14486</v>
      </c>
      <c r="H16" s="88">
        <v>2186</v>
      </c>
      <c r="I16" s="88">
        <v>1469999</v>
      </c>
    </row>
    <row r="17" spans="2:9">
      <c r="B17" s="89" t="s">
        <v>65</v>
      </c>
      <c r="C17" s="90">
        <v>565050</v>
      </c>
      <c r="D17" s="90">
        <v>567025</v>
      </c>
      <c r="E17" s="90">
        <v>319671</v>
      </c>
      <c r="F17" s="90">
        <v>19794</v>
      </c>
      <c r="G17" s="90">
        <v>14645</v>
      </c>
      <c r="H17" s="90">
        <v>2199</v>
      </c>
      <c r="I17" s="90">
        <v>1488384</v>
      </c>
    </row>
    <row r="18" spans="2:9">
      <c r="B18" s="87" t="s">
        <v>66</v>
      </c>
      <c r="C18" s="88">
        <v>565876</v>
      </c>
      <c r="D18" s="88">
        <v>570648</v>
      </c>
      <c r="E18" s="88">
        <v>323165</v>
      </c>
      <c r="F18" s="88">
        <v>20019</v>
      </c>
      <c r="G18" s="88">
        <v>14735</v>
      </c>
      <c r="H18" s="88">
        <v>2204</v>
      </c>
      <c r="I18" s="88">
        <v>1496647</v>
      </c>
    </row>
    <row r="19" spans="2:9">
      <c r="B19" s="87" t="s">
        <v>67</v>
      </c>
      <c r="C19" s="88">
        <v>566381</v>
      </c>
      <c r="D19" s="88">
        <v>574246</v>
      </c>
      <c r="E19" s="88">
        <v>326172</v>
      </c>
      <c r="F19" s="88">
        <v>20361</v>
      </c>
      <c r="G19" s="88">
        <v>14832</v>
      </c>
      <c r="H19" s="88">
        <v>2247</v>
      </c>
      <c r="I19" s="88">
        <v>1504239</v>
      </c>
    </row>
    <row r="20" spans="2:9">
      <c r="B20" s="87" t="s">
        <v>68</v>
      </c>
      <c r="C20" s="88">
        <v>566230</v>
      </c>
      <c r="D20" s="88">
        <v>579649</v>
      </c>
      <c r="E20" s="88">
        <v>332148</v>
      </c>
      <c r="F20" s="88">
        <v>20580</v>
      </c>
      <c r="G20" s="88">
        <v>14888</v>
      </c>
      <c r="H20" s="88">
        <v>2260</v>
      </c>
      <c r="I20" s="88">
        <v>1515755</v>
      </c>
    </row>
    <row r="21" spans="2:9">
      <c r="B21" s="87" t="s">
        <v>69</v>
      </c>
      <c r="C21" s="88">
        <v>558681</v>
      </c>
      <c r="D21" s="88">
        <v>574170</v>
      </c>
      <c r="E21" s="88">
        <v>329991</v>
      </c>
      <c r="F21" s="88">
        <v>20389</v>
      </c>
      <c r="G21" s="88">
        <v>14746</v>
      </c>
      <c r="H21" s="88">
        <v>2251</v>
      </c>
      <c r="I21" s="88">
        <v>1500228</v>
      </c>
    </row>
    <row r="22" spans="2:9">
      <c r="B22" s="91" t="s">
        <v>70</v>
      </c>
      <c r="C22" s="92">
        <v>554385</v>
      </c>
      <c r="D22" s="92">
        <v>565627</v>
      </c>
      <c r="E22" s="92">
        <v>323954</v>
      </c>
      <c r="F22" s="92">
        <v>20064</v>
      </c>
      <c r="G22" s="92">
        <v>14600</v>
      </c>
      <c r="H22" s="92">
        <v>2207</v>
      </c>
      <c r="I22" s="92">
        <v>1480837</v>
      </c>
    </row>
    <row r="23" spans="2:9">
      <c r="B23" s="87" t="s">
        <v>77</v>
      </c>
      <c r="C23" s="88">
        <v>558936</v>
      </c>
      <c r="D23" s="88">
        <v>571133</v>
      </c>
      <c r="E23" s="88">
        <v>326723</v>
      </c>
      <c r="F23" s="88">
        <v>20618</v>
      </c>
      <c r="G23" s="88">
        <v>15151</v>
      </c>
      <c r="H23" s="88">
        <v>2297</v>
      </c>
      <c r="I23" s="88">
        <v>1494858</v>
      </c>
    </row>
    <row r="24" spans="2:9">
      <c r="B24" s="87" t="s">
        <v>78</v>
      </c>
      <c r="C24" s="88">
        <v>557097</v>
      </c>
      <c r="D24" s="88">
        <v>566200</v>
      </c>
      <c r="E24" s="88">
        <v>323296</v>
      </c>
      <c r="F24" s="88">
        <v>20406</v>
      </c>
      <c r="G24" s="88">
        <v>15034</v>
      </c>
      <c r="H24" s="88">
        <v>2265</v>
      </c>
      <c r="I24" s="88">
        <v>1484298</v>
      </c>
    </row>
    <row r="25" spans="2:9">
      <c r="B25" s="87" t="s">
        <v>79</v>
      </c>
      <c r="C25" s="88">
        <v>556766</v>
      </c>
      <c r="D25" s="88">
        <v>566058</v>
      </c>
      <c r="E25" s="88">
        <v>324007</v>
      </c>
      <c r="F25" s="88">
        <v>20441</v>
      </c>
      <c r="G25" s="88">
        <v>15060</v>
      </c>
      <c r="H25" s="88">
        <v>2285</v>
      </c>
      <c r="I25" s="88">
        <v>1484617</v>
      </c>
    </row>
    <row r="26" spans="2:9">
      <c r="B26" s="87" t="s">
        <v>80</v>
      </c>
      <c r="C26" s="88">
        <v>556712</v>
      </c>
      <c r="D26" s="88">
        <v>564754</v>
      </c>
      <c r="E26" s="88">
        <v>322481</v>
      </c>
      <c r="F26" s="88">
        <v>20295</v>
      </c>
      <c r="G26" s="88">
        <v>15025</v>
      </c>
      <c r="H26" s="88">
        <v>2298</v>
      </c>
      <c r="I26" s="88">
        <v>1481565</v>
      </c>
    </row>
    <row r="27" spans="2:9">
      <c r="B27" s="93">
        <v>2019</v>
      </c>
      <c r="C27" s="94"/>
      <c r="D27" s="94"/>
      <c r="E27" s="94"/>
      <c r="F27" s="94"/>
      <c r="G27" s="94"/>
      <c r="H27" s="94"/>
      <c r="I27" s="94"/>
    </row>
    <row r="28" spans="2:9">
      <c r="B28" s="87" t="s">
        <v>9</v>
      </c>
      <c r="C28" s="88">
        <v>553009</v>
      </c>
      <c r="D28" s="88">
        <v>560797</v>
      </c>
      <c r="E28" s="88">
        <v>320873</v>
      </c>
      <c r="F28" s="88">
        <v>20231</v>
      </c>
      <c r="G28" s="88">
        <v>14873</v>
      </c>
      <c r="H28" s="88">
        <v>2244</v>
      </c>
      <c r="I28" s="88">
        <v>1472027</v>
      </c>
    </row>
    <row r="29" spans="2:9">
      <c r="B29" s="87" t="s">
        <v>10</v>
      </c>
      <c r="C29" s="88">
        <v>554625</v>
      </c>
      <c r="D29" s="88">
        <v>564974</v>
      </c>
      <c r="E29" s="88">
        <v>324933</v>
      </c>
      <c r="F29" s="88">
        <v>20450</v>
      </c>
      <c r="G29" s="88">
        <v>15003</v>
      </c>
      <c r="H29" s="88">
        <v>2269</v>
      </c>
      <c r="I29" s="88">
        <v>1482254</v>
      </c>
    </row>
    <row r="30" spans="2:9">
      <c r="B30" s="89" t="s">
        <v>65</v>
      </c>
      <c r="C30" s="90">
        <v>558547</v>
      </c>
      <c r="D30" s="90">
        <v>572991</v>
      </c>
      <c r="E30" s="90">
        <v>331238</v>
      </c>
      <c r="F30" s="90">
        <v>20856</v>
      </c>
      <c r="G30" s="90">
        <v>15193</v>
      </c>
      <c r="H30" s="90">
        <v>2305</v>
      </c>
      <c r="I30" s="90">
        <v>1501130</v>
      </c>
    </row>
    <row r="31" spans="2:9">
      <c r="B31" s="87" t="s">
        <v>66</v>
      </c>
      <c r="C31" s="88">
        <v>559238</v>
      </c>
      <c r="D31" s="88">
        <v>576123</v>
      </c>
      <c r="E31" s="88">
        <v>333148</v>
      </c>
      <c r="F31" s="88">
        <v>20954</v>
      </c>
      <c r="G31" s="88">
        <v>15259</v>
      </c>
      <c r="H31" s="88">
        <v>2305</v>
      </c>
      <c r="I31" s="88">
        <v>1507027</v>
      </c>
    </row>
    <row r="32" spans="2:9">
      <c r="B32" s="87" t="s">
        <v>67</v>
      </c>
      <c r="C32" s="88">
        <v>558655</v>
      </c>
      <c r="D32" s="88">
        <v>579077</v>
      </c>
      <c r="E32" s="88">
        <v>336675</v>
      </c>
      <c r="F32" s="88">
        <v>21302</v>
      </c>
      <c r="G32" s="88">
        <v>15296</v>
      </c>
      <c r="H32" s="88">
        <v>2334</v>
      </c>
      <c r="I32" s="88">
        <v>1513339</v>
      </c>
    </row>
    <row r="33" spans="2:9">
      <c r="B33" s="87" t="s">
        <v>68</v>
      </c>
      <c r="C33" s="88">
        <v>557848</v>
      </c>
      <c r="D33" s="88">
        <v>582538</v>
      </c>
      <c r="E33" s="88">
        <v>341284</v>
      </c>
      <c r="F33" s="88">
        <v>21477</v>
      </c>
      <c r="G33" s="88">
        <v>15394</v>
      </c>
      <c r="H33" s="88">
        <v>2367</v>
      </c>
      <c r="I33" s="88">
        <v>1520908</v>
      </c>
    </row>
    <row r="34" spans="2:9">
      <c r="B34" s="87" t="s">
        <v>69</v>
      </c>
      <c r="C34" s="88">
        <v>551210</v>
      </c>
      <c r="D34" s="88">
        <v>576386</v>
      </c>
      <c r="E34" s="88">
        <v>338455</v>
      </c>
      <c r="F34" s="88">
        <v>21312</v>
      </c>
      <c r="G34" s="88">
        <v>15259</v>
      </c>
      <c r="H34" s="88">
        <v>2364</v>
      </c>
      <c r="I34" s="88">
        <v>1504986</v>
      </c>
    </row>
    <row r="35" spans="2:9">
      <c r="B35" s="91" t="s">
        <v>70</v>
      </c>
      <c r="C35" s="92">
        <v>548120</v>
      </c>
      <c r="D35" s="92">
        <v>572523</v>
      </c>
      <c r="E35" s="92">
        <v>335819</v>
      </c>
      <c r="F35" s="92">
        <v>21180</v>
      </c>
      <c r="G35" s="92">
        <v>15319</v>
      </c>
      <c r="H35" s="92">
        <v>2368</v>
      </c>
      <c r="I35" s="92">
        <v>1495329</v>
      </c>
    </row>
    <row r="36" spans="2:9">
      <c r="B36" s="87" t="s">
        <v>77</v>
      </c>
      <c r="C36" s="88">
        <v>549916</v>
      </c>
      <c r="D36" s="88">
        <v>568111</v>
      </c>
      <c r="E36" s="88">
        <v>331242</v>
      </c>
      <c r="F36" s="88">
        <v>21101</v>
      </c>
      <c r="G36" s="88">
        <v>15402</v>
      </c>
      <c r="H36" s="88">
        <v>2378</v>
      </c>
      <c r="I36" s="88">
        <v>1488150</v>
      </c>
    </row>
    <row r="37" spans="2:9">
      <c r="B37" s="87" t="s">
        <v>78</v>
      </c>
      <c r="C37" s="88">
        <v>549550</v>
      </c>
      <c r="D37" s="88">
        <v>567101</v>
      </c>
      <c r="E37" s="88">
        <v>330702</v>
      </c>
      <c r="F37" s="88">
        <v>20957</v>
      </c>
      <c r="G37" s="88">
        <v>15399</v>
      </c>
      <c r="H37" s="88">
        <v>2369</v>
      </c>
      <c r="I37" s="88">
        <v>1486078</v>
      </c>
    </row>
    <row r="38" spans="2:9">
      <c r="B38" s="87" t="s">
        <v>79</v>
      </c>
      <c r="C38" s="88">
        <v>550972</v>
      </c>
      <c r="D38" s="88">
        <v>570621</v>
      </c>
      <c r="E38" s="88">
        <v>333467</v>
      </c>
      <c r="F38" s="88">
        <v>21140</v>
      </c>
      <c r="G38" s="88">
        <v>15550</v>
      </c>
      <c r="H38" s="88">
        <v>2426</v>
      </c>
      <c r="I38" s="88">
        <v>1494176</v>
      </c>
    </row>
    <row r="39" spans="2:9">
      <c r="B39" s="87" t="s">
        <v>80</v>
      </c>
      <c r="C39" s="88">
        <v>548709</v>
      </c>
      <c r="D39" s="88">
        <v>565498</v>
      </c>
      <c r="E39" s="88">
        <v>328352</v>
      </c>
      <c r="F39" s="88">
        <v>20847</v>
      </c>
      <c r="G39" s="88">
        <v>15378</v>
      </c>
      <c r="H39" s="88">
        <v>2382</v>
      </c>
      <c r="I39" s="88">
        <v>1481166</v>
      </c>
    </row>
    <row r="40" spans="2:9">
      <c r="B40" s="93">
        <v>2020</v>
      </c>
      <c r="C40" s="94"/>
      <c r="D40" s="94"/>
      <c r="E40" s="94"/>
      <c r="F40" s="94"/>
      <c r="G40" s="94"/>
      <c r="H40" s="94"/>
      <c r="I40" s="94"/>
    </row>
    <row r="41" spans="2:9">
      <c r="B41" s="87" t="s">
        <v>9</v>
      </c>
      <c r="C41" s="88">
        <v>543907</v>
      </c>
      <c r="D41" s="88">
        <v>560007</v>
      </c>
      <c r="E41" s="88">
        <v>326515</v>
      </c>
      <c r="F41" s="88">
        <v>20636</v>
      </c>
      <c r="G41" s="88">
        <v>15213</v>
      </c>
      <c r="H41" s="88">
        <v>2342</v>
      </c>
      <c r="I41" s="88">
        <v>1468620</v>
      </c>
    </row>
    <row r="42" spans="2:9">
      <c r="B42" s="87" t="s">
        <v>10</v>
      </c>
      <c r="C42" s="88">
        <v>544141</v>
      </c>
      <c r="D42" s="88">
        <v>566072</v>
      </c>
      <c r="E42" s="88">
        <v>332402</v>
      </c>
      <c r="F42" s="88">
        <v>20893</v>
      </c>
      <c r="G42" s="88">
        <v>15495</v>
      </c>
      <c r="H42" s="88">
        <v>2361</v>
      </c>
      <c r="I42" s="88">
        <v>1481364</v>
      </c>
    </row>
    <row r="43" spans="2:9">
      <c r="B43" s="89" t="s">
        <v>65</v>
      </c>
      <c r="C43" s="90">
        <v>494775</v>
      </c>
      <c r="D43" s="90">
        <v>522080</v>
      </c>
      <c r="E43" s="90">
        <v>306055</v>
      </c>
      <c r="F43" s="90">
        <v>19735</v>
      </c>
      <c r="G43" s="90">
        <v>14859</v>
      </c>
      <c r="H43" s="90">
        <v>2317</v>
      </c>
      <c r="I43" s="90">
        <v>1359821</v>
      </c>
    </row>
    <row r="44" spans="2:9">
      <c r="B44" s="87" t="s">
        <v>66</v>
      </c>
      <c r="C44" s="88">
        <v>486848</v>
      </c>
      <c r="D44" s="88">
        <v>518918</v>
      </c>
      <c r="E44" s="88">
        <v>305391</v>
      </c>
      <c r="F44" s="88">
        <v>19685</v>
      </c>
      <c r="G44" s="88">
        <v>14779</v>
      </c>
      <c r="H44" s="88">
        <v>2313</v>
      </c>
      <c r="I44" s="88">
        <v>1347934</v>
      </c>
    </row>
    <row r="45" spans="2:9">
      <c r="B45" s="87" t="s">
        <v>67</v>
      </c>
      <c r="C45" s="88">
        <v>493317</v>
      </c>
      <c r="D45" s="88">
        <v>532223</v>
      </c>
      <c r="E45" s="88">
        <v>310899</v>
      </c>
      <c r="F45" s="88">
        <v>19913</v>
      </c>
      <c r="G45" s="88">
        <v>14846</v>
      </c>
      <c r="H45" s="88">
        <v>2330</v>
      </c>
      <c r="I45" s="88">
        <v>1373528</v>
      </c>
    </row>
    <row r="46" spans="2:9">
      <c r="B46" s="87" t="s">
        <v>68</v>
      </c>
      <c r="C46" s="88">
        <v>492378</v>
      </c>
      <c r="D46" s="88">
        <v>543440</v>
      </c>
      <c r="E46" s="88">
        <v>317100</v>
      </c>
      <c r="F46" s="88">
        <v>19770</v>
      </c>
      <c r="G46" s="88">
        <v>14539</v>
      </c>
      <c r="H46" s="88">
        <v>2282</v>
      </c>
      <c r="I46" s="88">
        <v>1389509</v>
      </c>
    </row>
    <row r="47" spans="2:9">
      <c r="B47" s="87" t="s">
        <v>69</v>
      </c>
      <c r="C47" s="88">
        <v>492900</v>
      </c>
      <c r="D47" s="88">
        <v>550440</v>
      </c>
      <c r="E47" s="88">
        <v>323057</v>
      </c>
      <c r="F47" s="88">
        <v>20186</v>
      </c>
      <c r="G47" s="88">
        <v>14689</v>
      </c>
      <c r="H47" s="88">
        <v>2306</v>
      </c>
      <c r="I47" s="88">
        <v>1403578</v>
      </c>
    </row>
    <row r="48" spans="2:9">
      <c r="B48" s="91" t="s">
        <v>70</v>
      </c>
      <c r="C48" s="92">
        <v>490783</v>
      </c>
      <c r="D48" s="92">
        <v>548205</v>
      </c>
      <c r="E48" s="92">
        <v>319387</v>
      </c>
      <c r="F48" s="92">
        <v>20021</v>
      </c>
      <c r="G48" s="92">
        <v>14700</v>
      </c>
      <c r="H48" s="92">
        <v>2298</v>
      </c>
      <c r="I48" s="92">
        <v>1395394</v>
      </c>
    </row>
    <row r="49" spans="2:9">
      <c r="B49" s="87" t="s">
        <v>77</v>
      </c>
      <c r="C49" s="88"/>
      <c r="D49" s="88"/>
      <c r="E49" s="88"/>
      <c r="F49" s="88"/>
      <c r="G49" s="88"/>
      <c r="H49" s="88"/>
      <c r="I49" s="88"/>
    </row>
    <row r="50" spans="2:9">
      <c r="B50" s="87" t="s">
        <v>78</v>
      </c>
      <c r="C50" s="88"/>
      <c r="D50" s="88"/>
      <c r="E50" s="88"/>
      <c r="F50" s="88"/>
      <c r="G50" s="88"/>
      <c r="H50" s="88"/>
      <c r="I50" s="88"/>
    </row>
    <row r="51" spans="2:9">
      <c r="B51" s="87" t="s">
        <v>79</v>
      </c>
      <c r="C51" s="88"/>
      <c r="D51" s="88"/>
      <c r="E51" s="88"/>
      <c r="F51" s="88"/>
      <c r="G51" s="88"/>
      <c r="H51" s="88"/>
      <c r="I51" s="88"/>
    </row>
    <row r="52" spans="2:9">
      <c r="B52" s="87" t="s">
        <v>80</v>
      </c>
      <c r="C52" s="88"/>
      <c r="D52" s="88"/>
      <c r="E52" s="88"/>
      <c r="F52" s="88"/>
      <c r="G52" s="88"/>
      <c r="H52" s="88"/>
      <c r="I52" s="88"/>
    </row>
    <row r="53" spans="2:9">
      <c r="B53" s="1020" t="s">
        <v>241</v>
      </c>
      <c r="C53" s="1021"/>
      <c r="D53" s="1021"/>
      <c r="E53" s="1021"/>
      <c r="F53" s="1021"/>
      <c r="G53" s="1021"/>
      <c r="H53" s="1021"/>
      <c r="I53" s="1021"/>
    </row>
  </sheetData>
  <mergeCells count="1">
    <mergeCell ref="B53:I53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I52"/>
  <sheetViews>
    <sheetView showGridLines="0" showRowColHeaders="0" zoomScaleNormal="100" workbookViewId="0">
      <pane ySplit="4" topLeftCell="A41" activePane="bottomLeft" state="frozen"/>
      <selection activeCell="L32" sqref="L32"/>
      <selection pane="bottomLeft" activeCell="H43" sqref="H43"/>
    </sheetView>
  </sheetViews>
  <sheetFormatPr baseColWidth="10" defaultColWidth="11.5703125" defaultRowHeight="15"/>
  <cols>
    <col min="1" max="1" width="3" style="28" customWidth="1"/>
    <col min="2" max="2" width="14.7109375" style="113" customWidth="1"/>
    <col min="3" max="8" width="12.5703125" style="97" customWidth="1"/>
    <col min="9" max="9" width="13.5703125" style="98" customWidth="1"/>
    <col min="10" max="16384" width="11.5703125" style="78"/>
  </cols>
  <sheetData>
    <row r="1" spans="1:9" s="9" customFormat="1" ht="21.2" customHeight="1">
      <c r="A1" s="28"/>
      <c r="B1" s="1022" t="s">
        <v>164</v>
      </c>
      <c r="C1" s="1022"/>
      <c r="D1" s="1022"/>
      <c r="E1" s="1022"/>
      <c r="F1" s="1022"/>
      <c r="G1" s="1022"/>
      <c r="H1" s="1022"/>
      <c r="I1" s="1022"/>
    </row>
    <row r="2" spans="1:9" s="9" customFormat="1" ht="16.5" customHeight="1">
      <c r="A2" s="28"/>
      <c r="B2" s="1023" t="s">
        <v>163</v>
      </c>
      <c r="C2" s="1023"/>
      <c r="D2" s="1023"/>
      <c r="E2" s="1023"/>
      <c r="F2" s="1023"/>
      <c r="G2" s="1023"/>
      <c r="H2" s="1023"/>
      <c r="I2" s="1023"/>
    </row>
    <row r="3" spans="1:9" s="9" customFormat="1" ht="2.1" customHeight="1">
      <c r="A3" s="28"/>
      <c r="B3" s="185"/>
      <c r="C3" s="96"/>
      <c r="D3" s="96"/>
      <c r="E3" s="96"/>
      <c r="F3" s="96"/>
      <c r="G3" s="96"/>
      <c r="H3" s="96"/>
      <c r="I3" s="96"/>
    </row>
    <row r="4" spans="1:9" ht="39.950000000000003" customHeight="1">
      <c r="B4" s="561" t="s">
        <v>545</v>
      </c>
      <c r="C4" s="559" t="s">
        <v>546</v>
      </c>
      <c r="D4" s="559" t="s">
        <v>158</v>
      </c>
      <c r="E4" s="559" t="s">
        <v>159</v>
      </c>
      <c r="F4" s="559" t="s">
        <v>160</v>
      </c>
      <c r="G4" s="559" t="s">
        <v>161</v>
      </c>
      <c r="H4" s="559" t="s">
        <v>162</v>
      </c>
      <c r="I4" s="559" t="s">
        <v>12</v>
      </c>
    </row>
    <row r="5" spans="1:9">
      <c r="B5" s="29">
        <v>2009</v>
      </c>
      <c r="C5" s="81">
        <v>4555</v>
      </c>
      <c r="D5" s="81">
        <v>4544</v>
      </c>
      <c r="E5" s="81">
        <v>2155</v>
      </c>
      <c r="F5" s="81">
        <v>59</v>
      </c>
      <c r="G5" s="81">
        <v>15</v>
      </c>
      <c r="H5" s="81">
        <v>4</v>
      </c>
      <c r="I5" s="82">
        <v>11332</v>
      </c>
    </row>
    <row r="6" spans="1:9">
      <c r="B6" s="29">
        <v>2010</v>
      </c>
      <c r="C6" s="81">
        <v>4473</v>
      </c>
      <c r="D6" s="81">
        <v>4449</v>
      </c>
      <c r="E6" s="81">
        <v>2045</v>
      </c>
      <c r="F6" s="81">
        <v>51</v>
      </c>
      <c r="G6" s="81">
        <v>15</v>
      </c>
      <c r="H6" s="81">
        <v>3</v>
      </c>
      <c r="I6" s="82">
        <v>11036</v>
      </c>
    </row>
    <row r="7" spans="1:9">
      <c r="B7" s="29">
        <v>2011</v>
      </c>
      <c r="C7" s="81">
        <v>4478</v>
      </c>
      <c r="D7" s="81">
        <v>4340</v>
      </c>
      <c r="E7" s="81">
        <v>2037</v>
      </c>
      <c r="F7" s="81">
        <v>46</v>
      </c>
      <c r="G7" s="81">
        <v>15</v>
      </c>
      <c r="H7" s="81">
        <v>3</v>
      </c>
      <c r="I7" s="82">
        <v>10919</v>
      </c>
    </row>
    <row r="8" spans="1:9">
      <c r="B8" s="29">
        <v>2012</v>
      </c>
      <c r="C8" s="81">
        <v>4500</v>
      </c>
      <c r="D8" s="81">
        <v>4283</v>
      </c>
      <c r="E8" s="81">
        <v>2030</v>
      </c>
      <c r="F8" s="81">
        <v>37</v>
      </c>
      <c r="G8" s="81">
        <v>17</v>
      </c>
      <c r="H8" s="81">
        <v>3</v>
      </c>
      <c r="I8" s="82">
        <v>10870</v>
      </c>
    </row>
    <row r="9" spans="1:9">
      <c r="B9" s="29">
        <v>2013</v>
      </c>
      <c r="C9" s="81">
        <v>4428</v>
      </c>
      <c r="D9" s="81">
        <v>4355</v>
      </c>
      <c r="E9" s="81">
        <v>2022</v>
      </c>
      <c r="F9" s="81">
        <v>49</v>
      </c>
      <c r="G9" s="81">
        <v>16</v>
      </c>
      <c r="H9" s="81">
        <v>3</v>
      </c>
      <c r="I9" s="82">
        <v>10873</v>
      </c>
    </row>
    <row r="10" spans="1:9">
      <c r="B10" s="29">
        <v>2014</v>
      </c>
      <c r="C10" s="81">
        <v>4393</v>
      </c>
      <c r="D10" s="81">
        <v>4308</v>
      </c>
      <c r="E10" s="81">
        <v>2036</v>
      </c>
      <c r="F10" s="81">
        <v>45</v>
      </c>
      <c r="G10" s="81">
        <v>18</v>
      </c>
      <c r="H10" s="81">
        <v>3</v>
      </c>
      <c r="I10" s="82">
        <v>10803</v>
      </c>
    </row>
    <row r="11" spans="1:9">
      <c r="B11" s="29">
        <v>2015</v>
      </c>
      <c r="C11" s="81">
        <v>4482</v>
      </c>
      <c r="D11" s="81">
        <v>4303</v>
      </c>
      <c r="E11" s="81">
        <v>2065</v>
      </c>
      <c r="F11" s="81">
        <v>41</v>
      </c>
      <c r="G11" s="81">
        <v>18</v>
      </c>
      <c r="H11" s="81">
        <v>3</v>
      </c>
      <c r="I11" s="82">
        <v>10912</v>
      </c>
    </row>
    <row r="12" spans="1:9">
      <c r="B12" s="29">
        <v>2016</v>
      </c>
      <c r="C12" s="81">
        <v>3444</v>
      </c>
      <c r="D12" s="81">
        <v>4084</v>
      </c>
      <c r="E12" s="81">
        <v>2096</v>
      </c>
      <c r="F12" s="81">
        <v>60</v>
      </c>
      <c r="G12" s="81">
        <v>25</v>
      </c>
      <c r="H12" s="81">
        <v>3</v>
      </c>
      <c r="I12" s="82">
        <v>9712</v>
      </c>
    </row>
    <row r="13" spans="1:9">
      <c r="B13" s="29">
        <v>2017</v>
      </c>
      <c r="C13" s="888">
        <v>3394</v>
      </c>
      <c r="D13" s="888">
        <v>3958</v>
      </c>
      <c r="E13" s="888">
        <v>2066</v>
      </c>
      <c r="F13" s="888">
        <v>66</v>
      </c>
      <c r="G13" s="888">
        <v>24</v>
      </c>
      <c r="H13" s="888">
        <v>3</v>
      </c>
      <c r="I13" s="889">
        <v>9511</v>
      </c>
    </row>
    <row r="14" spans="1:9">
      <c r="B14" s="86">
        <v>2018</v>
      </c>
      <c r="C14" s="84"/>
      <c r="D14" s="84"/>
      <c r="E14" s="84"/>
      <c r="F14" s="84"/>
      <c r="G14" s="84"/>
      <c r="H14" s="84"/>
      <c r="I14" s="85"/>
    </row>
    <row r="15" spans="1:9">
      <c r="B15" s="186" t="s">
        <v>9</v>
      </c>
      <c r="C15" s="88">
        <v>3138</v>
      </c>
      <c r="D15" s="88">
        <v>3485</v>
      </c>
      <c r="E15" s="88">
        <v>1610</v>
      </c>
      <c r="F15" s="88">
        <v>60</v>
      </c>
      <c r="G15" s="88">
        <v>21</v>
      </c>
      <c r="H15" s="88">
        <v>3</v>
      </c>
      <c r="I15" s="88">
        <v>8317</v>
      </c>
    </row>
    <row r="16" spans="1:9">
      <c r="B16" s="186" t="s">
        <v>10</v>
      </c>
      <c r="C16" s="88">
        <v>3178</v>
      </c>
      <c r="D16" s="88">
        <v>3374</v>
      </c>
      <c r="E16" s="88">
        <v>1683</v>
      </c>
      <c r="F16" s="88">
        <v>66</v>
      </c>
      <c r="G16" s="88">
        <v>22</v>
      </c>
      <c r="H16" s="88">
        <v>3</v>
      </c>
      <c r="I16" s="88">
        <v>8326</v>
      </c>
    </row>
    <row r="17" spans="2:9">
      <c r="B17" s="187" t="s">
        <v>65</v>
      </c>
      <c r="C17" s="90">
        <v>3185</v>
      </c>
      <c r="D17" s="90">
        <v>3585</v>
      </c>
      <c r="E17" s="90">
        <v>1853</v>
      </c>
      <c r="F17" s="90">
        <v>65</v>
      </c>
      <c r="G17" s="90">
        <v>22</v>
      </c>
      <c r="H17" s="90">
        <v>3</v>
      </c>
      <c r="I17" s="90">
        <v>8713</v>
      </c>
    </row>
    <row r="18" spans="2:9">
      <c r="B18" s="186" t="s">
        <v>66</v>
      </c>
      <c r="C18" s="88">
        <v>3102</v>
      </c>
      <c r="D18" s="88">
        <v>3566</v>
      </c>
      <c r="E18" s="88">
        <v>1901</v>
      </c>
      <c r="F18" s="88">
        <v>68</v>
      </c>
      <c r="G18" s="88">
        <v>21</v>
      </c>
      <c r="H18" s="88">
        <v>3</v>
      </c>
      <c r="I18" s="88">
        <v>8661</v>
      </c>
    </row>
    <row r="19" spans="2:9">
      <c r="B19" s="186" t="s">
        <v>67</v>
      </c>
      <c r="C19" s="88">
        <v>3132</v>
      </c>
      <c r="D19" s="88">
        <v>3557</v>
      </c>
      <c r="E19" s="88">
        <v>1994</v>
      </c>
      <c r="F19" s="88">
        <v>73</v>
      </c>
      <c r="G19" s="88">
        <v>19</v>
      </c>
      <c r="H19" s="88">
        <v>3</v>
      </c>
      <c r="I19" s="88">
        <v>8778</v>
      </c>
    </row>
    <row r="20" spans="2:9">
      <c r="B20" s="186" t="s">
        <v>68</v>
      </c>
      <c r="C20" s="88">
        <v>3283</v>
      </c>
      <c r="D20" s="88">
        <v>3819</v>
      </c>
      <c r="E20" s="88">
        <v>2071</v>
      </c>
      <c r="F20" s="88">
        <v>78</v>
      </c>
      <c r="G20" s="88">
        <v>21</v>
      </c>
      <c r="H20" s="88">
        <v>3</v>
      </c>
      <c r="I20" s="88">
        <v>9275</v>
      </c>
    </row>
    <row r="21" spans="2:9">
      <c r="B21" s="186" t="s">
        <v>69</v>
      </c>
      <c r="C21" s="88">
        <v>3414</v>
      </c>
      <c r="D21" s="88">
        <v>3922</v>
      </c>
      <c r="E21" s="88">
        <v>2088</v>
      </c>
      <c r="F21" s="88">
        <v>71</v>
      </c>
      <c r="G21" s="88">
        <v>24</v>
      </c>
      <c r="H21" s="88">
        <v>3</v>
      </c>
      <c r="I21" s="88">
        <v>9522</v>
      </c>
    </row>
    <row r="22" spans="2:9">
      <c r="B22" s="188" t="s">
        <v>70</v>
      </c>
      <c r="C22" s="92">
        <v>3418</v>
      </c>
      <c r="D22" s="92">
        <v>3827</v>
      </c>
      <c r="E22" s="92">
        <v>2046</v>
      </c>
      <c r="F22" s="92">
        <v>70</v>
      </c>
      <c r="G22" s="92">
        <v>23</v>
      </c>
      <c r="H22" s="92">
        <v>3</v>
      </c>
      <c r="I22" s="92">
        <v>9387</v>
      </c>
    </row>
    <row r="23" spans="2:9">
      <c r="B23" s="186" t="s">
        <v>77</v>
      </c>
      <c r="C23" s="88">
        <v>3513</v>
      </c>
      <c r="D23" s="88">
        <v>3724</v>
      </c>
      <c r="E23" s="88">
        <v>1967</v>
      </c>
      <c r="F23" s="88">
        <v>63</v>
      </c>
      <c r="G23" s="88">
        <v>24</v>
      </c>
      <c r="H23" s="88">
        <v>3</v>
      </c>
      <c r="I23" s="88">
        <v>9294</v>
      </c>
    </row>
    <row r="24" spans="2:9">
      <c r="B24" s="186" t="s">
        <v>78</v>
      </c>
      <c r="C24" s="88">
        <v>3329</v>
      </c>
      <c r="D24" s="88">
        <v>3631</v>
      </c>
      <c r="E24" s="88">
        <v>1848</v>
      </c>
      <c r="F24" s="88">
        <v>67</v>
      </c>
      <c r="G24" s="88">
        <v>20</v>
      </c>
      <c r="H24" s="88">
        <v>3</v>
      </c>
      <c r="I24" s="88">
        <v>8898</v>
      </c>
    </row>
    <row r="25" spans="2:9">
      <c r="B25" s="186" t="s">
        <v>79</v>
      </c>
      <c r="C25" s="88">
        <v>3381</v>
      </c>
      <c r="D25" s="88">
        <v>3715</v>
      </c>
      <c r="E25" s="88">
        <v>1716</v>
      </c>
      <c r="F25" s="88">
        <v>66</v>
      </c>
      <c r="G25" s="88">
        <v>21</v>
      </c>
      <c r="H25" s="88">
        <v>3</v>
      </c>
      <c r="I25" s="88">
        <v>8902</v>
      </c>
    </row>
    <row r="26" spans="2:9">
      <c r="B26" s="186" t="s">
        <v>80</v>
      </c>
      <c r="C26" s="88">
        <v>3367</v>
      </c>
      <c r="D26" s="88">
        <v>3646</v>
      </c>
      <c r="E26" s="88">
        <v>1474</v>
      </c>
      <c r="F26" s="88">
        <v>65</v>
      </c>
      <c r="G26" s="88">
        <v>26</v>
      </c>
      <c r="H26" s="88">
        <v>3</v>
      </c>
      <c r="I26" s="88">
        <v>8581</v>
      </c>
    </row>
    <row r="27" spans="2:9">
      <c r="B27" s="93">
        <v>2019</v>
      </c>
      <c r="C27" s="94"/>
      <c r="D27" s="94"/>
      <c r="E27" s="94"/>
      <c r="F27" s="94"/>
      <c r="G27" s="94"/>
      <c r="H27" s="94"/>
      <c r="I27" s="94"/>
    </row>
    <row r="28" spans="2:9">
      <c r="B28" s="186" t="s">
        <v>9</v>
      </c>
      <c r="C28" s="88">
        <v>3190</v>
      </c>
      <c r="D28" s="88">
        <v>3415</v>
      </c>
      <c r="E28" s="88">
        <v>1577</v>
      </c>
      <c r="F28" s="88">
        <v>67</v>
      </c>
      <c r="G28" s="88">
        <v>22</v>
      </c>
      <c r="H28" s="88">
        <v>3</v>
      </c>
      <c r="I28" s="88">
        <v>8274</v>
      </c>
    </row>
    <row r="29" spans="2:9">
      <c r="B29" s="186" t="s">
        <v>10</v>
      </c>
      <c r="C29" s="88">
        <v>3171</v>
      </c>
      <c r="D29" s="88">
        <v>3448</v>
      </c>
      <c r="E29" s="88">
        <v>1704</v>
      </c>
      <c r="F29" s="88">
        <v>71</v>
      </c>
      <c r="G29" s="88">
        <v>22</v>
      </c>
      <c r="H29" s="88">
        <v>3</v>
      </c>
      <c r="I29" s="88">
        <v>8419</v>
      </c>
    </row>
    <row r="30" spans="2:9">
      <c r="B30" s="187" t="s">
        <v>65</v>
      </c>
      <c r="C30" s="90">
        <v>3142</v>
      </c>
      <c r="D30" s="90">
        <v>3647</v>
      </c>
      <c r="E30" s="90">
        <v>1809</v>
      </c>
      <c r="F30" s="90">
        <v>74</v>
      </c>
      <c r="G30" s="90">
        <v>21</v>
      </c>
      <c r="H30" s="90">
        <v>3</v>
      </c>
      <c r="I30" s="90">
        <v>8696</v>
      </c>
    </row>
    <row r="31" spans="2:9">
      <c r="B31" s="186" t="s">
        <v>66</v>
      </c>
      <c r="C31" s="88">
        <v>3186</v>
      </c>
      <c r="D31" s="88">
        <v>3509</v>
      </c>
      <c r="E31" s="88">
        <v>1870</v>
      </c>
      <c r="F31" s="88">
        <v>77</v>
      </c>
      <c r="G31" s="88">
        <v>21</v>
      </c>
      <c r="H31" s="88">
        <v>3</v>
      </c>
      <c r="I31" s="88">
        <v>8666</v>
      </c>
    </row>
    <row r="32" spans="2:9">
      <c r="B32" s="186" t="s">
        <v>67</v>
      </c>
      <c r="C32" s="88">
        <v>3174</v>
      </c>
      <c r="D32" s="88">
        <v>3513</v>
      </c>
      <c r="E32" s="88">
        <v>1939</v>
      </c>
      <c r="F32" s="88">
        <v>76</v>
      </c>
      <c r="G32" s="88">
        <v>21</v>
      </c>
      <c r="H32" s="88">
        <v>3</v>
      </c>
      <c r="I32" s="88">
        <v>8726</v>
      </c>
    </row>
    <row r="33" spans="2:9">
      <c r="B33" s="186" t="s">
        <v>68</v>
      </c>
      <c r="C33" s="88">
        <v>3294</v>
      </c>
      <c r="D33" s="88">
        <v>3823</v>
      </c>
      <c r="E33" s="88">
        <v>2036</v>
      </c>
      <c r="F33" s="88">
        <v>79</v>
      </c>
      <c r="G33" s="88">
        <v>21</v>
      </c>
      <c r="H33" s="88">
        <v>3</v>
      </c>
      <c r="I33" s="88">
        <v>9256</v>
      </c>
    </row>
    <row r="34" spans="2:9">
      <c r="B34" s="186" t="s">
        <v>69</v>
      </c>
      <c r="C34" s="88">
        <v>3326</v>
      </c>
      <c r="D34" s="88">
        <v>4022</v>
      </c>
      <c r="E34" s="88">
        <v>2081</v>
      </c>
      <c r="F34" s="88">
        <v>82</v>
      </c>
      <c r="G34" s="88">
        <v>24</v>
      </c>
      <c r="H34" s="88">
        <v>3</v>
      </c>
      <c r="I34" s="88">
        <v>9538</v>
      </c>
    </row>
    <row r="35" spans="2:9">
      <c r="B35" s="188" t="s">
        <v>70</v>
      </c>
      <c r="C35" s="92">
        <v>3284</v>
      </c>
      <c r="D35" s="92">
        <v>3989</v>
      </c>
      <c r="E35" s="92">
        <v>2060</v>
      </c>
      <c r="F35" s="92">
        <v>76</v>
      </c>
      <c r="G35" s="92">
        <v>22</v>
      </c>
      <c r="H35" s="92">
        <v>3</v>
      </c>
      <c r="I35" s="92">
        <v>9434</v>
      </c>
    </row>
    <row r="36" spans="2:9">
      <c r="B36" s="186" t="s">
        <v>77</v>
      </c>
      <c r="C36" s="88">
        <v>3321</v>
      </c>
      <c r="D36" s="88">
        <v>3795</v>
      </c>
      <c r="E36" s="88">
        <v>1912</v>
      </c>
      <c r="F36" s="88">
        <v>72</v>
      </c>
      <c r="G36" s="88">
        <v>23</v>
      </c>
      <c r="H36" s="88">
        <v>3</v>
      </c>
      <c r="I36" s="88">
        <v>9126</v>
      </c>
    </row>
    <row r="37" spans="2:9">
      <c r="B37" s="186" t="s">
        <v>78</v>
      </c>
      <c r="C37" s="88">
        <v>3288</v>
      </c>
      <c r="D37" s="88">
        <v>3538</v>
      </c>
      <c r="E37" s="88">
        <v>1819</v>
      </c>
      <c r="F37" s="88">
        <v>71</v>
      </c>
      <c r="G37" s="88">
        <v>21</v>
      </c>
      <c r="H37" s="88">
        <v>3</v>
      </c>
      <c r="I37" s="88">
        <v>8740</v>
      </c>
    </row>
    <row r="38" spans="2:9">
      <c r="B38" s="186" t="s">
        <v>79</v>
      </c>
      <c r="C38" s="88">
        <v>3276</v>
      </c>
      <c r="D38" s="88">
        <v>3716</v>
      </c>
      <c r="E38" s="88">
        <v>1712</v>
      </c>
      <c r="F38" s="88">
        <v>71</v>
      </c>
      <c r="G38" s="88">
        <v>23</v>
      </c>
      <c r="H38" s="88">
        <v>3</v>
      </c>
      <c r="I38" s="88">
        <v>8801</v>
      </c>
    </row>
    <row r="39" spans="2:9">
      <c r="B39" s="186" t="s">
        <v>80</v>
      </c>
      <c r="C39" s="88">
        <v>3180</v>
      </c>
      <c r="D39" s="88">
        <v>3669</v>
      </c>
      <c r="E39" s="88">
        <v>1429</v>
      </c>
      <c r="F39" s="88">
        <v>65</v>
      </c>
      <c r="G39" s="88">
        <v>25</v>
      </c>
      <c r="H39" s="88">
        <v>3</v>
      </c>
      <c r="I39" s="88">
        <v>8371</v>
      </c>
    </row>
    <row r="40" spans="2:9">
      <c r="B40" s="93">
        <v>2020</v>
      </c>
      <c r="C40" s="94"/>
      <c r="D40" s="94"/>
      <c r="E40" s="94"/>
      <c r="F40" s="94"/>
      <c r="G40" s="94"/>
      <c r="H40" s="94"/>
      <c r="I40" s="94"/>
    </row>
    <row r="41" spans="2:9">
      <c r="B41" s="186" t="s">
        <v>9</v>
      </c>
      <c r="C41" s="88">
        <v>3081</v>
      </c>
      <c r="D41" s="88">
        <v>3421</v>
      </c>
      <c r="E41" s="88">
        <v>1583</v>
      </c>
      <c r="F41" s="88">
        <v>60</v>
      </c>
      <c r="G41" s="88">
        <v>23</v>
      </c>
      <c r="H41" s="88">
        <v>3</v>
      </c>
      <c r="I41" s="88">
        <v>8171</v>
      </c>
    </row>
    <row r="42" spans="2:9">
      <c r="B42" s="186" t="s">
        <v>10</v>
      </c>
      <c r="C42" s="88">
        <v>3128</v>
      </c>
      <c r="D42" s="88">
        <v>3422</v>
      </c>
      <c r="E42" s="88">
        <v>1702</v>
      </c>
      <c r="F42" s="88">
        <v>68</v>
      </c>
      <c r="G42" s="88">
        <v>22</v>
      </c>
      <c r="H42" s="88">
        <v>3</v>
      </c>
      <c r="I42" s="88">
        <v>8345</v>
      </c>
    </row>
    <row r="43" spans="2:9">
      <c r="B43" s="187" t="s">
        <v>65</v>
      </c>
      <c r="C43" s="90">
        <v>2969</v>
      </c>
      <c r="D43" s="90">
        <v>3328</v>
      </c>
      <c r="E43" s="90">
        <v>1683</v>
      </c>
      <c r="F43" s="90">
        <v>56</v>
      </c>
      <c r="G43" s="90">
        <v>21</v>
      </c>
      <c r="H43" s="90">
        <v>3</v>
      </c>
      <c r="I43" s="90">
        <v>8060</v>
      </c>
    </row>
    <row r="44" spans="2:9">
      <c r="B44" s="186" t="s">
        <v>66</v>
      </c>
      <c r="C44" s="88">
        <v>2914</v>
      </c>
      <c r="D44" s="88">
        <v>3275</v>
      </c>
      <c r="E44" s="88">
        <v>1751</v>
      </c>
      <c r="F44" s="88">
        <v>54</v>
      </c>
      <c r="G44" s="88">
        <v>20</v>
      </c>
      <c r="H44" s="88">
        <v>3</v>
      </c>
      <c r="I44" s="88">
        <v>8017</v>
      </c>
    </row>
    <row r="45" spans="2:9">
      <c r="B45" s="186" t="s">
        <v>67</v>
      </c>
      <c r="C45" s="88">
        <v>3015</v>
      </c>
      <c r="D45" s="88">
        <v>3369</v>
      </c>
      <c r="E45" s="88">
        <v>1801</v>
      </c>
      <c r="F45" s="88">
        <v>58</v>
      </c>
      <c r="G45" s="88">
        <v>20</v>
      </c>
      <c r="H45" s="88">
        <v>3</v>
      </c>
      <c r="I45" s="88">
        <v>8266</v>
      </c>
    </row>
    <row r="46" spans="2:9">
      <c r="B46" s="186" t="s">
        <v>68</v>
      </c>
      <c r="C46" s="88">
        <v>3071</v>
      </c>
      <c r="D46" s="88">
        <v>3531</v>
      </c>
      <c r="E46" s="88">
        <v>1872</v>
      </c>
      <c r="F46" s="88">
        <v>66</v>
      </c>
      <c r="G46" s="88">
        <v>19</v>
      </c>
      <c r="H46" s="88">
        <v>3</v>
      </c>
      <c r="I46" s="88">
        <v>8562</v>
      </c>
    </row>
    <row r="47" spans="2:9">
      <c r="B47" s="186" t="s">
        <v>69</v>
      </c>
      <c r="C47" s="88">
        <v>3267</v>
      </c>
      <c r="D47" s="88">
        <v>3834</v>
      </c>
      <c r="E47" s="88">
        <v>1945</v>
      </c>
      <c r="F47" s="88">
        <v>65</v>
      </c>
      <c r="G47" s="88">
        <v>18</v>
      </c>
      <c r="H47" s="88">
        <v>3</v>
      </c>
      <c r="I47" s="88">
        <v>9132</v>
      </c>
    </row>
    <row r="48" spans="2:9">
      <c r="B48" s="188" t="s">
        <v>70</v>
      </c>
      <c r="C48" s="92">
        <v>3227</v>
      </c>
      <c r="D48" s="92">
        <v>3713</v>
      </c>
      <c r="E48" s="92">
        <v>1895</v>
      </c>
      <c r="F48" s="92">
        <v>63</v>
      </c>
      <c r="G48" s="92">
        <v>19</v>
      </c>
      <c r="H48" s="92">
        <v>3</v>
      </c>
      <c r="I48" s="92">
        <v>8920</v>
      </c>
    </row>
    <row r="49" spans="2:9">
      <c r="B49" s="186" t="s">
        <v>77</v>
      </c>
      <c r="C49" s="88"/>
      <c r="D49" s="88"/>
      <c r="E49" s="88"/>
      <c r="F49" s="88"/>
      <c r="G49" s="88"/>
      <c r="H49" s="88"/>
      <c r="I49" s="88"/>
    </row>
    <row r="50" spans="2:9">
      <c r="B50" s="186" t="s">
        <v>78</v>
      </c>
      <c r="C50" s="88"/>
      <c r="D50" s="88"/>
      <c r="E50" s="88"/>
      <c r="F50" s="88"/>
      <c r="G50" s="88"/>
      <c r="H50" s="88"/>
      <c r="I50" s="88"/>
    </row>
    <row r="51" spans="2:9">
      <c r="B51" s="186" t="s">
        <v>79</v>
      </c>
      <c r="C51" s="88"/>
      <c r="D51" s="88"/>
      <c r="E51" s="88"/>
      <c r="F51" s="88"/>
      <c r="G51" s="88"/>
      <c r="H51" s="88"/>
      <c r="I51" s="88"/>
    </row>
    <row r="52" spans="2:9">
      <c r="B52" s="186" t="s">
        <v>80</v>
      </c>
      <c r="C52" s="88"/>
      <c r="D52" s="88"/>
      <c r="E52" s="88"/>
      <c r="F52" s="88"/>
      <c r="G52" s="88"/>
      <c r="H52" s="88"/>
      <c r="I52" s="88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63</vt:i4>
      </vt:variant>
    </vt:vector>
  </HeadingPairs>
  <TitlesOfParts>
    <vt:vector size="100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2020</vt:lpstr>
      <vt:lpstr>COVID-19 Variación diaria</vt:lpstr>
      <vt:lpstr>COVID-19 Totales y Género</vt:lpstr>
      <vt:lpstr>COVID-19 Regim. y Tipo contrato</vt:lpstr>
      <vt:lpstr>COVID-19 Sectores y Actividades</vt:lpstr>
      <vt:lpstr>ERTE por Provincias y CCAA</vt:lpstr>
      <vt:lpstr>ERTE por Sectores de Actividad</vt:lpstr>
      <vt:lpstr>Prestaciones para autónomos</vt:lpstr>
      <vt:lpstr>'Adm. Públicas'!Área_de_impresión</vt:lpstr>
      <vt:lpstr>'Afiliación diaria 2020'!Área_de_impresión</vt:lpstr>
      <vt:lpstr>'Convenios Especiales'!Área_de_impresión</vt:lpstr>
      <vt:lpstr>'COVID-19 Regim. y Tipo contrato'!Área_de_impresión</vt:lpstr>
      <vt:lpstr>'COVID-19 Sectores y Actividades'!Área_de_impresión</vt:lpstr>
      <vt:lpstr>'COVID-19 Totales y Género'!Área_de_impresión</vt:lpstr>
      <vt:lpstr>'COVID-19 Variación diaria'!Área_de_impresión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2020-09-23T11:06:34Z</cp:lastPrinted>
  <dcterms:created xsi:type="dcterms:W3CDTF">1999-02-04T10:57:31Z</dcterms:created>
  <dcterms:modified xsi:type="dcterms:W3CDTF">2020-10-02T13:51:40Z</dcterms:modified>
</cp:coreProperties>
</file>